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90" i="1"/>
  <c r="F289"/>
  <c r="F288"/>
  <c r="F287"/>
  <c r="F286"/>
  <c r="F285"/>
  <c r="A285"/>
  <c r="A286" s="1"/>
  <c r="A287" s="1"/>
  <c r="A288" s="1"/>
  <c r="A289" s="1"/>
  <c r="A290" s="1"/>
  <c r="F284"/>
  <c r="B284"/>
  <c r="C284" s="1"/>
  <c r="F245"/>
  <c r="F244"/>
  <c r="F243"/>
  <c r="F239"/>
  <c r="F240"/>
  <c r="F241"/>
  <c r="F242"/>
  <c r="A240"/>
  <c r="A241" s="1"/>
  <c r="A242" s="1"/>
  <c r="A243" s="1"/>
  <c r="A244" s="1"/>
  <c r="A245" s="1"/>
  <c r="B239"/>
  <c r="B240" s="1"/>
  <c r="F199"/>
  <c r="F198"/>
  <c r="F197"/>
  <c r="F196"/>
  <c r="F195"/>
  <c r="F194"/>
  <c r="A198"/>
  <c r="A199" s="1"/>
  <c r="A197"/>
  <c r="A196"/>
  <c r="A195"/>
  <c r="A194"/>
  <c r="F193"/>
  <c r="C193"/>
  <c r="B193"/>
  <c r="B194" s="1"/>
  <c r="F150"/>
  <c r="F149"/>
  <c r="F148"/>
  <c r="F147"/>
  <c r="F146"/>
  <c r="F145"/>
  <c r="F144"/>
  <c r="B148"/>
  <c r="B149" s="1"/>
  <c r="B150" s="1"/>
  <c r="B147"/>
  <c r="B146"/>
  <c r="B145"/>
  <c r="B144"/>
  <c r="F103"/>
  <c r="F102"/>
  <c r="F101"/>
  <c r="F100"/>
  <c r="F99"/>
  <c r="F98"/>
  <c r="F97"/>
  <c r="F96"/>
  <c r="F95"/>
  <c r="F94"/>
  <c r="F93"/>
  <c r="B95"/>
  <c r="C95" s="1"/>
  <c r="B94"/>
  <c r="C94" s="1"/>
  <c r="C93"/>
  <c r="F48"/>
  <c r="F47"/>
  <c r="F46"/>
  <c r="B48"/>
  <c r="C48" s="1"/>
  <c r="B47"/>
  <c r="C47" s="1"/>
  <c r="C46"/>
  <c r="F62"/>
  <c r="F61"/>
  <c r="F60"/>
  <c r="F59"/>
  <c r="F58"/>
  <c r="F57"/>
  <c r="F56"/>
  <c r="F55"/>
  <c r="F54"/>
  <c r="F53"/>
  <c r="F52"/>
  <c r="F51"/>
  <c r="F50"/>
  <c r="F49"/>
  <c r="F43"/>
  <c r="F42"/>
  <c r="C43"/>
  <c r="C42"/>
  <c r="F44"/>
  <c r="F41"/>
  <c r="F40"/>
  <c r="F39"/>
  <c r="C36"/>
  <c r="B37"/>
  <c r="C37" s="1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C4"/>
  <c r="A34"/>
  <c r="C34" s="1"/>
  <c r="B11"/>
  <c r="B12" s="1"/>
  <c r="B13" s="1"/>
  <c r="B14" s="1"/>
  <c r="B29"/>
  <c r="B30" s="1"/>
  <c r="B31" s="1"/>
  <c r="B32" s="1"/>
  <c r="B33" s="1"/>
  <c r="B23"/>
  <c r="B24" s="1"/>
  <c r="B25" s="1"/>
  <c r="B26" s="1"/>
  <c r="B27" s="1"/>
  <c r="B19"/>
  <c r="B20" s="1"/>
  <c r="B21" s="1"/>
  <c r="B18"/>
  <c r="B17"/>
  <c r="A15"/>
  <c r="A21" s="1"/>
  <c r="A27" s="1"/>
  <c r="A33" s="1"/>
  <c r="A14"/>
  <c r="A20" s="1"/>
  <c r="A26" s="1"/>
  <c r="A32" s="1"/>
  <c r="A13"/>
  <c r="A12"/>
  <c r="A11"/>
  <c r="A17" s="1"/>
  <c r="A23" s="1"/>
  <c r="A29" s="1"/>
  <c r="A10"/>
  <c r="A16" s="1"/>
  <c r="A22" s="1"/>
  <c r="A28" s="1"/>
  <c r="C28" s="1"/>
  <c r="B5"/>
  <c r="B6" s="1"/>
  <c r="B285" l="1"/>
  <c r="B286" s="1"/>
  <c r="B287" s="1"/>
  <c r="C239"/>
  <c r="C240"/>
  <c r="B241"/>
  <c r="C194"/>
  <c r="B195"/>
  <c r="C145"/>
  <c r="C144"/>
  <c r="B96"/>
  <c r="B49"/>
  <c r="C49" s="1"/>
  <c r="B38"/>
  <c r="C38" s="1"/>
  <c r="C33"/>
  <c r="C32"/>
  <c r="C13"/>
  <c r="C12"/>
  <c r="C29"/>
  <c r="C17"/>
  <c r="C21"/>
  <c r="C16"/>
  <c r="B7"/>
  <c r="C6"/>
  <c r="B15"/>
  <c r="C15" s="1"/>
  <c r="C14"/>
  <c r="C23"/>
  <c r="C22"/>
  <c r="A19"/>
  <c r="C5"/>
  <c r="A18"/>
  <c r="C20"/>
  <c r="C11"/>
  <c r="C27"/>
  <c r="C10"/>
  <c r="C26"/>
  <c r="B50"/>
  <c r="C285" l="1"/>
  <c r="C286"/>
  <c r="B288"/>
  <c r="C287"/>
  <c r="B242"/>
  <c r="C241"/>
  <c r="C195"/>
  <c r="B196"/>
  <c r="C146"/>
  <c r="C96"/>
  <c r="B97"/>
  <c r="B39"/>
  <c r="B40" s="1"/>
  <c r="B41" s="1"/>
  <c r="B44" s="1"/>
  <c r="C44" s="1"/>
  <c r="A24"/>
  <c r="C18"/>
  <c r="B8"/>
  <c r="C7"/>
  <c r="A25"/>
  <c r="C19"/>
  <c r="C50"/>
  <c r="B51"/>
  <c r="B289" l="1"/>
  <c r="C288"/>
  <c r="C242"/>
  <c r="B243"/>
  <c r="B197"/>
  <c r="C196"/>
  <c r="C147"/>
  <c r="C97"/>
  <c r="B98"/>
  <c r="C40"/>
  <c r="C39"/>
  <c r="C41"/>
  <c r="A30"/>
  <c r="C30" s="1"/>
  <c r="C24"/>
  <c r="B9"/>
  <c r="C9" s="1"/>
  <c r="C8"/>
  <c r="A31"/>
  <c r="C31" s="1"/>
  <c r="C25"/>
  <c r="C51"/>
  <c r="B52"/>
  <c r="B290" l="1"/>
  <c r="C290" s="1"/>
  <c r="C289"/>
  <c r="B244"/>
  <c r="C243"/>
  <c r="C197"/>
  <c r="B198"/>
  <c r="C148"/>
  <c r="B99"/>
  <c r="C98"/>
  <c r="C52"/>
  <c r="B53"/>
  <c r="C244" l="1"/>
  <c r="B245"/>
  <c r="C245" s="1"/>
  <c r="C198"/>
  <c r="B199"/>
  <c r="C199" s="1"/>
  <c r="C149"/>
  <c r="B100"/>
  <c r="C99"/>
  <c r="C53"/>
  <c r="B54"/>
  <c r="C150" l="1"/>
  <c r="B101"/>
  <c r="C100"/>
  <c r="C54"/>
  <c r="B55"/>
  <c r="B102" l="1"/>
  <c r="C101"/>
  <c r="B56"/>
  <c r="C55"/>
  <c r="B103" l="1"/>
  <c r="C103" s="1"/>
  <c r="C102"/>
  <c r="B57"/>
  <c r="C56"/>
  <c r="B58" l="1"/>
  <c r="C57"/>
  <c r="B59" l="1"/>
  <c r="C58"/>
  <c r="B60" l="1"/>
  <c r="C59"/>
  <c r="B61" l="1"/>
  <c r="C60"/>
  <c r="B62" l="1"/>
  <c r="C62" s="1"/>
  <c r="C61"/>
</calcChain>
</file>

<file path=xl/sharedStrings.xml><?xml version="1.0" encoding="utf-8"?>
<sst xmlns="http://schemas.openxmlformats.org/spreadsheetml/2006/main" count="65" uniqueCount="34">
  <si>
    <t>Relazione Dinamica del Segnale / Differenza tra Tensioni</t>
  </si>
  <si>
    <t>VDD Test</t>
  </si>
  <si>
    <t>VRef4</t>
  </si>
  <si>
    <t>Low Avg</t>
  </si>
  <si>
    <t>High Avg</t>
  </si>
  <si>
    <t>Dynamic</t>
  </si>
  <si>
    <t>ERR</t>
  </si>
  <si>
    <t>DeltaTensione</t>
  </si>
  <si>
    <t>VDDTest</t>
  </si>
  <si>
    <t>Vrif4</t>
  </si>
  <si>
    <t>Delta Tensione</t>
  </si>
  <si>
    <t>HighLight</t>
  </si>
  <si>
    <t>LowLight</t>
  </si>
  <si>
    <t>Dinamica</t>
  </si>
  <si>
    <t>Misura #1</t>
  </si>
  <si>
    <t>Misura #2</t>
  </si>
  <si>
    <t>VddTest</t>
  </si>
  <si>
    <t>2.8 V</t>
  </si>
  <si>
    <t xml:space="preserve">VRif4 </t>
  </si>
  <si>
    <t>2.5 V - 3.1 V</t>
  </si>
  <si>
    <t>Misura #3</t>
  </si>
  <si>
    <t>2.0 V</t>
  </si>
  <si>
    <t xml:space="preserve">1.7 V - 2.3 V </t>
  </si>
  <si>
    <t>Misura #4</t>
  </si>
  <si>
    <t>1,6 V</t>
  </si>
  <si>
    <t xml:space="preserve">1.3 V - 1.9 V </t>
  </si>
  <si>
    <t xml:space="preserve">CONDIZIONI: </t>
  </si>
  <si>
    <t xml:space="preserve">Sorgente luminosa tra LOW e HIGH, ruota di filtri su 6 (ruota scura) e 2 (ruota chiara) </t>
  </si>
  <si>
    <t>2.5 V</t>
  </si>
  <si>
    <t>VRif4</t>
  </si>
  <si>
    <t>2.0 V - 3.0 V</t>
  </si>
  <si>
    <t>Misura #5</t>
  </si>
  <si>
    <t>2,5 V</t>
  </si>
  <si>
    <t xml:space="preserve">2.2 V - 2.8 V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</si>
</sst>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style val="3"/>
  <c:chart>
    <c:title>
      <c:tx>
        <c:rich>
          <a:bodyPr/>
          <a:lstStyle/>
          <a:p>
            <a:pPr>
              <a:defRPr/>
            </a:pPr>
            <a:r>
              <a:rPr lang="it-IT"/>
              <a:t>VDDTest 3 V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2507384076990376"/>
          <c:y val="0.12061014919554154"/>
          <c:w val="0.6385949256342961"/>
          <c:h val="0.73066605401115314"/>
        </c:manualLayout>
      </c:layout>
      <c:scatterChart>
        <c:scatterStyle val="lineMarker"/>
        <c:ser>
          <c:idx val="0"/>
          <c:order val="0"/>
          <c:xVal>
            <c:numRef>
              <c:f>Sheet1!$C$4:$C$9</c:f>
              <c:numCache>
                <c:formatCode>General</c:formatCode>
                <c:ptCount val="6"/>
                <c:pt idx="0">
                  <c:v>0</c:v>
                </c:pt>
                <c:pt idx="1">
                  <c:v>0.35999999999999988</c:v>
                </c:pt>
                <c:pt idx="2">
                  <c:v>0.71999999999999975</c:v>
                </c:pt>
                <c:pt idx="3">
                  <c:v>1.0799999999999996</c:v>
                </c:pt>
                <c:pt idx="4">
                  <c:v>1.4399999999999995</c:v>
                </c:pt>
                <c:pt idx="5">
                  <c:v>1.7999999999999994</c:v>
                </c:pt>
              </c:numCache>
            </c:numRef>
          </c:xVal>
          <c:yVal>
            <c:numRef>
              <c:f>Sheet1!$F$4:$F$9</c:f>
              <c:numCache>
                <c:formatCode>General</c:formatCode>
                <c:ptCount val="6"/>
                <c:pt idx="0">
                  <c:v>475.88027522935778</c:v>
                </c:pt>
                <c:pt idx="1">
                  <c:v>254.3915547024952</c:v>
                </c:pt>
                <c:pt idx="2">
                  <c:v>1.173913043478261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</c:ser>
        <c:axId val="128480384"/>
        <c:axId val="128482688"/>
      </c:scatterChart>
      <c:valAx>
        <c:axId val="128480384"/>
        <c:scaling>
          <c:orientation val="minMax"/>
          <c:max val="2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Delta Tensione</a:t>
                </a:r>
              </a:p>
            </c:rich>
          </c:tx>
          <c:layout/>
        </c:title>
        <c:numFmt formatCode="General" sourceLinked="0"/>
        <c:tickLblPos val="nextTo"/>
        <c:crossAx val="128482688"/>
        <c:crosses val="autoZero"/>
        <c:crossBetween val="midCat"/>
        <c:majorUnit val="0.30000000000000021"/>
        <c:minorUnit val="0.2"/>
      </c:valAx>
      <c:valAx>
        <c:axId val="1284826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DInamica Sensore</a:t>
                </a:r>
              </a:p>
            </c:rich>
          </c:tx>
          <c:layout/>
        </c:title>
        <c:numFmt formatCode="General" sourceLinked="1"/>
        <c:tickLblPos val="nextTo"/>
        <c:crossAx val="128480384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style val="4"/>
  <c:chart>
    <c:plotArea>
      <c:layout/>
      <c:scatterChart>
        <c:scatterStyle val="smoothMarker"/>
        <c:ser>
          <c:idx val="0"/>
          <c:order val="0"/>
          <c:xVal>
            <c:numRef>
              <c:f>Sheet1!$C$93:$C$103</c:f>
              <c:numCache>
                <c:formatCode>General</c:formatCode>
                <c:ptCount val="11"/>
                <c:pt idx="0">
                  <c:v>0.5</c:v>
                </c:pt>
                <c:pt idx="1">
                  <c:v>0.39999999999999991</c:v>
                </c:pt>
                <c:pt idx="2">
                  <c:v>0.29999999999999982</c:v>
                </c:pt>
                <c:pt idx="3">
                  <c:v>0.19999999999999973</c:v>
                </c:pt>
                <c:pt idx="4">
                  <c:v>9.9999999999999645E-2</c:v>
                </c:pt>
                <c:pt idx="5">
                  <c:v>0</c:v>
                </c:pt>
                <c:pt idx="6">
                  <c:v>-0.10000000000000053</c:v>
                </c:pt>
                <c:pt idx="7">
                  <c:v>-0.20000000000000062</c:v>
                </c:pt>
                <c:pt idx="8">
                  <c:v>-0.30000000000000071</c:v>
                </c:pt>
                <c:pt idx="9">
                  <c:v>-0.4000000000000008</c:v>
                </c:pt>
                <c:pt idx="10">
                  <c:v>-0.50000000000000089</c:v>
                </c:pt>
              </c:numCache>
            </c:numRef>
          </c:xVal>
          <c:yVal>
            <c:numRef>
              <c:f>Sheet1!$D$93:$D$103</c:f>
              <c:numCache>
                <c:formatCode>General</c:formatCode>
                <c:ptCount val="11"/>
                <c:pt idx="0">
                  <c:v>34043</c:v>
                </c:pt>
                <c:pt idx="1">
                  <c:v>604530</c:v>
                </c:pt>
                <c:pt idx="2">
                  <c:v>135995</c:v>
                </c:pt>
                <c:pt idx="3">
                  <c:v>8658</c:v>
                </c:pt>
                <c:pt idx="4">
                  <c:v>8064</c:v>
                </c:pt>
                <c:pt idx="5">
                  <c:v>6659</c:v>
                </c:pt>
                <c:pt idx="6">
                  <c:v>5676</c:v>
                </c:pt>
                <c:pt idx="7">
                  <c:v>4423</c:v>
                </c:pt>
                <c:pt idx="8">
                  <c:v>3208</c:v>
                </c:pt>
                <c:pt idx="9">
                  <c:v>1887</c:v>
                </c:pt>
                <c:pt idx="10">
                  <c:v>853</c:v>
                </c:pt>
              </c:numCache>
            </c:numRef>
          </c:yVal>
          <c:smooth val="1"/>
        </c:ser>
        <c:axId val="54099328"/>
        <c:axId val="54097792"/>
      </c:scatterChart>
      <c:valAx>
        <c:axId val="54099328"/>
        <c:scaling>
          <c:orientation val="minMax"/>
        </c:scaling>
        <c:axPos val="b"/>
        <c:numFmt formatCode="General" sourceLinked="1"/>
        <c:tickLblPos val="nextTo"/>
        <c:crossAx val="54097792"/>
        <c:crosses val="autoZero"/>
        <c:crossBetween val="midCat"/>
      </c:valAx>
      <c:valAx>
        <c:axId val="54097792"/>
        <c:scaling>
          <c:orientation val="minMax"/>
        </c:scaling>
        <c:axPos val="l"/>
        <c:majorGridlines/>
        <c:numFmt formatCode="General" sourceLinked="1"/>
        <c:tickLblPos val="nextTo"/>
        <c:crossAx val="5409932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style val="13"/>
  <c:chart>
    <c:plotArea>
      <c:layout/>
      <c:scatterChart>
        <c:scatterStyle val="lineMarker"/>
        <c:ser>
          <c:idx val="0"/>
          <c:order val="0"/>
          <c:xVal>
            <c:numRef>
              <c:f>Sheet1!$C$93:$C$103</c:f>
              <c:numCache>
                <c:formatCode>General</c:formatCode>
                <c:ptCount val="11"/>
                <c:pt idx="0">
                  <c:v>0.5</c:v>
                </c:pt>
                <c:pt idx="1">
                  <c:v>0.39999999999999991</c:v>
                </c:pt>
                <c:pt idx="2">
                  <c:v>0.29999999999999982</c:v>
                </c:pt>
                <c:pt idx="3">
                  <c:v>0.19999999999999973</c:v>
                </c:pt>
                <c:pt idx="4">
                  <c:v>9.9999999999999645E-2</c:v>
                </c:pt>
                <c:pt idx="5">
                  <c:v>0</c:v>
                </c:pt>
                <c:pt idx="6">
                  <c:v>-0.10000000000000053</c:v>
                </c:pt>
                <c:pt idx="7">
                  <c:v>-0.20000000000000062</c:v>
                </c:pt>
                <c:pt idx="8">
                  <c:v>-0.30000000000000071</c:v>
                </c:pt>
                <c:pt idx="9">
                  <c:v>-0.4000000000000008</c:v>
                </c:pt>
                <c:pt idx="10">
                  <c:v>-0.50000000000000089</c:v>
                </c:pt>
              </c:numCache>
            </c:numRef>
          </c:xVal>
          <c:yVal>
            <c:numRef>
              <c:f>Sheet1!$E$93:$E$103</c:f>
              <c:numCache>
                <c:formatCode>General</c:formatCode>
                <c:ptCount val="11"/>
                <c:pt idx="0">
                  <c:v>34016</c:v>
                </c:pt>
                <c:pt idx="1">
                  <c:v>581641</c:v>
                </c:pt>
                <c:pt idx="2">
                  <c:v>745440</c:v>
                </c:pt>
                <c:pt idx="3">
                  <c:v>86116</c:v>
                </c:pt>
                <c:pt idx="4">
                  <c:v>78112</c:v>
                </c:pt>
                <c:pt idx="5">
                  <c:v>65326</c:v>
                </c:pt>
                <c:pt idx="6">
                  <c:v>54450</c:v>
                </c:pt>
                <c:pt idx="7">
                  <c:v>36659</c:v>
                </c:pt>
                <c:pt idx="8">
                  <c:v>23465</c:v>
                </c:pt>
                <c:pt idx="9">
                  <c:v>8282</c:v>
                </c:pt>
                <c:pt idx="10">
                  <c:v>1754</c:v>
                </c:pt>
              </c:numCache>
            </c:numRef>
          </c:yVal>
        </c:ser>
        <c:axId val="130630784"/>
        <c:axId val="82626816"/>
      </c:scatterChart>
      <c:valAx>
        <c:axId val="130630784"/>
        <c:scaling>
          <c:orientation val="minMax"/>
        </c:scaling>
        <c:axPos val="b"/>
        <c:numFmt formatCode="General" sourceLinked="1"/>
        <c:tickLblPos val="nextTo"/>
        <c:crossAx val="82626816"/>
        <c:crosses val="autoZero"/>
        <c:crossBetween val="midCat"/>
      </c:valAx>
      <c:valAx>
        <c:axId val="82626816"/>
        <c:scaling>
          <c:orientation val="minMax"/>
        </c:scaling>
        <c:axPos val="l"/>
        <c:majorGridlines/>
        <c:numFmt formatCode="General" sourceLinked="1"/>
        <c:tickLblPos val="nextTo"/>
        <c:crossAx val="13063078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smoothMarker"/>
        <c:ser>
          <c:idx val="0"/>
          <c:order val="0"/>
          <c:xVal>
            <c:numRef>
              <c:f>Sheet1!$C$144:$C$150</c:f>
              <c:numCache>
                <c:formatCode>General</c:formatCode>
                <c:ptCount val="7"/>
                <c:pt idx="0">
                  <c:v>0.29999999999999982</c:v>
                </c:pt>
                <c:pt idx="1">
                  <c:v>0.19999999999999973</c:v>
                </c:pt>
                <c:pt idx="2">
                  <c:v>9.9999999999999645E-2</c:v>
                </c:pt>
                <c:pt idx="3">
                  <c:v>0</c:v>
                </c:pt>
                <c:pt idx="4">
                  <c:v>-0.10000000000000053</c:v>
                </c:pt>
                <c:pt idx="5">
                  <c:v>-0.20000000000000062</c:v>
                </c:pt>
                <c:pt idx="6">
                  <c:v>-0.30000000000000071</c:v>
                </c:pt>
              </c:numCache>
            </c:numRef>
          </c:xVal>
          <c:yVal>
            <c:numRef>
              <c:f>Sheet1!$F$144:$F$150</c:f>
              <c:numCache>
                <c:formatCode>General</c:formatCode>
                <c:ptCount val="7"/>
                <c:pt idx="0">
                  <c:v>1.1143149383073998</c:v>
                </c:pt>
                <c:pt idx="1">
                  <c:v>51.753969056527453</c:v>
                </c:pt>
                <c:pt idx="2">
                  <c:v>9.1541844838118518</c:v>
                </c:pt>
                <c:pt idx="3">
                  <c:v>9.9323909854647283</c:v>
                </c:pt>
                <c:pt idx="4">
                  <c:v>9.7818897637795281</c:v>
                </c:pt>
                <c:pt idx="5">
                  <c:v>9.2443015780245474</c:v>
                </c:pt>
                <c:pt idx="6">
                  <c:v>8.0543156762570582</c:v>
                </c:pt>
              </c:numCache>
            </c:numRef>
          </c:yVal>
          <c:smooth val="1"/>
        </c:ser>
        <c:axId val="81424768"/>
        <c:axId val="81426304"/>
      </c:scatterChart>
      <c:valAx>
        <c:axId val="81424768"/>
        <c:scaling>
          <c:orientation val="minMax"/>
        </c:scaling>
        <c:axPos val="b"/>
        <c:numFmt formatCode="General" sourceLinked="1"/>
        <c:tickLblPos val="nextTo"/>
        <c:crossAx val="81426304"/>
        <c:crosses val="autoZero"/>
        <c:crossBetween val="midCat"/>
        <c:majorUnit val="0.1"/>
      </c:valAx>
      <c:valAx>
        <c:axId val="81426304"/>
        <c:scaling>
          <c:orientation val="minMax"/>
        </c:scaling>
        <c:axPos val="l"/>
        <c:majorGridlines/>
        <c:numFmt formatCode="General" sourceLinked="1"/>
        <c:tickLblPos val="nextTo"/>
        <c:crossAx val="81424768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style val="4"/>
  <c:chart>
    <c:plotArea>
      <c:layout/>
      <c:scatterChart>
        <c:scatterStyle val="smoothMarker"/>
        <c:ser>
          <c:idx val="0"/>
          <c:order val="0"/>
          <c:xVal>
            <c:numRef>
              <c:f>Sheet1!$C$144:$C$150</c:f>
              <c:numCache>
                <c:formatCode>General</c:formatCode>
                <c:ptCount val="7"/>
                <c:pt idx="0">
                  <c:v>0.29999999999999982</c:v>
                </c:pt>
                <c:pt idx="1">
                  <c:v>0.19999999999999973</c:v>
                </c:pt>
                <c:pt idx="2">
                  <c:v>9.9999999999999645E-2</c:v>
                </c:pt>
                <c:pt idx="3">
                  <c:v>0</c:v>
                </c:pt>
                <c:pt idx="4">
                  <c:v>-0.10000000000000053</c:v>
                </c:pt>
                <c:pt idx="5">
                  <c:v>-0.20000000000000062</c:v>
                </c:pt>
                <c:pt idx="6">
                  <c:v>-0.30000000000000071</c:v>
                </c:pt>
              </c:numCache>
            </c:numRef>
          </c:xVal>
          <c:yVal>
            <c:numRef>
              <c:f>Sheet1!$D$144:$D$150</c:f>
              <c:numCache>
                <c:formatCode>General</c:formatCode>
                <c:ptCount val="7"/>
                <c:pt idx="0">
                  <c:v>620820</c:v>
                </c:pt>
                <c:pt idx="1">
                  <c:v>9889</c:v>
                </c:pt>
                <c:pt idx="2">
                  <c:v>8185</c:v>
                </c:pt>
                <c:pt idx="3">
                  <c:v>7499</c:v>
                </c:pt>
                <c:pt idx="4">
                  <c:v>6350</c:v>
                </c:pt>
                <c:pt idx="5">
                  <c:v>5133</c:v>
                </c:pt>
                <c:pt idx="6">
                  <c:v>3719</c:v>
                </c:pt>
              </c:numCache>
            </c:numRef>
          </c:yVal>
          <c:smooth val="1"/>
        </c:ser>
        <c:axId val="90214400"/>
        <c:axId val="90215936"/>
      </c:scatterChart>
      <c:valAx>
        <c:axId val="90214400"/>
        <c:scaling>
          <c:orientation val="minMax"/>
        </c:scaling>
        <c:axPos val="b"/>
        <c:numFmt formatCode="General" sourceLinked="1"/>
        <c:tickLblPos val="nextTo"/>
        <c:crossAx val="90215936"/>
        <c:crosses val="autoZero"/>
        <c:crossBetween val="midCat"/>
      </c:valAx>
      <c:valAx>
        <c:axId val="90215936"/>
        <c:scaling>
          <c:orientation val="minMax"/>
        </c:scaling>
        <c:axPos val="l"/>
        <c:majorGridlines/>
        <c:numFmt formatCode="General" sourceLinked="1"/>
        <c:tickLblPos val="nextTo"/>
        <c:crossAx val="90214400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style val="13"/>
  <c:chart>
    <c:plotArea>
      <c:layout/>
      <c:scatterChart>
        <c:scatterStyle val="lineMarker"/>
        <c:ser>
          <c:idx val="0"/>
          <c:order val="0"/>
          <c:xVal>
            <c:numRef>
              <c:f>Sheet1!$C$144:$C$150</c:f>
              <c:numCache>
                <c:formatCode>General</c:formatCode>
                <c:ptCount val="7"/>
                <c:pt idx="0">
                  <c:v>0.29999999999999982</c:v>
                </c:pt>
                <c:pt idx="1">
                  <c:v>0.19999999999999973</c:v>
                </c:pt>
                <c:pt idx="2">
                  <c:v>9.9999999999999645E-2</c:v>
                </c:pt>
                <c:pt idx="3">
                  <c:v>0</c:v>
                </c:pt>
                <c:pt idx="4">
                  <c:v>-0.10000000000000053</c:v>
                </c:pt>
                <c:pt idx="5">
                  <c:v>-0.20000000000000062</c:v>
                </c:pt>
                <c:pt idx="6">
                  <c:v>-0.30000000000000071</c:v>
                </c:pt>
              </c:numCache>
            </c:numRef>
          </c:xVal>
          <c:yVal>
            <c:numRef>
              <c:f>Sheet1!$E$144:$E$150</c:f>
              <c:numCache>
                <c:formatCode>General</c:formatCode>
                <c:ptCount val="7"/>
                <c:pt idx="0">
                  <c:v>691789</c:v>
                </c:pt>
                <c:pt idx="1">
                  <c:v>511795</c:v>
                </c:pt>
                <c:pt idx="2">
                  <c:v>74927</c:v>
                </c:pt>
                <c:pt idx="3">
                  <c:v>74483</c:v>
                </c:pt>
                <c:pt idx="4">
                  <c:v>62115</c:v>
                </c:pt>
                <c:pt idx="5">
                  <c:v>47451</c:v>
                </c:pt>
                <c:pt idx="6">
                  <c:v>29954</c:v>
                </c:pt>
              </c:numCache>
            </c:numRef>
          </c:yVal>
        </c:ser>
        <c:axId val="90231168"/>
        <c:axId val="90232704"/>
      </c:scatterChart>
      <c:valAx>
        <c:axId val="90231168"/>
        <c:scaling>
          <c:orientation val="minMax"/>
        </c:scaling>
        <c:axPos val="b"/>
        <c:numFmt formatCode="General" sourceLinked="1"/>
        <c:tickLblPos val="nextTo"/>
        <c:crossAx val="90232704"/>
        <c:crosses val="autoZero"/>
        <c:crossBetween val="midCat"/>
      </c:valAx>
      <c:valAx>
        <c:axId val="90232704"/>
        <c:scaling>
          <c:orientation val="minMax"/>
        </c:scaling>
        <c:axPos val="l"/>
        <c:majorGridlines/>
        <c:numFmt formatCode="General" sourceLinked="1"/>
        <c:tickLblPos val="nextTo"/>
        <c:crossAx val="90231168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smoothMarker"/>
        <c:ser>
          <c:idx val="0"/>
          <c:order val="0"/>
          <c:xVal>
            <c:numRef>
              <c:f>Sheet1!$C$193:$C$199</c:f>
              <c:numCache>
                <c:formatCode>General</c:formatCode>
                <c:ptCount val="7"/>
                <c:pt idx="0">
                  <c:v>0.29999999999999982</c:v>
                </c:pt>
                <c:pt idx="1">
                  <c:v>0.19999999999999973</c:v>
                </c:pt>
                <c:pt idx="2">
                  <c:v>9.9999999999999645E-2</c:v>
                </c:pt>
                <c:pt idx="3">
                  <c:v>0</c:v>
                </c:pt>
                <c:pt idx="4">
                  <c:v>-0.10000000000000053</c:v>
                </c:pt>
                <c:pt idx="5">
                  <c:v>-0.20000000000000062</c:v>
                </c:pt>
                <c:pt idx="6">
                  <c:v>-0.30000000000000071</c:v>
                </c:pt>
              </c:numCache>
            </c:numRef>
          </c:xVal>
          <c:yVal>
            <c:numRef>
              <c:f>Sheet1!$F$193:$F$199</c:f>
              <c:numCache>
                <c:formatCode>General</c:formatCode>
                <c:ptCount val="7"/>
                <c:pt idx="0">
                  <c:v>1.1920464343882733</c:v>
                </c:pt>
                <c:pt idx="1">
                  <c:v>33.899018360298129</c:v>
                </c:pt>
                <c:pt idx="2">
                  <c:v>9.518798889730002</c:v>
                </c:pt>
                <c:pt idx="3">
                  <c:v>9.5481447408770315</c:v>
                </c:pt>
                <c:pt idx="4">
                  <c:v>9.2110963328899871</c:v>
                </c:pt>
                <c:pt idx="5">
                  <c:v>8.1490396927016651</c:v>
                </c:pt>
                <c:pt idx="6">
                  <c:v>6.4859985261606488</c:v>
                </c:pt>
              </c:numCache>
            </c:numRef>
          </c:yVal>
          <c:smooth val="1"/>
        </c:ser>
        <c:axId val="145060992"/>
        <c:axId val="145062528"/>
      </c:scatterChart>
      <c:valAx>
        <c:axId val="145060992"/>
        <c:scaling>
          <c:orientation val="minMax"/>
          <c:max val="0.30000000000000004"/>
          <c:min val="-0.30000000000000004"/>
        </c:scaling>
        <c:axPos val="b"/>
        <c:numFmt formatCode="General" sourceLinked="1"/>
        <c:tickLblPos val="nextTo"/>
        <c:crossAx val="145062528"/>
        <c:crosses val="autoZero"/>
        <c:crossBetween val="midCat"/>
        <c:majorUnit val="0.1"/>
      </c:valAx>
      <c:valAx>
        <c:axId val="145062528"/>
        <c:scaling>
          <c:orientation val="minMax"/>
        </c:scaling>
        <c:axPos val="l"/>
        <c:majorGridlines/>
        <c:numFmt formatCode="General" sourceLinked="1"/>
        <c:tickLblPos val="nextTo"/>
        <c:crossAx val="145060992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style val="4"/>
  <c:chart>
    <c:plotArea>
      <c:layout/>
      <c:scatterChart>
        <c:scatterStyle val="smoothMarker"/>
        <c:ser>
          <c:idx val="0"/>
          <c:order val="0"/>
          <c:xVal>
            <c:numRef>
              <c:f>Sheet1!$C$193:$C$199</c:f>
              <c:numCache>
                <c:formatCode>General</c:formatCode>
                <c:ptCount val="7"/>
                <c:pt idx="0">
                  <c:v>0.29999999999999982</c:v>
                </c:pt>
                <c:pt idx="1">
                  <c:v>0.19999999999999973</c:v>
                </c:pt>
                <c:pt idx="2">
                  <c:v>9.9999999999999645E-2</c:v>
                </c:pt>
                <c:pt idx="3">
                  <c:v>0</c:v>
                </c:pt>
                <c:pt idx="4">
                  <c:v>-0.10000000000000053</c:v>
                </c:pt>
                <c:pt idx="5">
                  <c:v>-0.20000000000000062</c:v>
                </c:pt>
                <c:pt idx="6">
                  <c:v>-0.30000000000000071</c:v>
                </c:pt>
              </c:numCache>
            </c:numRef>
          </c:xVal>
          <c:yVal>
            <c:numRef>
              <c:f>Sheet1!$D$193:$D$199</c:f>
              <c:numCache>
                <c:formatCode>General</c:formatCode>
                <c:ptCount val="7"/>
                <c:pt idx="0">
                  <c:v>626260</c:v>
                </c:pt>
                <c:pt idx="1">
                  <c:v>11002</c:v>
                </c:pt>
                <c:pt idx="2">
                  <c:v>7926</c:v>
                </c:pt>
                <c:pt idx="3">
                  <c:v>6522</c:v>
                </c:pt>
                <c:pt idx="4">
                  <c:v>5263</c:v>
                </c:pt>
                <c:pt idx="5">
                  <c:v>3905</c:v>
                </c:pt>
                <c:pt idx="6">
                  <c:v>2714</c:v>
                </c:pt>
              </c:numCache>
            </c:numRef>
          </c:yVal>
          <c:smooth val="1"/>
        </c:ser>
        <c:axId val="147225984"/>
        <c:axId val="149972096"/>
      </c:scatterChart>
      <c:valAx>
        <c:axId val="147225984"/>
        <c:scaling>
          <c:orientation val="minMax"/>
        </c:scaling>
        <c:axPos val="b"/>
        <c:numFmt formatCode="General" sourceLinked="1"/>
        <c:tickLblPos val="nextTo"/>
        <c:crossAx val="149972096"/>
        <c:crosses val="autoZero"/>
        <c:crossBetween val="midCat"/>
      </c:valAx>
      <c:valAx>
        <c:axId val="149972096"/>
        <c:scaling>
          <c:orientation val="minMax"/>
        </c:scaling>
        <c:axPos val="l"/>
        <c:majorGridlines/>
        <c:numFmt formatCode="General" sourceLinked="1"/>
        <c:tickLblPos val="nextTo"/>
        <c:crossAx val="147225984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style val="13"/>
  <c:chart>
    <c:plotArea>
      <c:layout/>
      <c:scatterChart>
        <c:scatterStyle val="lineMarker"/>
        <c:ser>
          <c:idx val="0"/>
          <c:order val="0"/>
          <c:xVal>
            <c:numRef>
              <c:f>Sheet1!$C$193:$C$199</c:f>
              <c:numCache>
                <c:formatCode>General</c:formatCode>
                <c:ptCount val="7"/>
                <c:pt idx="0">
                  <c:v>0.29999999999999982</c:v>
                </c:pt>
                <c:pt idx="1">
                  <c:v>0.19999999999999973</c:v>
                </c:pt>
                <c:pt idx="2">
                  <c:v>9.9999999999999645E-2</c:v>
                </c:pt>
                <c:pt idx="3">
                  <c:v>0</c:v>
                </c:pt>
                <c:pt idx="4">
                  <c:v>-0.10000000000000053</c:v>
                </c:pt>
                <c:pt idx="5">
                  <c:v>-0.20000000000000062</c:v>
                </c:pt>
                <c:pt idx="6">
                  <c:v>-0.30000000000000071</c:v>
                </c:pt>
              </c:numCache>
            </c:numRef>
          </c:xVal>
          <c:yVal>
            <c:numRef>
              <c:f>Sheet1!$E$193:$E$199</c:f>
              <c:numCache>
                <c:formatCode>General</c:formatCode>
                <c:ptCount val="7"/>
                <c:pt idx="0">
                  <c:v>746531</c:v>
                </c:pt>
                <c:pt idx="1">
                  <c:v>372957</c:v>
                </c:pt>
                <c:pt idx="2">
                  <c:v>75446</c:v>
                </c:pt>
                <c:pt idx="3">
                  <c:v>62273</c:v>
                </c:pt>
                <c:pt idx="4">
                  <c:v>48478</c:v>
                </c:pt>
                <c:pt idx="5">
                  <c:v>31822</c:v>
                </c:pt>
                <c:pt idx="6">
                  <c:v>17603</c:v>
                </c:pt>
              </c:numCache>
            </c:numRef>
          </c:yVal>
        </c:ser>
        <c:axId val="89217280"/>
        <c:axId val="90193920"/>
      </c:scatterChart>
      <c:valAx>
        <c:axId val="89217280"/>
        <c:scaling>
          <c:orientation val="minMax"/>
        </c:scaling>
        <c:axPos val="b"/>
        <c:numFmt formatCode="General" sourceLinked="1"/>
        <c:tickLblPos val="nextTo"/>
        <c:crossAx val="90193920"/>
        <c:crosses val="autoZero"/>
        <c:crossBetween val="midCat"/>
      </c:valAx>
      <c:valAx>
        <c:axId val="90193920"/>
        <c:scaling>
          <c:orientation val="minMax"/>
        </c:scaling>
        <c:axPos val="l"/>
        <c:majorGridlines/>
        <c:numFmt formatCode="General" sourceLinked="1"/>
        <c:tickLblPos val="nextTo"/>
        <c:crossAx val="89217280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smoothMarker"/>
        <c:ser>
          <c:idx val="0"/>
          <c:order val="0"/>
          <c:xVal>
            <c:numRef>
              <c:f>Sheet1!$C$239:$C$245</c:f>
              <c:numCache>
                <c:formatCode>General</c:formatCode>
                <c:ptCount val="7"/>
                <c:pt idx="0">
                  <c:v>0.30000000000000004</c:v>
                </c:pt>
                <c:pt idx="1">
                  <c:v>0.19999999999999996</c:v>
                </c:pt>
                <c:pt idx="2">
                  <c:v>9.9999999999999867E-2</c:v>
                </c:pt>
                <c:pt idx="3">
                  <c:v>0</c:v>
                </c:pt>
                <c:pt idx="4">
                  <c:v>-0.10000000000000031</c:v>
                </c:pt>
                <c:pt idx="5">
                  <c:v>-0.2000000000000004</c:v>
                </c:pt>
                <c:pt idx="6">
                  <c:v>-0.30000000000000049</c:v>
                </c:pt>
              </c:numCache>
            </c:numRef>
          </c:xVal>
          <c:yVal>
            <c:numRef>
              <c:f>Sheet1!$F$239:$F$245</c:f>
              <c:numCache>
                <c:formatCode>General</c:formatCode>
                <c:ptCount val="7"/>
                <c:pt idx="0">
                  <c:v>1.2496691492660437</c:v>
                </c:pt>
                <c:pt idx="1">
                  <c:v>36.977522888591707</c:v>
                </c:pt>
                <c:pt idx="2">
                  <c:v>9.2340261739799843</c:v>
                </c:pt>
                <c:pt idx="3">
                  <c:v>10.399860310808451</c:v>
                </c:pt>
                <c:pt idx="4">
                  <c:v>10.295707762557077</c:v>
                </c:pt>
                <c:pt idx="5">
                  <c:v>8.6972270796902329</c:v>
                </c:pt>
                <c:pt idx="6">
                  <c:v>7.6110937986911811</c:v>
                </c:pt>
              </c:numCache>
            </c:numRef>
          </c:yVal>
          <c:smooth val="1"/>
        </c:ser>
        <c:axId val="90361216"/>
        <c:axId val="90416640"/>
      </c:scatterChart>
      <c:valAx>
        <c:axId val="90361216"/>
        <c:scaling>
          <c:orientation val="minMax"/>
          <c:max val="0.30000000000000016"/>
          <c:min val="-0.30000000000000016"/>
        </c:scaling>
        <c:axPos val="b"/>
        <c:numFmt formatCode="General" sourceLinked="1"/>
        <c:tickLblPos val="nextTo"/>
        <c:crossAx val="90416640"/>
        <c:crosses val="autoZero"/>
        <c:crossBetween val="midCat"/>
        <c:majorUnit val="0.1"/>
      </c:valAx>
      <c:valAx>
        <c:axId val="90416640"/>
        <c:scaling>
          <c:orientation val="minMax"/>
        </c:scaling>
        <c:axPos val="l"/>
        <c:majorGridlines/>
        <c:numFmt formatCode="General" sourceLinked="1"/>
        <c:tickLblPos val="nextTo"/>
        <c:crossAx val="90361216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style val="4"/>
  <c:chart>
    <c:plotArea>
      <c:layout/>
      <c:scatterChart>
        <c:scatterStyle val="smoothMarker"/>
        <c:ser>
          <c:idx val="0"/>
          <c:order val="0"/>
          <c:xVal>
            <c:numRef>
              <c:f>Sheet1!$C$193:$C$199</c:f>
              <c:numCache>
                <c:formatCode>General</c:formatCode>
                <c:ptCount val="7"/>
                <c:pt idx="0">
                  <c:v>0.29999999999999982</c:v>
                </c:pt>
                <c:pt idx="1">
                  <c:v>0.19999999999999973</c:v>
                </c:pt>
                <c:pt idx="2">
                  <c:v>9.9999999999999645E-2</c:v>
                </c:pt>
                <c:pt idx="3">
                  <c:v>0</c:v>
                </c:pt>
                <c:pt idx="4">
                  <c:v>-0.10000000000000053</c:v>
                </c:pt>
                <c:pt idx="5">
                  <c:v>-0.20000000000000062</c:v>
                </c:pt>
                <c:pt idx="6">
                  <c:v>-0.30000000000000071</c:v>
                </c:pt>
              </c:numCache>
            </c:numRef>
          </c:xVal>
          <c:yVal>
            <c:numRef>
              <c:f>Sheet1!$D$193:$D$199</c:f>
              <c:numCache>
                <c:formatCode>General</c:formatCode>
                <c:ptCount val="7"/>
                <c:pt idx="0">
                  <c:v>626260</c:v>
                </c:pt>
                <c:pt idx="1">
                  <c:v>11002</c:v>
                </c:pt>
                <c:pt idx="2">
                  <c:v>7926</c:v>
                </c:pt>
                <c:pt idx="3">
                  <c:v>6522</c:v>
                </c:pt>
                <c:pt idx="4">
                  <c:v>5263</c:v>
                </c:pt>
                <c:pt idx="5">
                  <c:v>3905</c:v>
                </c:pt>
                <c:pt idx="6">
                  <c:v>2714</c:v>
                </c:pt>
              </c:numCache>
            </c:numRef>
          </c:yVal>
          <c:smooth val="1"/>
        </c:ser>
        <c:axId val="144592896"/>
        <c:axId val="144594816"/>
      </c:scatterChart>
      <c:valAx>
        <c:axId val="144592896"/>
        <c:scaling>
          <c:orientation val="minMax"/>
        </c:scaling>
        <c:axPos val="b"/>
        <c:numFmt formatCode="General" sourceLinked="1"/>
        <c:tickLblPos val="nextTo"/>
        <c:crossAx val="144594816"/>
        <c:crosses val="autoZero"/>
        <c:crossBetween val="midCat"/>
      </c:valAx>
      <c:valAx>
        <c:axId val="144594816"/>
        <c:scaling>
          <c:orientation val="minMax"/>
        </c:scaling>
        <c:axPos val="l"/>
        <c:majorGridlines/>
        <c:numFmt formatCode="General" sourceLinked="1"/>
        <c:tickLblPos val="nextTo"/>
        <c:crossAx val="144592896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style val="4"/>
  <c:chart>
    <c:title>
      <c:tx>
        <c:rich>
          <a:bodyPr/>
          <a:lstStyle/>
          <a:p>
            <a:pPr>
              <a:defRPr/>
            </a:pPr>
            <a:r>
              <a:rPr lang="it-IT"/>
              <a:t>VDDTest 2.64 V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2507384076990376"/>
          <c:y val="0.12061014919554154"/>
          <c:w val="0.63859492563429654"/>
          <c:h val="0.73066605401115314"/>
        </c:manualLayout>
      </c:layout>
      <c:scatterChart>
        <c:scatterStyle val="lineMarker"/>
        <c:ser>
          <c:idx val="1"/>
          <c:order val="1"/>
          <c:xVal>
            <c:numRef>
              <c:f>Sheet1!$C$10:$C$15</c:f>
              <c:numCache>
                <c:formatCode>General</c:formatCode>
                <c:ptCount val="6"/>
                <c:pt idx="0">
                  <c:v>0</c:v>
                </c:pt>
                <c:pt idx="1">
                  <c:v>0.28799999999999981</c:v>
                </c:pt>
                <c:pt idx="2">
                  <c:v>0.57600000000000007</c:v>
                </c:pt>
                <c:pt idx="3">
                  <c:v>0.8640000000000001</c:v>
                </c:pt>
                <c:pt idx="4">
                  <c:v>1.1520000000000001</c:v>
                </c:pt>
                <c:pt idx="5">
                  <c:v>1.4400000000000002</c:v>
                </c:pt>
              </c:numCache>
            </c:numRef>
          </c:xVal>
          <c:yVal>
            <c:numRef>
              <c:f>Sheet1!$F$10:$F$15</c:f>
              <c:numCache>
                <c:formatCode>General</c:formatCode>
                <c:ptCount val="6"/>
                <c:pt idx="0">
                  <c:v>525.21449851042701</c:v>
                </c:pt>
                <c:pt idx="1">
                  <c:v>512.86488673139161</c:v>
                </c:pt>
                <c:pt idx="2">
                  <c:v>10.891891891891891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</c:ser>
        <c:ser>
          <c:idx val="0"/>
          <c:order val="0"/>
          <c:xVal>
            <c:numRef>
              <c:f>Sheet1!$C$10:$C$15</c:f>
              <c:numCache>
                <c:formatCode>General</c:formatCode>
                <c:ptCount val="6"/>
                <c:pt idx="0">
                  <c:v>0</c:v>
                </c:pt>
                <c:pt idx="1">
                  <c:v>0.28799999999999981</c:v>
                </c:pt>
                <c:pt idx="2">
                  <c:v>0.57600000000000007</c:v>
                </c:pt>
                <c:pt idx="3">
                  <c:v>0.8640000000000001</c:v>
                </c:pt>
                <c:pt idx="4">
                  <c:v>1.1520000000000001</c:v>
                </c:pt>
                <c:pt idx="5">
                  <c:v>1.4400000000000002</c:v>
                </c:pt>
              </c:numCache>
            </c:numRef>
          </c:xVal>
          <c:yVal>
            <c:numRef>
              <c:f>Sheet1!$F$10:$F$15</c:f>
              <c:numCache>
                <c:formatCode>General</c:formatCode>
                <c:ptCount val="6"/>
                <c:pt idx="0">
                  <c:v>525.21449851042701</c:v>
                </c:pt>
                <c:pt idx="1">
                  <c:v>512.86488673139161</c:v>
                </c:pt>
                <c:pt idx="2">
                  <c:v>10.891891891891891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</c:ser>
        <c:axId val="129007616"/>
        <c:axId val="129009536"/>
      </c:scatterChart>
      <c:valAx>
        <c:axId val="129007616"/>
        <c:scaling>
          <c:orientation val="minMax"/>
          <c:max val="2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Delta Tensione</a:t>
                </a:r>
              </a:p>
            </c:rich>
          </c:tx>
          <c:layout/>
        </c:title>
        <c:numFmt formatCode="General" sourceLinked="1"/>
        <c:tickLblPos val="nextTo"/>
        <c:crossAx val="129009536"/>
        <c:crosses val="autoZero"/>
        <c:crossBetween val="midCat"/>
        <c:majorUnit val="0.30000000000000021"/>
        <c:minorUnit val="0.1"/>
      </c:valAx>
      <c:valAx>
        <c:axId val="1290095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DInamica Sensore</a:t>
                </a:r>
              </a:p>
            </c:rich>
          </c:tx>
          <c:layout/>
        </c:title>
        <c:numFmt formatCode="General" sourceLinked="1"/>
        <c:tickLblPos val="nextTo"/>
        <c:crossAx val="129007616"/>
        <c:crosses val="autoZero"/>
        <c:crossBetween val="midCat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style val="13"/>
  <c:chart>
    <c:plotArea>
      <c:layout/>
      <c:scatterChart>
        <c:scatterStyle val="lineMarker"/>
        <c:ser>
          <c:idx val="0"/>
          <c:order val="0"/>
          <c:xVal>
            <c:numRef>
              <c:f>Sheet1!$C$193:$C$199</c:f>
              <c:numCache>
                <c:formatCode>General</c:formatCode>
                <c:ptCount val="7"/>
                <c:pt idx="0">
                  <c:v>0.29999999999999982</c:v>
                </c:pt>
                <c:pt idx="1">
                  <c:v>0.19999999999999973</c:v>
                </c:pt>
                <c:pt idx="2">
                  <c:v>9.9999999999999645E-2</c:v>
                </c:pt>
                <c:pt idx="3">
                  <c:v>0</c:v>
                </c:pt>
                <c:pt idx="4">
                  <c:v>-0.10000000000000053</c:v>
                </c:pt>
                <c:pt idx="5">
                  <c:v>-0.20000000000000062</c:v>
                </c:pt>
                <c:pt idx="6">
                  <c:v>-0.30000000000000071</c:v>
                </c:pt>
              </c:numCache>
            </c:numRef>
          </c:xVal>
          <c:yVal>
            <c:numRef>
              <c:f>Sheet1!$E$239:$E$245</c:f>
              <c:numCache>
                <c:formatCode>General</c:formatCode>
                <c:ptCount val="7"/>
                <c:pt idx="0">
                  <c:v>1067986</c:v>
                </c:pt>
                <c:pt idx="1">
                  <c:v>718917</c:v>
                </c:pt>
                <c:pt idx="2">
                  <c:v>95960</c:v>
                </c:pt>
                <c:pt idx="3">
                  <c:v>59560</c:v>
                </c:pt>
                <c:pt idx="4">
                  <c:v>56369</c:v>
                </c:pt>
                <c:pt idx="5">
                  <c:v>34815</c:v>
                </c:pt>
                <c:pt idx="6">
                  <c:v>24424</c:v>
                </c:pt>
              </c:numCache>
            </c:numRef>
          </c:yVal>
        </c:ser>
        <c:axId val="144615296"/>
        <c:axId val="144616832"/>
      </c:scatterChart>
      <c:valAx>
        <c:axId val="144615296"/>
        <c:scaling>
          <c:orientation val="minMax"/>
        </c:scaling>
        <c:axPos val="b"/>
        <c:numFmt formatCode="General" sourceLinked="1"/>
        <c:tickLblPos val="nextTo"/>
        <c:crossAx val="144616832"/>
        <c:crosses val="autoZero"/>
        <c:crossBetween val="midCat"/>
      </c:valAx>
      <c:valAx>
        <c:axId val="144616832"/>
        <c:scaling>
          <c:orientation val="minMax"/>
        </c:scaling>
        <c:axPos val="l"/>
        <c:majorGridlines/>
        <c:numFmt formatCode="General" sourceLinked="1"/>
        <c:tickLblPos val="nextTo"/>
        <c:crossAx val="144615296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smoothMarker"/>
        <c:ser>
          <c:idx val="0"/>
          <c:order val="0"/>
          <c:xVal>
            <c:numRef>
              <c:f>Sheet1!$C$284:$C$290</c:f>
              <c:numCache>
                <c:formatCode>General</c:formatCode>
                <c:ptCount val="7"/>
                <c:pt idx="0">
                  <c:v>0.29999999999999982</c:v>
                </c:pt>
                <c:pt idx="1">
                  <c:v>0.19999999999999973</c:v>
                </c:pt>
                <c:pt idx="2">
                  <c:v>9.9999999999999645E-2</c:v>
                </c:pt>
                <c:pt idx="3">
                  <c:v>0</c:v>
                </c:pt>
                <c:pt idx="4">
                  <c:v>-0.10000000000000053</c:v>
                </c:pt>
                <c:pt idx="5">
                  <c:v>-0.20000000000000062</c:v>
                </c:pt>
                <c:pt idx="6">
                  <c:v>-0.30000000000000071</c:v>
                </c:pt>
              </c:numCache>
            </c:numRef>
          </c:xVal>
          <c:yVal>
            <c:numRef>
              <c:f>Sheet1!$F$284:$F$290</c:f>
              <c:numCache>
                <c:formatCode>General</c:formatCode>
                <c:ptCount val="7"/>
                <c:pt idx="0">
                  <c:v>0.95409281516469469</c:v>
                </c:pt>
                <c:pt idx="1">
                  <c:v>30.358088658606793</c:v>
                </c:pt>
                <c:pt idx="2">
                  <c:v>10.289851632047478</c:v>
                </c:pt>
                <c:pt idx="3">
                  <c:v>9.7087443348440416</c:v>
                </c:pt>
                <c:pt idx="4">
                  <c:v>9.4975992317541618</c:v>
                </c:pt>
                <c:pt idx="5">
                  <c:v>8.8687388635913678</c:v>
                </c:pt>
                <c:pt idx="6">
                  <c:v>7.9851498276319282</c:v>
                </c:pt>
              </c:numCache>
            </c:numRef>
          </c:yVal>
          <c:smooth val="1"/>
        </c:ser>
        <c:axId val="98448512"/>
        <c:axId val="98450048"/>
      </c:scatterChart>
      <c:valAx>
        <c:axId val="98448512"/>
        <c:scaling>
          <c:orientation val="minMax"/>
          <c:max val="0.30000000000000027"/>
          <c:min val="-0.30000000000000027"/>
        </c:scaling>
        <c:axPos val="b"/>
        <c:numFmt formatCode="General" sourceLinked="1"/>
        <c:tickLblPos val="nextTo"/>
        <c:crossAx val="98450048"/>
        <c:crosses val="autoZero"/>
        <c:crossBetween val="midCat"/>
        <c:majorUnit val="0.1"/>
      </c:valAx>
      <c:valAx>
        <c:axId val="98450048"/>
        <c:scaling>
          <c:orientation val="minMax"/>
        </c:scaling>
        <c:axPos val="l"/>
        <c:majorGridlines/>
        <c:numFmt formatCode="General" sourceLinked="1"/>
        <c:tickLblPos val="nextTo"/>
        <c:crossAx val="98448512"/>
        <c:crosses val="autoZero"/>
        <c:crossBetween val="midCat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style val="4"/>
  <c:chart>
    <c:plotArea>
      <c:layout/>
      <c:scatterChart>
        <c:scatterStyle val="smoothMarker"/>
        <c:ser>
          <c:idx val="0"/>
          <c:order val="0"/>
          <c:xVal>
            <c:numRef>
              <c:f>Sheet1!$C$193:$C$199</c:f>
              <c:numCache>
                <c:formatCode>General</c:formatCode>
                <c:ptCount val="7"/>
                <c:pt idx="0">
                  <c:v>0.29999999999999982</c:v>
                </c:pt>
                <c:pt idx="1">
                  <c:v>0.19999999999999973</c:v>
                </c:pt>
                <c:pt idx="2">
                  <c:v>9.9999999999999645E-2</c:v>
                </c:pt>
                <c:pt idx="3">
                  <c:v>0</c:v>
                </c:pt>
                <c:pt idx="4">
                  <c:v>-0.10000000000000053</c:v>
                </c:pt>
                <c:pt idx="5">
                  <c:v>-0.20000000000000062</c:v>
                </c:pt>
                <c:pt idx="6">
                  <c:v>-0.30000000000000071</c:v>
                </c:pt>
              </c:numCache>
            </c:numRef>
          </c:xVal>
          <c:yVal>
            <c:numRef>
              <c:f>Sheet1!$D$284:$D$290</c:f>
              <c:numCache>
                <c:formatCode>General</c:formatCode>
                <c:ptCount val="7"/>
                <c:pt idx="0">
                  <c:v>641490</c:v>
                </c:pt>
                <c:pt idx="1">
                  <c:v>22581</c:v>
                </c:pt>
                <c:pt idx="2">
                  <c:v>8425</c:v>
                </c:pt>
                <c:pt idx="3">
                  <c:v>7502</c:v>
                </c:pt>
                <c:pt idx="4">
                  <c:v>6248</c:v>
                </c:pt>
                <c:pt idx="5">
                  <c:v>5051</c:v>
                </c:pt>
                <c:pt idx="6">
                  <c:v>3771</c:v>
                </c:pt>
              </c:numCache>
            </c:numRef>
          </c:yVal>
          <c:smooth val="1"/>
        </c:ser>
        <c:axId val="98876032"/>
        <c:axId val="152436736"/>
      </c:scatterChart>
      <c:valAx>
        <c:axId val="98876032"/>
        <c:scaling>
          <c:orientation val="minMax"/>
        </c:scaling>
        <c:axPos val="b"/>
        <c:numFmt formatCode="General" sourceLinked="1"/>
        <c:tickLblPos val="nextTo"/>
        <c:crossAx val="152436736"/>
        <c:crosses val="autoZero"/>
        <c:crossBetween val="midCat"/>
      </c:valAx>
      <c:valAx>
        <c:axId val="152436736"/>
        <c:scaling>
          <c:orientation val="minMax"/>
        </c:scaling>
        <c:axPos val="l"/>
        <c:majorGridlines/>
        <c:numFmt formatCode="General" sourceLinked="1"/>
        <c:tickLblPos val="nextTo"/>
        <c:crossAx val="98876032"/>
        <c:crosses val="autoZero"/>
        <c:crossBetween val="midCat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style val="13"/>
  <c:chart>
    <c:plotArea>
      <c:layout/>
      <c:scatterChart>
        <c:scatterStyle val="lineMarker"/>
        <c:ser>
          <c:idx val="0"/>
          <c:order val="0"/>
          <c:xVal>
            <c:numRef>
              <c:f>Sheet1!$C$239:$C$245</c:f>
              <c:numCache>
                <c:formatCode>General</c:formatCode>
                <c:ptCount val="7"/>
                <c:pt idx="0">
                  <c:v>0.30000000000000004</c:v>
                </c:pt>
                <c:pt idx="1">
                  <c:v>0.19999999999999996</c:v>
                </c:pt>
                <c:pt idx="2">
                  <c:v>9.9999999999999867E-2</c:v>
                </c:pt>
                <c:pt idx="3">
                  <c:v>0</c:v>
                </c:pt>
                <c:pt idx="4">
                  <c:v>-0.10000000000000031</c:v>
                </c:pt>
                <c:pt idx="5">
                  <c:v>-0.2000000000000004</c:v>
                </c:pt>
                <c:pt idx="6">
                  <c:v>-0.30000000000000049</c:v>
                </c:pt>
              </c:numCache>
            </c:numRef>
          </c:xVal>
          <c:yVal>
            <c:numRef>
              <c:f>Sheet1!$E$284:$E$290</c:f>
              <c:numCache>
                <c:formatCode>General</c:formatCode>
                <c:ptCount val="7"/>
                <c:pt idx="0">
                  <c:v>612041</c:v>
                </c:pt>
                <c:pt idx="1">
                  <c:v>685516</c:v>
                </c:pt>
                <c:pt idx="2">
                  <c:v>86692</c:v>
                </c:pt>
                <c:pt idx="3">
                  <c:v>72835</c:v>
                </c:pt>
                <c:pt idx="4">
                  <c:v>59341</c:v>
                </c:pt>
                <c:pt idx="5">
                  <c:v>44796</c:v>
                </c:pt>
                <c:pt idx="6">
                  <c:v>30112</c:v>
                </c:pt>
              </c:numCache>
            </c:numRef>
          </c:yVal>
        </c:ser>
        <c:axId val="152885888"/>
        <c:axId val="152887680"/>
      </c:scatterChart>
      <c:valAx>
        <c:axId val="152885888"/>
        <c:scaling>
          <c:orientation val="minMax"/>
        </c:scaling>
        <c:axPos val="b"/>
        <c:numFmt formatCode="General" sourceLinked="1"/>
        <c:tickLblPos val="nextTo"/>
        <c:crossAx val="152887680"/>
        <c:crosses val="autoZero"/>
        <c:crossBetween val="midCat"/>
      </c:valAx>
      <c:valAx>
        <c:axId val="152887680"/>
        <c:scaling>
          <c:orientation val="minMax"/>
        </c:scaling>
        <c:axPos val="l"/>
        <c:majorGridlines/>
        <c:numFmt formatCode="General" sourceLinked="1"/>
        <c:tickLblPos val="nextTo"/>
        <c:crossAx val="152885888"/>
        <c:crosses val="autoZero"/>
        <c:crossBetween val="midCat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Comparazione</a:t>
            </a:r>
            <a:r>
              <a:rPr lang="it-IT" baseline="0"/>
              <a:t> Dinamica Vs Delta Tensione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9.3430035388798544E-2"/>
          <c:y val="8.5252189698463252E-2"/>
          <c:w val="0.86689067994535485"/>
          <c:h val="0.80642955982348996"/>
        </c:manualLayout>
      </c:layout>
      <c:scatterChart>
        <c:scatterStyle val="smoothMarker"/>
        <c:ser>
          <c:idx val="1"/>
          <c:order val="0"/>
          <c:tx>
            <c:v>2.8 V</c:v>
          </c:tx>
          <c:xVal>
            <c:numRef>
              <c:f>Sheet1!$C$144:$C$150</c:f>
              <c:numCache>
                <c:formatCode>General</c:formatCode>
                <c:ptCount val="7"/>
                <c:pt idx="0">
                  <c:v>0.29999999999999982</c:v>
                </c:pt>
                <c:pt idx="1">
                  <c:v>0.19999999999999973</c:v>
                </c:pt>
                <c:pt idx="2">
                  <c:v>9.9999999999999645E-2</c:v>
                </c:pt>
                <c:pt idx="3">
                  <c:v>0</c:v>
                </c:pt>
                <c:pt idx="4">
                  <c:v>-0.10000000000000053</c:v>
                </c:pt>
                <c:pt idx="5">
                  <c:v>-0.20000000000000062</c:v>
                </c:pt>
                <c:pt idx="6">
                  <c:v>-0.30000000000000071</c:v>
                </c:pt>
              </c:numCache>
            </c:numRef>
          </c:xVal>
          <c:yVal>
            <c:numRef>
              <c:f>Sheet1!$F$144:$F$150</c:f>
              <c:numCache>
                <c:formatCode>General</c:formatCode>
                <c:ptCount val="7"/>
                <c:pt idx="0">
                  <c:v>1.1143149383073998</c:v>
                </c:pt>
                <c:pt idx="1">
                  <c:v>51.753969056527453</c:v>
                </c:pt>
                <c:pt idx="2">
                  <c:v>9.1541844838118518</c:v>
                </c:pt>
                <c:pt idx="3">
                  <c:v>9.9323909854647283</c:v>
                </c:pt>
                <c:pt idx="4">
                  <c:v>9.7818897637795281</c:v>
                </c:pt>
                <c:pt idx="5">
                  <c:v>9.2443015780245474</c:v>
                </c:pt>
                <c:pt idx="6">
                  <c:v>8.0543156762570582</c:v>
                </c:pt>
              </c:numCache>
            </c:numRef>
          </c:yVal>
          <c:smooth val="1"/>
        </c:ser>
        <c:ser>
          <c:idx val="0"/>
          <c:order val="1"/>
          <c:tx>
            <c:v>2.5 V</c:v>
          </c:tx>
          <c:xVal>
            <c:numRef>
              <c:f>Sheet1!$C$144:$C$150</c:f>
              <c:numCache>
                <c:formatCode>General</c:formatCode>
                <c:ptCount val="7"/>
                <c:pt idx="0">
                  <c:v>0.29999999999999982</c:v>
                </c:pt>
                <c:pt idx="1">
                  <c:v>0.19999999999999973</c:v>
                </c:pt>
                <c:pt idx="2">
                  <c:v>9.9999999999999645E-2</c:v>
                </c:pt>
                <c:pt idx="3">
                  <c:v>0</c:v>
                </c:pt>
                <c:pt idx="4">
                  <c:v>-0.10000000000000053</c:v>
                </c:pt>
                <c:pt idx="5">
                  <c:v>-0.20000000000000062</c:v>
                </c:pt>
                <c:pt idx="6">
                  <c:v>-0.30000000000000071</c:v>
                </c:pt>
              </c:numCache>
            </c:numRef>
          </c:xVal>
          <c:yVal>
            <c:numRef>
              <c:f>Sheet1!$F$284:$F$290</c:f>
              <c:numCache>
                <c:formatCode>General</c:formatCode>
                <c:ptCount val="7"/>
                <c:pt idx="0">
                  <c:v>0.95409281516469469</c:v>
                </c:pt>
                <c:pt idx="1">
                  <c:v>30.358088658606793</c:v>
                </c:pt>
                <c:pt idx="2">
                  <c:v>10.289851632047478</c:v>
                </c:pt>
                <c:pt idx="3">
                  <c:v>9.7087443348440416</c:v>
                </c:pt>
                <c:pt idx="4">
                  <c:v>9.4975992317541618</c:v>
                </c:pt>
                <c:pt idx="5">
                  <c:v>8.8687388635913678</c:v>
                </c:pt>
                <c:pt idx="6">
                  <c:v>7.9851498276319282</c:v>
                </c:pt>
              </c:numCache>
            </c:numRef>
          </c:yVal>
          <c:smooth val="1"/>
        </c:ser>
        <c:ser>
          <c:idx val="2"/>
          <c:order val="2"/>
          <c:tx>
            <c:v>2.0 V</c:v>
          </c:tx>
          <c:xVal>
            <c:numRef>
              <c:f>Sheet1!$C$193:$C$199</c:f>
              <c:numCache>
                <c:formatCode>General</c:formatCode>
                <c:ptCount val="7"/>
                <c:pt idx="0">
                  <c:v>0.29999999999999982</c:v>
                </c:pt>
                <c:pt idx="1">
                  <c:v>0.19999999999999973</c:v>
                </c:pt>
                <c:pt idx="2">
                  <c:v>9.9999999999999645E-2</c:v>
                </c:pt>
                <c:pt idx="3">
                  <c:v>0</c:v>
                </c:pt>
                <c:pt idx="4">
                  <c:v>-0.10000000000000053</c:v>
                </c:pt>
                <c:pt idx="5">
                  <c:v>-0.20000000000000062</c:v>
                </c:pt>
                <c:pt idx="6">
                  <c:v>-0.30000000000000071</c:v>
                </c:pt>
              </c:numCache>
            </c:numRef>
          </c:xVal>
          <c:yVal>
            <c:numRef>
              <c:f>Sheet1!$F$193:$F$199</c:f>
              <c:numCache>
                <c:formatCode>General</c:formatCode>
                <c:ptCount val="7"/>
                <c:pt idx="0">
                  <c:v>1.1920464343882733</c:v>
                </c:pt>
                <c:pt idx="1">
                  <c:v>33.899018360298129</c:v>
                </c:pt>
                <c:pt idx="2">
                  <c:v>9.518798889730002</c:v>
                </c:pt>
                <c:pt idx="3">
                  <c:v>9.5481447408770315</c:v>
                </c:pt>
                <c:pt idx="4">
                  <c:v>9.2110963328899871</c:v>
                </c:pt>
                <c:pt idx="5">
                  <c:v>8.1490396927016651</c:v>
                </c:pt>
                <c:pt idx="6">
                  <c:v>6.4859985261606488</c:v>
                </c:pt>
              </c:numCache>
            </c:numRef>
          </c:yVal>
          <c:smooth val="1"/>
        </c:ser>
        <c:ser>
          <c:idx val="3"/>
          <c:order val="3"/>
          <c:tx>
            <c:v>1.6 V</c:v>
          </c:tx>
          <c:xVal>
            <c:numRef>
              <c:f>Sheet1!$C$239:$C$245</c:f>
              <c:numCache>
                <c:formatCode>General</c:formatCode>
                <c:ptCount val="7"/>
                <c:pt idx="0">
                  <c:v>0.30000000000000004</c:v>
                </c:pt>
                <c:pt idx="1">
                  <c:v>0.19999999999999996</c:v>
                </c:pt>
                <c:pt idx="2">
                  <c:v>9.9999999999999867E-2</c:v>
                </c:pt>
                <c:pt idx="3">
                  <c:v>0</c:v>
                </c:pt>
                <c:pt idx="4">
                  <c:v>-0.10000000000000031</c:v>
                </c:pt>
                <c:pt idx="5">
                  <c:v>-0.2000000000000004</c:v>
                </c:pt>
                <c:pt idx="6">
                  <c:v>-0.30000000000000049</c:v>
                </c:pt>
              </c:numCache>
            </c:numRef>
          </c:xVal>
          <c:yVal>
            <c:numRef>
              <c:f>Sheet1!$F$239:$F$245</c:f>
              <c:numCache>
                <c:formatCode>General</c:formatCode>
                <c:ptCount val="7"/>
                <c:pt idx="0">
                  <c:v>1.2496691492660437</c:v>
                </c:pt>
                <c:pt idx="1">
                  <c:v>36.977522888591707</c:v>
                </c:pt>
                <c:pt idx="2">
                  <c:v>9.2340261739799843</c:v>
                </c:pt>
                <c:pt idx="3">
                  <c:v>10.399860310808451</c:v>
                </c:pt>
                <c:pt idx="4">
                  <c:v>10.295707762557077</c:v>
                </c:pt>
                <c:pt idx="5">
                  <c:v>8.6972270796902329</c:v>
                </c:pt>
                <c:pt idx="6">
                  <c:v>7.6110937986911811</c:v>
                </c:pt>
              </c:numCache>
            </c:numRef>
          </c:yVal>
          <c:smooth val="1"/>
        </c:ser>
        <c:axId val="152568576"/>
        <c:axId val="152529920"/>
      </c:scatterChart>
      <c:valAx>
        <c:axId val="152568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VDDTest - Vrif4</a:t>
                </a:r>
              </a:p>
            </c:rich>
          </c:tx>
          <c:layout/>
        </c:title>
        <c:numFmt formatCode="General" sourceLinked="1"/>
        <c:tickLblPos val="nextTo"/>
        <c:crossAx val="152529920"/>
        <c:crosses val="autoZero"/>
        <c:crossBetween val="midCat"/>
      </c:valAx>
      <c:valAx>
        <c:axId val="1525299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it-IT" sz="1800"/>
                  <a:t>HighLight</a:t>
                </a:r>
                <a:r>
                  <a:rPr lang="it-IT" sz="1800" baseline="0"/>
                  <a:t> / LowLight</a:t>
                </a:r>
                <a:endParaRPr lang="it-IT" sz="1800"/>
              </a:p>
            </c:rich>
          </c:tx>
          <c:layout>
            <c:manualLayout>
              <c:xMode val="edge"/>
              <c:yMode val="edge"/>
              <c:x val="3.5405795399342979E-2"/>
              <c:y val="0.32854586281313702"/>
            </c:manualLayout>
          </c:layout>
        </c:title>
        <c:numFmt formatCode="General" sourceLinked="1"/>
        <c:tickLblPos val="nextTo"/>
        <c:crossAx val="152568576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800"/>
            </a:pPr>
            <a:endParaRPr lang="it-IT"/>
          </a:p>
        </c:txPr>
      </c:legendEntry>
      <c:legendEntry>
        <c:idx val="1"/>
        <c:txPr>
          <a:bodyPr/>
          <a:lstStyle/>
          <a:p>
            <a:pPr>
              <a:defRPr sz="1800"/>
            </a:pPr>
            <a:endParaRPr lang="it-IT"/>
          </a:p>
        </c:txPr>
      </c:legendEntry>
      <c:legendEntry>
        <c:idx val="2"/>
        <c:txPr>
          <a:bodyPr/>
          <a:lstStyle/>
          <a:p>
            <a:pPr>
              <a:defRPr sz="1800" b="0"/>
            </a:pPr>
            <a:endParaRPr lang="it-IT"/>
          </a:p>
        </c:txPr>
      </c:legendEntry>
      <c:legendEntry>
        <c:idx val="3"/>
        <c:txPr>
          <a:bodyPr/>
          <a:lstStyle/>
          <a:p>
            <a:pPr>
              <a:defRPr sz="1800"/>
            </a:pPr>
            <a:endParaRPr lang="it-IT"/>
          </a:p>
        </c:txPr>
      </c:legendEntry>
      <c:layout>
        <c:manualLayout>
          <c:xMode val="edge"/>
          <c:yMode val="edge"/>
          <c:x val="5.9138170156355856E-2"/>
          <c:y val="0.16945247477900563"/>
          <c:w val="0.29638795101131793"/>
          <c:h val="0.38093440247588917"/>
        </c:manualLayout>
      </c:layout>
      <c:overlay val="1"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style val="5"/>
  <c:chart>
    <c:title>
      <c:tx>
        <c:rich>
          <a:bodyPr/>
          <a:lstStyle/>
          <a:p>
            <a:pPr>
              <a:defRPr/>
            </a:pPr>
            <a:r>
              <a:rPr lang="it-IT"/>
              <a:t>VDDTest 2.28</a:t>
            </a:r>
            <a:r>
              <a:rPr lang="it-IT" baseline="0"/>
              <a:t> </a:t>
            </a:r>
            <a:r>
              <a:rPr lang="it-IT"/>
              <a:t>V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2507384076990376"/>
          <c:y val="0.12061014919554154"/>
          <c:w val="0.63859492563429665"/>
          <c:h val="0.73066605401115314"/>
        </c:manualLayout>
      </c:layout>
      <c:scatterChart>
        <c:scatterStyle val="lineMarker"/>
        <c:ser>
          <c:idx val="0"/>
          <c:order val="0"/>
          <c:xVal>
            <c:numRef>
              <c:f>Sheet1!$C$16:$C$21</c:f>
              <c:numCache>
                <c:formatCode>General</c:formatCode>
                <c:ptCount val="6"/>
                <c:pt idx="0">
                  <c:v>0</c:v>
                </c:pt>
                <c:pt idx="1">
                  <c:v>0.21600000000000019</c:v>
                </c:pt>
                <c:pt idx="2">
                  <c:v>0.43200000000000016</c:v>
                </c:pt>
                <c:pt idx="3">
                  <c:v>0.64800000000000013</c:v>
                </c:pt>
                <c:pt idx="4">
                  <c:v>0.8640000000000001</c:v>
                </c:pt>
                <c:pt idx="5">
                  <c:v>1.08</c:v>
                </c:pt>
              </c:numCache>
            </c:numRef>
          </c:xVal>
          <c:yVal>
            <c:numRef>
              <c:f>Sheet1!$F$16:$F$21</c:f>
              <c:numCache>
                <c:formatCode>General</c:formatCode>
                <c:ptCount val="6"/>
                <c:pt idx="0">
                  <c:v>574.31255526083112</c:v>
                </c:pt>
                <c:pt idx="1">
                  <c:v>3035.0595238095239</c:v>
                </c:pt>
                <c:pt idx="2">
                  <c:v>143.58426966292134</c:v>
                </c:pt>
                <c:pt idx="3">
                  <c:v>2.5750000000000002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</c:ser>
        <c:axId val="129021440"/>
        <c:axId val="129023360"/>
      </c:scatterChart>
      <c:valAx>
        <c:axId val="129021440"/>
        <c:scaling>
          <c:orientation val="minMax"/>
          <c:max val="2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Delta Tensione</a:t>
                </a:r>
              </a:p>
            </c:rich>
          </c:tx>
          <c:layout/>
        </c:title>
        <c:numFmt formatCode="General" sourceLinked="1"/>
        <c:tickLblPos val="nextTo"/>
        <c:crossAx val="129023360"/>
        <c:crosses val="autoZero"/>
        <c:crossBetween val="midCat"/>
        <c:majorUnit val="0.30000000000000032"/>
        <c:minorUnit val="0.1"/>
      </c:valAx>
      <c:valAx>
        <c:axId val="1290233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DInamica Sensore</a:t>
                </a:r>
              </a:p>
            </c:rich>
          </c:tx>
          <c:layout/>
        </c:title>
        <c:numFmt formatCode="General" sourceLinked="1"/>
        <c:tickLblPos val="nextTo"/>
        <c:crossAx val="129021440"/>
        <c:crosses val="autoZero"/>
        <c:crossBetween val="midCat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style val="6"/>
  <c:chart>
    <c:title>
      <c:tx>
        <c:rich>
          <a:bodyPr/>
          <a:lstStyle/>
          <a:p>
            <a:pPr>
              <a:defRPr/>
            </a:pPr>
            <a:r>
              <a:rPr lang="it-IT"/>
              <a:t>VDDTest 1.92 V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2507384076990376"/>
          <c:y val="0.12061014919554154"/>
          <c:w val="0.63859492563429665"/>
          <c:h val="0.73066605401115314"/>
        </c:manualLayout>
      </c:layout>
      <c:scatterChart>
        <c:scatterStyle val="lineMarker"/>
        <c:ser>
          <c:idx val="0"/>
          <c:order val="0"/>
          <c:xVal>
            <c:numRef>
              <c:f>Sheet1!$C$22:$C$27</c:f>
              <c:numCache>
                <c:formatCode>General</c:formatCode>
                <c:ptCount val="6"/>
                <c:pt idx="0">
                  <c:v>0</c:v>
                </c:pt>
                <c:pt idx="1">
                  <c:v>0.14400000000000035</c:v>
                </c:pt>
                <c:pt idx="2">
                  <c:v>0.28800000000000026</c:v>
                </c:pt>
                <c:pt idx="3">
                  <c:v>0.43200000000000016</c:v>
                </c:pt>
                <c:pt idx="4">
                  <c:v>0.57600000000000007</c:v>
                </c:pt>
                <c:pt idx="5">
                  <c:v>0.72</c:v>
                </c:pt>
              </c:numCache>
            </c:numRef>
          </c:xVal>
          <c:yVal>
            <c:numRef>
              <c:f>Sheet1!$F$22:$F$27</c:f>
              <c:numCache>
                <c:formatCode>General</c:formatCode>
                <c:ptCount val="6"/>
                <c:pt idx="0">
                  <c:v>2825.5323383084578</c:v>
                </c:pt>
                <c:pt idx="1">
                  <c:v>3149.7861635220124</c:v>
                </c:pt>
                <c:pt idx="2">
                  <c:v>740.02620087336243</c:v>
                </c:pt>
                <c:pt idx="3">
                  <c:v>41.859259259259261</c:v>
                </c:pt>
                <c:pt idx="4">
                  <c:v>2.7045454545454546</c:v>
                </c:pt>
                <c:pt idx="5">
                  <c:v>1.25</c:v>
                </c:pt>
              </c:numCache>
            </c:numRef>
          </c:yVal>
        </c:ser>
        <c:axId val="129076224"/>
        <c:axId val="129086592"/>
      </c:scatterChart>
      <c:valAx>
        <c:axId val="129076224"/>
        <c:scaling>
          <c:orientation val="minMax"/>
          <c:max val="2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Delta Tensione</a:t>
                </a:r>
              </a:p>
            </c:rich>
          </c:tx>
          <c:layout/>
        </c:title>
        <c:numFmt formatCode="General" sourceLinked="1"/>
        <c:tickLblPos val="nextTo"/>
        <c:crossAx val="129086592"/>
        <c:crosses val="autoZero"/>
        <c:crossBetween val="midCat"/>
        <c:majorUnit val="0.30000000000000032"/>
        <c:minorUnit val="0.1"/>
      </c:valAx>
      <c:valAx>
        <c:axId val="1290865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DInamica Sensore</a:t>
                </a:r>
              </a:p>
            </c:rich>
          </c:tx>
          <c:layout/>
        </c:title>
        <c:numFmt formatCode="General" sourceLinked="1"/>
        <c:tickLblPos val="nextTo"/>
        <c:crossAx val="129076224"/>
        <c:crosses val="autoZero"/>
        <c:crossBetween val="midCat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style val="7"/>
  <c:chart>
    <c:title>
      <c:tx>
        <c:rich>
          <a:bodyPr/>
          <a:lstStyle/>
          <a:p>
            <a:pPr>
              <a:defRPr/>
            </a:pPr>
            <a:r>
              <a:rPr lang="it-IT"/>
              <a:t>VDDTest 1.56 V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2507384076990376"/>
          <c:y val="0.12061014919554154"/>
          <c:w val="0.63859492563429665"/>
          <c:h val="0.73066605401115314"/>
        </c:manualLayout>
      </c:layout>
      <c:scatterChart>
        <c:scatterStyle val="lineMarker"/>
        <c:ser>
          <c:idx val="0"/>
          <c:order val="0"/>
          <c:xVal>
            <c:numRef>
              <c:f>Sheet1!$C$28:$C$33</c:f>
              <c:numCache>
                <c:formatCode>General</c:formatCode>
                <c:ptCount val="6"/>
                <c:pt idx="0">
                  <c:v>0</c:v>
                </c:pt>
                <c:pt idx="1">
                  <c:v>7.2000000000000508E-2</c:v>
                </c:pt>
                <c:pt idx="2">
                  <c:v>0.14400000000000057</c:v>
                </c:pt>
                <c:pt idx="3">
                  <c:v>0.21600000000000064</c:v>
                </c:pt>
                <c:pt idx="4">
                  <c:v>0.2880000000000007</c:v>
                </c:pt>
                <c:pt idx="5">
                  <c:v>0.36000000000000076</c:v>
                </c:pt>
              </c:numCache>
            </c:numRef>
          </c:xVal>
          <c:yVal>
            <c:numRef>
              <c:f>Sheet1!$F$28:$F$33</c:f>
              <c:numCache>
                <c:formatCode>General</c:formatCode>
                <c:ptCount val="6"/>
                <c:pt idx="0">
                  <c:v>2654.9325581395351</c:v>
                </c:pt>
                <c:pt idx="1">
                  <c:v>3109.4814814814813</c:v>
                </c:pt>
                <c:pt idx="2">
                  <c:v>2412.0503978779839</c:v>
                </c:pt>
                <c:pt idx="3">
                  <c:v>1373.4383561643835</c:v>
                </c:pt>
                <c:pt idx="4">
                  <c:v>524.16267942583727</c:v>
                </c:pt>
                <c:pt idx="5">
                  <c:v>138.41420118343194</c:v>
                </c:pt>
              </c:numCache>
            </c:numRef>
          </c:yVal>
        </c:ser>
        <c:axId val="130433792"/>
        <c:axId val="130435712"/>
      </c:scatterChart>
      <c:valAx>
        <c:axId val="130433792"/>
        <c:scaling>
          <c:orientation val="minMax"/>
          <c:max val="2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Delta Tensione</a:t>
                </a:r>
              </a:p>
            </c:rich>
          </c:tx>
          <c:layout/>
        </c:title>
        <c:numFmt formatCode="General" sourceLinked="1"/>
        <c:tickLblPos val="nextTo"/>
        <c:crossAx val="130435712"/>
        <c:crosses val="autoZero"/>
        <c:crossBetween val="midCat"/>
        <c:majorUnit val="0.30000000000000032"/>
        <c:minorUnit val="0.1"/>
      </c:valAx>
      <c:valAx>
        <c:axId val="1304357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DInamica Sensore</a:t>
                </a:r>
              </a:p>
            </c:rich>
          </c:tx>
          <c:layout/>
        </c:title>
        <c:numFmt formatCode="General" sourceLinked="1"/>
        <c:tickLblPos val="nextTo"/>
        <c:crossAx val="130433792"/>
        <c:crosses val="autoZero"/>
        <c:crossBetween val="midCat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style val="8"/>
  <c:chart>
    <c:title>
      <c:tx>
        <c:rich>
          <a:bodyPr/>
          <a:lstStyle/>
          <a:p>
            <a:pPr>
              <a:defRPr/>
            </a:pPr>
            <a:r>
              <a:rPr lang="it-IT"/>
              <a:t>VDDTest 1.56 V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2507384076990376"/>
          <c:y val="0.12061014919554154"/>
          <c:w val="0.63859492563429665"/>
          <c:h val="0.73066605401115314"/>
        </c:manualLayout>
      </c:layout>
      <c:scatterChart>
        <c:scatterStyle val="lineMarker"/>
        <c:ser>
          <c:idx val="0"/>
          <c:order val="0"/>
          <c:xVal>
            <c:numRef>
              <c:f>Sheet1!$C$34</c:f>
              <c:numCache>
                <c:formatCode>General</c:formatCode>
                <c:ptCount val="1"/>
                <c:pt idx="0">
                  <c:v>0.1100000000000001</c:v>
                </c:pt>
              </c:numCache>
            </c:numRef>
          </c:xVal>
          <c:yVal>
            <c:numRef>
              <c:f>Sheet1!$F$34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axId val="130447616"/>
        <c:axId val="130482560"/>
      </c:scatterChart>
      <c:valAx>
        <c:axId val="130447616"/>
        <c:scaling>
          <c:orientation val="minMax"/>
          <c:max val="2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Delta Tensione</a:t>
                </a:r>
              </a:p>
            </c:rich>
          </c:tx>
          <c:layout/>
        </c:title>
        <c:numFmt formatCode="General" sourceLinked="1"/>
        <c:tickLblPos val="nextTo"/>
        <c:crossAx val="130482560"/>
        <c:crosses val="autoZero"/>
        <c:crossBetween val="midCat"/>
        <c:majorUnit val="0.30000000000000032"/>
        <c:minorUnit val="0.1"/>
      </c:valAx>
      <c:valAx>
        <c:axId val="1304825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DInamica Sensore</a:t>
                </a:r>
              </a:p>
            </c:rich>
          </c:tx>
          <c:layout/>
        </c:title>
        <c:numFmt formatCode="General" sourceLinked="1"/>
        <c:tickLblPos val="nextTo"/>
        <c:crossAx val="130447616"/>
        <c:crosses val="autoZero"/>
        <c:crossBetween val="midCat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xVal>
            <c:numRef>
              <c:f>Sheet1!$C$36:$C$44</c:f>
              <c:numCache>
                <c:formatCode>General</c:formatCode>
                <c:ptCount val="9"/>
                <c:pt idx="0">
                  <c:v>-1.4</c:v>
                </c:pt>
                <c:pt idx="1">
                  <c:v>-1.1000000000000001</c:v>
                </c:pt>
                <c:pt idx="2">
                  <c:v>-0.80000000000000027</c:v>
                </c:pt>
                <c:pt idx="3">
                  <c:v>-0.50000000000000044</c:v>
                </c:pt>
                <c:pt idx="4">
                  <c:v>-0.2000000000000004</c:v>
                </c:pt>
                <c:pt idx="5">
                  <c:v>9.9999999999999645E-2</c:v>
                </c:pt>
                <c:pt idx="6">
                  <c:v>0.20000000000000018</c:v>
                </c:pt>
                <c:pt idx="7">
                  <c:v>0.30000000000000004</c:v>
                </c:pt>
                <c:pt idx="8">
                  <c:v>0.39999999999999969</c:v>
                </c:pt>
              </c:numCache>
            </c:numRef>
          </c:xVal>
          <c:yVal>
            <c:numRef>
              <c:f>Sheet1!$F$36:$F$44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1.2024873007531967</c:v>
                </c:pt>
                <c:pt idx="4">
                  <c:v>1361.2377142857142</c:v>
                </c:pt>
                <c:pt idx="5">
                  <c:v>3562.6632302405496</c:v>
                </c:pt>
                <c:pt idx="6">
                  <c:v>2328.8401639344261</c:v>
                </c:pt>
                <c:pt idx="7">
                  <c:v>559.79569892473114</c:v>
                </c:pt>
                <c:pt idx="8">
                  <c:v>83.282442748091597</c:v>
                </c:pt>
              </c:numCache>
            </c:numRef>
          </c:yVal>
        </c:ser>
        <c:axId val="130519040"/>
        <c:axId val="130520576"/>
      </c:scatterChart>
      <c:valAx>
        <c:axId val="130519040"/>
        <c:scaling>
          <c:orientation val="minMax"/>
          <c:max val="0.5"/>
          <c:min val="-1.5"/>
        </c:scaling>
        <c:axPos val="b"/>
        <c:numFmt formatCode="General" sourceLinked="1"/>
        <c:tickLblPos val="nextTo"/>
        <c:crossAx val="130520576"/>
        <c:crosses val="autoZero"/>
        <c:crossBetween val="midCat"/>
        <c:majorUnit val="0.3000000000000001"/>
        <c:minorUnit val="0.1"/>
      </c:valAx>
      <c:valAx>
        <c:axId val="130520576"/>
        <c:scaling>
          <c:orientation val="minMax"/>
        </c:scaling>
        <c:axPos val="l"/>
        <c:majorGridlines/>
        <c:numFmt formatCode="General" sourceLinked="1"/>
        <c:tickLblPos val="nextTo"/>
        <c:crossAx val="1305190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style val="8"/>
  <c:chart>
    <c:title>
      <c:tx>
        <c:rich>
          <a:bodyPr/>
          <a:lstStyle/>
          <a:p>
            <a:pPr>
              <a:defRPr/>
            </a:pPr>
            <a:r>
              <a:rPr lang="it-IT"/>
              <a:t>VDDTest</a:t>
            </a:r>
            <a:r>
              <a:rPr lang="it-IT" baseline="0"/>
              <a:t> 1.6 V</a:t>
            </a:r>
            <a:endParaRPr lang="it-IT"/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7.404162298409582E-2"/>
          <c:y val="0.14935761521429933"/>
          <c:w val="0.89325779036827191"/>
          <c:h val="0.67836419888854671"/>
        </c:manualLayout>
      </c:layout>
      <c:scatterChart>
        <c:scatterStyle val="lineMarker"/>
        <c:ser>
          <c:idx val="0"/>
          <c:order val="0"/>
          <c:xVal>
            <c:numRef>
              <c:f>Sheet1!$C$46:$C$62</c:f>
              <c:numCache>
                <c:formatCode>General</c:formatCode>
                <c:ptCount val="17"/>
                <c:pt idx="0">
                  <c:v>0.39999999999999991</c:v>
                </c:pt>
                <c:pt idx="1">
                  <c:v>0.34999999999999987</c:v>
                </c:pt>
                <c:pt idx="2">
                  <c:v>0.29999999999999982</c:v>
                </c:pt>
                <c:pt idx="3">
                  <c:v>0.24999999999999978</c:v>
                </c:pt>
                <c:pt idx="4">
                  <c:v>0.19999999999999973</c:v>
                </c:pt>
                <c:pt idx="5">
                  <c:v>0.14999999999999969</c:v>
                </c:pt>
                <c:pt idx="6">
                  <c:v>9.9999999999999645E-2</c:v>
                </c:pt>
                <c:pt idx="7">
                  <c:v>4.99999999999996E-2</c:v>
                </c:pt>
                <c:pt idx="8">
                  <c:v>0</c:v>
                </c:pt>
                <c:pt idx="9">
                  <c:v>-5.0000000000000488E-2</c:v>
                </c:pt>
                <c:pt idx="10">
                  <c:v>-0.10000000000000053</c:v>
                </c:pt>
                <c:pt idx="11">
                  <c:v>-0.15000000000000058</c:v>
                </c:pt>
                <c:pt idx="12">
                  <c:v>-0.20000000000000062</c:v>
                </c:pt>
                <c:pt idx="13">
                  <c:v>-0.25000000000000067</c:v>
                </c:pt>
                <c:pt idx="14">
                  <c:v>-0.30000000000000071</c:v>
                </c:pt>
                <c:pt idx="15">
                  <c:v>-0.35000000000000075</c:v>
                </c:pt>
                <c:pt idx="16">
                  <c:v>-0.4000000000000008</c:v>
                </c:pt>
              </c:numCache>
            </c:numRef>
          </c:xVal>
          <c:yVal>
            <c:numRef>
              <c:f>Sheet1!$F$46:$F$62</c:f>
              <c:numCache>
                <c:formatCode>General</c:formatCode>
                <c:ptCount val="17"/>
                <c:pt idx="0">
                  <c:v>3.0794303192506214</c:v>
                </c:pt>
                <c:pt idx="1">
                  <c:v>1953.1902654867256</c:v>
                </c:pt>
                <c:pt idx="2">
                  <c:v>4914.6444444444442</c:v>
                </c:pt>
                <c:pt idx="3">
                  <c:v>6826.8940397350989</c:v>
                </c:pt>
                <c:pt idx="4">
                  <c:v>8302.929133858268</c:v>
                </c:pt>
                <c:pt idx="5">
                  <c:v>10578.36</c:v>
                </c:pt>
                <c:pt idx="6">
                  <c:v>13101.4625</c:v>
                </c:pt>
                <c:pt idx="7">
                  <c:v>17148.934426229509</c:v>
                </c:pt>
                <c:pt idx="8">
                  <c:v>19973.26923076923</c:v>
                </c:pt>
                <c:pt idx="9">
                  <c:v>22651.152173913044</c:v>
                </c:pt>
                <c:pt idx="10">
                  <c:v>25212.7</c:v>
                </c:pt>
                <c:pt idx="11">
                  <c:v>24857.555555555555</c:v>
                </c:pt>
                <c:pt idx="12">
                  <c:v>18317.575757575756</c:v>
                </c:pt>
                <c:pt idx="13">
                  <c:v>8791.1333333333332</c:v>
                </c:pt>
                <c:pt idx="14">
                  <c:v>3600</c:v>
                </c:pt>
                <c:pt idx="15">
                  <c:v>1485</c:v>
                </c:pt>
                <c:pt idx="16">
                  <c:v>607.79999999999995</c:v>
                </c:pt>
              </c:numCache>
            </c:numRef>
          </c:yVal>
        </c:ser>
        <c:axId val="130536192"/>
        <c:axId val="130538112"/>
      </c:scatterChart>
      <c:valAx>
        <c:axId val="130536192"/>
        <c:scaling>
          <c:orientation val="minMax"/>
          <c:max val="0.5"/>
          <c:min val="-0.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 sz="1000" b="1" i="0" u="none" strike="noStrike" baseline="0"/>
                  <a:t>VRif4 - </a:t>
                </a:r>
                <a:r>
                  <a:rPr lang="it-IT"/>
                  <a:t>VDDTest</a:t>
                </a:r>
                <a:r>
                  <a:rPr lang="it-IT" baseline="0"/>
                  <a:t> </a:t>
                </a:r>
              </a:p>
            </c:rich>
          </c:tx>
          <c:layout/>
        </c:title>
        <c:numFmt formatCode="General" sourceLinked="1"/>
        <c:tickLblPos val="nextTo"/>
        <c:crossAx val="130538112"/>
        <c:crosses val="autoZero"/>
        <c:crossBetween val="midCat"/>
        <c:majorUnit val="0.1"/>
        <c:minorUnit val="4.0000000000000015E-2"/>
      </c:valAx>
      <c:valAx>
        <c:axId val="1305381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lowAvg</a:t>
                </a:r>
                <a:r>
                  <a:rPr lang="it-IT" baseline="0"/>
                  <a:t> / HighAvg</a:t>
                </a:r>
              </a:p>
            </c:rich>
          </c:tx>
          <c:layout>
            <c:manualLayout>
              <c:xMode val="edge"/>
              <c:yMode val="edge"/>
              <c:x val="2.8328611898016994E-2"/>
              <c:y val="0.34814504765851634"/>
            </c:manualLayout>
          </c:layout>
        </c:title>
        <c:numFmt formatCode="General" sourceLinked="1"/>
        <c:tickLblPos val="nextTo"/>
        <c:crossAx val="130536192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smoothMarker"/>
        <c:ser>
          <c:idx val="0"/>
          <c:order val="0"/>
          <c:xVal>
            <c:numRef>
              <c:f>Sheet1!$C$93:$C$103</c:f>
              <c:numCache>
                <c:formatCode>General</c:formatCode>
                <c:ptCount val="11"/>
                <c:pt idx="0">
                  <c:v>0.5</c:v>
                </c:pt>
                <c:pt idx="1">
                  <c:v>0.39999999999999991</c:v>
                </c:pt>
                <c:pt idx="2">
                  <c:v>0.29999999999999982</c:v>
                </c:pt>
                <c:pt idx="3">
                  <c:v>0.19999999999999973</c:v>
                </c:pt>
                <c:pt idx="4">
                  <c:v>9.9999999999999645E-2</c:v>
                </c:pt>
                <c:pt idx="5">
                  <c:v>0</c:v>
                </c:pt>
                <c:pt idx="6">
                  <c:v>-0.10000000000000053</c:v>
                </c:pt>
                <c:pt idx="7">
                  <c:v>-0.20000000000000062</c:v>
                </c:pt>
                <c:pt idx="8">
                  <c:v>-0.30000000000000071</c:v>
                </c:pt>
                <c:pt idx="9">
                  <c:v>-0.4000000000000008</c:v>
                </c:pt>
                <c:pt idx="10">
                  <c:v>-0.50000000000000089</c:v>
                </c:pt>
              </c:numCache>
            </c:numRef>
          </c:xVal>
          <c:yVal>
            <c:numRef>
              <c:f>Sheet1!$F$93:$F$103</c:f>
              <c:numCache>
                <c:formatCode>General</c:formatCode>
                <c:ptCount val="11"/>
                <c:pt idx="0">
                  <c:v>0.99920688540962899</c:v>
                </c:pt>
                <c:pt idx="1">
                  <c:v>0.96213752832779187</c:v>
                </c:pt>
                <c:pt idx="2">
                  <c:v>5.4813779918379355</c:v>
                </c:pt>
                <c:pt idx="3">
                  <c:v>9.9464079464079465</c:v>
                </c:pt>
                <c:pt idx="4">
                  <c:v>9.6865079365079367</c:v>
                </c:pt>
                <c:pt idx="5">
                  <c:v>9.8101817089653096</c:v>
                </c:pt>
                <c:pt idx="6">
                  <c:v>9.5930232558139537</c:v>
                </c:pt>
                <c:pt idx="7">
                  <c:v>8.2882658828849198</c:v>
                </c:pt>
                <c:pt idx="8">
                  <c:v>7.3145261845386536</c:v>
                </c:pt>
                <c:pt idx="9">
                  <c:v>4.3889772125066244</c:v>
                </c:pt>
                <c:pt idx="10">
                  <c:v>2.0562719812426731</c:v>
                </c:pt>
              </c:numCache>
            </c:numRef>
          </c:yVal>
          <c:smooth val="1"/>
        </c:ser>
        <c:axId val="147138048"/>
        <c:axId val="147136512"/>
      </c:scatterChart>
      <c:valAx>
        <c:axId val="147138048"/>
        <c:scaling>
          <c:orientation val="minMax"/>
        </c:scaling>
        <c:axPos val="b"/>
        <c:numFmt formatCode="General" sourceLinked="1"/>
        <c:tickLblPos val="nextTo"/>
        <c:crossAx val="147136512"/>
        <c:crosses val="autoZero"/>
        <c:crossBetween val="midCat"/>
        <c:majorUnit val="0.1"/>
      </c:valAx>
      <c:valAx>
        <c:axId val="147136512"/>
        <c:scaling>
          <c:orientation val="minMax"/>
        </c:scaling>
        <c:axPos val="l"/>
        <c:majorGridlines/>
        <c:numFmt formatCode="General" sourceLinked="1"/>
        <c:tickLblPos val="nextTo"/>
        <c:crossAx val="14713804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2</xdr:row>
      <xdr:rowOff>9525</xdr:rowOff>
    </xdr:from>
    <xdr:to>
      <xdr:col>13</xdr:col>
      <xdr:colOff>590549</xdr:colOff>
      <xdr:row>16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161925</xdr:rowOff>
    </xdr:from>
    <xdr:to>
      <xdr:col>20</xdr:col>
      <xdr:colOff>600075</xdr:colOff>
      <xdr:row>17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19</xdr:row>
      <xdr:rowOff>1</xdr:rowOff>
    </xdr:from>
    <xdr:to>
      <xdr:col>14</xdr:col>
      <xdr:colOff>0</xdr:colOff>
      <xdr:row>33</xdr:row>
      <xdr:rowOff>171451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19</xdr:row>
      <xdr:rowOff>0</xdr:rowOff>
    </xdr:from>
    <xdr:to>
      <xdr:col>20</xdr:col>
      <xdr:colOff>600075</xdr:colOff>
      <xdr:row>34</xdr:row>
      <xdr:rowOff>9526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9525</xdr:colOff>
      <xdr:row>36</xdr:row>
      <xdr:rowOff>1</xdr:rowOff>
    </xdr:from>
    <xdr:to>
      <xdr:col>14</xdr:col>
      <xdr:colOff>19050</xdr:colOff>
      <xdr:row>51</xdr:row>
      <xdr:rowOff>9525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36</xdr:row>
      <xdr:rowOff>9526</xdr:rowOff>
    </xdr:from>
    <xdr:to>
      <xdr:col>21</xdr:col>
      <xdr:colOff>19050</xdr:colOff>
      <xdr:row>50</xdr:row>
      <xdr:rowOff>180976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19050</xdr:colOff>
      <xdr:row>51</xdr:row>
      <xdr:rowOff>161925</xdr:rowOff>
    </xdr:from>
    <xdr:to>
      <xdr:col>22</xdr:col>
      <xdr:colOff>323850</xdr:colOff>
      <xdr:row>66</xdr:row>
      <xdr:rowOff>47625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1181100</xdr:colOff>
      <xdr:row>64</xdr:row>
      <xdr:rowOff>19050</xdr:rowOff>
    </xdr:from>
    <xdr:to>
      <xdr:col>6</xdr:col>
      <xdr:colOff>571500</xdr:colOff>
      <xdr:row>83</xdr:row>
      <xdr:rowOff>19050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38100</xdr:colOff>
      <xdr:row>106</xdr:row>
      <xdr:rowOff>28576</xdr:rowOff>
    </xdr:from>
    <xdr:to>
      <xdr:col>5</xdr:col>
      <xdr:colOff>1209675</xdr:colOff>
      <xdr:row>117</xdr:row>
      <xdr:rowOff>142876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85725</xdr:colOff>
      <xdr:row>120</xdr:row>
      <xdr:rowOff>28574</xdr:rowOff>
    </xdr:from>
    <xdr:to>
      <xdr:col>5</xdr:col>
      <xdr:colOff>1200150</xdr:colOff>
      <xdr:row>135</xdr:row>
      <xdr:rowOff>161925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119</xdr:row>
      <xdr:rowOff>171450</xdr:rowOff>
    </xdr:from>
    <xdr:to>
      <xdr:col>2</xdr:col>
      <xdr:colOff>1190625</xdr:colOff>
      <xdr:row>135</xdr:row>
      <xdr:rowOff>161925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153</xdr:row>
      <xdr:rowOff>0</xdr:rowOff>
    </xdr:from>
    <xdr:to>
      <xdr:col>5</xdr:col>
      <xdr:colOff>1200150</xdr:colOff>
      <xdr:row>164</xdr:row>
      <xdr:rowOff>114300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76200</xdr:colOff>
      <xdr:row>166</xdr:row>
      <xdr:rowOff>190498</xdr:rowOff>
    </xdr:from>
    <xdr:to>
      <xdr:col>5</xdr:col>
      <xdr:colOff>1190625</xdr:colOff>
      <xdr:row>182</xdr:row>
      <xdr:rowOff>133349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166</xdr:row>
      <xdr:rowOff>142874</xdr:rowOff>
    </xdr:from>
    <xdr:to>
      <xdr:col>2</xdr:col>
      <xdr:colOff>1181100</xdr:colOff>
      <xdr:row>182</xdr:row>
      <xdr:rowOff>133349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28575</xdr:colOff>
      <xdr:row>201</xdr:row>
      <xdr:rowOff>0</xdr:rowOff>
    </xdr:from>
    <xdr:to>
      <xdr:col>5</xdr:col>
      <xdr:colOff>1200150</xdr:colOff>
      <xdr:row>212</xdr:row>
      <xdr:rowOff>114300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76200</xdr:colOff>
      <xdr:row>214</xdr:row>
      <xdr:rowOff>190498</xdr:rowOff>
    </xdr:from>
    <xdr:to>
      <xdr:col>5</xdr:col>
      <xdr:colOff>1190625</xdr:colOff>
      <xdr:row>230</xdr:row>
      <xdr:rowOff>133349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215</xdr:row>
      <xdr:rowOff>9524</xdr:rowOff>
    </xdr:from>
    <xdr:to>
      <xdr:col>2</xdr:col>
      <xdr:colOff>1181100</xdr:colOff>
      <xdr:row>230</xdr:row>
      <xdr:rowOff>190499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28575</xdr:colOff>
      <xdr:row>246</xdr:row>
      <xdr:rowOff>0</xdr:rowOff>
    </xdr:from>
    <xdr:to>
      <xdr:col>5</xdr:col>
      <xdr:colOff>1200150</xdr:colOff>
      <xdr:row>257</xdr:row>
      <xdr:rowOff>114300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76200</xdr:colOff>
      <xdr:row>259</xdr:row>
      <xdr:rowOff>190498</xdr:rowOff>
    </xdr:from>
    <xdr:to>
      <xdr:col>5</xdr:col>
      <xdr:colOff>1190625</xdr:colOff>
      <xdr:row>275</xdr:row>
      <xdr:rowOff>133349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260</xdr:row>
      <xdr:rowOff>9524</xdr:rowOff>
    </xdr:from>
    <xdr:to>
      <xdr:col>2</xdr:col>
      <xdr:colOff>1181100</xdr:colOff>
      <xdr:row>275</xdr:row>
      <xdr:rowOff>190499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28575</xdr:colOff>
      <xdr:row>292</xdr:row>
      <xdr:rowOff>0</xdr:rowOff>
    </xdr:from>
    <xdr:to>
      <xdr:col>5</xdr:col>
      <xdr:colOff>1200150</xdr:colOff>
      <xdr:row>303</xdr:row>
      <xdr:rowOff>114300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76200</xdr:colOff>
      <xdr:row>305</xdr:row>
      <xdr:rowOff>190498</xdr:rowOff>
    </xdr:from>
    <xdr:to>
      <xdr:col>5</xdr:col>
      <xdr:colOff>1190625</xdr:colOff>
      <xdr:row>321</xdr:row>
      <xdr:rowOff>133349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306</xdr:row>
      <xdr:rowOff>9524</xdr:rowOff>
    </xdr:from>
    <xdr:to>
      <xdr:col>2</xdr:col>
      <xdr:colOff>1181100</xdr:colOff>
      <xdr:row>321</xdr:row>
      <xdr:rowOff>190499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46166</xdr:colOff>
      <xdr:row>104</xdr:row>
      <xdr:rowOff>58316</xdr:rowOff>
    </xdr:from>
    <xdr:to>
      <xdr:col>25</xdr:col>
      <xdr:colOff>48597</xdr:colOff>
      <xdr:row>136</xdr:row>
      <xdr:rowOff>155510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tabSelected="1" topLeftCell="E103" zoomScale="98" zoomScaleNormal="98" workbookViewId="0">
      <selection activeCell="S138" sqref="S138"/>
    </sheetView>
  </sheetViews>
  <sheetFormatPr defaultRowHeight="15"/>
  <cols>
    <col min="1" max="1" width="18.28515625" customWidth="1"/>
    <col min="2" max="2" width="18.42578125" customWidth="1"/>
    <col min="3" max="5" width="18.28515625" customWidth="1"/>
    <col min="6" max="6" width="18.42578125" customWidth="1"/>
  </cols>
  <sheetData>
    <row r="1" spans="1:7">
      <c r="A1" t="s">
        <v>0</v>
      </c>
    </row>
    <row r="3" spans="1:7">
      <c r="A3" t="s">
        <v>1</v>
      </c>
      <c r="B3" t="s">
        <v>2</v>
      </c>
      <c r="C3" t="s">
        <v>7</v>
      </c>
      <c r="D3" t="s">
        <v>3</v>
      </c>
      <c r="E3" t="s">
        <v>4</v>
      </c>
      <c r="F3" t="s">
        <v>5</v>
      </c>
      <c r="G3" t="s">
        <v>6</v>
      </c>
    </row>
    <row r="4" spans="1:7">
      <c r="A4">
        <v>3</v>
      </c>
      <c r="B4">
        <v>3</v>
      </c>
      <c r="C4">
        <f>A4-B4</f>
        <v>0</v>
      </c>
      <c r="D4">
        <v>1037419</v>
      </c>
      <c r="E4">
        <v>2180</v>
      </c>
      <c r="F4">
        <f>D4/E4</f>
        <v>475.88027522935778</v>
      </c>
    </row>
    <row r="5" spans="1:7">
      <c r="A5">
        <v>3</v>
      </c>
      <c r="B5">
        <f>B4-(A4-1.2)/5</f>
        <v>2.64</v>
      </c>
      <c r="C5">
        <f t="shared" ref="C5:C34" si="0">A5-B5</f>
        <v>0.35999999999999988</v>
      </c>
      <c r="D5">
        <v>265076</v>
      </c>
      <c r="E5">
        <v>1042</v>
      </c>
      <c r="F5">
        <f t="shared" ref="F5:F34" si="1">D5/E5</f>
        <v>254.3915547024952</v>
      </c>
    </row>
    <row r="6" spans="1:7">
      <c r="A6">
        <v>3</v>
      </c>
      <c r="B6">
        <f t="shared" ref="B6:B8" si="2">B5-(A5-1.2)/5</f>
        <v>2.2800000000000002</v>
      </c>
      <c r="C6">
        <f t="shared" si="0"/>
        <v>0.71999999999999975</v>
      </c>
      <c r="D6">
        <v>54</v>
      </c>
      <c r="E6">
        <v>46</v>
      </c>
      <c r="F6">
        <f t="shared" si="1"/>
        <v>1.173913043478261</v>
      </c>
    </row>
    <row r="7" spans="1:7">
      <c r="A7">
        <v>3</v>
      </c>
      <c r="B7">
        <f t="shared" si="2"/>
        <v>1.9200000000000004</v>
      </c>
      <c r="C7">
        <f t="shared" si="0"/>
        <v>1.0799999999999996</v>
      </c>
      <c r="D7">
        <v>0</v>
      </c>
      <c r="E7">
        <v>0</v>
      </c>
      <c r="F7" t="e">
        <f t="shared" si="1"/>
        <v>#DIV/0!</v>
      </c>
    </row>
    <row r="8" spans="1:7">
      <c r="A8">
        <v>3</v>
      </c>
      <c r="B8">
        <f t="shared" si="2"/>
        <v>1.5600000000000005</v>
      </c>
      <c r="C8">
        <f t="shared" si="0"/>
        <v>1.4399999999999995</v>
      </c>
      <c r="D8">
        <v>0</v>
      </c>
      <c r="E8">
        <v>0</v>
      </c>
      <c r="F8" t="e">
        <f t="shared" si="1"/>
        <v>#DIV/0!</v>
      </c>
      <c r="G8">
        <v>1</v>
      </c>
    </row>
    <row r="9" spans="1:7">
      <c r="A9">
        <v>3</v>
      </c>
      <c r="B9">
        <f>B8-(A8-1.2)/5</f>
        <v>1.2000000000000006</v>
      </c>
      <c r="C9">
        <f t="shared" si="0"/>
        <v>1.7999999999999994</v>
      </c>
      <c r="D9">
        <v>0</v>
      </c>
      <c r="E9">
        <v>0</v>
      </c>
      <c r="F9" t="e">
        <f t="shared" si="1"/>
        <v>#DIV/0!</v>
      </c>
      <c r="G9">
        <v>1</v>
      </c>
    </row>
    <row r="10" spans="1:7">
      <c r="A10">
        <f>$A4-0.36</f>
        <v>2.64</v>
      </c>
      <c r="B10">
        <v>2.64</v>
      </c>
      <c r="C10">
        <f t="shared" si="0"/>
        <v>0</v>
      </c>
      <c r="D10">
        <v>1057782</v>
      </c>
      <c r="E10">
        <v>2014</v>
      </c>
      <c r="F10">
        <f t="shared" si="1"/>
        <v>525.21449851042701</v>
      </c>
    </row>
    <row r="11" spans="1:7">
      <c r="A11">
        <f t="shared" ref="A11:A33" si="3">$A5-0.36</f>
        <v>2.64</v>
      </c>
      <c r="B11">
        <f>$B10-($B$10 -1.2)/5</f>
        <v>2.3520000000000003</v>
      </c>
      <c r="C11">
        <f t="shared" si="0"/>
        <v>0.28799999999999981</v>
      </c>
      <c r="D11">
        <v>633901</v>
      </c>
      <c r="E11">
        <v>1236</v>
      </c>
      <c r="F11">
        <f t="shared" si="1"/>
        <v>512.86488673139161</v>
      </c>
    </row>
    <row r="12" spans="1:7">
      <c r="A12">
        <f t="shared" si="3"/>
        <v>2.64</v>
      </c>
      <c r="B12">
        <f t="shared" ref="B12:B15" si="4">$B11-($B$10 -1.2)/5</f>
        <v>2.0640000000000001</v>
      </c>
      <c r="C12">
        <f t="shared" si="0"/>
        <v>0.57600000000000007</v>
      </c>
      <c r="D12">
        <v>5239</v>
      </c>
      <c r="E12">
        <v>481</v>
      </c>
      <c r="F12">
        <f t="shared" si="1"/>
        <v>10.891891891891891</v>
      </c>
    </row>
    <row r="13" spans="1:7">
      <c r="A13">
        <f t="shared" si="3"/>
        <v>2.64</v>
      </c>
      <c r="B13">
        <f t="shared" si="4"/>
        <v>1.776</v>
      </c>
      <c r="C13">
        <f t="shared" si="0"/>
        <v>0.8640000000000001</v>
      </c>
      <c r="D13">
        <v>0</v>
      </c>
      <c r="E13">
        <v>0</v>
      </c>
      <c r="F13" t="e">
        <f t="shared" si="1"/>
        <v>#DIV/0!</v>
      </c>
      <c r="G13">
        <v>1</v>
      </c>
    </row>
    <row r="14" spans="1:7">
      <c r="A14">
        <f t="shared" si="3"/>
        <v>2.64</v>
      </c>
      <c r="B14">
        <f t="shared" si="4"/>
        <v>1.488</v>
      </c>
      <c r="C14">
        <f t="shared" si="0"/>
        <v>1.1520000000000001</v>
      </c>
      <c r="D14">
        <v>0</v>
      </c>
      <c r="E14">
        <v>0</v>
      </c>
      <c r="F14" t="e">
        <f t="shared" si="1"/>
        <v>#DIV/0!</v>
      </c>
      <c r="G14">
        <v>1</v>
      </c>
    </row>
    <row r="15" spans="1:7">
      <c r="A15">
        <f t="shared" si="3"/>
        <v>2.64</v>
      </c>
      <c r="B15">
        <f t="shared" si="4"/>
        <v>1.2</v>
      </c>
      <c r="C15">
        <f t="shared" si="0"/>
        <v>1.4400000000000002</v>
      </c>
      <c r="D15">
        <v>0</v>
      </c>
      <c r="E15">
        <v>0</v>
      </c>
      <c r="F15" t="e">
        <f t="shared" si="1"/>
        <v>#DIV/0!</v>
      </c>
      <c r="G15">
        <v>1</v>
      </c>
    </row>
    <row r="16" spans="1:7">
      <c r="A16">
        <f>$A10-0.36</f>
        <v>2.2800000000000002</v>
      </c>
      <c r="B16">
        <v>2.2799999999999998</v>
      </c>
      <c r="C16">
        <f t="shared" si="0"/>
        <v>0</v>
      </c>
      <c r="D16">
        <v>1299095</v>
      </c>
      <c r="E16">
        <v>2262</v>
      </c>
      <c r="F16">
        <f t="shared" si="1"/>
        <v>574.31255526083112</v>
      </c>
    </row>
    <row r="17" spans="1:7">
      <c r="A17">
        <f t="shared" si="3"/>
        <v>2.2800000000000002</v>
      </c>
      <c r="B17">
        <f>B16-($B$16-1.2)/5</f>
        <v>2.0640000000000001</v>
      </c>
      <c r="C17">
        <f t="shared" si="0"/>
        <v>0.21600000000000019</v>
      </c>
      <c r="D17">
        <v>1019780</v>
      </c>
      <c r="E17">
        <v>336</v>
      </c>
      <c r="F17">
        <f t="shared" si="1"/>
        <v>3035.0595238095239</v>
      </c>
    </row>
    <row r="18" spans="1:7">
      <c r="A18">
        <f t="shared" si="3"/>
        <v>2.2800000000000002</v>
      </c>
      <c r="B18">
        <f t="shared" ref="B18:B21" si="5">B17-($B$16-1.2)/5</f>
        <v>1.8480000000000001</v>
      </c>
      <c r="C18">
        <f t="shared" si="0"/>
        <v>0.43200000000000016</v>
      </c>
      <c r="D18">
        <v>25558</v>
      </c>
      <c r="E18">
        <v>178</v>
      </c>
      <c r="F18">
        <f t="shared" si="1"/>
        <v>143.58426966292134</v>
      </c>
    </row>
    <row r="19" spans="1:7">
      <c r="A19">
        <f t="shared" si="3"/>
        <v>2.2800000000000002</v>
      </c>
      <c r="B19">
        <f t="shared" si="5"/>
        <v>1.6320000000000001</v>
      </c>
      <c r="C19">
        <f t="shared" si="0"/>
        <v>0.64800000000000013</v>
      </c>
      <c r="D19">
        <v>103</v>
      </c>
      <c r="E19">
        <v>40</v>
      </c>
      <c r="F19">
        <f t="shared" si="1"/>
        <v>2.5750000000000002</v>
      </c>
    </row>
    <row r="20" spans="1:7">
      <c r="A20">
        <f t="shared" si="3"/>
        <v>2.2800000000000002</v>
      </c>
      <c r="B20">
        <f t="shared" si="5"/>
        <v>1.4160000000000001</v>
      </c>
      <c r="C20">
        <f t="shared" si="0"/>
        <v>0.8640000000000001</v>
      </c>
      <c r="D20">
        <v>0</v>
      </c>
      <c r="E20">
        <v>0</v>
      </c>
      <c r="F20" t="e">
        <f t="shared" si="1"/>
        <v>#DIV/0!</v>
      </c>
      <c r="G20">
        <v>1</v>
      </c>
    </row>
    <row r="21" spans="1:7">
      <c r="A21">
        <f t="shared" si="3"/>
        <v>2.2800000000000002</v>
      </c>
      <c r="B21">
        <f t="shared" si="5"/>
        <v>1.2000000000000002</v>
      </c>
      <c r="C21">
        <f t="shared" si="0"/>
        <v>1.08</v>
      </c>
      <c r="D21">
        <v>0</v>
      </c>
      <c r="E21">
        <v>0</v>
      </c>
      <c r="F21" t="e">
        <f t="shared" si="1"/>
        <v>#DIV/0!</v>
      </c>
      <c r="G21">
        <v>1</v>
      </c>
    </row>
    <row r="22" spans="1:7">
      <c r="A22">
        <f>$A16-0.36</f>
        <v>1.9200000000000004</v>
      </c>
      <c r="B22">
        <v>1.92</v>
      </c>
      <c r="C22">
        <f t="shared" si="0"/>
        <v>0</v>
      </c>
      <c r="D22">
        <v>1135864</v>
      </c>
      <c r="E22">
        <v>402</v>
      </c>
      <c r="F22">
        <f t="shared" si="1"/>
        <v>2825.5323383084578</v>
      </c>
    </row>
    <row r="23" spans="1:7">
      <c r="A23">
        <f t="shared" si="3"/>
        <v>1.9200000000000004</v>
      </c>
      <c r="B23">
        <f>B22-($B$22-1.2)/5</f>
        <v>1.776</v>
      </c>
      <c r="C23">
        <f t="shared" si="0"/>
        <v>0.14400000000000035</v>
      </c>
      <c r="D23">
        <v>1001632</v>
      </c>
      <c r="E23">
        <v>318</v>
      </c>
      <c r="F23">
        <f t="shared" si="1"/>
        <v>3149.7861635220124</v>
      </c>
    </row>
    <row r="24" spans="1:7">
      <c r="A24">
        <f t="shared" si="3"/>
        <v>1.9200000000000004</v>
      </c>
      <c r="B24">
        <f t="shared" ref="B24:B27" si="6">B23-($B$22-1.2)/5</f>
        <v>1.6320000000000001</v>
      </c>
      <c r="C24">
        <f t="shared" si="0"/>
        <v>0.28800000000000026</v>
      </c>
      <c r="D24">
        <v>169466</v>
      </c>
      <c r="E24">
        <v>229</v>
      </c>
      <c r="F24">
        <f t="shared" si="1"/>
        <v>740.02620087336243</v>
      </c>
    </row>
    <row r="25" spans="1:7">
      <c r="A25">
        <f t="shared" si="3"/>
        <v>1.9200000000000004</v>
      </c>
      <c r="B25">
        <f t="shared" si="6"/>
        <v>1.4880000000000002</v>
      </c>
      <c r="C25">
        <f t="shared" si="0"/>
        <v>0.43200000000000016</v>
      </c>
      <c r="D25">
        <v>5651</v>
      </c>
      <c r="E25">
        <v>135</v>
      </c>
      <c r="F25">
        <f t="shared" si="1"/>
        <v>41.859259259259261</v>
      </c>
    </row>
    <row r="26" spans="1:7">
      <c r="A26">
        <f t="shared" si="3"/>
        <v>1.9200000000000004</v>
      </c>
      <c r="B26">
        <f t="shared" si="6"/>
        <v>1.3440000000000003</v>
      </c>
      <c r="C26">
        <f t="shared" si="0"/>
        <v>0.57600000000000007</v>
      </c>
      <c r="D26">
        <v>119</v>
      </c>
      <c r="E26">
        <v>44</v>
      </c>
      <c r="F26">
        <f t="shared" si="1"/>
        <v>2.7045454545454546</v>
      </c>
    </row>
    <row r="27" spans="1:7">
      <c r="A27">
        <f t="shared" si="3"/>
        <v>1.9200000000000004</v>
      </c>
      <c r="B27">
        <f t="shared" si="6"/>
        <v>1.2000000000000004</v>
      </c>
      <c r="C27">
        <f t="shared" si="0"/>
        <v>0.72</v>
      </c>
      <c r="D27">
        <v>5</v>
      </c>
      <c r="E27">
        <v>4</v>
      </c>
      <c r="F27">
        <f t="shared" si="1"/>
        <v>1.25</v>
      </c>
    </row>
    <row r="28" spans="1:7">
      <c r="A28">
        <f>$A22-0.36</f>
        <v>1.5600000000000005</v>
      </c>
      <c r="B28">
        <v>1.56</v>
      </c>
      <c r="C28">
        <f t="shared" si="0"/>
        <v>0</v>
      </c>
      <c r="D28">
        <v>1141621</v>
      </c>
      <c r="E28">
        <v>430</v>
      </c>
      <c r="F28">
        <f t="shared" si="1"/>
        <v>2654.9325581395351</v>
      </c>
    </row>
    <row r="29" spans="1:7">
      <c r="A29">
        <f t="shared" si="3"/>
        <v>1.5600000000000005</v>
      </c>
      <c r="B29">
        <f>B28-($B$28-1.2)/5</f>
        <v>1.488</v>
      </c>
      <c r="C29">
        <f t="shared" si="0"/>
        <v>7.2000000000000508E-2</v>
      </c>
      <c r="D29">
        <v>1091428</v>
      </c>
      <c r="E29">
        <v>351</v>
      </c>
      <c r="F29">
        <f t="shared" si="1"/>
        <v>3109.4814814814813</v>
      </c>
    </row>
    <row r="30" spans="1:7">
      <c r="A30">
        <f t="shared" si="3"/>
        <v>1.5600000000000005</v>
      </c>
      <c r="B30">
        <f t="shared" ref="B30:B33" si="7">B29-($B$28-1.2)/5</f>
        <v>1.4159999999999999</v>
      </c>
      <c r="C30">
        <f t="shared" si="0"/>
        <v>0.14400000000000057</v>
      </c>
      <c r="D30">
        <v>909343</v>
      </c>
      <c r="E30">
        <v>377</v>
      </c>
      <c r="F30">
        <f t="shared" si="1"/>
        <v>2412.0503978779839</v>
      </c>
    </row>
    <row r="31" spans="1:7">
      <c r="A31">
        <f t="shared" si="3"/>
        <v>1.5600000000000005</v>
      </c>
      <c r="B31">
        <f t="shared" si="7"/>
        <v>1.3439999999999999</v>
      </c>
      <c r="C31">
        <f t="shared" si="0"/>
        <v>0.21600000000000064</v>
      </c>
      <c r="D31">
        <v>401044</v>
      </c>
      <c r="E31">
        <v>292</v>
      </c>
      <c r="F31">
        <f t="shared" si="1"/>
        <v>1373.4383561643835</v>
      </c>
    </row>
    <row r="32" spans="1:7">
      <c r="A32">
        <f t="shared" si="3"/>
        <v>1.5600000000000005</v>
      </c>
      <c r="B32">
        <f t="shared" si="7"/>
        <v>1.2719999999999998</v>
      </c>
      <c r="C32">
        <f t="shared" si="0"/>
        <v>0.2880000000000007</v>
      </c>
      <c r="D32">
        <v>109550</v>
      </c>
      <c r="E32">
        <v>209</v>
      </c>
      <c r="F32">
        <f t="shared" si="1"/>
        <v>524.16267942583727</v>
      </c>
    </row>
    <row r="33" spans="1:7">
      <c r="A33">
        <f t="shared" si="3"/>
        <v>1.5600000000000005</v>
      </c>
      <c r="B33">
        <f t="shared" si="7"/>
        <v>1.1999999999999997</v>
      </c>
      <c r="C33">
        <f t="shared" si="0"/>
        <v>0.36000000000000076</v>
      </c>
      <c r="D33">
        <v>23392</v>
      </c>
      <c r="E33">
        <v>169</v>
      </c>
      <c r="F33">
        <f t="shared" si="1"/>
        <v>138.41420118343194</v>
      </c>
    </row>
    <row r="34" spans="1:7">
      <c r="A34">
        <f>1.31</f>
        <v>1.31</v>
      </c>
      <c r="B34">
        <v>1.2</v>
      </c>
      <c r="C34">
        <f t="shared" si="0"/>
        <v>0.1100000000000001</v>
      </c>
      <c r="D34">
        <v>0</v>
      </c>
      <c r="E34">
        <v>0</v>
      </c>
      <c r="F34" t="e">
        <f t="shared" si="1"/>
        <v>#DIV/0!</v>
      </c>
      <c r="G34">
        <v>1</v>
      </c>
    </row>
    <row r="36" spans="1:7">
      <c r="A36">
        <v>1.6</v>
      </c>
      <c r="B36">
        <v>3</v>
      </c>
      <c r="C36">
        <f>A36-B36</f>
        <v>-1.4</v>
      </c>
      <c r="D36">
        <v>0</v>
      </c>
      <c r="E36">
        <v>0</v>
      </c>
      <c r="F36">
        <v>0</v>
      </c>
      <c r="G36">
        <v>1</v>
      </c>
    </row>
    <row r="37" spans="1:7">
      <c r="A37">
        <v>1.6</v>
      </c>
      <c r="B37">
        <f>B36-0.3</f>
        <v>2.7</v>
      </c>
      <c r="C37">
        <f t="shared" ref="C37:C43" si="8">A37-B37</f>
        <v>-1.1000000000000001</v>
      </c>
      <c r="D37">
        <v>0</v>
      </c>
      <c r="E37">
        <v>0</v>
      </c>
      <c r="F37">
        <v>0</v>
      </c>
      <c r="G37">
        <v>1</v>
      </c>
    </row>
    <row r="38" spans="1:7">
      <c r="A38">
        <v>1.6</v>
      </c>
      <c r="B38">
        <f t="shared" ref="B38:B41" si="9">B37-0.3</f>
        <v>2.4000000000000004</v>
      </c>
      <c r="C38">
        <f t="shared" si="8"/>
        <v>-0.80000000000000027</v>
      </c>
      <c r="D38">
        <v>0</v>
      </c>
      <c r="E38">
        <v>0</v>
      </c>
      <c r="F38">
        <v>0</v>
      </c>
      <c r="G38">
        <v>1</v>
      </c>
    </row>
    <row r="39" spans="1:7">
      <c r="A39">
        <v>1.6</v>
      </c>
      <c r="B39">
        <f t="shared" si="9"/>
        <v>2.1000000000000005</v>
      </c>
      <c r="C39">
        <f t="shared" si="8"/>
        <v>-0.50000000000000044</v>
      </c>
      <c r="D39">
        <v>6865</v>
      </c>
      <c r="E39">
        <v>5709</v>
      </c>
      <c r="F39">
        <f t="shared" ref="F39:F43" si="10">D39/E39</f>
        <v>1.2024873007531967</v>
      </c>
    </row>
    <row r="40" spans="1:7">
      <c r="A40">
        <v>1.6</v>
      </c>
      <c r="B40">
        <f t="shared" si="9"/>
        <v>1.8000000000000005</v>
      </c>
      <c r="C40">
        <f t="shared" si="8"/>
        <v>-0.2000000000000004</v>
      </c>
      <c r="D40">
        <v>1191083</v>
      </c>
      <c r="E40">
        <v>875</v>
      </c>
      <c r="F40">
        <f t="shared" si="10"/>
        <v>1361.2377142857142</v>
      </c>
    </row>
    <row r="41" spans="1:7">
      <c r="A41">
        <v>1.6</v>
      </c>
      <c r="B41">
        <f t="shared" si="9"/>
        <v>1.5000000000000004</v>
      </c>
      <c r="C41">
        <f t="shared" si="8"/>
        <v>9.9999999999999645E-2</v>
      </c>
      <c r="D41">
        <v>1036735</v>
      </c>
      <c r="E41">
        <v>291</v>
      </c>
      <c r="F41">
        <f t="shared" si="10"/>
        <v>3562.6632302405496</v>
      </c>
    </row>
    <row r="42" spans="1:7">
      <c r="A42">
        <v>1.6</v>
      </c>
      <c r="B42">
        <v>1.4</v>
      </c>
      <c r="C42">
        <f t="shared" si="8"/>
        <v>0.20000000000000018</v>
      </c>
      <c r="D42">
        <v>568237</v>
      </c>
      <c r="E42">
        <v>244</v>
      </c>
      <c r="F42">
        <f t="shared" si="10"/>
        <v>2328.8401639344261</v>
      </c>
    </row>
    <row r="43" spans="1:7">
      <c r="A43">
        <v>1.6</v>
      </c>
      <c r="B43">
        <v>1.3</v>
      </c>
      <c r="C43">
        <f t="shared" si="8"/>
        <v>0.30000000000000004</v>
      </c>
      <c r="D43">
        <v>104122</v>
      </c>
      <c r="E43">
        <v>186</v>
      </c>
      <c r="F43">
        <f t="shared" si="10"/>
        <v>559.79569892473114</v>
      </c>
    </row>
    <row r="44" spans="1:7">
      <c r="A44">
        <v>1.6</v>
      </c>
      <c r="B44">
        <f>B41-0.3</f>
        <v>1.2000000000000004</v>
      </c>
      <c r="C44">
        <f>A44-B44</f>
        <v>0.39999999999999969</v>
      </c>
      <c r="D44">
        <v>10910</v>
      </c>
      <c r="E44">
        <v>131</v>
      </c>
      <c r="F44">
        <f>D44/E44</f>
        <v>83.282442748091597</v>
      </c>
    </row>
    <row r="46" spans="1:7">
      <c r="A46">
        <v>1.6</v>
      </c>
      <c r="B46">
        <v>2</v>
      </c>
      <c r="C46">
        <f>B46-A46</f>
        <v>0.39999999999999991</v>
      </c>
      <c r="D46">
        <v>96651</v>
      </c>
      <c r="E46">
        <v>31386</v>
      </c>
      <c r="F46">
        <f t="shared" ref="F46:F48" si="11">D46/E46</f>
        <v>3.0794303192506214</v>
      </c>
    </row>
    <row r="47" spans="1:7">
      <c r="A47">
        <v>1.6</v>
      </c>
      <c r="B47">
        <f t="shared" ref="B47:B48" si="12">B46-0.05</f>
        <v>1.95</v>
      </c>
      <c r="C47">
        <f t="shared" ref="C47" si="13">B47-A47</f>
        <v>0.34999999999999987</v>
      </c>
      <c r="D47">
        <v>441421</v>
      </c>
      <c r="E47">
        <v>226</v>
      </c>
      <c r="F47">
        <f t="shared" si="11"/>
        <v>1953.1902654867256</v>
      </c>
    </row>
    <row r="48" spans="1:7">
      <c r="A48">
        <v>1.6</v>
      </c>
      <c r="B48">
        <f t="shared" si="12"/>
        <v>1.9</v>
      </c>
      <c r="C48">
        <f>B48-A48</f>
        <v>0.29999999999999982</v>
      </c>
      <c r="D48">
        <v>884636</v>
      </c>
      <c r="E48">
        <v>180</v>
      </c>
      <c r="F48">
        <f t="shared" si="11"/>
        <v>4914.6444444444442</v>
      </c>
    </row>
    <row r="49" spans="1:6">
      <c r="A49">
        <v>1.6</v>
      </c>
      <c r="B49">
        <f t="shared" ref="B49:B62" si="14">B48-0.05</f>
        <v>1.8499999999999999</v>
      </c>
      <c r="C49">
        <f t="shared" ref="C49:C62" si="15">B49-A49</f>
        <v>0.24999999999999978</v>
      </c>
      <c r="D49">
        <v>1030861</v>
      </c>
      <c r="E49">
        <v>151</v>
      </c>
      <c r="F49">
        <f t="shared" ref="F49:F62" si="16">D49/E49</f>
        <v>6826.8940397350989</v>
      </c>
    </row>
    <row r="50" spans="1:6">
      <c r="A50">
        <v>1.6</v>
      </c>
      <c r="B50">
        <f t="shared" si="14"/>
        <v>1.7999999999999998</v>
      </c>
      <c r="C50">
        <f t="shared" si="15"/>
        <v>0.19999999999999973</v>
      </c>
      <c r="D50">
        <v>1054472</v>
      </c>
      <c r="E50">
        <v>127</v>
      </c>
      <c r="F50">
        <f t="shared" si="16"/>
        <v>8302.929133858268</v>
      </c>
    </row>
    <row r="51" spans="1:6">
      <c r="A51">
        <v>1.6</v>
      </c>
      <c r="B51">
        <f t="shared" si="14"/>
        <v>1.7499999999999998</v>
      </c>
      <c r="C51">
        <f t="shared" si="15"/>
        <v>0.14999999999999969</v>
      </c>
      <c r="D51">
        <v>1057836</v>
      </c>
      <c r="E51">
        <v>100</v>
      </c>
      <c r="F51">
        <f t="shared" si="16"/>
        <v>10578.36</v>
      </c>
    </row>
    <row r="52" spans="1:6">
      <c r="A52">
        <v>1.6</v>
      </c>
      <c r="B52">
        <f t="shared" si="14"/>
        <v>1.6999999999999997</v>
      </c>
      <c r="C52">
        <f t="shared" si="15"/>
        <v>9.9999999999999645E-2</v>
      </c>
      <c r="D52">
        <v>1048117</v>
      </c>
      <c r="E52">
        <v>80</v>
      </c>
      <c r="F52">
        <f t="shared" si="16"/>
        <v>13101.4625</v>
      </c>
    </row>
    <row r="53" spans="1:6">
      <c r="A53">
        <v>1.6</v>
      </c>
      <c r="B53">
        <f t="shared" si="14"/>
        <v>1.6499999999999997</v>
      </c>
      <c r="C53">
        <f t="shared" si="15"/>
        <v>4.99999999999996E-2</v>
      </c>
      <c r="D53">
        <v>1046085</v>
      </c>
      <c r="E53">
        <v>61</v>
      </c>
      <c r="F53">
        <f t="shared" si="16"/>
        <v>17148.934426229509</v>
      </c>
    </row>
    <row r="54" spans="1:6">
      <c r="A54">
        <v>1.6</v>
      </c>
      <c r="B54">
        <f t="shared" si="14"/>
        <v>1.5999999999999996</v>
      </c>
      <c r="C54">
        <f t="shared" si="15"/>
        <v>0</v>
      </c>
      <c r="D54">
        <v>1038610</v>
      </c>
      <c r="E54">
        <v>52</v>
      </c>
      <c r="F54">
        <f t="shared" si="16"/>
        <v>19973.26923076923</v>
      </c>
    </row>
    <row r="55" spans="1:6">
      <c r="A55">
        <v>1.6</v>
      </c>
      <c r="B55">
        <f t="shared" si="14"/>
        <v>1.5499999999999996</v>
      </c>
      <c r="C55">
        <f t="shared" si="15"/>
        <v>-5.0000000000000488E-2</v>
      </c>
      <c r="D55">
        <v>1041953</v>
      </c>
      <c r="E55">
        <v>46</v>
      </c>
      <c r="F55">
        <f t="shared" si="16"/>
        <v>22651.152173913044</v>
      </c>
    </row>
    <row r="56" spans="1:6">
      <c r="A56">
        <v>1.6</v>
      </c>
      <c r="B56">
        <f t="shared" si="14"/>
        <v>1.4999999999999996</v>
      </c>
      <c r="C56">
        <f t="shared" si="15"/>
        <v>-0.10000000000000053</v>
      </c>
      <c r="D56">
        <v>1008508</v>
      </c>
      <c r="E56">
        <v>40</v>
      </c>
      <c r="F56">
        <f t="shared" si="16"/>
        <v>25212.7</v>
      </c>
    </row>
    <row r="57" spans="1:6">
      <c r="A57">
        <v>1.6</v>
      </c>
      <c r="B57">
        <f t="shared" si="14"/>
        <v>1.4499999999999995</v>
      </c>
      <c r="C57">
        <f t="shared" si="15"/>
        <v>-0.15000000000000058</v>
      </c>
      <c r="D57">
        <v>894872</v>
      </c>
      <c r="E57">
        <v>36</v>
      </c>
      <c r="F57">
        <f t="shared" si="16"/>
        <v>24857.555555555555</v>
      </c>
    </row>
    <row r="58" spans="1:6">
      <c r="A58">
        <v>1.6</v>
      </c>
      <c r="B58">
        <f t="shared" si="14"/>
        <v>1.3999999999999995</v>
      </c>
      <c r="C58">
        <f t="shared" si="15"/>
        <v>-0.20000000000000062</v>
      </c>
      <c r="D58">
        <v>604480</v>
      </c>
      <c r="E58">
        <v>33</v>
      </c>
      <c r="F58">
        <f t="shared" si="16"/>
        <v>18317.575757575756</v>
      </c>
    </row>
    <row r="59" spans="1:6">
      <c r="A59">
        <v>1.6</v>
      </c>
      <c r="B59">
        <f t="shared" si="14"/>
        <v>1.3499999999999994</v>
      </c>
      <c r="C59">
        <f t="shared" si="15"/>
        <v>-0.25000000000000067</v>
      </c>
      <c r="D59">
        <v>263734</v>
      </c>
      <c r="E59">
        <v>30</v>
      </c>
      <c r="F59">
        <f t="shared" si="16"/>
        <v>8791.1333333333332</v>
      </c>
    </row>
    <row r="60" spans="1:6">
      <c r="A60">
        <v>1.6</v>
      </c>
      <c r="B60">
        <f t="shared" si="14"/>
        <v>1.2999999999999994</v>
      </c>
      <c r="C60">
        <f t="shared" si="15"/>
        <v>-0.30000000000000071</v>
      </c>
      <c r="D60">
        <v>93600</v>
      </c>
      <c r="E60">
        <v>26</v>
      </c>
      <c r="F60">
        <f t="shared" si="16"/>
        <v>3600</v>
      </c>
    </row>
    <row r="61" spans="1:6">
      <c r="A61">
        <v>1.6</v>
      </c>
      <c r="B61">
        <f t="shared" si="14"/>
        <v>1.2499999999999993</v>
      </c>
      <c r="C61">
        <f t="shared" si="15"/>
        <v>-0.35000000000000075</v>
      </c>
      <c r="D61">
        <v>34155</v>
      </c>
      <c r="E61">
        <v>23</v>
      </c>
      <c r="F61">
        <f t="shared" si="16"/>
        <v>1485</v>
      </c>
    </row>
    <row r="62" spans="1:6">
      <c r="A62">
        <v>1.6</v>
      </c>
      <c r="B62">
        <f t="shared" si="14"/>
        <v>1.1999999999999993</v>
      </c>
      <c r="C62">
        <f t="shared" si="15"/>
        <v>-0.4000000000000008</v>
      </c>
      <c r="D62">
        <v>12156</v>
      </c>
      <c r="E62">
        <v>20</v>
      </c>
      <c r="F62">
        <f t="shared" si="16"/>
        <v>607.79999999999995</v>
      </c>
    </row>
    <row r="85" spans="1:6">
      <c r="A85" t="s">
        <v>26</v>
      </c>
    </row>
    <row r="86" spans="1:6">
      <c r="A86" t="s">
        <v>27</v>
      </c>
    </row>
    <row r="88" spans="1:6">
      <c r="A88" t="s">
        <v>14</v>
      </c>
    </row>
    <row r="89" spans="1:6">
      <c r="A89" t="s">
        <v>16</v>
      </c>
      <c r="B89" t="s">
        <v>28</v>
      </c>
    </row>
    <row r="90" spans="1:6">
      <c r="A90" t="s">
        <v>29</v>
      </c>
      <c r="B90" t="s">
        <v>30</v>
      </c>
    </row>
    <row r="92" spans="1:6">
      <c r="A92" t="s">
        <v>8</v>
      </c>
      <c r="B92" t="s">
        <v>9</v>
      </c>
      <c r="C92" t="s">
        <v>10</v>
      </c>
      <c r="D92" t="s">
        <v>11</v>
      </c>
      <c r="E92" t="s">
        <v>12</v>
      </c>
      <c r="F92" t="s">
        <v>13</v>
      </c>
    </row>
    <row r="93" spans="1:6">
      <c r="A93">
        <v>2.5</v>
      </c>
      <c r="B93">
        <v>3</v>
      </c>
      <c r="C93">
        <f>B93-A93</f>
        <v>0.5</v>
      </c>
      <c r="D93">
        <v>34043</v>
      </c>
      <c r="E93">
        <v>34016</v>
      </c>
      <c r="F93">
        <f>E93/D93</f>
        <v>0.99920688540962899</v>
      </c>
    </row>
    <row r="94" spans="1:6">
      <c r="A94">
        <v>2.5</v>
      </c>
      <c r="B94">
        <f>B93-0.1</f>
        <v>2.9</v>
      </c>
      <c r="C94">
        <f t="shared" ref="C94:C103" si="17">B94-A94</f>
        <v>0.39999999999999991</v>
      </c>
      <c r="D94">
        <v>604530</v>
      </c>
      <c r="E94">
        <v>581641</v>
      </c>
      <c r="F94">
        <f t="shared" ref="F94:F103" si="18">E94/D94</f>
        <v>0.96213752832779187</v>
      </c>
    </row>
    <row r="95" spans="1:6">
      <c r="A95">
        <v>2.5</v>
      </c>
      <c r="B95">
        <f t="shared" ref="B95:B103" si="19">B94-0.1</f>
        <v>2.8</v>
      </c>
      <c r="C95">
        <f t="shared" si="17"/>
        <v>0.29999999999999982</v>
      </c>
      <c r="D95">
        <v>135995</v>
      </c>
      <c r="E95">
        <v>745440</v>
      </c>
      <c r="F95">
        <f t="shared" si="18"/>
        <v>5.4813779918379355</v>
      </c>
    </row>
    <row r="96" spans="1:6">
      <c r="A96">
        <v>2.5</v>
      </c>
      <c r="B96">
        <f t="shared" si="19"/>
        <v>2.6999999999999997</v>
      </c>
      <c r="C96">
        <f t="shared" si="17"/>
        <v>0.19999999999999973</v>
      </c>
      <c r="D96">
        <v>8658</v>
      </c>
      <c r="E96">
        <v>86116</v>
      </c>
      <c r="F96">
        <f t="shared" si="18"/>
        <v>9.9464079464079465</v>
      </c>
    </row>
    <row r="97" spans="1:6">
      <c r="A97">
        <v>2.5</v>
      </c>
      <c r="B97">
        <f t="shared" si="19"/>
        <v>2.5999999999999996</v>
      </c>
      <c r="C97">
        <f t="shared" si="17"/>
        <v>9.9999999999999645E-2</v>
      </c>
      <c r="D97">
        <v>8064</v>
      </c>
      <c r="E97">
        <v>78112</v>
      </c>
      <c r="F97">
        <f t="shared" si="18"/>
        <v>9.6865079365079367</v>
      </c>
    </row>
    <row r="98" spans="1:6">
      <c r="A98">
        <v>2.5</v>
      </c>
      <c r="B98">
        <f t="shared" si="19"/>
        <v>2.4999999999999996</v>
      </c>
      <c r="C98">
        <f t="shared" si="17"/>
        <v>0</v>
      </c>
      <c r="D98">
        <v>6659</v>
      </c>
      <c r="E98">
        <v>65326</v>
      </c>
      <c r="F98">
        <f t="shared" si="18"/>
        <v>9.8101817089653096</v>
      </c>
    </row>
    <row r="99" spans="1:6">
      <c r="A99">
        <v>2.5</v>
      </c>
      <c r="B99">
        <f t="shared" si="19"/>
        <v>2.3999999999999995</v>
      </c>
      <c r="C99">
        <f t="shared" si="17"/>
        <v>-0.10000000000000053</v>
      </c>
      <c r="D99">
        <v>5676</v>
      </c>
      <c r="E99">
        <v>54450</v>
      </c>
      <c r="F99">
        <f t="shared" si="18"/>
        <v>9.5930232558139537</v>
      </c>
    </row>
    <row r="100" spans="1:6">
      <c r="A100">
        <v>2.5</v>
      </c>
      <c r="B100">
        <f t="shared" si="19"/>
        <v>2.2999999999999994</v>
      </c>
      <c r="C100">
        <f t="shared" si="17"/>
        <v>-0.20000000000000062</v>
      </c>
      <c r="D100">
        <v>4423</v>
      </c>
      <c r="E100">
        <v>36659</v>
      </c>
      <c r="F100">
        <f t="shared" si="18"/>
        <v>8.2882658828849198</v>
      </c>
    </row>
    <row r="101" spans="1:6">
      <c r="A101">
        <v>2.5</v>
      </c>
      <c r="B101">
        <f t="shared" si="19"/>
        <v>2.1999999999999993</v>
      </c>
      <c r="C101">
        <f t="shared" si="17"/>
        <v>-0.30000000000000071</v>
      </c>
      <c r="D101">
        <v>3208</v>
      </c>
      <c r="E101">
        <v>23465</v>
      </c>
      <c r="F101">
        <f t="shared" si="18"/>
        <v>7.3145261845386536</v>
      </c>
    </row>
    <row r="102" spans="1:6">
      <c r="A102">
        <v>2.5</v>
      </c>
      <c r="B102">
        <f t="shared" si="19"/>
        <v>2.0999999999999992</v>
      </c>
      <c r="C102">
        <f t="shared" si="17"/>
        <v>-0.4000000000000008</v>
      </c>
      <c r="D102">
        <v>1887</v>
      </c>
      <c r="E102">
        <v>8282</v>
      </c>
      <c r="F102">
        <f t="shared" si="18"/>
        <v>4.3889772125066244</v>
      </c>
    </row>
    <row r="103" spans="1:6">
      <c r="A103">
        <v>2.5</v>
      </c>
      <c r="B103">
        <f t="shared" si="19"/>
        <v>1.9999999999999991</v>
      </c>
      <c r="C103">
        <f t="shared" si="17"/>
        <v>-0.50000000000000089</v>
      </c>
      <c r="D103">
        <v>853</v>
      </c>
      <c r="E103">
        <v>1754</v>
      </c>
      <c r="F103">
        <f t="shared" si="18"/>
        <v>2.0562719812426731</v>
      </c>
    </row>
    <row r="139" spans="1:6">
      <c r="A139" t="s">
        <v>15</v>
      </c>
    </row>
    <row r="140" spans="1:6">
      <c r="A140" t="s">
        <v>16</v>
      </c>
      <c r="B140" t="s">
        <v>17</v>
      </c>
    </row>
    <row r="141" spans="1:6">
      <c r="A141" t="s">
        <v>18</v>
      </c>
      <c r="B141" t="s">
        <v>19</v>
      </c>
    </row>
    <row r="143" spans="1:6">
      <c r="A143" t="s">
        <v>8</v>
      </c>
      <c r="B143" t="s">
        <v>9</v>
      </c>
      <c r="C143" t="s">
        <v>10</v>
      </c>
      <c r="D143" t="s">
        <v>11</v>
      </c>
      <c r="E143" t="s">
        <v>12</v>
      </c>
      <c r="F143" t="s">
        <v>13</v>
      </c>
    </row>
    <row r="144" spans="1:6">
      <c r="A144">
        <v>2.8</v>
      </c>
      <c r="B144">
        <f>A144+3*0.1</f>
        <v>3.0999999999999996</v>
      </c>
      <c r="C144">
        <f>B144-A144</f>
        <v>0.29999999999999982</v>
      </c>
      <c r="D144">
        <v>620820</v>
      </c>
      <c r="E144">
        <v>691789</v>
      </c>
      <c r="F144">
        <f>E144/D144</f>
        <v>1.1143149383073998</v>
      </c>
    </row>
    <row r="145" spans="1:6">
      <c r="A145">
        <v>2.8</v>
      </c>
      <c r="B145">
        <f>B144-0.1</f>
        <v>2.9999999999999996</v>
      </c>
      <c r="C145">
        <f t="shared" ref="C145:C150" si="20">B145-A145</f>
        <v>0.19999999999999973</v>
      </c>
      <c r="D145">
        <v>9889</v>
      </c>
      <c r="E145">
        <v>511795</v>
      </c>
      <c r="F145">
        <f t="shared" ref="F145:F150" si="21">E145/D145</f>
        <v>51.753969056527453</v>
      </c>
    </row>
    <row r="146" spans="1:6">
      <c r="A146">
        <v>2.8</v>
      </c>
      <c r="B146">
        <f t="shared" ref="B146:B150" si="22">B145-0.1</f>
        <v>2.8999999999999995</v>
      </c>
      <c r="C146">
        <f t="shared" si="20"/>
        <v>9.9999999999999645E-2</v>
      </c>
      <c r="D146">
        <v>8185</v>
      </c>
      <c r="E146">
        <v>74927</v>
      </c>
      <c r="F146">
        <f t="shared" si="21"/>
        <v>9.1541844838118518</v>
      </c>
    </row>
    <row r="147" spans="1:6">
      <c r="A147">
        <v>2.8</v>
      </c>
      <c r="B147">
        <f t="shared" si="22"/>
        <v>2.7999999999999994</v>
      </c>
      <c r="C147">
        <f t="shared" si="20"/>
        <v>0</v>
      </c>
      <c r="D147">
        <v>7499</v>
      </c>
      <c r="E147">
        <v>74483</v>
      </c>
      <c r="F147">
        <f t="shared" si="21"/>
        <v>9.9323909854647283</v>
      </c>
    </row>
    <row r="148" spans="1:6">
      <c r="A148">
        <v>2.8</v>
      </c>
      <c r="B148">
        <f t="shared" si="22"/>
        <v>2.6999999999999993</v>
      </c>
      <c r="C148">
        <f t="shared" si="20"/>
        <v>-0.10000000000000053</v>
      </c>
      <c r="D148">
        <v>6350</v>
      </c>
      <c r="E148">
        <v>62115</v>
      </c>
      <c r="F148">
        <f t="shared" si="21"/>
        <v>9.7818897637795281</v>
      </c>
    </row>
    <row r="149" spans="1:6">
      <c r="A149">
        <v>2.8</v>
      </c>
      <c r="B149">
        <f t="shared" si="22"/>
        <v>2.5999999999999992</v>
      </c>
      <c r="C149">
        <f t="shared" si="20"/>
        <v>-0.20000000000000062</v>
      </c>
      <c r="D149">
        <v>5133</v>
      </c>
      <c r="E149">
        <v>47451</v>
      </c>
      <c r="F149">
        <f t="shared" si="21"/>
        <v>9.2443015780245474</v>
      </c>
    </row>
    <row r="150" spans="1:6">
      <c r="A150">
        <v>2.8</v>
      </c>
      <c r="B150">
        <f t="shared" si="22"/>
        <v>2.4999999999999991</v>
      </c>
      <c r="C150">
        <f t="shared" si="20"/>
        <v>-0.30000000000000071</v>
      </c>
      <c r="D150">
        <v>3719</v>
      </c>
      <c r="E150">
        <v>29954</v>
      </c>
      <c r="F150">
        <f t="shared" si="21"/>
        <v>8.0543156762570582</v>
      </c>
    </row>
    <row r="188" spans="1:6">
      <c r="A188" t="s">
        <v>20</v>
      </c>
    </row>
    <row r="189" spans="1:6">
      <c r="A189" t="s">
        <v>16</v>
      </c>
      <c r="B189" t="s">
        <v>21</v>
      </c>
    </row>
    <row r="190" spans="1:6">
      <c r="A190" t="s">
        <v>18</v>
      </c>
      <c r="B190" t="s">
        <v>22</v>
      </c>
    </row>
    <row r="192" spans="1:6">
      <c r="A192" t="s">
        <v>8</v>
      </c>
      <c r="B192" t="s">
        <v>9</v>
      </c>
      <c r="C192" t="s">
        <v>10</v>
      </c>
      <c r="D192" t="s">
        <v>11</v>
      </c>
      <c r="E192" t="s">
        <v>12</v>
      </c>
      <c r="F192" t="s">
        <v>13</v>
      </c>
    </row>
    <row r="193" spans="1:6">
      <c r="A193">
        <v>2</v>
      </c>
      <c r="B193">
        <f>A193+3*0.1</f>
        <v>2.2999999999999998</v>
      </c>
      <c r="C193">
        <f>B193-A193</f>
        <v>0.29999999999999982</v>
      </c>
      <c r="D193">
        <v>626260</v>
      </c>
      <c r="E193">
        <v>746531</v>
      </c>
      <c r="F193">
        <f>E193/D193</f>
        <v>1.1920464343882733</v>
      </c>
    </row>
    <row r="194" spans="1:6">
      <c r="A194">
        <f>A193</f>
        <v>2</v>
      </c>
      <c r="B194">
        <f>B193-0.1</f>
        <v>2.1999999999999997</v>
      </c>
      <c r="C194">
        <f t="shared" ref="C194:C199" si="23">B194-A194</f>
        <v>0.19999999999999973</v>
      </c>
      <c r="D194">
        <v>11002</v>
      </c>
      <c r="E194">
        <v>372957</v>
      </c>
      <c r="F194">
        <f t="shared" ref="F194:F199" si="24">E194/D194</f>
        <v>33.899018360298129</v>
      </c>
    </row>
    <row r="195" spans="1:6">
      <c r="A195">
        <f t="shared" ref="A195:A199" si="25">A194</f>
        <v>2</v>
      </c>
      <c r="B195">
        <f t="shared" ref="B195:B199" si="26">B194-0.1</f>
        <v>2.0999999999999996</v>
      </c>
      <c r="C195">
        <f t="shared" si="23"/>
        <v>9.9999999999999645E-2</v>
      </c>
      <c r="D195">
        <v>7926</v>
      </c>
      <c r="E195">
        <v>75446</v>
      </c>
      <c r="F195">
        <f t="shared" si="24"/>
        <v>9.518798889730002</v>
      </c>
    </row>
    <row r="196" spans="1:6">
      <c r="A196">
        <f t="shared" si="25"/>
        <v>2</v>
      </c>
      <c r="B196">
        <f t="shared" si="26"/>
        <v>1.9999999999999996</v>
      </c>
      <c r="C196">
        <f t="shared" si="23"/>
        <v>0</v>
      </c>
      <c r="D196">
        <v>6522</v>
      </c>
      <c r="E196">
        <v>62273</v>
      </c>
      <c r="F196">
        <f t="shared" si="24"/>
        <v>9.5481447408770315</v>
      </c>
    </row>
    <row r="197" spans="1:6">
      <c r="A197">
        <f t="shared" si="25"/>
        <v>2</v>
      </c>
      <c r="B197">
        <f t="shared" si="26"/>
        <v>1.8999999999999995</v>
      </c>
      <c r="C197">
        <f t="shared" si="23"/>
        <v>-0.10000000000000053</v>
      </c>
      <c r="D197">
        <v>5263</v>
      </c>
      <c r="E197">
        <v>48478</v>
      </c>
      <c r="F197">
        <f t="shared" si="24"/>
        <v>9.2110963328899871</v>
      </c>
    </row>
    <row r="198" spans="1:6">
      <c r="A198">
        <f t="shared" si="25"/>
        <v>2</v>
      </c>
      <c r="B198">
        <f t="shared" si="26"/>
        <v>1.7999999999999994</v>
      </c>
      <c r="C198">
        <f t="shared" si="23"/>
        <v>-0.20000000000000062</v>
      </c>
      <c r="D198">
        <v>3905</v>
      </c>
      <c r="E198">
        <v>31822</v>
      </c>
      <c r="F198">
        <f t="shared" si="24"/>
        <v>8.1490396927016651</v>
      </c>
    </row>
    <row r="199" spans="1:6">
      <c r="A199">
        <f t="shared" si="25"/>
        <v>2</v>
      </c>
      <c r="B199">
        <f t="shared" si="26"/>
        <v>1.6999999999999993</v>
      </c>
      <c r="C199">
        <f t="shared" si="23"/>
        <v>-0.30000000000000071</v>
      </c>
      <c r="D199">
        <v>2714</v>
      </c>
      <c r="E199">
        <v>17603</v>
      </c>
      <c r="F199">
        <f t="shared" si="24"/>
        <v>6.4859985261606488</v>
      </c>
    </row>
    <row r="234" spans="1:6">
      <c r="A234" t="s">
        <v>23</v>
      </c>
    </row>
    <row r="235" spans="1:6">
      <c r="A235" t="s">
        <v>16</v>
      </c>
      <c r="B235" t="s">
        <v>24</v>
      </c>
    </row>
    <row r="236" spans="1:6">
      <c r="A236" t="s">
        <v>18</v>
      </c>
      <c r="B236" t="s">
        <v>25</v>
      </c>
    </row>
    <row r="238" spans="1:6">
      <c r="A238" t="s">
        <v>8</v>
      </c>
      <c r="B238" t="s">
        <v>9</v>
      </c>
      <c r="C238" t="s">
        <v>10</v>
      </c>
      <c r="D238" t="s">
        <v>11</v>
      </c>
      <c r="E238" t="s">
        <v>12</v>
      </c>
      <c r="F238" t="s">
        <v>13</v>
      </c>
    </row>
    <row r="239" spans="1:6">
      <c r="A239">
        <v>1.6</v>
      </c>
      <c r="B239">
        <f>A239+3*0.1</f>
        <v>1.9000000000000001</v>
      </c>
      <c r="C239">
        <f>B239-A239</f>
        <v>0.30000000000000004</v>
      </c>
      <c r="D239">
        <v>854615</v>
      </c>
      <c r="E239">
        <v>1067986</v>
      </c>
      <c r="F239">
        <f>E239/D239</f>
        <v>1.2496691492660437</v>
      </c>
    </row>
    <row r="240" spans="1:6">
      <c r="A240">
        <f>A239</f>
        <v>1.6</v>
      </c>
      <c r="B240">
        <f>B239-0.1</f>
        <v>1.8</v>
      </c>
      <c r="C240">
        <f t="shared" ref="C240:C245" si="27">B240-A240</f>
        <v>0.19999999999999996</v>
      </c>
      <c r="D240">
        <v>19442</v>
      </c>
      <c r="E240">
        <v>718917</v>
      </c>
      <c r="F240">
        <f t="shared" ref="F240:F245" si="28">E240/D240</f>
        <v>36.977522888591707</v>
      </c>
    </row>
    <row r="241" spans="1:6">
      <c r="A241">
        <f t="shared" ref="A241:A245" si="29">A240</f>
        <v>1.6</v>
      </c>
      <c r="B241">
        <f t="shared" ref="B241:B245" si="30">B240-0.1</f>
        <v>1.7</v>
      </c>
      <c r="C241">
        <f t="shared" si="27"/>
        <v>9.9999999999999867E-2</v>
      </c>
      <c r="D241">
        <v>10392</v>
      </c>
      <c r="E241">
        <v>95960</v>
      </c>
      <c r="F241">
        <f t="shared" si="28"/>
        <v>9.2340261739799843</v>
      </c>
    </row>
    <row r="242" spans="1:6">
      <c r="A242">
        <f t="shared" si="29"/>
        <v>1.6</v>
      </c>
      <c r="B242">
        <f t="shared" si="30"/>
        <v>1.5999999999999999</v>
      </c>
      <c r="C242">
        <f t="shared" si="27"/>
        <v>0</v>
      </c>
      <c r="D242">
        <v>5727</v>
      </c>
      <c r="E242">
        <v>59560</v>
      </c>
      <c r="F242">
        <f t="shared" si="28"/>
        <v>10.399860310808451</v>
      </c>
    </row>
    <row r="243" spans="1:6">
      <c r="A243">
        <f t="shared" si="29"/>
        <v>1.6</v>
      </c>
      <c r="B243">
        <f t="shared" si="30"/>
        <v>1.4999999999999998</v>
      </c>
      <c r="C243">
        <f t="shared" si="27"/>
        <v>-0.10000000000000031</v>
      </c>
      <c r="D243">
        <v>5475</v>
      </c>
      <c r="E243">
        <v>56369</v>
      </c>
      <c r="F243">
        <f t="shared" si="28"/>
        <v>10.295707762557077</v>
      </c>
    </row>
    <row r="244" spans="1:6">
      <c r="A244">
        <f t="shared" si="29"/>
        <v>1.6</v>
      </c>
      <c r="B244">
        <f t="shared" si="30"/>
        <v>1.3999999999999997</v>
      </c>
      <c r="C244">
        <f t="shared" si="27"/>
        <v>-0.2000000000000004</v>
      </c>
      <c r="D244">
        <v>4003</v>
      </c>
      <c r="E244">
        <v>34815</v>
      </c>
      <c r="F244">
        <f t="shared" si="28"/>
        <v>8.6972270796902329</v>
      </c>
    </row>
    <row r="245" spans="1:6">
      <c r="A245">
        <f t="shared" si="29"/>
        <v>1.6</v>
      </c>
      <c r="B245">
        <f t="shared" si="30"/>
        <v>1.2999999999999996</v>
      </c>
      <c r="C245">
        <f t="shared" si="27"/>
        <v>-0.30000000000000049</v>
      </c>
      <c r="D245">
        <v>3209</v>
      </c>
      <c r="E245">
        <v>24424</v>
      </c>
      <c r="F245">
        <f t="shared" si="28"/>
        <v>7.6110937986911811</v>
      </c>
    </row>
    <row r="279" spans="1:6">
      <c r="A279" t="s">
        <v>31</v>
      </c>
    </row>
    <row r="280" spans="1:6">
      <c r="A280" t="s">
        <v>16</v>
      </c>
      <c r="B280" t="s">
        <v>32</v>
      </c>
    </row>
    <row r="281" spans="1:6">
      <c r="A281" t="s">
        <v>18</v>
      </c>
      <c r="B281" t="s">
        <v>33</v>
      </c>
    </row>
    <row r="283" spans="1:6">
      <c r="A283" t="s">
        <v>8</v>
      </c>
      <c r="B283" t="s">
        <v>9</v>
      </c>
      <c r="C283" t="s">
        <v>10</v>
      </c>
      <c r="D283" t="s">
        <v>11</v>
      </c>
      <c r="E283" t="s">
        <v>12</v>
      </c>
      <c r="F283" t="s">
        <v>13</v>
      </c>
    </row>
    <row r="284" spans="1:6">
      <c r="A284">
        <v>2.5</v>
      </c>
      <c r="B284">
        <f>A284+3*0.1</f>
        <v>2.8</v>
      </c>
      <c r="C284">
        <f>B284-A284</f>
        <v>0.29999999999999982</v>
      </c>
      <c r="D284">
        <v>641490</v>
      </c>
      <c r="E284">
        <v>612041</v>
      </c>
      <c r="F284">
        <f>E284/D284</f>
        <v>0.95409281516469469</v>
      </c>
    </row>
    <row r="285" spans="1:6">
      <c r="A285">
        <f>A284</f>
        <v>2.5</v>
      </c>
      <c r="B285">
        <f>B284-0.1</f>
        <v>2.6999999999999997</v>
      </c>
      <c r="C285">
        <f t="shared" ref="C285:C290" si="31">B285-A285</f>
        <v>0.19999999999999973</v>
      </c>
      <c r="D285">
        <v>22581</v>
      </c>
      <c r="E285">
        <v>685516</v>
      </c>
      <c r="F285">
        <f t="shared" ref="F285:F290" si="32">E285/D285</f>
        <v>30.358088658606793</v>
      </c>
    </row>
    <row r="286" spans="1:6">
      <c r="A286">
        <f t="shared" ref="A286:A290" si="33">A285</f>
        <v>2.5</v>
      </c>
      <c r="B286">
        <f t="shared" ref="B286:B290" si="34">B285-0.1</f>
        <v>2.5999999999999996</v>
      </c>
      <c r="C286">
        <f t="shared" si="31"/>
        <v>9.9999999999999645E-2</v>
      </c>
      <c r="D286">
        <v>8425</v>
      </c>
      <c r="E286">
        <v>86692</v>
      </c>
      <c r="F286">
        <f t="shared" si="32"/>
        <v>10.289851632047478</v>
      </c>
    </row>
    <row r="287" spans="1:6">
      <c r="A287">
        <f t="shared" si="33"/>
        <v>2.5</v>
      </c>
      <c r="B287">
        <f t="shared" si="34"/>
        <v>2.4999999999999996</v>
      </c>
      <c r="C287">
        <f t="shared" si="31"/>
        <v>0</v>
      </c>
      <c r="D287">
        <v>7502</v>
      </c>
      <c r="E287">
        <v>72835</v>
      </c>
      <c r="F287">
        <f t="shared" si="32"/>
        <v>9.7087443348440416</v>
      </c>
    </row>
    <row r="288" spans="1:6">
      <c r="A288">
        <f t="shared" si="33"/>
        <v>2.5</v>
      </c>
      <c r="B288">
        <f t="shared" si="34"/>
        <v>2.3999999999999995</v>
      </c>
      <c r="C288">
        <f t="shared" si="31"/>
        <v>-0.10000000000000053</v>
      </c>
      <c r="D288">
        <v>6248</v>
      </c>
      <c r="E288">
        <v>59341</v>
      </c>
      <c r="F288">
        <f t="shared" si="32"/>
        <v>9.4975992317541618</v>
      </c>
    </row>
    <row r="289" spans="1:6">
      <c r="A289">
        <f t="shared" si="33"/>
        <v>2.5</v>
      </c>
      <c r="B289">
        <f t="shared" si="34"/>
        <v>2.2999999999999994</v>
      </c>
      <c r="C289">
        <f t="shared" si="31"/>
        <v>-0.20000000000000062</v>
      </c>
      <c r="D289">
        <v>5051</v>
      </c>
      <c r="E289">
        <v>44796</v>
      </c>
      <c r="F289">
        <f t="shared" si="32"/>
        <v>8.8687388635913678</v>
      </c>
    </row>
    <row r="290" spans="1:6">
      <c r="A290">
        <f t="shared" si="33"/>
        <v>2.5</v>
      </c>
      <c r="B290">
        <f t="shared" si="34"/>
        <v>2.1999999999999993</v>
      </c>
      <c r="C290">
        <f t="shared" si="31"/>
        <v>-0.30000000000000071</v>
      </c>
      <c r="D290">
        <v>3771</v>
      </c>
      <c r="E290">
        <v>30112</v>
      </c>
      <c r="F290">
        <f t="shared" si="32"/>
        <v>7.9851498276319282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alberini</dc:creator>
  <cp:lastModifiedBy>alberini</cp:lastModifiedBy>
  <dcterms:created xsi:type="dcterms:W3CDTF">2016-02-23T14:38:24Z</dcterms:created>
  <dcterms:modified xsi:type="dcterms:W3CDTF">2016-03-03T11:28:35Z</dcterms:modified>
</cp:coreProperties>
</file>