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nzioni_Globali" sheetId="1" r:id="rId1"/>
    <sheet name="Scenari_Input" sheetId="2" r:id="rId2"/>
    <sheet name="Calcoli" sheetId="3" r:id="rId3"/>
    <sheet name="Riepilogo" sheetId="4" r:id="rId4"/>
  </sheets>
  <calcPr calcId="124519" fullCalcOnLoad="1"/>
</workbook>
</file>

<file path=xl/sharedStrings.xml><?xml version="1.0" encoding="utf-8"?>
<sst xmlns="http://schemas.openxmlformats.org/spreadsheetml/2006/main" count="54" uniqueCount="48">
  <si>
    <t>Parametro</t>
  </si>
  <si>
    <t>Valore_default</t>
  </si>
  <si>
    <t>Note</t>
  </si>
  <si>
    <t>Giorni_mese</t>
  </si>
  <si>
    <t>Prezzo_cheap_per_Mtoken_EUR</t>
  </si>
  <si>
    <t>Prezzo_pro_per_Mtoken_EUR</t>
  </si>
  <si>
    <t>Apple_Dev_fee_annua_EUR</t>
  </si>
  <si>
    <t>Google_Play_fee_oneoff_EUR</t>
  </si>
  <si>
    <t>Numero medio di giorni considerati per calcolo mensile</t>
  </si>
  <si>
    <t>Costo per 1.000.000 token del modello economico</t>
  </si>
  <si>
    <t>Costo per 1.000.000 token del modello pro</t>
  </si>
  <si>
    <t>Costo annuale del programma sviluppatori Apple</t>
  </si>
  <si>
    <t>Costo una tantum della Google Play Console</t>
  </si>
  <si>
    <t>Scenario</t>
  </si>
  <si>
    <t>MAU_utenti_attivi_mese</t>
  </si>
  <si>
    <t>Richieste_al_giorno_per_utente</t>
  </si>
  <si>
    <t>Token_per_richiesta_media</t>
  </si>
  <si>
    <t>Percentuale_cheap_(0-1)</t>
  </si>
  <si>
    <t>Fixed_hosting_EUR_mese</t>
  </si>
  <si>
    <t>Fixed_DB_EUR_mese</t>
  </si>
  <si>
    <t>Fixed_Observability_EUR_mese</t>
  </si>
  <si>
    <t>Fixed_Altro_EUR_mese</t>
  </si>
  <si>
    <t>iOS_incluso_(0/1)</t>
  </si>
  <si>
    <t>Android_incluso_(0/1)</t>
  </si>
  <si>
    <t>Essenziale</t>
  </si>
  <si>
    <t>Un po' meno</t>
  </si>
  <si>
    <t>Ancora meno</t>
  </si>
  <si>
    <t>MVP completo app-only: iOS+Android, routing 80/20, osservabilità base</t>
  </si>
  <si>
    <t>MVP ridotto: iOS+Android, routing più aggressivo 90/10, no osservabilità</t>
  </si>
  <si>
    <t>Ultra-lean: Android-only, routing 95/5, costi fissi minimi</t>
  </si>
  <si>
    <t>Richieste_mensili</t>
  </si>
  <si>
    <t>Token_mensili</t>
  </si>
  <si>
    <t>Token_cheap</t>
  </si>
  <si>
    <t>Token_pro</t>
  </si>
  <si>
    <t>Costo_cheap_EUR</t>
  </si>
  <si>
    <t>Costo_pro_EUR</t>
  </si>
  <si>
    <t>Costo_LLM_totale_EUR</t>
  </si>
  <si>
    <t>Fissi_mensili_tot_EUR</t>
  </si>
  <si>
    <t>Apple_dev_amm_mese_EUR</t>
  </si>
  <si>
    <t>Oneoff_playstore_EUR</t>
  </si>
  <si>
    <t>Costo_mensile_totale_EUR</t>
  </si>
  <si>
    <t>Costo_per_utente_mese_EUR</t>
  </si>
  <si>
    <t>Costo mensile totale (EUR)</t>
  </si>
  <si>
    <t>Costo LLM (EUR/mese)</t>
  </si>
  <si>
    <t>Fissi mensili (EUR)</t>
  </si>
  <si>
    <t>Apple Dev amm./mese (EUR)</t>
  </si>
  <si>
    <t>One-off Google Play (EUR)</t>
  </si>
  <si>
    <t>Costo per utente/mese (EUR)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</si>
</sst>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€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30</v>
      </c>
      <c r="C2" t="s">
        <v>8</v>
      </c>
    </row>
    <row r="3" spans="1:3">
      <c r="A3" t="s">
        <v>4</v>
      </c>
      <c r="B3">
        <v>0.5</v>
      </c>
      <c r="C3" t="s">
        <v>9</v>
      </c>
    </row>
    <row r="4" spans="1:3">
      <c r="A4" t="s">
        <v>5</v>
      </c>
      <c r="B4">
        <v>5</v>
      </c>
      <c r="C4" t="s">
        <v>10</v>
      </c>
    </row>
    <row r="5" spans="1:3">
      <c r="A5" t="s">
        <v>6</v>
      </c>
      <c r="B5">
        <v>99</v>
      </c>
      <c r="C5" t="s">
        <v>11</v>
      </c>
    </row>
    <row r="6" spans="1:3">
      <c r="A6" t="s">
        <v>7</v>
      </c>
      <c r="B6">
        <v>25</v>
      </c>
      <c r="C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sheetData>
    <row r="1" spans="1:1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</v>
      </c>
    </row>
    <row r="2" spans="1:12">
      <c r="A2" t="s">
        <v>24</v>
      </c>
      <c r="B2">
        <v>1000</v>
      </c>
      <c r="C2">
        <v>5</v>
      </c>
      <c r="D2">
        <v>550</v>
      </c>
      <c r="E2">
        <v>0.8</v>
      </c>
      <c r="F2">
        <v>35</v>
      </c>
      <c r="G2">
        <v>40</v>
      </c>
      <c r="H2">
        <v>10</v>
      </c>
      <c r="I2">
        <v>0</v>
      </c>
      <c r="J2">
        <v>1</v>
      </c>
      <c r="K2">
        <v>1</v>
      </c>
      <c r="L2" t="s">
        <v>27</v>
      </c>
    </row>
    <row r="3" spans="1:12">
      <c r="A3" t="s">
        <v>25</v>
      </c>
      <c r="B3">
        <v>1000</v>
      </c>
      <c r="C3">
        <v>4</v>
      </c>
      <c r="D3">
        <v>500</v>
      </c>
      <c r="E3">
        <v>0.9</v>
      </c>
      <c r="F3">
        <v>25</v>
      </c>
      <c r="G3">
        <v>25</v>
      </c>
      <c r="H3">
        <v>0</v>
      </c>
      <c r="I3">
        <v>0</v>
      </c>
      <c r="J3">
        <v>1</v>
      </c>
      <c r="K3">
        <v>1</v>
      </c>
      <c r="L3" t="s">
        <v>28</v>
      </c>
    </row>
    <row r="4" spans="1:12">
      <c r="A4" t="s">
        <v>26</v>
      </c>
      <c r="B4">
        <v>500</v>
      </c>
      <c r="C4">
        <v>3</v>
      </c>
      <c r="D4">
        <v>450</v>
      </c>
      <c r="E4">
        <v>0.95</v>
      </c>
      <c r="F4">
        <v>15</v>
      </c>
      <c r="G4">
        <v>25</v>
      </c>
      <c r="H4">
        <v>0</v>
      </c>
      <c r="I4">
        <v>0</v>
      </c>
      <c r="J4">
        <v>0</v>
      </c>
      <c r="K4">
        <v>1</v>
      </c>
      <c r="L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3" width="24.7109375" customWidth="1"/>
  </cols>
  <sheetData>
    <row r="1" spans="1:13">
      <c r="A1" s="2" t="s">
        <v>13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</row>
    <row r="2" spans="1:13">
      <c r="A2">
        <f>'Scenari_Input'!A2</f>
        <v>0</v>
      </c>
      <c r="B2" s="3">
        <f>'Scenari_Input'!B2*'Scenari_Input'!C2*'Assunzioni_Globali'!B2</f>
        <v>0</v>
      </c>
      <c r="C2" s="3">
        <f>B2*'Scenari_Input'!D2</f>
        <v>0</v>
      </c>
      <c r="D2" s="3">
        <f>C2*'Scenari_Input'!E2</f>
        <v>0</v>
      </c>
      <c r="E2" s="3">
        <f>C2*(1-'Scenari_Input'!E2)</f>
        <v>0</v>
      </c>
      <c r="F2" s="4">
        <f>(D2/1000000)*'Assunzioni_Globali'!B3</f>
        <v>0</v>
      </c>
      <c r="G2" s="4">
        <f>(E2/1000000)*'Assunzioni_Globali'!B4</f>
        <v>0</v>
      </c>
      <c r="H2" s="4">
        <f>F2+G2</f>
        <v>0</v>
      </c>
      <c r="I2" s="4">
        <f>'Scenari_Input'!F2+'Scenari_Input'!G2+'Scenari_Input'!H2+'Scenari_Input'!I2</f>
        <v>0</v>
      </c>
      <c r="J2" s="4">
        <f>'Scenari_Input'!J2*('Assunzioni_Globali'!B5/12)</f>
        <v>0</v>
      </c>
      <c r="K2" s="4">
        <f>'Scenari_Input'!K2*'Assunzioni_Globali'!B6</f>
        <v>0</v>
      </c>
      <c r="L2" s="4">
        <f>H2+I2+J2</f>
        <v>0</v>
      </c>
      <c r="M2" s="4">
        <f>IF('Scenari_Input'!B2&gt;0,L2/'Scenari_Input'!B2,0)</f>
        <v>0</v>
      </c>
    </row>
    <row r="3" spans="1:13">
      <c r="A3">
        <f>'Scenari_Input'!A3</f>
        <v>0</v>
      </c>
      <c r="B3" s="3">
        <f>'Scenari_Input'!B3*'Scenari_Input'!C3*'Assunzioni_Globali'!B2</f>
        <v>0</v>
      </c>
      <c r="C3" s="3">
        <f>B3*'Scenari_Input'!D3</f>
        <v>0</v>
      </c>
      <c r="D3" s="3">
        <f>C3*'Scenari_Input'!E3</f>
        <v>0</v>
      </c>
      <c r="E3" s="3">
        <f>C3*(1-'Scenari_Input'!E3)</f>
        <v>0</v>
      </c>
      <c r="F3" s="4">
        <f>(D3/1000000)*'Assunzioni_Globali'!B3</f>
        <v>0</v>
      </c>
      <c r="G3" s="4">
        <f>(E3/1000000)*'Assunzioni_Globali'!B4</f>
        <v>0</v>
      </c>
      <c r="H3" s="4">
        <f>F3+G3</f>
        <v>0</v>
      </c>
      <c r="I3" s="4">
        <f>'Scenari_Input'!F3+'Scenari_Input'!G3+'Scenari_Input'!H3+'Scenari_Input'!I3</f>
        <v>0</v>
      </c>
      <c r="J3" s="4">
        <f>'Scenari_Input'!J3*('Assunzioni_Globali'!B5/12)</f>
        <v>0</v>
      </c>
      <c r="K3" s="4">
        <f>'Scenari_Input'!K3*'Assunzioni_Globali'!B6</f>
        <v>0</v>
      </c>
      <c r="L3" s="4">
        <f>H3+I3+J3</f>
        <v>0</v>
      </c>
      <c r="M3" s="4">
        <f>IF('Scenari_Input'!B3&gt;0,L3/'Scenari_Input'!B3,0)</f>
        <v>0</v>
      </c>
    </row>
    <row r="4" spans="1:13">
      <c r="A4">
        <f>'Scenari_Input'!A4</f>
        <v>0</v>
      </c>
      <c r="B4" s="3">
        <f>'Scenari_Input'!B4*'Scenari_Input'!C4*'Assunzioni_Globali'!B2</f>
        <v>0</v>
      </c>
      <c r="C4" s="3">
        <f>B4*'Scenari_Input'!D4</f>
        <v>0</v>
      </c>
      <c r="D4" s="3">
        <f>C4*'Scenari_Input'!E4</f>
        <v>0</v>
      </c>
      <c r="E4" s="3">
        <f>C4*(1-'Scenari_Input'!E4)</f>
        <v>0</v>
      </c>
      <c r="F4" s="4">
        <f>(D4/1000000)*'Assunzioni_Globali'!B3</f>
        <v>0</v>
      </c>
      <c r="G4" s="4">
        <f>(E4/1000000)*'Assunzioni_Globali'!B4</f>
        <v>0</v>
      </c>
      <c r="H4" s="4">
        <f>F4+G4</f>
        <v>0</v>
      </c>
      <c r="I4" s="4">
        <f>'Scenari_Input'!F4+'Scenari_Input'!G4+'Scenari_Input'!H4+'Scenari_Input'!I4</f>
        <v>0</v>
      </c>
      <c r="J4" s="4">
        <f>'Scenari_Input'!J4*('Assunzioni_Globali'!B5/12)</f>
        <v>0</v>
      </c>
      <c r="K4" s="4">
        <f>'Scenari_Input'!K4*'Assunzioni_Globali'!B6</f>
        <v>0</v>
      </c>
      <c r="L4" s="4">
        <f>H4+I4+J4</f>
        <v>0</v>
      </c>
      <c r="M4" s="4">
        <f>IF('Scenari_Input'!B4&gt;0,L4/'Scenari_Input'!B4,0)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20.7109375" customWidth="1"/>
    <col min="2" max="7" width="28.7109375" customWidth="1"/>
  </cols>
  <sheetData>
    <row r="1" spans="1:7">
      <c r="A1" s="2" t="s">
        <v>13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</row>
    <row r="2" spans="1:7">
      <c r="A2" t="s">
        <v>24</v>
      </c>
      <c r="B2" s="4">
        <f>Calcoli!L2</f>
        <v>0</v>
      </c>
      <c r="C2" s="4">
        <f>Calcoli!H2</f>
        <v>0</v>
      </c>
      <c r="D2" s="4">
        <f>Calcoli!I2</f>
        <v>0</v>
      </c>
      <c r="E2" s="4">
        <f>Calcoli!J2</f>
        <v>0</v>
      </c>
      <c r="F2" s="4">
        <f>Calcoli!K2</f>
        <v>0</v>
      </c>
      <c r="G2" s="4">
        <f>Calcoli!M2</f>
        <v>0</v>
      </c>
    </row>
    <row r="3" spans="1:7">
      <c r="A3" t="s">
        <v>25</v>
      </c>
      <c r="B3" s="4">
        <f>Calcoli!L3</f>
        <v>0</v>
      </c>
      <c r="C3" s="4">
        <f>Calcoli!H3</f>
        <v>0</v>
      </c>
      <c r="D3" s="4">
        <f>Calcoli!I3</f>
        <v>0</v>
      </c>
      <c r="E3" s="4">
        <f>Calcoli!J3</f>
        <v>0</v>
      </c>
      <c r="F3" s="4">
        <f>Calcoli!K3</f>
        <v>0</v>
      </c>
      <c r="G3" s="4">
        <f>Calcoli!M3</f>
        <v>0</v>
      </c>
    </row>
    <row r="4" spans="1:7">
      <c r="A4" t="s">
        <v>26</v>
      </c>
      <c r="B4" s="4">
        <f>Calcoli!L4</f>
        <v>0</v>
      </c>
      <c r="C4" s="4">
        <f>Calcoli!H4</f>
        <v>0</v>
      </c>
      <c r="D4" s="4">
        <f>Calcoli!I4</f>
        <v>0</v>
      </c>
      <c r="E4" s="4">
        <f>Calcoli!J4</f>
        <v>0</v>
      </c>
      <c r="F4" s="4">
        <f>Calcoli!K4</f>
        <v>0</v>
      </c>
      <c r="G4" s="4">
        <f>Calcoli!M4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Assunzioni_Globali</vt:lpstr>
      <vt:lpstr>Scenari_Input</vt:lpstr>
      <vt:lpstr>Calcoli</vt:lpstr>
      <vt:lpstr>Riepilogo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2025-10-06T15:52:43Z</dcterms:created>
  <dcterms:modified xsi:type="dcterms:W3CDTF">2025-10-06T15:52:43Z</dcterms:modified>
</cp:coreProperties>
</file>