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giacomo_sirri2_studio_unibo_it/Documents/A.A. 2021-22 - Basi di Dati/DataRace/"/>
    </mc:Choice>
  </mc:AlternateContent>
  <xr:revisionPtr revIDLastSave="2893" documentId="8_{DA35D474-B982-4BE7-8103-B8019E6D213E}" xr6:coauthVersionLast="47" xr6:coauthVersionMax="47" xr10:uidLastSave="{6CF3F6D8-21CF-4104-91F1-07E04877E557}"/>
  <bookViews>
    <workbookView xWindow="-108" yWindow="-108" windowWidth="23256" windowHeight="12456" activeTab="2" xr2:uid="{ECAAE1A4-5DAE-44F4-B0F9-710567BB9153}"/>
  </bookViews>
  <sheets>
    <sheet name="Foglio1" sheetId="1" r:id="rId1"/>
    <sheet name="Foglio2" sheetId="2" r:id="rId2"/>
    <sheet name="Foglio3" sheetId="3" r:id="rId3"/>
  </sheets>
  <definedNames>
    <definedName name="_xlnm._FilterDatabase" localSheetId="2" hidden="1">Foglio3!$L$2:$Q$153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3" l="1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44" i="3"/>
  <c r="B44" i="3"/>
  <c r="D44" i="3"/>
  <c r="B45" i="3"/>
  <c r="D45" i="3"/>
  <c r="B46" i="3"/>
  <c r="D46" i="3"/>
  <c r="B47" i="3"/>
  <c r="D47" i="3"/>
  <c r="B48" i="3"/>
  <c r="D48" i="3"/>
  <c r="B49" i="3"/>
  <c r="D49" i="3"/>
  <c r="B50" i="3"/>
  <c r="D50" i="3"/>
  <c r="B51" i="3"/>
  <c r="D51" i="3"/>
  <c r="B52" i="3"/>
  <c r="D52" i="3"/>
  <c r="B53" i="3"/>
  <c r="D53" i="3"/>
  <c r="B54" i="3"/>
  <c r="D54" i="3"/>
  <c r="B55" i="3"/>
  <c r="D55" i="3"/>
  <c r="B56" i="3"/>
  <c r="D56" i="3"/>
  <c r="B57" i="3"/>
  <c r="D57" i="3"/>
  <c r="B58" i="3"/>
  <c r="D58" i="3"/>
  <c r="B59" i="3"/>
  <c r="D59" i="3"/>
  <c r="B60" i="3"/>
  <c r="D60" i="3"/>
  <c r="D75" i="3"/>
  <c r="O13" i="3"/>
  <c r="P13" i="3" s="1"/>
  <c r="Q13" i="3" s="1"/>
  <c r="U34" i="3"/>
  <c r="A74" i="3" s="1"/>
  <c r="U35" i="3"/>
  <c r="A75" i="3" s="1"/>
  <c r="U36" i="3"/>
  <c r="U37" i="3"/>
  <c r="U38" i="3"/>
  <c r="U32" i="3"/>
  <c r="A72" i="3" s="1"/>
  <c r="U33" i="3"/>
  <c r="A73" i="3" s="1"/>
  <c r="D74" i="3"/>
  <c r="O33" i="3"/>
  <c r="P33" i="3" s="1"/>
  <c r="Q33" i="3" s="1"/>
  <c r="D61" i="3"/>
  <c r="D62" i="3"/>
  <c r="D63" i="3"/>
  <c r="D64" i="3"/>
  <c r="D65" i="3"/>
  <c r="D66" i="3"/>
  <c r="D67" i="3"/>
  <c r="D68" i="3"/>
  <c r="D69" i="3"/>
  <c r="D70" i="3"/>
  <c r="D71" i="3"/>
  <c r="D72" i="3"/>
  <c r="P4" i="3"/>
  <c r="Q4" i="3" s="1"/>
  <c r="P5" i="3"/>
  <c r="Q5" i="3" s="1"/>
  <c r="P6" i="3"/>
  <c r="Q6" i="3" s="1"/>
  <c r="P7" i="3"/>
  <c r="Q7" i="3" s="1"/>
  <c r="P8" i="3"/>
  <c r="Q8" i="3" s="1"/>
  <c r="P9" i="3"/>
  <c r="Q9" i="3" s="1"/>
  <c r="P10" i="3"/>
  <c r="Q10" i="3" s="1"/>
  <c r="P11" i="3"/>
  <c r="Q11" i="3" s="1"/>
  <c r="P12" i="3"/>
  <c r="Q12" i="3" s="1"/>
  <c r="P14" i="3"/>
  <c r="Q14" i="3" s="1"/>
  <c r="P15" i="3"/>
  <c r="Q15" i="3" s="1"/>
  <c r="P16" i="3"/>
  <c r="Q16" i="3" s="1"/>
  <c r="P17" i="3"/>
  <c r="Q17" i="3" s="1"/>
  <c r="P18" i="3"/>
  <c r="Q18" i="3" s="1"/>
  <c r="P19" i="3"/>
  <c r="Q19" i="3" s="1"/>
  <c r="P20" i="3"/>
  <c r="Q20" i="3" s="1"/>
  <c r="P21" i="3"/>
  <c r="Q21" i="3" s="1"/>
  <c r="P22" i="3"/>
  <c r="Q22" i="3" s="1"/>
  <c r="P23" i="3"/>
  <c r="Q23" i="3" s="1"/>
  <c r="P24" i="3"/>
  <c r="Q24" i="3" s="1"/>
  <c r="P25" i="3"/>
  <c r="Q25" i="3" s="1"/>
  <c r="P27" i="3"/>
  <c r="Q27" i="3" s="1"/>
  <c r="P28" i="3"/>
  <c r="Q28" i="3" s="1"/>
  <c r="P29" i="3"/>
  <c r="Q29" i="3" s="1"/>
  <c r="P30" i="3"/>
  <c r="Q30" i="3" s="1"/>
  <c r="P31" i="3"/>
  <c r="Q31" i="3" s="1"/>
  <c r="P32" i="3"/>
  <c r="Q32" i="3" s="1"/>
  <c r="P34" i="3"/>
  <c r="Q34" i="3" s="1"/>
  <c r="P35" i="3"/>
  <c r="Q35" i="3" s="1"/>
  <c r="P36" i="3"/>
  <c r="Q36" i="3" s="1"/>
  <c r="P37" i="3"/>
  <c r="Q37" i="3" s="1"/>
  <c r="P38" i="3"/>
  <c r="Q38" i="3" s="1"/>
  <c r="P39" i="3"/>
  <c r="Q39" i="3" s="1"/>
  <c r="P40" i="3"/>
  <c r="Q40" i="3" s="1"/>
  <c r="P41" i="3"/>
  <c r="Q41" i="3" s="1"/>
  <c r="P42" i="3"/>
  <c r="Q42" i="3" s="1"/>
  <c r="P43" i="3"/>
  <c r="Q43" i="3" s="1"/>
  <c r="P44" i="3"/>
  <c r="Q44" i="3" s="1"/>
  <c r="P45" i="3"/>
  <c r="Q45" i="3" s="1"/>
  <c r="P46" i="3"/>
  <c r="Q46" i="3" s="1"/>
  <c r="P47" i="3"/>
  <c r="Q47" i="3" s="1"/>
  <c r="P48" i="3"/>
  <c r="Q48" i="3" s="1"/>
  <c r="P49" i="3"/>
  <c r="Q49" i="3" s="1"/>
  <c r="P50" i="3"/>
  <c r="Q50" i="3" s="1"/>
  <c r="P51" i="3"/>
  <c r="Q51" i="3" s="1"/>
  <c r="P52" i="3"/>
  <c r="Q52" i="3" s="1"/>
  <c r="P53" i="3"/>
  <c r="Q53" i="3" s="1"/>
  <c r="P54" i="3"/>
  <c r="Q54" i="3" s="1"/>
  <c r="P55" i="3"/>
  <c r="Q55" i="3" s="1"/>
  <c r="P56" i="3"/>
  <c r="Q56" i="3" s="1"/>
  <c r="P57" i="3"/>
  <c r="Q57" i="3" s="1"/>
  <c r="P58" i="3"/>
  <c r="Q58" i="3" s="1"/>
  <c r="P59" i="3"/>
  <c r="Q59" i="3" s="1"/>
  <c r="P60" i="3"/>
  <c r="Q60" i="3" s="1"/>
  <c r="P61" i="3"/>
  <c r="Q61" i="3" s="1"/>
  <c r="P62" i="3"/>
  <c r="Q62" i="3" s="1"/>
  <c r="P63" i="3"/>
  <c r="Q63" i="3" s="1"/>
  <c r="P64" i="3"/>
  <c r="Q64" i="3" s="1"/>
  <c r="P65" i="3"/>
  <c r="Q65" i="3" s="1"/>
  <c r="P66" i="3"/>
  <c r="Q66" i="3" s="1"/>
  <c r="P67" i="3"/>
  <c r="Q67" i="3" s="1"/>
  <c r="P68" i="3"/>
  <c r="Q68" i="3" s="1"/>
  <c r="P69" i="3"/>
  <c r="Q69" i="3" s="1"/>
  <c r="P70" i="3"/>
  <c r="Q70" i="3" s="1"/>
  <c r="P71" i="3"/>
  <c r="Q71" i="3" s="1"/>
  <c r="P72" i="3"/>
  <c r="Q72" i="3" s="1"/>
  <c r="P73" i="3"/>
  <c r="Q73" i="3" s="1"/>
  <c r="P74" i="3"/>
  <c r="Q74" i="3" s="1"/>
  <c r="P75" i="3"/>
  <c r="Q75" i="3" s="1"/>
  <c r="P76" i="3"/>
  <c r="Q76" i="3" s="1"/>
  <c r="P77" i="3"/>
  <c r="Q77" i="3" s="1"/>
  <c r="P78" i="3"/>
  <c r="Q78" i="3" s="1"/>
  <c r="P79" i="3"/>
  <c r="Q79" i="3" s="1"/>
  <c r="P80" i="3"/>
  <c r="Q80" i="3" s="1"/>
  <c r="P81" i="3"/>
  <c r="Q81" i="3" s="1"/>
  <c r="P82" i="3"/>
  <c r="Q82" i="3" s="1"/>
  <c r="P83" i="3"/>
  <c r="Q83" i="3" s="1"/>
  <c r="P84" i="3"/>
  <c r="Q84" i="3" s="1"/>
  <c r="P85" i="3"/>
  <c r="Q85" i="3" s="1"/>
  <c r="P86" i="3"/>
  <c r="Q86" i="3" s="1"/>
  <c r="P87" i="3"/>
  <c r="Q87" i="3" s="1"/>
  <c r="P88" i="3"/>
  <c r="Q88" i="3" s="1"/>
  <c r="P89" i="3"/>
  <c r="Q89" i="3" s="1"/>
  <c r="P90" i="3"/>
  <c r="Q90" i="3" s="1"/>
  <c r="P91" i="3"/>
  <c r="Q91" i="3" s="1"/>
  <c r="P92" i="3"/>
  <c r="Q92" i="3" s="1"/>
  <c r="P93" i="3"/>
  <c r="Q93" i="3" s="1"/>
  <c r="P94" i="3"/>
  <c r="Q94" i="3" s="1"/>
  <c r="P95" i="3"/>
  <c r="Q95" i="3" s="1"/>
  <c r="P96" i="3"/>
  <c r="Q96" i="3" s="1"/>
  <c r="P97" i="3"/>
  <c r="Q97" i="3" s="1"/>
  <c r="P98" i="3"/>
  <c r="Q98" i="3" s="1"/>
  <c r="P100" i="3"/>
  <c r="Q100" i="3" s="1"/>
  <c r="P102" i="3"/>
  <c r="Q102" i="3" s="1"/>
  <c r="P103" i="3"/>
  <c r="Q103" i="3" s="1"/>
  <c r="P104" i="3"/>
  <c r="Q104" i="3" s="1"/>
  <c r="P105" i="3"/>
  <c r="Q105" i="3" s="1"/>
  <c r="P106" i="3"/>
  <c r="Q106" i="3" s="1"/>
  <c r="P107" i="3"/>
  <c r="Q107" i="3" s="1"/>
  <c r="P108" i="3"/>
  <c r="Q108" i="3" s="1"/>
  <c r="P109" i="3"/>
  <c r="Q109" i="3" s="1"/>
  <c r="P110" i="3"/>
  <c r="Q110" i="3" s="1"/>
  <c r="P111" i="3"/>
  <c r="Q111" i="3" s="1"/>
  <c r="P112" i="3"/>
  <c r="Q112" i="3" s="1"/>
  <c r="P113" i="3"/>
  <c r="Q113" i="3" s="1"/>
  <c r="P114" i="3"/>
  <c r="Q114" i="3" s="1"/>
  <c r="P115" i="3"/>
  <c r="Q115" i="3" s="1"/>
  <c r="P116" i="3"/>
  <c r="Q116" i="3" s="1"/>
  <c r="P117" i="3"/>
  <c r="Q117" i="3" s="1"/>
  <c r="P118" i="3"/>
  <c r="Q118" i="3" s="1"/>
  <c r="P119" i="3"/>
  <c r="Q119" i="3" s="1"/>
  <c r="P120" i="3"/>
  <c r="Q120" i="3" s="1"/>
  <c r="P121" i="3"/>
  <c r="Q121" i="3" s="1"/>
  <c r="P122" i="3"/>
  <c r="Q122" i="3" s="1"/>
  <c r="P123" i="3"/>
  <c r="Q123" i="3" s="1"/>
  <c r="P124" i="3"/>
  <c r="Q124" i="3" s="1"/>
  <c r="P125" i="3"/>
  <c r="Q125" i="3" s="1"/>
  <c r="P126" i="3"/>
  <c r="Q126" i="3" s="1"/>
  <c r="P127" i="3"/>
  <c r="Q127" i="3" s="1"/>
  <c r="P128" i="3"/>
  <c r="Q128" i="3" s="1"/>
  <c r="P129" i="3"/>
  <c r="Q129" i="3" s="1"/>
  <c r="P130" i="3"/>
  <c r="Q130" i="3" s="1"/>
  <c r="P131" i="3"/>
  <c r="Q131" i="3" s="1"/>
  <c r="P132" i="3"/>
  <c r="Q132" i="3" s="1"/>
  <c r="P133" i="3"/>
  <c r="Q133" i="3" s="1"/>
  <c r="P134" i="3"/>
  <c r="Q134" i="3" s="1"/>
  <c r="P135" i="3"/>
  <c r="Q135" i="3" s="1"/>
  <c r="P136" i="3"/>
  <c r="Q136" i="3" s="1"/>
  <c r="P137" i="3"/>
  <c r="Q137" i="3" s="1"/>
  <c r="P138" i="3"/>
  <c r="Q138" i="3" s="1"/>
  <c r="P139" i="3"/>
  <c r="Q139" i="3" s="1"/>
  <c r="P140" i="3"/>
  <c r="Q140" i="3" s="1"/>
  <c r="P141" i="3"/>
  <c r="Q141" i="3" s="1"/>
  <c r="P142" i="3"/>
  <c r="Q142" i="3" s="1"/>
  <c r="P143" i="3"/>
  <c r="Q143" i="3" s="1"/>
  <c r="P144" i="3"/>
  <c r="Q144" i="3" s="1"/>
  <c r="P145" i="3"/>
  <c r="Q145" i="3" s="1"/>
  <c r="P146" i="3"/>
  <c r="Q146" i="3" s="1"/>
  <c r="P147" i="3"/>
  <c r="Q147" i="3" s="1"/>
  <c r="P148" i="3"/>
  <c r="Q148" i="3" s="1"/>
  <c r="P149" i="3"/>
  <c r="Q149" i="3" s="1"/>
  <c r="P150" i="3"/>
  <c r="Q150" i="3" s="1"/>
  <c r="P152" i="3"/>
  <c r="Q152" i="3" s="1"/>
  <c r="P153" i="3"/>
  <c r="Q153" i="3" s="1"/>
  <c r="P2" i="3"/>
  <c r="D73" i="3"/>
  <c r="U39" i="3"/>
  <c r="U40" i="3"/>
  <c r="U41" i="3"/>
  <c r="U25" i="3"/>
  <c r="A65" i="3" s="1"/>
  <c r="U26" i="3"/>
  <c r="A66" i="3" s="1"/>
  <c r="U27" i="3"/>
  <c r="A67" i="3" s="1"/>
  <c r="U28" i="3"/>
  <c r="A68" i="3" s="1"/>
  <c r="U29" i="3"/>
  <c r="A69" i="3" s="1"/>
  <c r="U30" i="3"/>
  <c r="A70" i="3" s="1"/>
  <c r="U31" i="3"/>
  <c r="A71" i="3" s="1"/>
  <c r="U4" i="3"/>
  <c r="A44" i="3" s="1"/>
  <c r="U5" i="3"/>
  <c r="A45" i="3" s="1"/>
  <c r="U6" i="3"/>
  <c r="A46" i="3" s="1"/>
  <c r="U7" i="3"/>
  <c r="A47" i="3" s="1"/>
  <c r="U8" i="3"/>
  <c r="A48" i="3" s="1"/>
  <c r="U9" i="3"/>
  <c r="A49" i="3" s="1"/>
  <c r="U10" i="3"/>
  <c r="A50" i="3" s="1"/>
  <c r="U11" i="3"/>
  <c r="A51" i="3" s="1"/>
  <c r="U12" i="3"/>
  <c r="A52" i="3" s="1"/>
  <c r="U13" i="3"/>
  <c r="A53" i="3" s="1"/>
  <c r="U14" i="3"/>
  <c r="A54" i="3" s="1"/>
  <c r="U15" i="3"/>
  <c r="A55" i="3" s="1"/>
  <c r="U16" i="3"/>
  <c r="A56" i="3" s="1"/>
  <c r="U17" i="3"/>
  <c r="A57" i="3" s="1"/>
  <c r="U18" i="3"/>
  <c r="A58" i="3" s="1"/>
  <c r="U19" i="3"/>
  <c r="A59" i="3" s="1"/>
  <c r="U20" i="3"/>
  <c r="A60" i="3" s="1"/>
  <c r="U21" i="3"/>
  <c r="A61" i="3" s="1"/>
  <c r="U22" i="3"/>
  <c r="A62" i="3" s="1"/>
  <c r="U23" i="3"/>
  <c r="A63" i="3" s="1"/>
  <c r="U24" i="3"/>
  <c r="A64" i="3" s="1"/>
  <c r="O153" i="3"/>
  <c r="O152" i="3"/>
  <c r="O3" i="3"/>
  <c r="P3" i="3" s="1"/>
  <c r="Q3" i="3" s="1"/>
  <c r="O4" i="3"/>
  <c r="O5" i="3"/>
  <c r="O6" i="3"/>
  <c r="O7" i="3"/>
  <c r="O8" i="3"/>
  <c r="O9" i="3"/>
  <c r="O10" i="3"/>
  <c r="O11" i="3"/>
  <c r="O12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P26" i="3" s="1"/>
  <c r="Q26" i="3" s="1"/>
  <c r="O27" i="3"/>
  <c r="O28" i="3"/>
  <c r="O29" i="3"/>
  <c r="O30" i="3"/>
  <c r="O31" i="3"/>
  <c r="O32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P99" i="3" s="1"/>
  <c r="Q99" i="3" s="1"/>
  <c r="O100" i="3"/>
  <c r="O101" i="3"/>
  <c r="P101" i="3" s="1"/>
  <c r="Q101" i="3" s="1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P151" i="3" s="1"/>
  <c r="Q151" i="3" s="1"/>
  <c r="O2" i="3"/>
  <c r="B69" i="3" l="1"/>
  <c r="B61" i="3"/>
  <c r="B74" i="3"/>
  <c r="B67" i="3"/>
  <c r="B73" i="3"/>
  <c r="B66" i="3"/>
  <c r="B68" i="3"/>
  <c r="B65" i="3"/>
  <c r="B72" i="3"/>
  <c r="B64" i="3"/>
  <c r="B71" i="3"/>
  <c r="B63" i="3"/>
  <c r="B75" i="3"/>
  <c r="B70" i="3"/>
  <c r="B62" i="3"/>
  <c r="Q2" i="3"/>
  <c r="S2" i="3" l="1" a="1"/>
  <c r="S2" i="3" s="1"/>
  <c r="W19" i="3" l="1"/>
  <c r="W35" i="3"/>
  <c r="W51" i="3"/>
  <c r="W20" i="3"/>
  <c r="W2" i="3"/>
  <c r="W21" i="3"/>
  <c r="W37" i="3"/>
  <c r="W53" i="3"/>
  <c r="W6" i="3"/>
  <c r="W7" i="3"/>
  <c r="W8" i="3"/>
  <c r="W9" i="3"/>
  <c r="W10" i="3"/>
  <c r="W26" i="3"/>
  <c r="W42" i="3"/>
  <c r="W28" i="3"/>
  <c r="W45" i="3"/>
  <c r="W30" i="3"/>
  <c r="W31" i="3"/>
  <c r="W47" i="3"/>
  <c r="W55" i="3"/>
  <c r="W25" i="3"/>
  <c r="W11" i="3"/>
  <c r="W27" i="3"/>
  <c r="W43" i="3"/>
  <c r="W44" i="3"/>
  <c r="W46" i="3"/>
  <c r="W3" i="3"/>
  <c r="W12" i="3"/>
  <c r="W13" i="3"/>
  <c r="W29" i="3"/>
  <c r="W14" i="3"/>
  <c r="W15" i="3"/>
  <c r="W16" i="3"/>
  <c r="W32" i="3"/>
  <c r="W48" i="3"/>
  <c r="W34" i="3"/>
  <c r="W36" i="3"/>
  <c r="W22" i="3"/>
  <c r="W23" i="3"/>
  <c r="W24" i="3"/>
  <c r="W41" i="3"/>
  <c r="W17" i="3"/>
  <c r="W33" i="3"/>
  <c r="W49" i="3"/>
  <c r="W18" i="3"/>
  <c r="W50" i="3"/>
  <c r="W52" i="3"/>
  <c r="W38" i="3"/>
  <c r="W39" i="3"/>
  <c r="W40" i="3"/>
  <c r="W54" i="3"/>
  <c r="W4" i="3"/>
  <c r="W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<sst xmlns="http://schemas.openxmlformats.org/spreadsheetml/2006/main" count="1115" uniqueCount="451">
  <si>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</si>
  <si>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</si>
  <si>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</si>
  <si>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</si>
  <si>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</si>
  <si>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</si>
  <si>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</si>
  <si>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</si>
  <si>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</si>
  <si>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</si>
  <si>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</si>
  <si>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</si>
  <si>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</si>
  <si>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</si>
  <si>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</si>
  <si>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</si>
  <si>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</si>
  <si>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MotoGP</t>
  </si>
  <si>
    <t>000001,MotoGP,1,2022,2022-03-06,18:00:00,22,Dry</t>
  </si>
  <si>
    <t>000002,MotoGP,2,2022,2022-03-20,16:00:00,20,Wet</t>
  </si>
  <si>
    <t>000003,MotoGP,3,2022,2022-04-03,15:00:00,25,Dry</t>
  </si>
  <si>
    <t>000004,MotoGP,4,2022,2022-04-10,13:00:00,20,Dry</t>
  </si>
  <si>
    <t>000005,MotoGP,5,2022,2022-04-24,13:00:00,25,Dry</t>
  </si>
  <si>
    <t>000006,MotoGP,6,2022,2022-05-01,14:00:00,25,Dry</t>
  </si>
  <si>
    <t>000007,MotoGP,7,2022,2022-05-15,14:00:00,27,Dry</t>
  </si>
  <si>
    <t>000008,MotoGP,8,2022,2022-05-29,14:00:00,23,Dry</t>
  </si>
  <si>
    <t>000009,MotoGP,9,2022,2022-06-05,14:00:00,24,Dry</t>
  </si>
  <si>
    <t>000010,MotoGP,10,2022,2022-06-19,14:00:00,30,Dry</t>
  </si>
  <si>
    <t>000011,MotoGP,11,2022,2022-06-26,14:00:00,26,Dry</t>
  </si>
  <si>
    <t>0000018</t>
  </si>
  <si>
    <t>0000019</t>
  </si>
  <si>
    <t>0000020</t>
  </si>
  <si>
    <t>0000021</t>
  </si>
  <si>
    <t>0000022</t>
  </si>
  <si>
    <t>Moto2</t>
  </si>
  <si>
    <t>Moto3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</si>
  <si>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</si>
  <si>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</si>
  <si>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</si>
  <si>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</si>
  <si>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</si>
  <si>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</si>
  <si>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</si>
  <si>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</si>
  <si>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</si>
  <si>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</si>
  <si>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</si>
  <si>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Valentino</t>
  </si>
  <si>
    <t>Rossi</t>
  </si>
  <si>
    <t>Marc</t>
  </si>
  <si>
    <t>Márquez</t>
  </si>
  <si>
    <t>Jorge</t>
  </si>
  <si>
    <t>Lorenzo</t>
  </si>
  <si>
    <t>Dani</t>
  </si>
  <si>
    <t>Pedrosa</t>
  </si>
  <si>
    <t>Andrea</t>
  </si>
  <si>
    <t>Dovizioso</t>
  </si>
  <si>
    <t>Aleix</t>
  </si>
  <si>
    <t>Espargaró</t>
  </si>
  <si>
    <t>Joan</t>
  </si>
  <si>
    <t>Mir</t>
  </si>
  <si>
    <t>Álex</t>
  </si>
  <si>
    <t>Rins</t>
  </si>
  <si>
    <t>Brad</t>
  </si>
  <si>
    <t>Binder</t>
  </si>
  <si>
    <t>Jack</t>
  </si>
  <si>
    <t>Miller</t>
  </si>
  <si>
    <t>Takaaki</t>
  </si>
  <si>
    <t>Nakagami</t>
  </si>
  <si>
    <t>Pol</t>
  </si>
  <si>
    <t>Enea</t>
  </si>
  <si>
    <t>Bastianini</t>
  </si>
  <si>
    <t>Marco</t>
  </si>
  <si>
    <t>Bezzecchi</t>
  </si>
  <si>
    <t>Luca</t>
  </si>
  <si>
    <t>Marini</t>
  </si>
  <si>
    <t>Miguel</t>
  </si>
  <si>
    <t>Oliveira</t>
  </si>
  <si>
    <t>Martín</t>
  </si>
  <si>
    <t>Johann</t>
  </si>
  <si>
    <t>Zarco</t>
  </si>
  <si>
    <t>Fabio</t>
  </si>
  <si>
    <t>Quartararo</t>
  </si>
  <si>
    <t>Francesco</t>
  </si>
  <si>
    <t>Bagnaia</t>
  </si>
  <si>
    <t>Franco</t>
  </si>
  <si>
    <t>Morbidelli</t>
  </si>
  <si>
    <t>Savadori</t>
  </si>
  <si>
    <t>Remy</t>
  </si>
  <si>
    <t>Gardner</t>
  </si>
  <si>
    <t>Darryn</t>
  </si>
  <si>
    <t>Raúl</t>
  </si>
  <si>
    <t>Fernández</t>
  </si>
  <si>
    <t>Di Giannantonio</t>
  </si>
  <si>
    <t>Stefan</t>
  </si>
  <si>
    <t>Bradl</t>
  </si>
  <si>
    <t>Michele</t>
  </si>
  <si>
    <t>Pirro</t>
  </si>
  <si>
    <t>Maverick</t>
  </si>
  <si>
    <t>Viñales</t>
  </si>
  <si>
    <t>Romano</t>
  </si>
  <si>
    <t>Fenati</t>
  </si>
  <si>
    <t>Alonso</t>
  </si>
  <si>
    <t>López</t>
  </si>
  <si>
    <t>Fermín</t>
  </si>
  <si>
    <t>Aldeguer</t>
  </si>
  <si>
    <t>Sean Dylan</t>
  </si>
  <si>
    <t>Kelly</t>
  </si>
  <si>
    <t>Cameron</t>
  </si>
  <si>
    <t>Beaubier</t>
  </si>
  <si>
    <t>Tony</t>
  </si>
  <si>
    <t>Arbolino</t>
  </si>
  <si>
    <t>Sam</t>
  </si>
  <si>
    <t>Lowes</t>
  </si>
  <si>
    <t>Navarro</t>
  </si>
  <si>
    <t>Arón</t>
  </si>
  <si>
    <t>Canet</t>
  </si>
  <si>
    <t>Albert</t>
  </si>
  <si>
    <t>Arenas</t>
  </si>
  <si>
    <t>Jake</t>
  </si>
  <si>
    <t>Dixon</t>
  </si>
  <si>
    <t>Mattia</t>
  </si>
  <si>
    <t>Pasini</t>
  </si>
  <si>
    <t>Filip</t>
  </si>
  <si>
    <t>Salač</t>
  </si>
  <si>
    <t>Alessandro</t>
  </si>
  <si>
    <t>Zaccone</t>
  </si>
  <si>
    <t>Somkiat</t>
  </si>
  <si>
    <t>Chantra</t>
  </si>
  <si>
    <t>Ai</t>
  </si>
  <si>
    <t>Ogura</t>
  </si>
  <si>
    <t>Joe</t>
  </si>
  <si>
    <t>Roberts</t>
  </si>
  <si>
    <t>Dalla Porta</t>
  </si>
  <si>
    <t>Marcel</t>
  </si>
  <si>
    <t>Schrötter</t>
  </si>
  <si>
    <t>Jeremy</t>
  </si>
  <si>
    <t>Alcoba</t>
  </si>
  <si>
    <t>Celestino</t>
  </si>
  <si>
    <t>Vietti</t>
  </si>
  <si>
    <t>Niccolò</t>
  </si>
  <si>
    <t>Antonelli</t>
  </si>
  <si>
    <t>Gabriel</t>
  </si>
  <si>
    <t>Rodrigo</t>
  </si>
  <si>
    <t>Bo</t>
  </si>
  <si>
    <t>Bendsneyder</t>
  </si>
  <si>
    <t>Piotr</t>
  </si>
  <si>
    <t>Biesiekirski</t>
  </si>
  <si>
    <t>Augusto</t>
  </si>
  <si>
    <t>Pedro</t>
  </si>
  <si>
    <t>Acosta</t>
  </si>
  <si>
    <t>Barry</t>
  </si>
  <si>
    <t>Baltus</t>
  </si>
  <si>
    <t>Zonta</t>
  </si>
  <si>
    <t>van den Goorbergh</t>
  </si>
  <si>
    <t>Keminth</t>
  </si>
  <si>
    <t>Kubo</t>
  </si>
  <si>
    <t>Stefano</t>
  </si>
  <si>
    <t>Manzi</t>
  </si>
  <si>
    <t>Simone</t>
  </si>
  <si>
    <t>Corsi</t>
  </si>
  <si>
    <t>Marcos</t>
  </si>
  <si>
    <t>Ramírez</t>
  </si>
  <si>
    <t>Alex</t>
  </si>
  <si>
    <t>Toledo</t>
  </si>
  <si>
    <t>Manuel</t>
  </si>
  <si>
    <t>González</t>
  </si>
  <si>
    <t>Sergio</t>
  </si>
  <si>
    <t>García</t>
  </si>
  <si>
    <t>Xavier</t>
  </si>
  <si>
    <t>Artigas</t>
  </si>
  <si>
    <t>Carlos</t>
  </si>
  <si>
    <t>Tatay</t>
  </si>
  <si>
    <t>Izan</t>
  </si>
  <si>
    <t>Guevara</t>
  </si>
  <si>
    <t>Mario</t>
  </si>
  <si>
    <t>Aji</t>
  </si>
  <si>
    <t>David</t>
  </si>
  <si>
    <t>Taiyo</t>
  </si>
  <si>
    <t>Furusato</t>
  </si>
  <si>
    <t>Dennis</t>
  </si>
  <si>
    <t>Foggia</t>
  </si>
  <si>
    <t>Tatsuki</t>
  </si>
  <si>
    <t>Suzuki</t>
  </si>
  <si>
    <t>Migno</t>
  </si>
  <si>
    <t>Fellon</t>
  </si>
  <si>
    <t>Riccardo</t>
  </si>
  <si>
    <t>Uriarte</t>
  </si>
  <si>
    <t>José Antonio</t>
  </si>
  <si>
    <t>Rueda</t>
  </si>
  <si>
    <t>Syarifuddin</t>
  </si>
  <si>
    <t>Azman</t>
  </si>
  <si>
    <t>Alberto</t>
  </si>
  <si>
    <t>Surra</t>
  </si>
  <si>
    <t>Scott</t>
  </si>
  <si>
    <t>Ogden</t>
  </si>
  <si>
    <t>Joshua</t>
  </si>
  <si>
    <t>Whatley</t>
  </si>
  <si>
    <t>John</t>
  </si>
  <si>
    <t>McPhee</t>
  </si>
  <si>
    <t>Salvador</t>
  </si>
  <si>
    <t>Ayumu</t>
  </si>
  <si>
    <t>Sasaki</t>
  </si>
  <si>
    <t>Iván</t>
  </si>
  <si>
    <t>Ortolá</t>
  </si>
  <si>
    <t>Nepa</t>
  </si>
  <si>
    <t>Ana</t>
  </si>
  <si>
    <t>Carrasco</t>
  </si>
  <si>
    <t>Muñoz</t>
  </si>
  <si>
    <t>Gerard</t>
  </si>
  <si>
    <t>Riu</t>
  </si>
  <si>
    <t>Kaito</t>
  </si>
  <si>
    <t>Toba</t>
  </si>
  <si>
    <t>Joel</t>
  </si>
  <si>
    <t>Kelso</t>
  </si>
  <si>
    <t>Ryusei</t>
  </si>
  <si>
    <t>Yamanaka</t>
  </si>
  <si>
    <t>Diogo</t>
  </si>
  <si>
    <t>Moreira</t>
  </si>
  <si>
    <t>Matteo</t>
  </si>
  <si>
    <t>Bertelle</t>
  </si>
  <si>
    <t>Elia</t>
  </si>
  <si>
    <t>Bartolini</t>
  </si>
  <si>
    <t>Jaume</t>
  </si>
  <si>
    <t>Masià</t>
  </si>
  <si>
    <t>Daniel</t>
  </si>
  <si>
    <t>Holgado</t>
  </si>
  <si>
    <t>Adrián</t>
  </si>
  <si>
    <t>Deniz</t>
  </si>
  <si>
    <t>Öncü</t>
  </si>
  <si>
    <t>Hikari</t>
  </si>
  <si>
    <t>Okubo</t>
  </si>
  <si>
    <t>Cardelús</t>
  </si>
  <si>
    <t>Dominique</t>
  </si>
  <si>
    <t>Aegerter</t>
  </si>
  <si>
    <t>Ferrari</t>
  </si>
  <si>
    <t>Yeray</t>
  </si>
  <si>
    <t>Ruiz</t>
  </si>
  <si>
    <t>Alessio</t>
  </si>
  <si>
    <t>Finello</t>
  </si>
  <si>
    <t>Eric</t>
  </si>
  <si>
    <t>Granado</t>
  </si>
  <si>
    <t>Miquel</t>
  </si>
  <si>
    <t>Pons</t>
  </si>
  <si>
    <t>Xavi</t>
  </si>
  <si>
    <t>Forés</t>
  </si>
  <si>
    <t>Kevin</t>
  </si>
  <si>
    <t>Manfredi</t>
  </si>
  <si>
    <t>Zannoni</t>
  </si>
  <si>
    <t>Maria</t>
  </si>
  <si>
    <t>Herrera</t>
  </si>
  <si>
    <t>Casadei</t>
  </si>
  <si>
    <t>Jordi</t>
  </si>
  <si>
    <t>Torres</t>
  </si>
  <si>
    <t>Massimo</t>
  </si>
  <si>
    <t>Roccoli</t>
  </si>
  <si>
    <t>Héctor</t>
  </si>
  <si>
    <t>Garzó</t>
  </si>
  <si>
    <t>Escrig</t>
  </si>
  <si>
    <t>Canepa</t>
  </si>
  <si>
    <t>Bradley</t>
  </si>
  <si>
    <t>Smith</t>
  </si>
  <si>
    <t>Lukas</t>
  </si>
  <si>
    <t>Tulovic</t>
  </si>
  <si>
    <t>Mantovani</t>
  </si>
  <si>
    <t>André</t>
  </si>
  <si>
    <t>Pires</t>
  </si>
  <si>
    <t>Yonny</t>
  </si>
  <si>
    <t>Hernández</t>
  </si>
  <si>
    <t>Valtulini</t>
  </si>
  <si>
    <t>Jasper</t>
  </si>
  <si>
    <t>Iwema</t>
  </si>
  <si>
    <t>Corentin</t>
  </si>
  <si>
    <t>Perolari</t>
  </si>
  <si>
    <t>Andi Farid</t>
  </si>
  <si>
    <t>Izdihar</t>
  </si>
  <si>
    <t>Yuki</t>
  </si>
  <si>
    <t>Kunii</t>
  </si>
  <si>
    <t>Takuma</t>
  </si>
  <si>
    <t>Matsuyama</t>
  </si>
  <si>
    <t>Jason</t>
  </si>
  <si>
    <t>Dupasquier</t>
  </si>
  <si>
    <t>Maximilian</t>
  </si>
  <si>
    <t>Kofler</t>
  </si>
  <si>
    <t>Yari</t>
  </si>
  <si>
    <t>Montella</t>
  </si>
  <si>
    <t>Nicolò</t>
  </si>
  <si>
    <t>Bulega</t>
  </si>
  <si>
    <t>Tetsuta</t>
  </si>
  <si>
    <t>Nagashima</t>
  </si>
  <si>
    <t>Thomas</t>
  </si>
  <si>
    <t>Lüthi</t>
  </si>
  <si>
    <t>Dimas Ekky</t>
  </si>
  <si>
    <t>Pratama</t>
  </si>
  <si>
    <t>Taiga</t>
  </si>
  <si>
    <t>Hada</t>
  </si>
  <si>
    <t>Adam</t>
  </si>
  <si>
    <t>Norrodin</t>
  </si>
  <si>
    <t>Vierge</t>
  </si>
  <si>
    <t>Baldassarri</t>
  </si>
  <si>
    <t>Tommaso</t>
  </si>
  <si>
    <t>Marcon</t>
  </si>
  <si>
    <t>Hafizh</t>
  </si>
  <si>
    <t>Syahrin</t>
  </si>
  <si>
    <t>Fraser</t>
  </si>
  <si>
    <t>Rogers</t>
  </si>
  <si>
    <t>Cal</t>
  </si>
  <si>
    <t>Crutchlow</t>
  </si>
  <si>
    <t>Garrett</t>
  </si>
  <si>
    <t>Gerloff</t>
  </si>
  <si>
    <t>Iker</t>
  </si>
  <si>
    <t>Lecuona</t>
  </si>
  <si>
    <t>Danilo</t>
  </si>
  <si>
    <t>Petrucci</t>
  </si>
  <si>
    <t>Esteve</t>
  </si>
  <si>
    <t>Rabat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</si>
  <si>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</si>
  <si>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</si>
  <si>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</si>
  <si>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</si>
  <si>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</si>
  <si>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</si>
  <si>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</si>
  <si>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</si>
  <si>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</si>
  <si>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</si>
  <si>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</si>
  <si>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</si>
  <si>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</si>
  <si>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</si>
  <si>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</si>
  <si>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</si>
  <si>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</si>
  <si>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</si>
  <si>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</si>
  <si>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</si>
  <si>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</si>
  <si>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</si>
  <si>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</si>
  <si>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</si>
  <si>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</si>
  <si>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</si>
  <si>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</si>
  <si>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</si>
  <si>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</si>
  <si>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</si>
  <si>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</si>
  <si>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</si>
  <si>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</si>
  <si>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</si>
  <si>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</si>
  <si>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</si>
  <si>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</si>
  <si>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</si>
  <si>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</si>
  <si>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</si>
  <si>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</si>
  <si>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</si>
  <si>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</si>
  <si>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</si>
  <si>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</si>
  <si>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</si>
  <si>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</si>
  <si>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</si>
  <si>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</si>
  <si>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</si>
  <si>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</si>
  <si>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</si>
  <si>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Titolare</t>
  </si>
  <si>
    <t>Pos.</t>
  </si>
  <si>
    <t>No.</t>
  </si>
  <si>
    <t>Rider</t>
  </si>
  <si>
    <t>Manufacturer</t>
  </si>
  <si>
    <t>Laps</t>
  </si>
  <si>
    <t>Time/Retired</t>
  </si>
  <si>
    <t>Grid</t>
  </si>
  <si>
    <t>Points</t>
  </si>
  <si>
    <t>KTM</t>
  </si>
  <si>
    <t>Honda</t>
  </si>
  <si>
    <t>Accident</t>
  </si>
  <si>
    <t>MotoE</t>
  </si>
  <si>
    <t>013</t>
  </si>
  <si>
    <t>Ego Corsa</t>
  </si>
  <si>
    <t>005</t>
  </si>
  <si>
    <t>RC250GP</t>
  </si>
  <si>
    <t>Tech3 KTM Factory Racing</t>
  </si>
  <si>
    <t>000101</t>
  </si>
  <si>
    <t>WithU Yamaha RNF MotoGP Team</t>
  </si>
  <si>
    <t>000120</t>
  </si>
  <si>
    <t>000128</t>
  </si>
  <si>
    <t>RC16</t>
  </si>
  <si>
    <t>000149</t>
  </si>
  <si>
    <t>Lunetta</t>
  </si>
  <si>
    <t>Unai</t>
  </si>
  <si>
    <t>Orradre</t>
  </si>
  <si>
    <t>risultato</t>
  </si>
  <si>
    <t>posizione</t>
  </si>
  <si>
    <t>OFFICIAL MOTOGP RACE REPORT</t>
  </si>
  <si>
    <t>Kalex</t>
  </si>
  <si>
    <t>OFFICIAL MOTO2 RACE REPORT</t>
  </si>
  <si>
    <t>Gas Gas</t>
  </si>
  <si>
    <t>OFFICIAL MOTO3 RACE REPORT</t>
  </si>
  <si>
    <t>Tito</t>
  </si>
  <si>
    <t>Masiá</t>
  </si>
  <si>
    <t>Sources:[3][4][5]</t>
  </si>
  <si>
    <t>DNS</t>
  </si>
  <si>
    <t>Did not start</t>
  </si>
  <si>
    <t>Fastest lap:  Francesco Bagnaia (Ducati) – 1:32.171 (lap 16)</t>
  </si>
  <si>
    <t>Team</t>
  </si>
  <si>
    <t>Jorge Martín</t>
  </si>
  <si>
    <t>Pramac Racing</t>
  </si>
  <si>
    <t>Ducati</t>
  </si>
  <si>
    <t>Joan Mir</t>
  </si>
  <si>
    <t>Team Suzuki Ecstar</t>
  </si>
  <si>
    <t>Fabio Quartararo</t>
  </si>
  <si>
    <t>Monster Energy Yamaha MotoGP</t>
  </si>
  <si>
    <t>Yamaha</t>
  </si>
  <si>
    <t>Brad Binder</t>
  </si>
  <si>
    <t>Red Bull KTM Factory Racing</t>
  </si>
  <si>
    <t>Takaaki Nakagami</t>
  </si>
  <si>
    <t>LCR Honda Idemitsu</t>
  </si>
  <si>
    <t>Johann Zarco</t>
  </si>
  <si>
    <t>Álex Rins</t>
  </si>
  <si>
    <t>Marc Márquez</t>
  </si>
  <si>
    <t>Repsol Honda Team</t>
  </si>
  <si>
    <t>Álex Márquez</t>
  </si>
  <si>
    <t>LCR Honda Castrol</t>
  </si>
  <si>
    <t>Francesco Bagnaia</t>
  </si>
  <si>
    <t>Ducati Lenovo Team</t>
  </si>
  <si>
    <t>Enea Bastianini</t>
  </si>
  <si>
    <t>Esponsorama Racing</t>
  </si>
  <si>
    <t>Valentino Rossi</t>
  </si>
  <si>
    <t>Petronas Yamaha SRT</t>
  </si>
  <si>
    <t>Luca Marini</t>
  </si>
  <si>
    <t>Sky VR46 Esponsorama</t>
  </si>
  <si>
    <t>Iker Lecuona</t>
  </si>
  <si>
    <t>Tech 3 KTM Factory Racing</t>
  </si>
  <si>
    <t>Pol Espargaró</t>
  </si>
  <si>
    <t>Danilo Petrucci</t>
  </si>
  <si>
    <t>Maverick Viñales</t>
  </si>
  <si>
    <t>Jack Miller</t>
  </si>
  <si>
    <t>Miguel Oliveira</t>
  </si>
  <si>
    <t>Aleix Espargaró</t>
  </si>
  <si>
    <t>Aprilia Racing Team Gresini</t>
  </si>
  <si>
    <t>Aprilia</t>
  </si>
  <si>
    <t>Lorenzo Savadori</t>
  </si>
  <si>
    <t>Electronics</t>
  </si>
  <si>
    <t>Michele Pirro</t>
  </si>
  <si>
    <t>Franco Morbidelli</t>
  </si>
  <si>
    <t>Andrea Dovizioso</t>
  </si>
  <si>
    <t>+1:22.462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</si>
</sst>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4D92-F246-4B4C-8708-E8D9DA3F7E6B}">
  <dimension ref="B2:Q86"/>
  <sheetViews>
    <sheetView workbookViewId="0">
      <selection activeCell="B23" sqref="B2:B23"/>
    </sheetView>
  </sheetViews>
  <sheetFormatPr defaultRowHeight="14.4" x14ac:dyDescent="0.3"/>
  <cols>
    <col min="6" max="6" width="10.5546875" bestFit="1" customWidth="1"/>
  </cols>
  <sheetData>
    <row r="2" spans="2:17" x14ac:dyDescent="0.3">
      <c r="B2" s="1" t="s">
        <v>0</v>
      </c>
      <c r="C2" t="s">
        <v>17</v>
      </c>
      <c r="D2">
        <v>1</v>
      </c>
      <c r="E2">
        <v>2022</v>
      </c>
      <c r="F2" s="1"/>
    </row>
    <row r="3" spans="2:17" x14ac:dyDescent="0.3">
      <c r="B3" s="1" t="s">
        <v>1</v>
      </c>
      <c r="C3" t="s">
        <v>17</v>
      </c>
      <c r="D3">
        <v>2</v>
      </c>
      <c r="E3">
        <v>2022</v>
      </c>
    </row>
    <row r="4" spans="2:17" x14ac:dyDescent="0.3">
      <c r="B4" s="1" t="s">
        <v>2</v>
      </c>
      <c r="C4" t="s">
        <v>17</v>
      </c>
      <c r="D4">
        <v>3</v>
      </c>
      <c r="E4">
        <v>2022</v>
      </c>
      <c r="F4" s="1"/>
    </row>
    <row r="5" spans="2:17" x14ac:dyDescent="0.3">
      <c r="B5" s="1" t="s">
        <v>3</v>
      </c>
      <c r="C5" t="s">
        <v>17</v>
      </c>
      <c r="D5">
        <v>4</v>
      </c>
      <c r="E5">
        <v>2022</v>
      </c>
      <c r="F5" s="1"/>
    </row>
    <row r="6" spans="2:17" x14ac:dyDescent="0.3">
      <c r="B6" s="1" t="s">
        <v>4</v>
      </c>
      <c r="C6" t="s">
        <v>17</v>
      </c>
      <c r="D6">
        <v>5</v>
      </c>
      <c r="E6">
        <v>2022</v>
      </c>
    </row>
    <row r="7" spans="2:17" x14ac:dyDescent="0.3">
      <c r="B7" s="1" t="s">
        <v>5</v>
      </c>
      <c r="C7" t="s">
        <v>17</v>
      </c>
      <c r="D7">
        <v>6</v>
      </c>
      <c r="E7">
        <v>2022</v>
      </c>
    </row>
    <row r="8" spans="2:17" x14ac:dyDescent="0.3">
      <c r="B8" s="1" t="s">
        <v>6</v>
      </c>
      <c r="C8" t="s">
        <v>17</v>
      </c>
      <c r="D8">
        <v>7</v>
      </c>
      <c r="E8">
        <v>2022</v>
      </c>
    </row>
    <row r="9" spans="2:17" x14ac:dyDescent="0.3">
      <c r="B9" s="1" t="s">
        <v>7</v>
      </c>
      <c r="C9" t="s">
        <v>17</v>
      </c>
      <c r="D9">
        <v>8</v>
      </c>
      <c r="E9">
        <v>2022</v>
      </c>
    </row>
    <row r="10" spans="2:17" x14ac:dyDescent="0.3">
      <c r="B10" s="1" t="s">
        <v>8</v>
      </c>
      <c r="C10" t="s">
        <v>17</v>
      </c>
      <c r="D10">
        <v>9</v>
      </c>
      <c r="E10">
        <v>2022</v>
      </c>
    </row>
    <row r="11" spans="2:17" x14ac:dyDescent="0.3">
      <c r="B11" s="1" t="s">
        <v>9</v>
      </c>
      <c r="C11" t="s">
        <v>17</v>
      </c>
      <c r="D11">
        <v>10</v>
      </c>
      <c r="E11">
        <v>2022</v>
      </c>
    </row>
    <row r="12" spans="2:17" x14ac:dyDescent="0.3">
      <c r="B12" s="1" t="s">
        <v>10</v>
      </c>
      <c r="C12" t="s">
        <v>17</v>
      </c>
      <c r="D12">
        <v>11</v>
      </c>
      <c r="E12">
        <v>2022</v>
      </c>
    </row>
    <row r="13" spans="2:17" x14ac:dyDescent="0.3">
      <c r="B13" s="1" t="s">
        <v>11</v>
      </c>
      <c r="C13" t="s">
        <v>34</v>
      </c>
      <c r="D13">
        <v>1</v>
      </c>
      <c r="E13">
        <v>2022</v>
      </c>
      <c r="I13" t="s">
        <v>18</v>
      </c>
    </row>
    <row r="14" spans="2:17" x14ac:dyDescent="0.3">
      <c r="B14" s="1" t="s">
        <v>12</v>
      </c>
      <c r="C14" t="s">
        <v>34</v>
      </c>
      <c r="D14">
        <v>2</v>
      </c>
      <c r="E14">
        <v>2022</v>
      </c>
      <c r="I14" t="s">
        <v>19</v>
      </c>
    </row>
    <row r="15" spans="2:17" x14ac:dyDescent="0.3">
      <c r="B15" s="1" t="s">
        <v>13</v>
      </c>
      <c r="C15" t="s">
        <v>34</v>
      </c>
      <c r="D15">
        <v>3</v>
      </c>
      <c r="E15">
        <v>2022</v>
      </c>
      <c r="I15" t="s">
        <v>20</v>
      </c>
    </row>
    <row r="16" spans="2:17" x14ac:dyDescent="0.3">
      <c r="B16" s="1" t="s">
        <v>14</v>
      </c>
      <c r="C16" t="s">
        <v>34</v>
      </c>
      <c r="D16">
        <v>4</v>
      </c>
      <c r="E16">
        <v>2022</v>
      </c>
      <c r="I16" t="s">
        <v>21</v>
      </c>
      <c r="Q16">
        <v>1</v>
      </c>
    </row>
    <row r="17" spans="2:17" x14ac:dyDescent="0.3">
      <c r="B17" s="1" t="s">
        <v>15</v>
      </c>
      <c r="C17" t="s">
        <v>34</v>
      </c>
      <c r="D17">
        <v>5</v>
      </c>
      <c r="E17">
        <v>2022</v>
      </c>
      <c r="I17" t="s">
        <v>22</v>
      </c>
      <c r="Q17">
        <v>2</v>
      </c>
    </row>
    <row r="18" spans="2:17" x14ac:dyDescent="0.3">
      <c r="B18" s="1" t="s">
        <v>16</v>
      </c>
      <c r="C18" t="s">
        <v>34</v>
      </c>
      <c r="D18">
        <v>6</v>
      </c>
      <c r="E18">
        <v>2022</v>
      </c>
      <c r="I18" t="s">
        <v>23</v>
      </c>
      <c r="Q18">
        <v>3</v>
      </c>
    </row>
    <row r="19" spans="2:17" x14ac:dyDescent="0.3">
      <c r="B19" s="1" t="s">
        <v>29</v>
      </c>
      <c r="C19" t="s">
        <v>34</v>
      </c>
      <c r="D19">
        <v>7</v>
      </c>
      <c r="E19">
        <v>2022</v>
      </c>
      <c r="I19" t="s">
        <v>24</v>
      </c>
      <c r="Q19">
        <v>4</v>
      </c>
    </row>
    <row r="20" spans="2:17" x14ac:dyDescent="0.3">
      <c r="B20" s="1" t="s">
        <v>30</v>
      </c>
      <c r="C20" t="s">
        <v>34</v>
      </c>
      <c r="D20">
        <v>8</v>
      </c>
      <c r="E20">
        <v>2022</v>
      </c>
      <c r="I20" t="s">
        <v>25</v>
      </c>
      <c r="Q20">
        <v>5</v>
      </c>
    </row>
    <row r="21" spans="2:17" x14ac:dyDescent="0.3">
      <c r="B21" s="1" t="s">
        <v>31</v>
      </c>
      <c r="C21" t="s">
        <v>34</v>
      </c>
      <c r="D21">
        <v>9</v>
      </c>
      <c r="E21">
        <v>2022</v>
      </c>
      <c r="I21" t="s">
        <v>26</v>
      </c>
      <c r="Q21">
        <v>6</v>
      </c>
    </row>
    <row r="22" spans="2:17" x14ac:dyDescent="0.3">
      <c r="B22" s="1" t="s">
        <v>32</v>
      </c>
      <c r="C22" t="s">
        <v>34</v>
      </c>
      <c r="D22">
        <v>10</v>
      </c>
      <c r="E22">
        <v>2022</v>
      </c>
      <c r="I22" t="s">
        <v>27</v>
      </c>
      <c r="Q22">
        <v>7</v>
      </c>
    </row>
    <row r="23" spans="2:17" x14ac:dyDescent="0.3">
      <c r="B23" s="1" t="s">
        <v>33</v>
      </c>
      <c r="C23" t="s">
        <v>34</v>
      </c>
      <c r="D23">
        <v>11</v>
      </c>
      <c r="E23">
        <v>2022</v>
      </c>
      <c r="I23" t="s">
        <v>28</v>
      </c>
      <c r="Q23">
        <v>8</v>
      </c>
    </row>
    <row r="24" spans="2:17" x14ac:dyDescent="0.3">
      <c r="B24" s="1" t="s">
        <v>36</v>
      </c>
      <c r="C24" t="s">
        <v>35</v>
      </c>
      <c r="D24">
        <v>1</v>
      </c>
      <c r="E24">
        <v>2022</v>
      </c>
      <c r="Q24">
        <v>9</v>
      </c>
    </row>
    <row r="25" spans="2:17" x14ac:dyDescent="0.3">
      <c r="B25" s="1" t="s">
        <v>37</v>
      </c>
      <c r="C25" t="s">
        <v>35</v>
      </c>
      <c r="D25">
        <v>2</v>
      </c>
      <c r="E25">
        <v>2022</v>
      </c>
      <c r="Q25">
        <v>10</v>
      </c>
    </row>
    <row r="26" spans="2:17" x14ac:dyDescent="0.3">
      <c r="B26" s="1" t="s">
        <v>38</v>
      </c>
      <c r="C26" t="s">
        <v>35</v>
      </c>
      <c r="D26">
        <v>3</v>
      </c>
      <c r="E26">
        <v>2022</v>
      </c>
      <c r="Q26">
        <v>11</v>
      </c>
    </row>
    <row r="27" spans="2:17" x14ac:dyDescent="0.3">
      <c r="B27" s="1" t="s">
        <v>39</v>
      </c>
      <c r="C27" t="s">
        <v>35</v>
      </c>
      <c r="D27">
        <v>4</v>
      </c>
      <c r="E27">
        <v>2022</v>
      </c>
      <c r="Q27">
        <v>12</v>
      </c>
    </row>
    <row r="28" spans="2:17" x14ac:dyDescent="0.3">
      <c r="B28" s="1" t="s">
        <v>40</v>
      </c>
      <c r="C28" t="s">
        <v>35</v>
      </c>
      <c r="D28">
        <v>5</v>
      </c>
      <c r="E28">
        <v>2022</v>
      </c>
      <c r="Q28">
        <v>13</v>
      </c>
    </row>
    <row r="29" spans="2:17" x14ac:dyDescent="0.3">
      <c r="B29" s="1" t="s">
        <v>41</v>
      </c>
      <c r="C29" t="s">
        <v>35</v>
      </c>
      <c r="D29">
        <v>6</v>
      </c>
      <c r="E29">
        <v>2022</v>
      </c>
      <c r="Q29">
        <v>14</v>
      </c>
    </row>
    <row r="30" spans="2:17" x14ac:dyDescent="0.3">
      <c r="B30" s="1" t="s">
        <v>42</v>
      </c>
      <c r="C30" t="s">
        <v>35</v>
      </c>
      <c r="D30">
        <v>7</v>
      </c>
      <c r="E30">
        <v>2022</v>
      </c>
      <c r="Q30">
        <v>15</v>
      </c>
    </row>
    <row r="31" spans="2:17" x14ac:dyDescent="0.3">
      <c r="B31" s="1" t="s">
        <v>43</v>
      </c>
      <c r="C31" t="s">
        <v>35</v>
      </c>
      <c r="D31">
        <v>8</v>
      </c>
      <c r="E31">
        <v>2022</v>
      </c>
      <c r="Q31">
        <v>16</v>
      </c>
    </row>
    <row r="32" spans="2:17" x14ac:dyDescent="0.3">
      <c r="B32" s="1" t="s">
        <v>44</v>
      </c>
      <c r="C32" t="s">
        <v>35</v>
      </c>
      <c r="D32">
        <v>9</v>
      </c>
      <c r="E32">
        <v>2022</v>
      </c>
      <c r="Q32">
        <v>17</v>
      </c>
    </row>
    <row r="33" spans="2:17" x14ac:dyDescent="0.3">
      <c r="B33" s="1" t="s">
        <v>45</v>
      </c>
      <c r="C33" t="s">
        <v>35</v>
      </c>
      <c r="D33">
        <v>10</v>
      </c>
      <c r="E33">
        <v>2022</v>
      </c>
      <c r="Q33">
        <v>18</v>
      </c>
    </row>
    <row r="34" spans="2:17" x14ac:dyDescent="0.3">
      <c r="B34" s="1" t="s">
        <v>46</v>
      </c>
      <c r="C34" t="s">
        <v>35</v>
      </c>
      <c r="D34">
        <v>11</v>
      </c>
      <c r="E34">
        <v>2022</v>
      </c>
      <c r="Q34">
        <v>19</v>
      </c>
    </row>
    <row r="35" spans="2:17" x14ac:dyDescent="0.3">
      <c r="B35" s="1" t="s">
        <v>316</v>
      </c>
      <c r="Q35">
        <v>20</v>
      </c>
    </row>
    <row r="36" spans="2:17" x14ac:dyDescent="0.3">
      <c r="B36" s="1" t="s">
        <v>317</v>
      </c>
      <c r="Q36">
        <v>21</v>
      </c>
    </row>
    <row r="37" spans="2:17" x14ac:dyDescent="0.3">
      <c r="B37" s="1" t="s">
        <v>318</v>
      </c>
      <c r="Q37">
        <v>22</v>
      </c>
    </row>
    <row r="38" spans="2:17" x14ac:dyDescent="0.3">
      <c r="B38" s="1" t="s">
        <v>319</v>
      </c>
      <c r="Q38">
        <v>23</v>
      </c>
    </row>
    <row r="39" spans="2:17" x14ac:dyDescent="0.3">
      <c r="B39" s="1" t="s">
        <v>320</v>
      </c>
      <c r="Q39">
        <v>24</v>
      </c>
    </row>
    <row r="40" spans="2:17" x14ac:dyDescent="0.3">
      <c r="B40" s="1" t="s">
        <v>321</v>
      </c>
      <c r="Q40">
        <v>25</v>
      </c>
    </row>
    <row r="41" spans="2:17" x14ac:dyDescent="0.3">
      <c r="B41" s="1" t="s">
        <v>322</v>
      </c>
      <c r="Q41">
        <v>26</v>
      </c>
    </row>
    <row r="42" spans="2:17" x14ac:dyDescent="0.3">
      <c r="B42" s="1" t="s">
        <v>323</v>
      </c>
      <c r="Q42">
        <v>27</v>
      </c>
    </row>
    <row r="43" spans="2:17" x14ac:dyDescent="0.3">
      <c r="B43" s="1" t="s">
        <v>324</v>
      </c>
    </row>
    <row r="44" spans="2:17" x14ac:dyDescent="0.3">
      <c r="B44" s="1" t="s">
        <v>325</v>
      </c>
    </row>
    <row r="45" spans="2:17" x14ac:dyDescent="0.3">
      <c r="B45" s="1" t="s">
        <v>326</v>
      </c>
    </row>
    <row r="46" spans="2:17" x14ac:dyDescent="0.3">
      <c r="B46" s="1" t="s">
        <v>327</v>
      </c>
    </row>
    <row r="47" spans="2:17" x14ac:dyDescent="0.3">
      <c r="B47" s="1" t="s">
        <v>328</v>
      </c>
    </row>
    <row r="48" spans="2:17" x14ac:dyDescent="0.3">
      <c r="B48" s="1" t="s">
        <v>329</v>
      </c>
    </row>
    <row r="49" spans="2:2" x14ac:dyDescent="0.3">
      <c r="B49" s="1" t="s">
        <v>330</v>
      </c>
    </row>
    <row r="50" spans="2:2" x14ac:dyDescent="0.3">
      <c r="B50" s="1" t="s">
        <v>331</v>
      </c>
    </row>
    <row r="51" spans="2:2" x14ac:dyDescent="0.3">
      <c r="B51" s="1" t="s">
        <v>332</v>
      </c>
    </row>
    <row r="52" spans="2:2" x14ac:dyDescent="0.3">
      <c r="B52" s="1" t="s">
        <v>333</v>
      </c>
    </row>
    <row r="53" spans="2:2" x14ac:dyDescent="0.3">
      <c r="B53" s="1" t="s">
        <v>334</v>
      </c>
    </row>
    <row r="54" spans="2:2" x14ac:dyDescent="0.3">
      <c r="B54" s="1" t="s">
        <v>335</v>
      </c>
    </row>
    <row r="55" spans="2:2" x14ac:dyDescent="0.3">
      <c r="B55" s="1" t="s">
        <v>336</v>
      </c>
    </row>
    <row r="56" spans="2:2" x14ac:dyDescent="0.3">
      <c r="B56" s="1" t="s">
        <v>337</v>
      </c>
    </row>
    <row r="57" spans="2:2" x14ac:dyDescent="0.3">
      <c r="B57" s="1" t="s">
        <v>338</v>
      </c>
    </row>
    <row r="58" spans="2:2" x14ac:dyDescent="0.3">
      <c r="B58" s="1" t="s">
        <v>339</v>
      </c>
    </row>
    <row r="59" spans="2:2" x14ac:dyDescent="0.3">
      <c r="B59" s="1" t="s">
        <v>340</v>
      </c>
    </row>
    <row r="60" spans="2:2" x14ac:dyDescent="0.3">
      <c r="B60" s="1" t="s">
        <v>341</v>
      </c>
    </row>
    <row r="61" spans="2:2" x14ac:dyDescent="0.3">
      <c r="B61" s="1" t="s">
        <v>342</v>
      </c>
    </row>
    <row r="62" spans="2:2" x14ac:dyDescent="0.3">
      <c r="B62" s="1" t="s">
        <v>343</v>
      </c>
    </row>
    <row r="63" spans="2:2" x14ac:dyDescent="0.3">
      <c r="B63" s="1" t="s">
        <v>344</v>
      </c>
    </row>
    <row r="64" spans="2:2" x14ac:dyDescent="0.3">
      <c r="B64" s="1" t="s">
        <v>345</v>
      </c>
    </row>
    <row r="65" spans="2:2" x14ac:dyDescent="0.3">
      <c r="B65" s="1" t="s">
        <v>346</v>
      </c>
    </row>
    <row r="66" spans="2:2" x14ac:dyDescent="0.3">
      <c r="B66" s="1" t="s">
        <v>347</v>
      </c>
    </row>
    <row r="67" spans="2:2" x14ac:dyDescent="0.3">
      <c r="B67" s="1" t="s">
        <v>348</v>
      </c>
    </row>
    <row r="68" spans="2:2" x14ac:dyDescent="0.3">
      <c r="B68" s="1" t="s">
        <v>349</v>
      </c>
    </row>
    <row r="69" spans="2:2" x14ac:dyDescent="0.3">
      <c r="B69" s="1" t="s">
        <v>350</v>
      </c>
    </row>
    <row r="70" spans="2:2" x14ac:dyDescent="0.3">
      <c r="B70" s="1" t="s">
        <v>351</v>
      </c>
    </row>
    <row r="71" spans="2:2" x14ac:dyDescent="0.3">
      <c r="B71" s="1" t="s">
        <v>352</v>
      </c>
    </row>
    <row r="72" spans="2:2" x14ac:dyDescent="0.3">
      <c r="B72" s="1" t="s">
        <v>353</v>
      </c>
    </row>
    <row r="73" spans="2:2" x14ac:dyDescent="0.3">
      <c r="B73" s="1" t="s">
        <v>354</v>
      </c>
    </row>
    <row r="74" spans="2:2" x14ac:dyDescent="0.3">
      <c r="B74" s="1" t="s">
        <v>355</v>
      </c>
    </row>
    <row r="75" spans="2:2" x14ac:dyDescent="0.3">
      <c r="B75" s="1" t="s">
        <v>356</v>
      </c>
    </row>
    <row r="76" spans="2:2" x14ac:dyDescent="0.3">
      <c r="B76" s="1" t="s">
        <v>357</v>
      </c>
    </row>
    <row r="77" spans="2:2" x14ac:dyDescent="0.3">
      <c r="B77" s="1" t="s">
        <v>358</v>
      </c>
    </row>
    <row r="78" spans="2:2" x14ac:dyDescent="0.3">
      <c r="B78" s="1" t="s">
        <v>359</v>
      </c>
    </row>
    <row r="79" spans="2:2" x14ac:dyDescent="0.3">
      <c r="B79" s="1" t="s">
        <v>360</v>
      </c>
    </row>
    <row r="80" spans="2:2" x14ac:dyDescent="0.3">
      <c r="B80" s="1" t="s">
        <v>361</v>
      </c>
    </row>
    <row r="81" spans="2:2" x14ac:dyDescent="0.3">
      <c r="B81" s="1" t="s">
        <v>362</v>
      </c>
    </row>
    <row r="82" spans="2:2" x14ac:dyDescent="0.3">
      <c r="B82" s="1" t="s">
        <v>363</v>
      </c>
    </row>
    <row r="83" spans="2:2" x14ac:dyDescent="0.3">
      <c r="B83" s="1" t="s">
        <v>364</v>
      </c>
    </row>
    <row r="84" spans="2:2" x14ac:dyDescent="0.3">
      <c r="B84" s="1" t="s">
        <v>365</v>
      </c>
    </row>
    <row r="85" spans="2:2" x14ac:dyDescent="0.3">
      <c r="B85" s="1" t="s">
        <v>366</v>
      </c>
    </row>
    <row r="86" spans="2:2" x14ac:dyDescent="0.3">
      <c r="B86" s="1" t="s">
        <v>367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B4C0-C912-49E4-A36D-10BD498E10B9}">
  <dimension ref="B2:T151"/>
  <sheetViews>
    <sheetView topLeftCell="A127" workbookViewId="0">
      <selection activeCell="D152" sqref="D152"/>
    </sheetView>
  </sheetViews>
  <sheetFormatPr defaultRowHeight="14.4" x14ac:dyDescent="0.3"/>
  <cols>
    <col min="3" max="3" width="9" customWidth="1"/>
    <col min="13" max="13" width="21.6640625" customWidth="1"/>
  </cols>
  <sheetData>
    <row r="2" spans="2:20" x14ac:dyDescent="0.3">
      <c r="B2">
        <v>1</v>
      </c>
      <c r="C2" t="s">
        <v>47</v>
      </c>
      <c r="D2" t="s">
        <v>48</v>
      </c>
    </row>
    <row r="3" spans="2:20" x14ac:dyDescent="0.3">
      <c r="B3">
        <v>2</v>
      </c>
      <c r="C3" t="s">
        <v>49</v>
      </c>
      <c r="D3" t="s">
        <v>50</v>
      </c>
    </row>
    <row r="4" spans="2:20" x14ac:dyDescent="0.3">
      <c r="B4">
        <v>3</v>
      </c>
      <c r="C4" t="s">
        <v>51</v>
      </c>
      <c r="D4" t="s">
        <v>52</v>
      </c>
      <c r="K4" s="1"/>
      <c r="S4" s="1"/>
    </row>
    <row r="5" spans="2:20" x14ac:dyDescent="0.3">
      <c r="B5">
        <v>4</v>
      </c>
      <c r="C5" t="s">
        <v>53</v>
      </c>
      <c r="D5" t="s">
        <v>54</v>
      </c>
      <c r="K5" s="1" t="s">
        <v>391</v>
      </c>
      <c r="L5" t="s">
        <v>17</v>
      </c>
      <c r="M5" t="s">
        <v>385</v>
      </c>
      <c r="N5">
        <v>1</v>
      </c>
      <c r="O5">
        <v>2021</v>
      </c>
      <c r="P5" s="2">
        <v>9</v>
      </c>
      <c r="Q5" t="s">
        <v>368</v>
      </c>
      <c r="S5" s="1" t="s">
        <v>383</v>
      </c>
      <c r="T5" t="s">
        <v>390</v>
      </c>
    </row>
    <row r="6" spans="2:20" x14ac:dyDescent="0.3">
      <c r="B6">
        <v>5</v>
      </c>
      <c r="C6" t="s">
        <v>55</v>
      </c>
      <c r="D6" t="s">
        <v>56</v>
      </c>
      <c r="K6" s="1" t="s">
        <v>391</v>
      </c>
      <c r="L6" t="s">
        <v>17</v>
      </c>
      <c r="M6" t="s">
        <v>385</v>
      </c>
      <c r="N6">
        <v>2</v>
      </c>
      <c r="O6">
        <v>2021</v>
      </c>
      <c r="P6" s="2">
        <v>9</v>
      </c>
      <c r="Q6" t="s">
        <v>368</v>
      </c>
      <c r="S6" s="1" t="s">
        <v>383</v>
      </c>
      <c r="T6" t="s">
        <v>390</v>
      </c>
    </row>
    <row r="7" spans="2:20" x14ac:dyDescent="0.3">
      <c r="B7">
        <v>6</v>
      </c>
      <c r="C7" t="s">
        <v>57</v>
      </c>
      <c r="D7" t="s">
        <v>58</v>
      </c>
      <c r="K7" s="1" t="s">
        <v>391</v>
      </c>
      <c r="L7" t="s">
        <v>17</v>
      </c>
      <c r="M7" t="s">
        <v>385</v>
      </c>
      <c r="N7">
        <v>3</v>
      </c>
      <c r="O7">
        <v>2021</v>
      </c>
      <c r="P7" s="2">
        <v>9</v>
      </c>
      <c r="Q7" t="s">
        <v>368</v>
      </c>
      <c r="S7" s="1" t="s">
        <v>383</v>
      </c>
      <c r="T7" t="s">
        <v>390</v>
      </c>
    </row>
    <row r="8" spans="2:20" x14ac:dyDescent="0.3">
      <c r="B8">
        <v>7</v>
      </c>
      <c r="C8" t="s">
        <v>59</v>
      </c>
      <c r="D8" t="s">
        <v>60</v>
      </c>
      <c r="K8" s="1" t="s">
        <v>391</v>
      </c>
      <c r="L8" t="s">
        <v>17</v>
      </c>
      <c r="M8" t="s">
        <v>385</v>
      </c>
      <c r="N8">
        <v>4</v>
      </c>
      <c r="O8">
        <v>2021</v>
      </c>
      <c r="P8" s="2">
        <v>9</v>
      </c>
      <c r="Q8" t="s">
        <v>368</v>
      </c>
      <c r="S8" s="1" t="s">
        <v>383</v>
      </c>
      <c r="T8" t="s">
        <v>390</v>
      </c>
    </row>
    <row r="9" spans="2:20" x14ac:dyDescent="0.3">
      <c r="B9">
        <v>8</v>
      </c>
      <c r="C9" t="s">
        <v>61</v>
      </c>
      <c r="D9" t="s">
        <v>62</v>
      </c>
      <c r="K9" s="1" t="s">
        <v>391</v>
      </c>
      <c r="L9" t="s">
        <v>17</v>
      </c>
      <c r="M9" t="s">
        <v>385</v>
      </c>
      <c r="N9">
        <v>5</v>
      </c>
      <c r="O9">
        <v>2021</v>
      </c>
      <c r="P9" s="2">
        <v>9</v>
      </c>
      <c r="Q9" t="s">
        <v>368</v>
      </c>
      <c r="S9" s="1" t="s">
        <v>383</v>
      </c>
      <c r="T9" t="s">
        <v>390</v>
      </c>
    </row>
    <row r="10" spans="2:20" x14ac:dyDescent="0.3">
      <c r="B10">
        <v>9</v>
      </c>
      <c r="C10" t="s">
        <v>63</v>
      </c>
      <c r="D10" t="s">
        <v>64</v>
      </c>
      <c r="K10" s="1" t="s">
        <v>391</v>
      </c>
      <c r="L10" t="s">
        <v>17</v>
      </c>
      <c r="M10" t="s">
        <v>385</v>
      </c>
      <c r="N10">
        <v>6</v>
      </c>
      <c r="O10">
        <v>2021</v>
      </c>
      <c r="P10" s="2">
        <v>9</v>
      </c>
      <c r="Q10" t="s">
        <v>368</v>
      </c>
      <c r="S10" s="1" t="s">
        <v>383</v>
      </c>
      <c r="T10" t="s">
        <v>390</v>
      </c>
    </row>
    <row r="11" spans="2:20" x14ac:dyDescent="0.3">
      <c r="B11">
        <v>10</v>
      </c>
      <c r="C11" t="s">
        <v>65</v>
      </c>
      <c r="D11" t="s">
        <v>66</v>
      </c>
      <c r="K11" s="1" t="s">
        <v>391</v>
      </c>
      <c r="L11" t="s">
        <v>17</v>
      </c>
      <c r="M11" t="s">
        <v>385</v>
      </c>
      <c r="N11">
        <v>7</v>
      </c>
      <c r="O11">
        <v>2021</v>
      </c>
      <c r="P11" s="2">
        <v>9</v>
      </c>
      <c r="Q11" t="s">
        <v>368</v>
      </c>
      <c r="S11" s="1" t="s">
        <v>383</v>
      </c>
      <c r="T11" t="s">
        <v>390</v>
      </c>
    </row>
    <row r="12" spans="2:20" x14ac:dyDescent="0.3">
      <c r="B12">
        <v>11</v>
      </c>
      <c r="C12" t="s">
        <v>67</v>
      </c>
      <c r="D12" t="s">
        <v>68</v>
      </c>
      <c r="K12" s="1" t="s">
        <v>391</v>
      </c>
      <c r="L12" t="s">
        <v>17</v>
      </c>
      <c r="M12" t="s">
        <v>385</v>
      </c>
      <c r="N12">
        <v>8</v>
      </c>
      <c r="O12">
        <v>2021</v>
      </c>
      <c r="P12" s="2">
        <v>9</v>
      </c>
      <c r="Q12" t="s">
        <v>368</v>
      </c>
      <c r="S12" s="1" t="s">
        <v>383</v>
      </c>
      <c r="T12" t="s">
        <v>390</v>
      </c>
    </row>
    <row r="13" spans="2:20" x14ac:dyDescent="0.3">
      <c r="B13">
        <v>12</v>
      </c>
      <c r="C13" t="s">
        <v>69</v>
      </c>
      <c r="D13" t="s">
        <v>58</v>
      </c>
      <c r="K13" s="1" t="s">
        <v>391</v>
      </c>
      <c r="L13" t="s">
        <v>17</v>
      </c>
      <c r="M13" t="s">
        <v>385</v>
      </c>
      <c r="N13">
        <v>9</v>
      </c>
      <c r="O13">
        <v>2021</v>
      </c>
      <c r="P13" s="2">
        <v>9</v>
      </c>
      <c r="Q13" t="s">
        <v>368</v>
      </c>
      <c r="S13" s="1" t="s">
        <v>383</v>
      </c>
      <c r="T13" t="s">
        <v>390</v>
      </c>
    </row>
    <row r="14" spans="2:20" x14ac:dyDescent="0.3">
      <c r="B14">
        <v>13</v>
      </c>
      <c r="C14" t="s">
        <v>70</v>
      </c>
      <c r="D14" t="s">
        <v>71</v>
      </c>
      <c r="K14" s="1" t="s">
        <v>391</v>
      </c>
      <c r="L14" t="s">
        <v>17</v>
      </c>
      <c r="M14" t="s">
        <v>385</v>
      </c>
      <c r="N14">
        <v>10</v>
      </c>
      <c r="O14">
        <v>2021</v>
      </c>
      <c r="P14" s="2">
        <v>9</v>
      </c>
      <c r="Q14" t="s">
        <v>368</v>
      </c>
      <c r="S14" s="1" t="s">
        <v>383</v>
      </c>
      <c r="T14" t="s">
        <v>390</v>
      </c>
    </row>
    <row r="15" spans="2:20" x14ac:dyDescent="0.3">
      <c r="B15">
        <v>14</v>
      </c>
      <c r="C15" t="s">
        <v>72</v>
      </c>
      <c r="D15" t="s">
        <v>73</v>
      </c>
      <c r="K15" s="1" t="s">
        <v>391</v>
      </c>
      <c r="L15" t="s">
        <v>17</v>
      </c>
      <c r="M15" t="s">
        <v>385</v>
      </c>
      <c r="N15">
        <v>11</v>
      </c>
      <c r="O15">
        <v>2021</v>
      </c>
      <c r="P15" s="2">
        <v>9</v>
      </c>
      <c r="Q15" t="s">
        <v>368</v>
      </c>
      <c r="S15" s="1" t="s">
        <v>383</v>
      </c>
      <c r="T15" t="s">
        <v>390</v>
      </c>
    </row>
    <row r="16" spans="2:20" x14ac:dyDescent="0.3">
      <c r="B16">
        <v>15</v>
      </c>
      <c r="C16" t="s">
        <v>74</v>
      </c>
      <c r="D16" t="s">
        <v>75</v>
      </c>
      <c r="K16" s="1" t="s">
        <v>391</v>
      </c>
      <c r="L16" t="s">
        <v>17</v>
      </c>
      <c r="M16" t="s">
        <v>385</v>
      </c>
      <c r="N16">
        <v>12</v>
      </c>
      <c r="O16">
        <v>2021</v>
      </c>
      <c r="P16" s="2">
        <v>9</v>
      </c>
      <c r="Q16" t="s">
        <v>368</v>
      </c>
      <c r="S16" s="1" t="s">
        <v>383</v>
      </c>
      <c r="T16" t="s">
        <v>390</v>
      </c>
    </row>
    <row r="17" spans="2:20" x14ac:dyDescent="0.3">
      <c r="B17">
        <v>16</v>
      </c>
      <c r="C17" t="s">
        <v>76</v>
      </c>
      <c r="D17" t="s">
        <v>77</v>
      </c>
      <c r="K17" s="1" t="s">
        <v>391</v>
      </c>
      <c r="L17" t="s">
        <v>17</v>
      </c>
      <c r="M17" t="s">
        <v>385</v>
      </c>
      <c r="N17">
        <v>13</v>
      </c>
      <c r="O17">
        <v>2021</v>
      </c>
      <c r="P17" s="2">
        <v>9</v>
      </c>
      <c r="Q17" t="s">
        <v>368</v>
      </c>
      <c r="S17" s="1" t="s">
        <v>383</v>
      </c>
      <c r="T17" t="s">
        <v>390</v>
      </c>
    </row>
    <row r="18" spans="2:20" x14ac:dyDescent="0.3">
      <c r="B18">
        <v>17</v>
      </c>
      <c r="C18" t="s">
        <v>51</v>
      </c>
      <c r="D18" t="s">
        <v>78</v>
      </c>
      <c r="K18" s="1" t="s">
        <v>391</v>
      </c>
      <c r="L18" t="s">
        <v>17</v>
      </c>
      <c r="M18" t="s">
        <v>385</v>
      </c>
      <c r="N18">
        <v>14</v>
      </c>
      <c r="O18">
        <v>2021</v>
      </c>
      <c r="P18" s="2">
        <v>9</v>
      </c>
      <c r="Q18" t="s">
        <v>368</v>
      </c>
      <c r="S18" s="1" t="s">
        <v>383</v>
      </c>
      <c r="T18" t="s">
        <v>390</v>
      </c>
    </row>
    <row r="19" spans="2:20" x14ac:dyDescent="0.3">
      <c r="B19">
        <v>18</v>
      </c>
      <c r="C19" t="s">
        <v>79</v>
      </c>
      <c r="D19" t="s">
        <v>80</v>
      </c>
      <c r="K19" s="1" t="s">
        <v>391</v>
      </c>
      <c r="L19" t="s">
        <v>17</v>
      </c>
      <c r="M19" t="s">
        <v>385</v>
      </c>
      <c r="N19">
        <v>15</v>
      </c>
      <c r="O19">
        <v>2021</v>
      </c>
      <c r="P19" s="2">
        <v>9</v>
      </c>
      <c r="Q19" t="s">
        <v>368</v>
      </c>
      <c r="S19" s="1" t="s">
        <v>383</v>
      </c>
      <c r="T19" t="s">
        <v>390</v>
      </c>
    </row>
    <row r="20" spans="2:20" x14ac:dyDescent="0.3">
      <c r="B20">
        <v>19</v>
      </c>
      <c r="C20" t="s">
        <v>81</v>
      </c>
      <c r="D20" t="s">
        <v>82</v>
      </c>
      <c r="K20" s="1" t="s">
        <v>391</v>
      </c>
      <c r="L20" t="s">
        <v>17</v>
      </c>
      <c r="M20" t="s">
        <v>385</v>
      </c>
      <c r="N20">
        <v>16</v>
      </c>
      <c r="O20">
        <v>2021</v>
      </c>
      <c r="P20" s="2">
        <v>9</v>
      </c>
      <c r="Q20" t="s">
        <v>368</v>
      </c>
      <c r="S20" s="1" t="s">
        <v>383</v>
      </c>
      <c r="T20" t="s">
        <v>390</v>
      </c>
    </row>
    <row r="21" spans="2:20" x14ac:dyDescent="0.3">
      <c r="B21">
        <v>20</v>
      </c>
      <c r="C21" t="s">
        <v>83</v>
      </c>
      <c r="D21" t="s">
        <v>84</v>
      </c>
      <c r="K21" s="1" t="s">
        <v>391</v>
      </c>
      <c r="L21" t="s">
        <v>17</v>
      </c>
      <c r="M21" t="s">
        <v>385</v>
      </c>
      <c r="N21">
        <v>17</v>
      </c>
      <c r="O21">
        <v>2021</v>
      </c>
      <c r="P21" s="2">
        <v>9</v>
      </c>
      <c r="Q21" t="s">
        <v>368</v>
      </c>
      <c r="S21" s="1" t="s">
        <v>383</v>
      </c>
      <c r="T21" t="s">
        <v>390</v>
      </c>
    </row>
    <row r="22" spans="2:20" x14ac:dyDescent="0.3">
      <c r="B22">
        <v>21</v>
      </c>
      <c r="C22" t="s">
        <v>85</v>
      </c>
      <c r="D22" t="s">
        <v>86</v>
      </c>
      <c r="K22" s="1" t="s">
        <v>391</v>
      </c>
      <c r="L22" t="s">
        <v>17</v>
      </c>
      <c r="M22" t="s">
        <v>385</v>
      </c>
      <c r="N22">
        <v>18</v>
      </c>
      <c r="O22">
        <v>2021</v>
      </c>
      <c r="P22" s="2">
        <v>9</v>
      </c>
      <c r="Q22" t="s">
        <v>368</v>
      </c>
      <c r="S22" s="1" t="s">
        <v>383</v>
      </c>
      <c r="T22" t="s">
        <v>390</v>
      </c>
    </row>
    <row r="23" spans="2:20" x14ac:dyDescent="0.3">
      <c r="B23">
        <v>22</v>
      </c>
      <c r="C23" t="s">
        <v>52</v>
      </c>
      <c r="D23" t="s">
        <v>87</v>
      </c>
      <c r="K23" s="1" t="s">
        <v>386</v>
      </c>
      <c r="L23" t="s">
        <v>35</v>
      </c>
      <c r="M23" t="s">
        <v>385</v>
      </c>
      <c r="N23">
        <v>1</v>
      </c>
      <c r="O23">
        <v>2022</v>
      </c>
      <c r="P23" s="2">
        <v>53</v>
      </c>
      <c r="Q23" t="s">
        <v>368</v>
      </c>
      <c r="R23" s="1"/>
      <c r="S23" s="1" t="s">
        <v>383</v>
      </c>
      <c r="T23" t="s">
        <v>384</v>
      </c>
    </row>
    <row r="24" spans="2:20" x14ac:dyDescent="0.3">
      <c r="B24">
        <v>23</v>
      </c>
      <c r="C24" t="s">
        <v>88</v>
      </c>
      <c r="D24" t="s">
        <v>89</v>
      </c>
      <c r="K24" s="1" t="s">
        <v>386</v>
      </c>
      <c r="L24" t="s">
        <v>35</v>
      </c>
      <c r="M24" t="s">
        <v>385</v>
      </c>
      <c r="N24">
        <v>2</v>
      </c>
      <c r="O24">
        <v>2022</v>
      </c>
      <c r="P24" s="2">
        <v>53</v>
      </c>
      <c r="Q24" t="s">
        <v>368</v>
      </c>
      <c r="S24" s="1" t="s">
        <v>383</v>
      </c>
      <c r="T24" t="s">
        <v>384</v>
      </c>
    </row>
    <row r="25" spans="2:20" x14ac:dyDescent="0.3">
      <c r="B25">
        <v>24</v>
      </c>
      <c r="C25" t="s">
        <v>90</v>
      </c>
      <c r="D25" t="s">
        <v>64</v>
      </c>
      <c r="K25" s="1" t="s">
        <v>386</v>
      </c>
      <c r="L25" t="s">
        <v>35</v>
      </c>
      <c r="M25" t="s">
        <v>385</v>
      </c>
      <c r="N25">
        <v>3</v>
      </c>
      <c r="O25">
        <v>2022</v>
      </c>
      <c r="P25" s="2">
        <v>53</v>
      </c>
      <c r="Q25" t="s">
        <v>368</v>
      </c>
      <c r="S25" s="1" t="s">
        <v>383</v>
      </c>
      <c r="T25" t="s">
        <v>384</v>
      </c>
    </row>
    <row r="26" spans="2:20" x14ac:dyDescent="0.3">
      <c r="B26">
        <v>25</v>
      </c>
      <c r="C26" t="s">
        <v>91</v>
      </c>
      <c r="D26" t="s">
        <v>92</v>
      </c>
      <c r="K26" s="1" t="s">
        <v>386</v>
      </c>
      <c r="L26" t="s">
        <v>35</v>
      </c>
      <c r="M26" t="s">
        <v>385</v>
      </c>
      <c r="N26">
        <v>4</v>
      </c>
      <c r="O26">
        <v>2022</v>
      </c>
      <c r="P26" s="2">
        <v>53</v>
      </c>
      <c r="Q26" t="s">
        <v>368</v>
      </c>
      <c r="S26" s="1" t="s">
        <v>383</v>
      </c>
      <c r="T26" t="s">
        <v>384</v>
      </c>
    </row>
    <row r="27" spans="2:20" x14ac:dyDescent="0.3">
      <c r="B27">
        <v>26</v>
      </c>
      <c r="C27" t="s">
        <v>81</v>
      </c>
      <c r="D27" t="s">
        <v>93</v>
      </c>
      <c r="K27" s="1" t="s">
        <v>386</v>
      </c>
      <c r="L27" t="s">
        <v>35</v>
      </c>
      <c r="M27" t="s">
        <v>385</v>
      </c>
      <c r="N27">
        <v>5</v>
      </c>
      <c r="O27">
        <v>2022</v>
      </c>
      <c r="P27" s="2">
        <v>53</v>
      </c>
      <c r="Q27" t="s">
        <v>368</v>
      </c>
      <c r="S27" s="1" t="s">
        <v>383</v>
      </c>
      <c r="T27" t="s">
        <v>384</v>
      </c>
    </row>
    <row r="28" spans="2:20" x14ac:dyDescent="0.3">
      <c r="B28">
        <v>27</v>
      </c>
      <c r="C28" t="s">
        <v>94</v>
      </c>
      <c r="D28" t="s">
        <v>95</v>
      </c>
      <c r="K28" s="1" t="s">
        <v>386</v>
      </c>
      <c r="L28" t="s">
        <v>35</v>
      </c>
      <c r="M28" t="s">
        <v>385</v>
      </c>
      <c r="N28">
        <v>6</v>
      </c>
      <c r="O28">
        <v>2022</v>
      </c>
      <c r="P28" s="2">
        <v>53</v>
      </c>
      <c r="Q28" t="s">
        <v>368</v>
      </c>
      <c r="S28" s="1" t="s">
        <v>383</v>
      </c>
      <c r="T28" t="s">
        <v>384</v>
      </c>
    </row>
    <row r="29" spans="2:20" x14ac:dyDescent="0.3">
      <c r="B29">
        <v>28</v>
      </c>
      <c r="C29" t="s">
        <v>96</v>
      </c>
      <c r="D29" t="s">
        <v>97</v>
      </c>
      <c r="K29" s="1" t="s">
        <v>386</v>
      </c>
      <c r="L29" t="s">
        <v>35</v>
      </c>
      <c r="M29" t="s">
        <v>385</v>
      </c>
      <c r="N29">
        <v>7</v>
      </c>
      <c r="O29">
        <v>2022</v>
      </c>
      <c r="P29" s="2">
        <v>53</v>
      </c>
      <c r="Q29" t="s">
        <v>368</v>
      </c>
      <c r="S29" s="1" t="s">
        <v>383</v>
      </c>
      <c r="T29" t="s">
        <v>384</v>
      </c>
    </row>
    <row r="30" spans="2:20" x14ac:dyDescent="0.3">
      <c r="B30">
        <v>29</v>
      </c>
      <c r="C30" t="s">
        <v>61</v>
      </c>
      <c r="D30" t="s">
        <v>50</v>
      </c>
      <c r="K30" s="1" t="s">
        <v>386</v>
      </c>
      <c r="L30" t="s">
        <v>35</v>
      </c>
      <c r="M30" t="s">
        <v>385</v>
      </c>
      <c r="N30">
        <v>8</v>
      </c>
      <c r="O30">
        <v>2022</v>
      </c>
      <c r="P30" s="2">
        <v>53</v>
      </c>
      <c r="Q30" t="s">
        <v>368</v>
      </c>
      <c r="S30" s="1" t="s">
        <v>383</v>
      </c>
      <c r="T30" t="s">
        <v>384</v>
      </c>
    </row>
    <row r="31" spans="2:20" x14ac:dyDescent="0.3">
      <c r="B31">
        <v>30</v>
      </c>
      <c r="C31" t="s">
        <v>98</v>
      </c>
      <c r="D31" t="s">
        <v>99</v>
      </c>
      <c r="K31" s="1" t="s">
        <v>386</v>
      </c>
      <c r="L31" t="s">
        <v>35</v>
      </c>
      <c r="M31" t="s">
        <v>385</v>
      </c>
      <c r="N31">
        <v>9</v>
      </c>
      <c r="O31">
        <v>2022</v>
      </c>
      <c r="P31" s="2">
        <v>53</v>
      </c>
      <c r="Q31" t="s">
        <v>368</v>
      </c>
      <c r="S31" s="1" t="s">
        <v>383</v>
      </c>
      <c r="T31" t="s">
        <v>384</v>
      </c>
    </row>
    <row r="32" spans="2:20" x14ac:dyDescent="0.3">
      <c r="B32">
        <v>31</v>
      </c>
      <c r="C32" t="s">
        <v>100</v>
      </c>
      <c r="D32" t="s">
        <v>101</v>
      </c>
      <c r="K32" s="1" t="s">
        <v>386</v>
      </c>
      <c r="L32" t="s">
        <v>35</v>
      </c>
      <c r="M32" t="s">
        <v>385</v>
      </c>
      <c r="N32">
        <v>10</v>
      </c>
      <c r="O32">
        <v>2022</v>
      </c>
      <c r="P32" s="2">
        <v>53</v>
      </c>
      <c r="Q32" t="s">
        <v>368</v>
      </c>
      <c r="S32" s="1" t="s">
        <v>383</v>
      </c>
      <c r="T32" t="s">
        <v>384</v>
      </c>
    </row>
    <row r="33" spans="2:20" x14ac:dyDescent="0.3">
      <c r="B33">
        <v>32</v>
      </c>
      <c r="C33" t="s">
        <v>102</v>
      </c>
      <c r="D33" t="s">
        <v>103</v>
      </c>
      <c r="K33" s="1" t="s">
        <v>386</v>
      </c>
      <c r="L33" t="s">
        <v>35</v>
      </c>
      <c r="M33" t="s">
        <v>385</v>
      </c>
      <c r="N33">
        <v>11</v>
      </c>
      <c r="O33">
        <v>2022</v>
      </c>
      <c r="P33" s="2">
        <v>53</v>
      </c>
      <c r="Q33" t="s">
        <v>368</v>
      </c>
      <c r="S33" s="1" t="s">
        <v>383</v>
      </c>
      <c r="T33" t="s">
        <v>384</v>
      </c>
    </row>
    <row r="34" spans="2:20" x14ac:dyDescent="0.3">
      <c r="B34">
        <v>33</v>
      </c>
      <c r="C34" t="s">
        <v>104</v>
      </c>
      <c r="D34" t="s">
        <v>105</v>
      </c>
    </row>
    <row r="35" spans="2:20" x14ac:dyDescent="0.3">
      <c r="B35">
        <v>34</v>
      </c>
      <c r="C35" t="s">
        <v>106</v>
      </c>
      <c r="D35" t="s">
        <v>107</v>
      </c>
      <c r="S35" s="1"/>
    </row>
    <row r="36" spans="2:20" x14ac:dyDescent="0.3">
      <c r="B36">
        <v>35</v>
      </c>
      <c r="C36" t="s">
        <v>108</v>
      </c>
      <c r="D36" t="s">
        <v>109</v>
      </c>
      <c r="K36" s="1" t="s">
        <v>389</v>
      </c>
      <c r="L36" t="s">
        <v>380</v>
      </c>
      <c r="M36" t="s">
        <v>385</v>
      </c>
      <c r="N36">
        <v>4</v>
      </c>
      <c r="O36">
        <v>2021</v>
      </c>
      <c r="P36">
        <v>19</v>
      </c>
      <c r="Q36" t="s">
        <v>368</v>
      </c>
      <c r="S36" s="1" t="s">
        <v>381</v>
      </c>
      <c r="T36" t="s">
        <v>382</v>
      </c>
    </row>
    <row r="37" spans="2:20" x14ac:dyDescent="0.3">
      <c r="B37">
        <v>36</v>
      </c>
      <c r="C37" t="s">
        <v>110</v>
      </c>
      <c r="D37" t="s">
        <v>111</v>
      </c>
      <c r="K37" s="1" t="s">
        <v>389</v>
      </c>
      <c r="L37" t="s">
        <v>380</v>
      </c>
      <c r="M37" t="s">
        <v>385</v>
      </c>
      <c r="N37">
        <v>5</v>
      </c>
      <c r="O37">
        <v>2021</v>
      </c>
      <c r="P37">
        <v>19</v>
      </c>
      <c r="Q37" t="s">
        <v>368</v>
      </c>
      <c r="S37" s="1" t="s">
        <v>381</v>
      </c>
      <c r="T37" t="s">
        <v>382</v>
      </c>
    </row>
    <row r="38" spans="2:20" x14ac:dyDescent="0.3">
      <c r="B38">
        <v>37</v>
      </c>
      <c r="C38" t="s">
        <v>112</v>
      </c>
      <c r="D38" t="s">
        <v>113</v>
      </c>
      <c r="K38" s="1" t="s">
        <v>389</v>
      </c>
      <c r="L38" t="s">
        <v>380</v>
      </c>
      <c r="M38" t="s">
        <v>385</v>
      </c>
      <c r="N38">
        <v>7</v>
      </c>
      <c r="O38">
        <v>2021</v>
      </c>
      <c r="P38">
        <v>19</v>
      </c>
      <c r="Q38" t="s">
        <v>368</v>
      </c>
      <c r="S38" s="1" t="s">
        <v>381</v>
      </c>
      <c r="T38" t="s">
        <v>382</v>
      </c>
    </row>
    <row r="39" spans="2:20" x14ac:dyDescent="0.3">
      <c r="B39">
        <v>38</v>
      </c>
      <c r="C39" t="s">
        <v>51</v>
      </c>
      <c r="D39" t="s">
        <v>114</v>
      </c>
      <c r="K39" s="1" t="s">
        <v>389</v>
      </c>
      <c r="L39" t="s">
        <v>380</v>
      </c>
      <c r="M39" t="s">
        <v>385</v>
      </c>
      <c r="N39">
        <v>9</v>
      </c>
      <c r="O39">
        <v>2021</v>
      </c>
      <c r="P39">
        <v>19</v>
      </c>
      <c r="Q39" t="s">
        <v>368</v>
      </c>
      <c r="S39" s="1" t="s">
        <v>381</v>
      </c>
      <c r="T39" t="s">
        <v>382</v>
      </c>
    </row>
    <row r="40" spans="2:20" x14ac:dyDescent="0.3">
      <c r="B40">
        <v>39</v>
      </c>
      <c r="C40" t="s">
        <v>115</v>
      </c>
      <c r="D40" t="s">
        <v>116</v>
      </c>
      <c r="K40" s="1" t="s">
        <v>389</v>
      </c>
      <c r="L40" t="s">
        <v>380</v>
      </c>
      <c r="M40" t="s">
        <v>385</v>
      </c>
      <c r="N40">
        <v>11</v>
      </c>
      <c r="O40">
        <v>2021</v>
      </c>
      <c r="P40">
        <v>19</v>
      </c>
      <c r="Q40" t="s">
        <v>368</v>
      </c>
      <c r="S40" s="1" t="s">
        <v>381</v>
      </c>
      <c r="T40" t="s">
        <v>382</v>
      </c>
    </row>
    <row r="41" spans="2:20" x14ac:dyDescent="0.3">
      <c r="B41">
        <v>40</v>
      </c>
      <c r="C41" t="s">
        <v>117</v>
      </c>
      <c r="D41" t="s">
        <v>118</v>
      </c>
      <c r="K41" s="1" t="s">
        <v>389</v>
      </c>
      <c r="L41" t="s">
        <v>380</v>
      </c>
      <c r="M41" t="s">
        <v>385</v>
      </c>
      <c r="N41">
        <v>14</v>
      </c>
      <c r="O41">
        <v>2021</v>
      </c>
      <c r="P41">
        <v>19</v>
      </c>
      <c r="Q41" t="s">
        <v>368</v>
      </c>
      <c r="S41" s="1" t="s">
        <v>381</v>
      </c>
      <c r="T41" t="s">
        <v>382</v>
      </c>
    </row>
    <row r="42" spans="2:20" x14ac:dyDescent="0.3">
      <c r="B42">
        <v>41</v>
      </c>
      <c r="C42" t="s">
        <v>119</v>
      </c>
      <c r="D42" t="s">
        <v>120</v>
      </c>
      <c r="K42" s="1" t="s">
        <v>388</v>
      </c>
      <c r="L42" t="s">
        <v>380</v>
      </c>
      <c r="M42" t="s">
        <v>387</v>
      </c>
      <c r="N42">
        <v>6</v>
      </c>
      <c r="O42">
        <v>2022</v>
      </c>
      <c r="P42">
        <v>7</v>
      </c>
      <c r="Q42" t="s">
        <v>368</v>
      </c>
      <c r="S42" s="1" t="s">
        <v>381</v>
      </c>
      <c r="T42" t="s">
        <v>382</v>
      </c>
    </row>
    <row r="43" spans="2:20" x14ac:dyDescent="0.3">
      <c r="B43">
        <v>42</v>
      </c>
      <c r="C43" t="s">
        <v>121</v>
      </c>
      <c r="D43" t="s">
        <v>122</v>
      </c>
      <c r="K43" s="1" t="s">
        <v>388</v>
      </c>
      <c r="L43" t="s">
        <v>380</v>
      </c>
      <c r="M43" t="s">
        <v>387</v>
      </c>
      <c r="N43">
        <v>7</v>
      </c>
      <c r="O43">
        <v>2022</v>
      </c>
      <c r="P43">
        <v>7</v>
      </c>
      <c r="Q43" t="s">
        <v>368</v>
      </c>
      <c r="S43" s="1" t="s">
        <v>381</v>
      </c>
      <c r="T43" t="s">
        <v>382</v>
      </c>
    </row>
    <row r="44" spans="2:20" x14ac:dyDescent="0.3">
      <c r="B44">
        <v>43</v>
      </c>
      <c r="C44" t="s">
        <v>123</v>
      </c>
      <c r="D44" t="s">
        <v>124</v>
      </c>
      <c r="K44" s="1" t="s">
        <v>388</v>
      </c>
      <c r="L44" t="s">
        <v>380</v>
      </c>
      <c r="M44" t="s">
        <v>387</v>
      </c>
      <c r="N44">
        <v>8</v>
      </c>
      <c r="O44">
        <v>2022</v>
      </c>
      <c r="P44">
        <v>7</v>
      </c>
      <c r="Q44" t="s">
        <v>368</v>
      </c>
      <c r="S44" s="1" t="s">
        <v>381</v>
      </c>
      <c r="T44" t="s">
        <v>382</v>
      </c>
    </row>
    <row r="45" spans="2:20" x14ac:dyDescent="0.3">
      <c r="B45">
        <v>44</v>
      </c>
      <c r="C45" t="s">
        <v>125</v>
      </c>
      <c r="D45" t="s">
        <v>126</v>
      </c>
      <c r="K45" s="1" t="s">
        <v>388</v>
      </c>
      <c r="L45" t="s">
        <v>380</v>
      </c>
      <c r="M45" t="s">
        <v>387</v>
      </c>
      <c r="N45">
        <v>11</v>
      </c>
      <c r="O45">
        <v>2022</v>
      </c>
      <c r="P45">
        <v>7</v>
      </c>
      <c r="Q45" t="s">
        <v>368</v>
      </c>
      <c r="S45" s="1" t="s">
        <v>381</v>
      </c>
      <c r="T45" t="s">
        <v>382</v>
      </c>
    </row>
    <row r="46" spans="2:20" x14ac:dyDescent="0.3">
      <c r="B46">
        <v>45</v>
      </c>
      <c r="C46" t="s">
        <v>127</v>
      </c>
      <c r="D46" t="s">
        <v>128</v>
      </c>
    </row>
    <row r="47" spans="2:20" x14ac:dyDescent="0.3">
      <c r="B47">
        <v>46</v>
      </c>
      <c r="C47" t="s">
        <v>129</v>
      </c>
      <c r="D47" t="s">
        <v>130</v>
      </c>
    </row>
    <row r="48" spans="2:20" x14ac:dyDescent="0.3">
      <c r="B48">
        <v>47</v>
      </c>
      <c r="C48" t="s">
        <v>131</v>
      </c>
      <c r="D48" t="s">
        <v>132</v>
      </c>
    </row>
    <row r="49" spans="2:4" x14ac:dyDescent="0.3">
      <c r="B49">
        <v>48</v>
      </c>
      <c r="C49" t="s">
        <v>52</v>
      </c>
      <c r="D49" t="s">
        <v>133</v>
      </c>
    </row>
    <row r="50" spans="2:4" x14ac:dyDescent="0.3">
      <c r="B50">
        <v>49</v>
      </c>
      <c r="C50" t="s">
        <v>134</v>
      </c>
      <c r="D50" t="s">
        <v>135</v>
      </c>
    </row>
    <row r="51" spans="2:4" x14ac:dyDescent="0.3">
      <c r="B51">
        <v>50</v>
      </c>
      <c r="C51" t="s">
        <v>136</v>
      </c>
      <c r="D51" t="s">
        <v>137</v>
      </c>
    </row>
    <row r="52" spans="2:4" x14ac:dyDescent="0.3">
      <c r="B52">
        <v>51</v>
      </c>
      <c r="C52" t="s">
        <v>138</v>
      </c>
      <c r="D52" t="s">
        <v>139</v>
      </c>
    </row>
    <row r="53" spans="2:4" x14ac:dyDescent="0.3">
      <c r="B53">
        <v>52</v>
      </c>
      <c r="C53" t="s">
        <v>140</v>
      </c>
      <c r="D53" t="s">
        <v>141</v>
      </c>
    </row>
    <row r="54" spans="2:4" x14ac:dyDescent="0.3">
      <c r="B54">
        <v>53</v>
      </c>
      <c r="C54" t="s">
        <v>142</v>
      </c>
      <c r="D54" t="s">
        <v>143</v>
      </c>
    </row>
    <row r="55" spans="2:4" x14ac:dyDescent="0.3">
      <c r="B55">
        <v>54</v>
      </c>
      <c r="C55" t="s">
        <v>144</v>
      </c>
      <c r="D55" t="s">
        <v>145</v>
      </c>
    </row>
    <row r="56" spans="2:4" x14ac:dyDescent="0.3">
      <c r="B56">
        <v>55</v>
      </c>
      <c r="C56" t="s">
        <v>146</v>
      </c>
      <c r="D56" t="s">
        <v>147</v>
      </c>
    </row>
    <row r="57" spans="2:4" x14ac:dyDescent="0.3">
      <c r="B57">
        <v>56</v>
      </c>
      <c r="C57" t="s">
        <v>148</v>
      </c>
      <c r="D57" t="s">
        <v>92</v>
      </c>
    </row>
    <row r="58" spans="2:4" x14ac:dyDescent="0.3">
      <c r="B58">
        <v>57</v>
      </c>
      <c r="C58" t="s">
        <v>149</v>
      </c>
      <c r="D58" t="s">
        <v>150</v>
      </c>
    </row>
    <row r="59" spans="2:4" x14ac:dyDescent="0.3">
      <c r="B59">
        <v>58</v>
      </c>
      <c r="C59" t="s">
        <v>151</v>
      </c>
      <c r="D59" t="s">
        <v>152</v>
      </c>
    </row>
    <row r="60" spans="2:4" x14ac:dyDescent="0.3">
      <c r="B60">
        <v>59</v>
      </c>
      <c r="C60" t="s">
        <v>153</v>
      </c>
      <c r="D60" t="s">
        <v>154</v>
      </c>
    </row>
    <row r="61" spans="2:4" x14ac:dyDescent="0.3">
      <c r="B61">
        <v>60</v>
      </c>
      <c r="C61" t="s">
        <v>155</v>
      </c>
      <c r="D61" t="s">
        <v>156</v>
      </c>
    </row>
    <row r="62" spans="2:4" x14ac:dyDescent="0.3">
      <c r="B62">
        <v>61</v>
      </c>
      <c r="C62" t="s">
        <v>157</v>
      </c>
      <c r="D62" t="s">
        <v>158</v>
      </c>
    </row>
    <row r="63" spans="2:4" x14ac:dyDescent="0.3">
      <c r="B63">
        <v>62</v>
      </c>
      <c r="C63" t="s">
        <v>159</v>
      </c>
      <c r="D63" t="s">
        <v>160</v>
      </c>
    </row>
    <row r="64" spans="2:4" x14ac:dyDescent="0.3">
      <c r="B64">
        <v>63</v>
      </c>
      <c r="C64" t="s">
        <v>161</v>
      </c>
      <c r="D64" t="s">
        <v>162</v>
      </c>
    </row>
    <row r="65" spans="2:4" x14ac:dyDescent="0.3">
      <c r="B65">
        <v>64</v>
      </c>
      <c r="C65" t="s">
        <v>163</v>
      </c>
      <c r="D65" t="s">
        <v>164</v>
      </c>
    </row>
    <row r="66" spans="2:4" x14ac:dyDescent="0.3">
      <c r="B66">
        <v>65</v>
      </c>
      <c r="C66" t="s">
        <v>165</v>
      </c>
      <c r="D66" t="s">
        <v>166</v>
      </c>
    </row>
    <row r="67" spans="2:4" x14ac:dyDescent="0.3">
      <c r="B67">
        <v>66</v>
      </c>
      <c r="C67" t="s">
        <v>167</v>
      </c>
      <c r="D67" t="s">
        <v>168</v>
      </c>
    </row>
    <row r="68" spans="2:4" x14ac:dyDescent="0.3">
      <c r="B68">
        <v>67</v>
      </c>
      <c r="C68" t="s">
        <v>169</v>
      </c>
      <c r="D68" t="s">
        <v>170</v>
      </c>
    </row>
    <row r="69" spans="2:4" x14ac:dyDescent="0.3">
      <c r="B69">
        <v>68</v>
      </c>
      <c r="C69" t="s">
        <v>171</v>
      </c>
      <c r="D69" t="s">
        <v>172</v>
      </c>
    </row>
    <row r="70" spans="2:4" x14ac:dyDescent="0.3">
      <c r="B70">
        <v>69</v>
      </c>
      <c r="C70" t="s">
        <v>173</v>
      </c>
      <c r="D70" t="s">
        <v>174</v>
      </c>
    </row>
    <row r="71" spans="2:4" x14ac:dyDescent="0.3">
      <c r="B71">
        <v>70</v>
      </c>
      <c r="C71" t="s">
        <v>175</v>
      </c>
      <c r="D71" t="s">
        <v>176</v>
      </c>
    </row>
    <row r="72" spans="2:4" x14ac:dyDescent="0.3">
      <c r="B72">
        <v>71</v>
      </c>
      <c r="C72" t="s">
        <v>177</v>
      </c>
      <c r="D72" t="s">
        <v>102</v>
      </c>
    </row>
    <row r="73" spans="2:4" x14ac:dyDescent="0.3">
      <c r="B73">
        <v>72</v>
      </c>
      <c r="C73" t="s">
        <v>178</v>
      </c>
      <c r="D73" t="s">
        <v>179</v>
      </c>
    </row>
    <row r="74" spans="2:4" x14ac:dyDescent="0.3">
      <c r="B74">
        <v>73</v>
      </c>
      <c r="C74" t="s">
        <v>180</v>
      </c>
      <c r="D74" t="s">
        <v>181</v>
      </c>
    </row>
    <row r="75" spans="2:4" x14ac:dyDescent="0.3">
      <c r="B75">
        <v>74</v>
      </c>
      <c r="C75" t="s">
        <v>182</v>
      </c>
      <c r="D75" t="s">
        <v>183</v>
      </c>
    </row>
    <row r="76" spans="2:4" x14ac:dyDescent="0.3">
      <c r="B76">
        <v>75</v>
      </c>
      <c r="C76" t="s">
        <v>55</v>
      </c>
      <c r="D76" t="s">
        <v>184</v>
      </c>
    </row>
    <row r="77" spans="2:4" x14ac:dyDescent="0.3">
      <c r="B77">
        <v>76</v>
      </c>
      <c r="C77" t="s">
        <v>52</v>
      </c>
      <c r="D77" t="s">
        <v>185</v>
      </c>
    </row>
    <row r="78" spans="2:4" x14ac:dyDescent="0.3">
      <c r="B78">
        <v>77</v>
      </c>
      <c r="C78" t="s">
        <v>186</v>
      </c>
      <c r="D78" t="s">
        <v>48</v>
      </c>
    </row>
    <row r="79" spans="2:4" x14ac:dyDescent="0.3">
      <c r="B79">
        <v>78</v>
      </c>
      <c r="C79" t="s">
        <v>161</v>
      </c>
      <c r="D79" t="s">
        <v>187</v>
      </c>
    </row>
    <row r="80" spans="2:4" x14ac:dyDescent="0.3">
      <c r="B80">
        <v>79</v>
      </c>
      <c r="C80" t="s">
        <v>188</v>
      </c>
      <c r="D80" t="s">
        <v>189</v>
      </c>
    </row>
    <row r="81" spans="2:4" x14ac:dyDescent="0.3">
      <c r="B81">
        <v>80</v>
      </c>
      <c r="C81" t="s">
        <v>190</v>
      </c>
      <c r="D81" t="s">
        <v>191</v>
      </c>
    </row>
    <row r="82" spans="2:4" x14ac:dyDescent="0.3">
      <c r="B82">
        <v>81</v>
      </c>
      <c r="C82" t="s">
        <v>192</v>
      </c>
      <c r="D82" t="s">
        <v>193</v>
      </c>
    </row>
    <row r="83" spans="2:4" x14ac:dyDescent="0.3">
      <c r="B83">
        <v>82</v>
      </c>
      <c r="C83" t="s">
        <v>194</v>
      </c>
      <c r="D83" t="s">
        <v>195</v>
      </c>
    </row>
    <row r="84" spans="2:4" x14ac:dyDescent="0.3">
      <c r="B84">
        <v>83</v>
      </c>
      <c r="C84" t="s">
        <v>196</v>
      </c>
      <c r="D84" t="s">
        <v>197</v>
      </c>
    </row>
    <row r="85" spans="2:4" x14ac:dyDescent="0.3">
      <c r="B85">
        <v>84</v>
      </c>
      <c r="C85" t="s">
        <v>198</v>
      </c>
      <c r="D85" t="s">
        <v>199</v>
      </c>
    </row>
    <row r="86" spans="2:4" x14ac:dyDescent="0.3">
      <c r="B86">
        <v>85</v>
      </c>
      <c r="C86" t="s">
        <v>177</v>
      </c>
      <c r="D86" t="s">
        <v>200</v>
      </c>
    </row>
    <row r="87" spans="2:4" x14ac:dyDescent="0.3">
      <c r="B87">
        <v>86</v>
      </c>
      <c r="C87" t="s">
        <v>201</v>
      </c>
      <c r="D87" t="s">
        <v>202</v>
      </c>
    </row>
    <row r="88" spans="2:4" x14ac:dyDescent="0.3">
      <c r="B88">
        <v>87</v>
      </c>
      <c r="C88" t="s">
        <v>203</v>
      </c>
      <c r="D88" t="s">
        <v>204</v>
      </c>
    </row>
    <row r="89" spans="2:4" x14ac:dyDescent="0.3">
      <c r="B89">
        <v>88</v>
      </c>
      <c r="C89" t="s">
        <v>157</v>
      </c>
      <c r="D89" t="s">
        <v>205</v>
      </c>
    </row>
    <row r="90" spans="2:4" x14ac:dyDescent="0.3">
      <c r="B90">
        <v>89</v>
      </c>
      <c r="C90" t="s">
        <v>206</v>
      </c>
      <c r="D90" t="s">
        <v>207</v>
      </c>
    </row>
    <row r="91" spans="2:4" x14ac:dyDescent="0.3">
      <c r="B91">
        <v>90</v>
      </c>
      <c r="C91" t="s">
        <v>177</v>
      </c>
      <c r="D91" t="s">
        <v>208</v>
      </c>
    </row>
    <row r="92" spans="2:4" x14ac:dyDescent="0.3">
      <c r="B92">
        <v>91</v>
      </c>
      <c r="C92" t="s">
        <v>209</v>
      </c>
      <c r="D92" t="s">
        <v>210</v>
      </c>
    </row>
    <row r="93" spans="2:4" x14ac:dyDescent="0.3">
      <c r="B93">
        <v>92</v>
      </c>
      <c r="C93" t="s">
        <v>211</v>
      </c>
      <c r="D93" t="s">
        <v>212</v>
      </c>
    </row>
    <row r="94" spans="2:4" x14ac:dyDescent="0.3">
      <c r="B94">
        <v>93</v>
      </c>
      <c r="C94" t="s">
        <v>213</v>
      </c>
      <c r="D94" t="s">
        <v>214</v>
      </c>
    </row>
    <row r="95" spans="2:4" x14ac:dyDescent="0.3">
      <c r="B95">
        <v>94</v>
      </c>
      <c r="C95" t="s">
        <v>215</v>
      </c>
      <c r="D95" t="s">
        <v>216</v>
      </c>
    </row>
    <row r="96" spans="2:4" x14ac:dyDescent="0.3">
      <c r="B96">
        <v>95</v>
      </c>
      <c r="C96" t="s">
        <v>217</v>
      </c>
      <c r="D96" t="s">
        <v>218</v>
      </c>
    </row>
    <row r="97" spans="2:4" x14ac:dyDescent="0.3">
      <c r="B97">
        <v>96</v>
      </c>
      <c r="C97" t="s">
        <v>219</v>
      </c>
      <c r="D97" t="s">
        <v>220</v>
      </c>
    </row>
    <row r="98" spans="2:4" x14ac:dyDescent="0.3">
      <c r="B98">
        <v>97</v>
      </c>
      <c r="C98" t="s">
        <v>221</v>
      </c>
      <c r="D98" t="s">
        <v>222</v>
      </c>
    </row>
    <row r="99" spans="2:4" x14ac:dyDescent="0.3">
      <c r="B99">
        <v>98</v>
      </c>
      <c r="C99" t="s">
        <v>223</v>
      </c>
      <c r="D99" t="s">
        <v>224</v>
      </c>
    </row>
    <row r="100" spans="2:4" x14ac:dyDescent="0.3">
      <c r="B100">
        <v>99</v>
      </c>
      <c r="C100" t="s">
        <v>225</v>
      </c>
      <c r="D100" t="s">
        <v>226</v>
      </c>
    </row>
    <row r="101" spans="2:4" x14ac:dyDescent="0.3">
      <c r="B101">
        <v>100</v>
      </c>
      <c r="C101" t="s">
        <v>227</v>
      </c>
      <c r="D101" t="s">
        <v>92</v>
      </c>
    </row>
    <row r="102" spans="2:4" x14ac:dyDescent="0.3">
      <c r="B102">
        <v>101</v>
      </c>
      <c r="C102" t="s">
        <v>228</v>
      </c>
      <c r="D102" t="s">
        <v>229</v>
      </c>
    </row>
    <row r="103" spans="2:4" x14ac:dyDescent="0.3">
      <c r="B103">
        <v>102</v>
      </c>
      <c r="C103" t="s">
        <v>230</v>
      </c>
      <c r="D103" t="s">
        <v>231</v>
      </c>
    </row>
    <row r="104" spans="2:4" x14ac:dyDescent="0.3">
      <c r="B104">
        <v>103</v>
      </c>
      <c r="C104" t="s">
        <v>169</v>
      </c>
      <c r="D104" t="s">
        <v>232</v>
      </c>
    </row>
    <row r="105" spans="2:4" x14ac:dyDescent="0.3">
      <c r="B105">
        <v>104</v>
      </c>
      <c r="C105" t="s">
        <v>233</v>
      </c>
      <c r="D105" t="s">
        <v>234</v>
      </c>
    </row>
    <row r="106" spans="2:4" x14ac:dyDescent="0.3">
      <c r="B106">
        <v>105</v>
      </c>
      <c r="C106" t="s">
        <v>219</v>
      </c>
      <c r="D106" t="s">
        <v>235</v>
      </c>
    </row>
    <row r="107" spans="2:4" x14ac:dyDescent="0.3">
      <c r="B107">
        <v>106</v>
      </c>
      <c r="C107" t="s">
        <v>236</v>
      </c>
      <c r="D107" t="s">
        <v>237</v>
      </c>
    </row>
    <row r="108" spans="2:4" x14ac:dyDescent="0.3">
      <c r="B108">
        <v>107</v>
      </c>
      <c r="C108" t="s">
        <v>238</v>
      </c>
      <c r="D108" t="s">
        <v>239</v>
      </c>
    </row>
    <row r="109" spans="2:4" x14ac:dyDescent="0.3">
      <c r="B109">
        <v>108</v>
      </c>
      <c r="C109" t="s">
        <v>240</v>
      </c>
      <c r="D109" t="s">
        <v>241</v>
      </c>
    </row>
    <row r="110" spans="2:4" x14ac:dyDescent="0.3">
      <c r="B110">
        <v>109</v>
      </c>
      <c r="C110" t="s">
        <v>242</v>
      </c>
      <c r="D110" t="s">
        <v>243</v>
      </c>
    </row>
    <row r="111" spans="2:4" x14ac:dyDescent="0.3">
      <c r="B111">
        <v>110</v>
      </c>
      <c r="C111" t="s">
        <v>244</v>
      </c>
      <c r="D111" t="s">
        <v>245</v>
      </c>
    </row>
    <row r="112" spans="2:4" x14ac:dyDescent="0.3">
      <c r="B112">
        <v>111</v>
      </c>
      <c r="C112" t="s">
        <v>246</v>
      </c>
      <c r="D112" t="s">
        <v>247</v>
      </c>
    </row>
    <row r="113" spans="2:4" x14ac:dyDescent="0.3">
      <c r="B113">
        <v>112</v>
      </c>
      <c r="C113" t="s">
        <v>246</v>
      </c>
      <c r="D113" t="s">
        <v>248</v>
      </c>
    </row>
    <row r="114" spans="2:4" x14ac:dyDescent="0.3">
      <c r="B114">
        <v>113</v>
      </c>
      <c r="C114" t="s">
        <v>249</v>
      </c>
      <c r="D114" t="s">
        <v>250</v>
      </c>
    </row>
    <row r="115" spans="2:4" x14ac:dyDescent="0.3">
      <c r="B115">
        <v>114</v>
      </c>
      <c r="C115" t="s">
        <v>49</v>
      </c>
      <c r="D115" t="s">
        <v>137</v>
      </c>
    </row>
    <row r="116" spans="2:4" x14ac:dyDescent="0.3">
      <c r="B116">
        <v>115</v>
      </c>
      <c r="C116" t="s">
        <v>121</v>
      </c>
      <c r="D116" t="s">
        <v>251</v>
      </c>
    </row>
    <row r="117" spans="2:4" x14ac:dyDescent="0.3">
      <c r="B117">
        <v>116</v>
      </c>
      <c r="C117" t="s">
        <v>252</v>
      </c>
      <c r="D117" t="s">
        <v>253</v>
      </c>
    </row>
    <row r="118" spans="2:4" x14ac:dyDescent="0.3">
      <c r="B118">
        <v>117</v>
      </c>
      <c r="C118" t="s">
        <v>254</v>
      </c>
      <c r="D118" t="s">
        <v>255</v>
      </c>
    </row>
    <row r="119" spans="2:4" x14ac:dyDescent="0.3">
      <c r="B119">
        <v>118</v>
      </c>
      <c r="C119" t="s">
        <v>256</v>
      </c>
      <c r="D119" t="s">
        <v>257</v>
      </c>
    </row>
    <row r="120" spans="2:4" x14ac:dyDescent="0.3">
      <c r="B120">
        <v>119</v>
      </c>
      <c r="C120" t="s">
        <v>163</v>
      </c>
      <c r="D120" t="s">
        <v>258</v>
      </c>
    </row>
    <row r="121" spans="2:4" x14ac:dyDescent="0.3">
      <c r="B121">
        <v>120</v>
      </c>
      <c r="C121" t="s">
        <v>140</v>
      </c>
      <c r="D121" t="s">
        <v>259</v>
      </c>
    </row>
    <row r="122" spans="2:4" x14ac:dyDescent="0.3">
      <c r="B122">
        <v>121</v>
      </c>
      <c r="C122" t="s">
        <v>260</v>
      </c>
      <c r="D122" t="s">
        <v>261</v>
      </c>
    </row>
    <row r="123" spans="2:4" x14ac:dyDescent="0.3">
      <c r="B123">
        <v>122</v>
      </c>
      <c r="C123" t="s">
        <v>262</v>
      </c>
      <c r="D123" t="s">
        <v>263</v>
      </c>
    </row>
    <row r="124" spans="2:4" x14ac:dyDescent="0.3">
      <c r="B124">
        <v>123</v>
      </c>
      <c r="C124" t="s">
        <v>55</v>
      </c>
      <c r="D124" t="s">
        <v>264</v>
      </c>
    </row>
    <row r="125" spans="2:4" x14ac:dyDescent="0.3">
      <c r="B125">
        <v>124</v>
      </c>
      <c r="C125" t="s">
        <v>265</v>
      </c>
      <c r="D125" t="s">
        <v>266</v>
      </c>
    </row>
    <row r="126" spans="2:4" x14ac:dyDescent="0.3">
      <c r="B126">
        <v>125</v>
      </c>
      <c r="C126" t="s">
        <v>267</v>
      </c>
      <c r="D126" t="s">
        <v>268</v>
      </c>
    </row>
    <row r="127" spans="2:4" x14ac:dyDescent="0.3">
      <c r="B127">
        <v>126</v>
      </c>
      <c r="C127" t="s">
        <v>157</v>
      </c>
      <c r="D127" t="s">
        <v>269</v>
      </c>
    </row>
    <row r="128" spans="2:4" x14ac:dyDescent="0.3">
      <c r="B128">
        <v>127</v>
      </c>
      <c r="C128" t="s">
        <v>270</v>
      </c>
      <c r="D128" t="s">
        <v>271</v>
      </c>
    </row>
    <row r="129" spans="2:4" x14ac:dyDescent="0.3">
      <c r="B129">
        <v>128</v>
      </c>
      <c r="C129" t="s">
        <v>272</v>
      </c>
      <c r="D129" t="s">
        <v>273</v>
      </c>
    </row>
    <row r="130" spans="2:4" x14ac:dyDescent="0.3">
      <c r="B130">
        <v>129</v>
      </c>
      <c r="C130" t="s">
        <v>274</v>
      </c>
      <c r="D130" t="s">
        <v>275</v>
      </c>
    </row>
    <row r="131" spans="2:4" x14ac:dyDescent="0.3">
      <c r="B131">
        <v>130</v>
      </c>
      <c r="C131" t="s">
        <v>276</v>
      </c>
      <c r="D131" t="s">
        <v>277</v>
      </c>
    </row>
    <row r="132" spans="2:4" x14ac:dyDescent="0.3">
      <c r="B132">
        <v>131</v>
      </c>
      <c r="C132" t="s">
        <v>278</v>
      </c>
      <c r="D132" t="s">
        <v>279</v>
      </c>
    </row>
    <row r="133" spans="2:4" x14ac:dyDescent="0.3">
      <c r="B133">
        <v>132</v>
      </c>
      <c r="C133" t="s">
        <v>280</v>
      </c>
      <c r="D133" t="s">
        <v>281</v>
      </c>
    </row>
    <row r="134" spans="2:4" x14ac:dyDescent="0.3">
      <c r="B134">
        <v>133</v>
      </c>
      <c r="C134" t="s">
        <v>282</v>
      </c>
      <c r="D134" t="s">
        <v>283</v>
      </c>
    </row>
    <row r="135" spans="2:4" x14ac:dyDescent="0.3">
      <c r="B135">
        <v>134</v>
      </c>
      <c r="C135" t="s">
        <v>284</v>
      </c>
      <c r="D135" t="s">
        <v>285</v>
      </c>
    </row>
    <row r="136" spans="2:4" x14ac:dyDescent="0.3">
      <c r="B136">
        <v>135</v>
      </c>
      <c r="C136" t="s">
        <v>286</v>
      </c>
      <c r="D136" t="s">
        <v>287</v>
      </c>
    </row>
    <row r="137" spans="2:4" x14ac:dyDescent="0.3">
      <c r="B137">
        <v>136</v>
      </c>
      <c r="C137" t="s">
        <v>288</v>
      </c>
      <c r="D137" t="s">
        <v>289</v>
      </c>
    </row>
    <row r="138" spans="2:4" x14ac:dyDescent="0.3">
      <c r="B138">
        <v>137</v>
      </c>
      <c r="C138" t="s">
        <v>290</v>
      </c>
      <c r="D138" t="s">
        <v>291</v>
      </c>
    </row>
    <row r="139" spans="2:4" x14ac:dyDescent="0.3">
      <c r="B139">
        <v>138</v>
      </c>
      <c r="C139" t="s">
        <v>292</v>
      </c>
      <c r="D139" t="s">
        <v>293</v>
      </c>
    </row>
    <row r="140" spans="2:4" x14ac:dyDescent="0.3">
      <c r="B140">
        <v>139</v>
      </c>
      <c r="C140" t="s">
        <v>294</v>
      </c>
      <c r="D140" t="s">
        <v>295</v>
      </c>
    </row>
    <row r="141" spans="2:4" x14ac:dyDescent="0.3">
      <c r="B141">
        <v>140</v>
      </c>
      <c r="C141" t="s">
        <v>296</v>
      </c>
      <c r="D141" t="s">
        <v>297</v>
      </c>
    </row>
    <row r="142" spans="2:4" x14ac:dyDescent="0.3">
      <c r="B142">
        <v>141</v>
      </c>
      <c r="C142" t="s">
        <v>244</v>
      </c>
      <c r="D142" t="s">
        <v>298</v>
      </c>
    </row>
    <row r="143" spans="2:4" x14ac:dyDescent="0.3">
      <c r="B143">
        <v>142</v>
      </c>
      <c r="C143" t="s">
        <v>52</v>
      </c>
      <c r="D143" t="s">
        <v>299</v>
      </c>
    </row>
    <row r="144" spans="2:4" x14ac:dyDescent="0.3">
      <c r="B144">
        <v>143</v>
      </c>
      <c r="C144" t="s">
        <v>300</v>
      </c>
      <c r="D144" t="s">
        <v>301</v>
      </c>
    </row>
    <row r="145" spans="2:4" x14ac:dyDescent="0.3">
      <c r="B145">
        <v>144</v>
      </c>
      <c r="C145" t="s">
        <v>302</v>
      </c>
      <c r="D145" t="s">
        <v>303</v>
      </c>
    </row>
    <row r="146" spans="2:4" x14ac:dyDescent="0.3">
      <c r="B146">
        <v>145</v>
      </c>
      <c r="C146" t="s">
        <v>304</v>
      </c>
      <c r="D146" t="s">
        <v>305</v>
      </c>
    </row>
    <row r="147" spans="2:4" x14ac:dyDescent="0.3">
      <c r="B147">
        <v>146</v>
      </c>
      <c r="C147" t="s">
        <v>306</v>
      </c>
      <c r="D147" t="s">
        <v>307</v>
      </c>
    </row>
    <row r="148" spans="2:4" x14ac:dyDescent="0.3">
      <c r="B148">
        <v>147</v>
      </c>
      <c r="C148" t="s">
        <v>308</v>
      </c>
      <c r="D148" t="s">
        <v>309</v>
      </c>
    </row>
    <row r="149" spans="2:4" x14ac:dyDescent="0.3">
      <c r="B149">
        <v>148</v>
      </c>
      <c r="C149" t="s">
        <v>310</v>
      </c>
      <c r="D149" t="s">
        <v>311</v>
      </c>
    </row>
    <row r="150" spans="2:4" x14ac:dyDescent="0.3">
      <c r="B150">
        <v>149</v>
      </c>
      <c r="C150" t="s">
        <v>312</v>
      </c>
      <c r="D150" t="s">
        <v>313</v>
      </c>
    </row>
    <row r="151" spans="2:4" x14ac:dyDescent="0.3">
      <c r="B151">
        <v>150</v>
      </c>
      <c r="C151" t="s">
        <v>314</v>
      </c>
      <c r="D151" t="s">
        <v>315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C4D3-4139-49B2-A1F5-3E90AF4715BA}">
  <dimension ref="A1:W153"/>
  <sheetViews>
    <sheetView tabSelected="1" workbookViewId="0">
      <selection activeCell="H14" sqref="H14"/>
    </sheetView>
  </sheetViews>
  <sheetFormatPr defaultRowHeight="14.4" x14ac:dyDescent="0.3"/>
  <cols>
    <col min="3" max="3" width="17.88671875" customWidth="1"/>
    <col min="4" max="4" width="29.88671875" customWidth="1"/>
    <col min="5" max="5" width="12.44140625" customWidth="1"/>
    <col min="6" max="6" width="15.88671875" customWidth="1"/>
    <col min="7" max="7" width="15.6640625" bestFit="1" customWidth="1"/>
    <col min="15" max="15" width="20.77734375" customWidth="1"/>
    <col min="19" max="19" width="9.21875" bestFit="1" customWidth="1"/>
    <col min="20" max="22" width="9.21875" customWidth="1"/>
  </cols>
  <sheetData>
    <row r="1" spans="1:23" x14ac:dyDescent="0.3">
      <c r="A1" t="s">
        <v>369</v>
      </c>
      <c r="B1" t="s">
        <v>370</v>
      </c>
      <c r="C1" t="s">
        <v>371</v>
      </c>
      <c r="D1" t="s">
        <v>408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P1" t="s">
        <v>396</v>
      </c>
      <c r="S1" t="s">
        <v>395</v>
      </c>
    </row>
    <row r="2" spans="1:23" x14ac:dyDescent="0.3">
      <c r="A2">
        <v>1</v>
      </c>
      <c r="B2">
        <v>93</v>
      </c>
      <c r="C2" t="s">
        <v>423</v>
      </c>
      <c r="D2" t="s">
        <v>424</v>
      </c>
      <c r="E2" t="s">
        <v>378</v>
      </c>
      <c r="F2" s="3">
        <v>27</v>
      </c>
      <c r="G2" s="5">
        <v>2.9083680555555557E-2</v>
      </c>
      <c r="H2">
        <v>7</v>
      </c>
      <c r="I2">
        <v>25</v>
      </c>
      <c r="L2" s="4">
        <v>1</v>
      </c>
      <c r="M2" t="s">
        <v>47</v>
      </c>
      <c r="N2" t="s">
        <v>48</v>
      </c>
      <c r="O2" t="str">
        <f t="shared" ref="O2:O33" si="0">_xlfn.CONCAT(M2," ",N2)</f>
        <v>Valentino Rossi</v>
      </c>
      <c r="P2">
        <f xml:space="preserve"> SUMIF(C$2:C$33,O2,A$2:A$33)</f>
        <v>10</v>
      </c>
      <c r="Q2">
        <f>IF(P2=0,"",P2)</f>
        <v>10</v>
      </c>
      <c r="S2" s="4" cm="1">
        <f t="array" ref="S2:S24">_xlfn._xlws.FILTER(Q2:Q153,Q2:Q153&lt;&gt;"","")+U$2</f>
        <v>2102</v>
      </c>
      <c r="T2" s="4"/>
      <c r="U2" s="4">
        <v>2092</v>
      </c>
      <c r="V2" s="4"/>
      <c r="W2">
        <f>COUNTIF(_xlfn.ANCHORARRAY(S$2),U2)</f>
        <v>0</v>
      </c>
    </row>
    <row r="3" spans="1:23" x14ac:dyDescent="0.3">
      <c r="A3">
        <v>2</v>
      </c>
      <c r="B3">
        <v>44</v>
      </c>
      <c r="C3" t="s">
        <v>437</v>
      </c>
      <c r="D3" t="s">
        <v>424</v>
      </c>
      <c r="E3" t="s">
        <v>378</v>
      </c>
      <c r="F3">
        <v>27</v>
      </c>
      <c r="G3">
        <v>4.859</v>
      </c>
      <c r="H3">
        <v>4</v>
      </c>
      <c r="I3">
        <v>20</v>
      </c>
      <c r="L3" s="4">
        <v>2</v>
      </c>
      <c r="M3" t="s">
        <v>49</v>
      </c>
      <c r="N3" t="s">
        <v>50</v>
      </c>
      <c r="O3" t="str">
        <f t="shared" si="0"/>
        <v>Marc Márquez</v>
      </c>
      <c r="P3">
        <f t="shared" ref="P3:P66" si="1" xml:space="preserve"> SUMIF(C$2:C$33,O3,A$2:A$33)</f>
        <v>1</v>
      </c>
      <c r="Q3">
        <f t="shared" ref="Q3:Q66" si="2">IF(P3=0,"",P3)</f>
        <v>1</v>
      </c>
      <c r="S3" s="4">
        <v>2093</v>
      </c>
      <c r="T3" s="4"/>
      <c r="V3" s="4"/>
      <c r="W3">
        <f>COUNTIF(_xlfn.ANCHORARRAY(S$2),U3)</f>
        <v>0</v>
      </c>
    </row>
    <row r="4" spans="1:23" x14ac:dyDescent="0.3">
      <c r="A4">
        <v>3</v>
      </c>
      <c r="B4">
        <v>23</v>
      </c>
      <c r="C4" t="s">
        <v>429</v>
      </c>
      <c r="D4" t="s">
        <v>430</v>
      </c>
      <c r="E4" t="s">
        <v>411</v>
      </c>
      <c r="F4">
        <v>27</v>
      </c>
      <c r="G4">
        <v>12.013</v>
      </c>
      <c r="H4">
        <v>16</v>
      </c>
      <c r="I4">
        <v>16</v>
      </c>
      <c r="L4" s="4">
        <v>3</v>
      </c>
      <c r="M4" t="s">
        <v>51</v>
      </c>
      <c r="N4" t="s">
        <v>52</v>
      </c>
      <c r="O4" t="str">
        <f t="shared" si="0"/>
        <v>Jorge Lorenzo</v>
      </c>
      <c r="P4">
        <f t="shared" si="1"/>
        <v>0</v>
      </c>
      <c r="Q4" t="str">
        <f t="shared" si="2"/>
        <v/>
      </c>
      <c r="S4" s="4">
        <v>2105</v>
      </c>
      <c r="T4" s="4"/>
      <c r="U4" s="4">
        <f t="shared" ref="U4:U24" si="3">U$2+A2</f>
        <v>2093</v>
      </c>
      <c r="V4" s="4"/>
      <c r="W4">
        <f>COUNTIF(_xlfn.ANCHORARRAY(S$2),U4)</f>
        <v>1</v>
      </c>
    </row>
    <row r="5" spans="1:23" x14ac:dyDescent="0.3">
      <c r="A5">
        <v>4</v>
      </c>
      <c r="B5">
        <v>20</v>
      </c>
      <c r="C5" t="s">
        <v>414</v>
      </c>
      <c r="D5" t="s">
        <v>415</v>
      </c>
      <c r="E5" t="s">
        <v>416</v>
      </c>
      <c r="F5">
        <v>27</v>
      </c>
      <c r="G5">
        <v>12.775</v>
      </c>
      <c r="H5">
        <v>15</v>
      </c>
      <c r="I5">
        <v>13</v>
      </c>
      <c r="L5" s="4">
        <v>4</v>
      </c>
      <c r="M5" t="s">
        <v>53</v>
      </c>
      <c r="N5" t="s">
        <v>54</v>
      </c>
      <c r="O5" t="str">
        <f t="shared" si="0"/>
        <v>Dani Pedrosa</v>
      </c>
      <c r="P5">
        <f t="shared" si="1"/>
        <v>0</v>
      </c>
      <c r="Q5" t="str">
        <f t="shared" si="2"/>
        <v/>
      </c>
      <c r="S5" s="4">
        <v>2099</v>
      </c>
      <c r="T5" s="4"/>
      <c r="U5" s="4">
        <f t="shared" si="3"/>
        <v>2094</v>
      </c>
      <c r="V5" s="4"/>
      <c r="W5">
        <f>COUNTIF(_xlfn.ANCHORARRAY(S$2),U5)</f>
        <v>1</v>
      </c>
    </row>
    <row r="6" spans="1:23" x14ac:dyDescent="0.3">
      <c r="A6">
        <v>5</v>
      </c>
      <c r="B6">
        <v>5</v>
      </c>
      <c r="C6" t="s">
        <v>421</v>
      </c>
      <c r="D6" t="s">
        <v>410</v>
      </c>
      <c r="E6" t="s">
        <v>411</v>
      </c>
      <c r="F6">
        <v>27</v>
      </c>
      <c r="G6">
        <v>16.457999999999998</v>
      </c>
      <c r="H6">
        <v>10</v>
      </c>
      <c r="I6">
        <v>11</v>
      </c>
      <c r="L6" s="4">
        <v>5</v>
      </c>
      <c r="M6" t="s">
        <v>55</v>
      </c>
      <c r="N6" t="s">
        <v>56</v>
      </c>
      <c r="O6" t="str">
        <f t="shared" si="0"/>
        <v>Andrea Dovizioso</v>
      </c>
      <c r="P6">
        <f t="shared" si="1"/>
        <v>13</v>
      </c>
      <c r="Q6">
        <f t="shared" si="2"/>
        <v>13</v>
      </c>
      <c r="S6" s="4">
        <v>2115</v>
      </c>
      <c r="T6" s="4"/>
      <c r="U6" s="4">
        <f t="shared" si="3"/>
        <v>2095</v>
      </c>
      <c r="V6" s="4"/>
      <c r="W6">
        <f t="shared" ref="W6:W55" si="4">COUNTIF(_xlfn.ANCHORARRAY(S$2),U6)</f>
        <v>1</v>
      </c>
    </row>
    <row r="7" spans="1:23" x14ac:dyDescent="0.3">
      <c r="A7">
        <v>6</v>
      </c>
      <c r="B7">
        <v>42</v>
      </c>
      <c r="C7" t="s">
        <v>422</v>
      </c>
      <c r="D7" t="s">
        <v>413</v>
      </c>
      <c r="E7" t="s">
        <v>183</v>
      </c>
      <c r="F7">
        <v>27</v>
      </c>
      <c r="G7">
        <v>17.669</v>
      </c>
      <c r="H7">
        <v>13</v>
      </c>
      <c r="I7">
        <v>10</v>
      </c>
      <c r="L7" s="4">
        <v>6</v>
      </c>
      <c r="M7" t="s">
        <v>57</v>
      </c>
      <c r="N7" t="s">
        <v>58</v>
      </c>
      <c r="O7" t="str">
        <f t="shared" si="0"/>
        <v>Aleix Espargaró</v>
      </c>
      <c r="P7">
        <f t="shared" si="1"/>
        <v>7</v>
      </c>
      <c r="Q7">
        <f t="shared" si="2"/>
        <v>7</v>
      </c>
      <c r="S7" s="4">
        <v>2098</v>
      </c>
      <c r="T7" s="4"/>
      <c r="U7" s="4">
        <f t="shared" si="3"/>
        <v>2096</v>
      </c>
      <c r="V7" s="4"/>
      <c r="W7">
        <f t="shared" si="4"/>
        <v>1</v>
      </c>
    </row>
    <row r="8" spans="1:23" x14ac:dyDescent="0.3">
      <c r="A8">
        <v>7</v>
      </c>
      <c r="B8">
        <v>41</v>
      </c>
      <c r="C8" t="s">
        <v>442</v>
      </c>
      <c r="D8" t="s">
        <v>443</v>
      </c>
      <c r="E8" t="s">
        <v>444</v>
      </c>
      <c r="F8">
        <v>27</v>
      </c>
      <c r="G8">
        <v>18.468</v>
      </c>
      <c r="H8">
        <v>11</v>
      </c>
      <c r="I8">
        <v>9</v>
      </c>
      <c r="L8" s="4">
        <v>7</v>
      </c>
      <c r="M8" t="s">
        <v>59</v>
      </c>
      <c r="N8" t="s">
        <v>60</v>
      </c>
      <c r="O8" t="str">
        <f t="shared" si="0"/>
        <v>Joan Mir</v>
      </c>
      <c r="P8">
        <f t="shared" si="1"/>
        <v>23</v>
      </c>
      <c r="Q8">
        <f t="shared" si="2"/>
        <v>23</v>
      </c>
      <c r="S8" s="4">
        <v>2103</v>
      </c>
      <c r="T8" s="4"/>
      <c r="U8" s="4">
        <f t="shared" si="3"/>
        <v>2097</v>
      </c>
      <c r="V8" s="4"/>
      <c r="W8">
        <f t="shared" si="4"/>
        <v>1</v>
      </c>
    </row>
    <row r="9" spans="1:23" x14ac:dyDescent="0.3">
      <c r="A9">
        <v>8</v>
      </c>
      <c r="B9">
        <v>12</v>
      </c>
      <c r="C9" t="s">
        <v>439</v>
      </c>
      <c r="D9" t="s">
        <v>443</v>
      </c>
      <c r="E9" t="s">
        <v>444</v>
      </c>
      <c r="F9">
        <v>27</v>
      </c>
      <c r="G9">
        <v>18.606999999999999</v>
      </c>
      <c r="H9">
        <v>19</v>
      </c>
      <c r="I9">
        <v>8</v>
      </c>
      <c r="L9" s="4">
        <v>8</v>
      </c>
      <c r="M9" t="s">
        <v>61</v>
      </c>
      <c r="N9" t="s">
        <v>62</v>
      </c>
      <c r="O9" t="str">
        <f t="shared" si="0"/>
        <v>Álex Rins</v>
      </c>
      <c r="P9">
        <f t="shared" si="1"/>
        <v>6</v>
      </c>
      <c r="Q9">
        <f t="shared" si="2"/>
        <v>6</v>
      </c>
      <c r="S9" s="4">
        <v>2113</v>
      </c>
      <c r="T9" s="4"/>
      <c r="U9" s="4">
        <f t="shared" si="3"/>
        <v>2098</v>
      </c>
      <c r="V9" s="4"/>
      <c r="W9">
        <f t="shared" si="4"/>
        <v>1</v>
      </c>
    </row>
    <row r="10" spans="1:23" x14ac:dyDescent="0.3">
      <c r="A10">
        <v>9</v>
      </c>
      <c r="B10">
        <v>10</v>
      </c>
      <c r="C10" t="s">
        <v>433</v>
      </c>
      <c r="D10" t="s">
        <v>434</v>
      </c>
      <c r="E10" t="s">
        <v>411</v>
      </c>
      <c r="F10">
        <v>27</v>
      </c>
      <c r="G10">
        <v>25.417000000000002</v>
      </c>
      <c r="H10">
        <v>3</v>
      </c>
      <c r="I10">
        <v>7</v>
      </c>
      <c r="L10" s="4">
        <v>9</v>
      </c>
      <c r="M10" t="s">
        <v>63</v>
      </c>
      <c r="N10" t="s">
        <v>64</v>
      </c>
      <c r="O10" t="str">
        <f t="shared" si="0"/>
        <v>Brad Binder</v>
      </c>
      <c r="P10">
        <f t="shared" si="1"/>
        <v>11</v>
      </c>
      <c r="Q10">
        <f t="shared" si="2"/>
        <v>11</v>
      </c>
      <c r="S10" s="4">
        <v>2107</v>
      </c>
      <c r="T10" s="4"/>
      <c r="U10" s="4">
        <f t="shared" si="3"/>
        <v>2099</v>
      </c>
      <c r="V10" s="4"/>
      <c r="W10">
        <f t="shared" si="4"/>
        <v>1</v>
      </c>
    </row>
    <row r="11" spans="1:23" x14ac:dyDescent="0.3">
      <c r="A11">
        <v>10</v>
      </c>
      <c r="B11">
        <v>46</v>
      </c>
      <c r="C11" t="s">
        <v>431</v>
      </c>
      <c r="D11" t="s">
        <v>432</v>
      </c>
      <c r="E11" t="s">
        <v>416</v>
      </c>
      <c r="F11">
        <v>27</v>
      </c>
      <c r="G11">
        <v>27.734999999999999</v>
      </c>
      <c r="H11">
        <v>23</v>
      </c>
      <c r="I11">
        <v>6</v>
      </c>
      <c r="L11" s="4">
        <v>10</v>
      </c>
      <c r="M11" t="s">
        <v>65</v>
      </c>
      <c r="N11" t="s">
        <v>66</v>
      </c>
      <c r="O11" t="str">
        <f t="shared" si="0"/>
        <v>Jack Miller</v>
      </c>
      <c r="P11">
        <f t="shared" si="1"/>
        <v>21</v>
      </c>
      <c r="Q11">
        <f t="shared" si="2"/>
        <v>21</v>
      </c>
      <c r="S11" s="4">
        <v>2094</v>
      </c>
      <c r="T11" s="4"/>
      <c r="U11" s="4">
        <f t="shared" si="3"/>
        <v>2100</v>
      </c>
      <c r="V11" s="4"/>
      <c r="W11">
        <f t="shared" si="4"/>
        <v>1</v>
      </c>
    </row>
    <row r="12" spans="1:23" x14ac:dyDescent="0.3">
      <c r="A12">
        <v>11</v>
      </c>
      <c r="B12">
        <v>33</v>
      </c>
      <c r="C12" t="s">
        <v>417</v>
      </c>
      <c r="D12" t="s">
        <v>418</v>
      </c>
      <c r="E12" t="s">
        <v>377</v>
      </c>
      <c r="F12">
        <v>27</v>
      </c>
      <c r="G12">
        <v>27.879000000000001</v>
      </c>
      <c r="H12">
        <v>20</v>
      </c>
      <c r="I12">
        <v>5</v>
      </c>
      <c r="L12" s="4">
        <v>11</v>
      </c>
      <c r="M12" t="s">
        <v>67</v>
      </c>
      <c r="N12" t="s">
        <v>68</v>
      </c>
      <c r="O12" t="str">
        <f t="shared" si="0"/>
        <v>Takaaki Nakagami</v>
      </c>
      <c r="P12">
        <f t="shared" si="1"/>
        <v>15</v>
      </c>
      <c r="Q12">
        <f t="shared" si="2"/>
        <v>15</v>
      </c>
      <c r="S12" s="4">
        <v>2095</v>
      </c>
      <c r="T12" s="4"/>
      <c r="U12" s="4">
        <f t="shared" si="3"/>
        <v>2101</v>
      </c>
      <c r="V12" s="4"/>
      <c r="W12">
        <f t="shared" si="4"/>
        <v>1</v>
      </c>
    </row>
    <row r="13" spans="1:23" x14ac:dyDescent="0.3">
      <c r="A13">
        <v>12</v>
      </c>
      <c r="B13">
        <v>51</v>
      </c>
      <c r="C13" t="s">
        <v>447</v>
      </c>
      <c r="D13" t="s">
        <v>428</v>
      </c>
      <c r="E13" t="s">
        <v>411</v>
      </c>
      <c r="F13">
        <v>27</v>
      </c>
      <c r="G13">
        <v>28.137</v>
      </c>
      <c r="H13">
        <v>22</v>
      </c>
      <c r="I13">
        <v>4</v>
      </c>
      <c r="L13" s="4">
        <v>12</v>
      </c>
      <c r="M13" t="s">
        <v>69</v>
      </c>
      <c r="N13" t="s">
        <v>58</v>
      </c>
      <c r="O13" t="str">
        <f t="shared" si="0"/>
        <v>Pol Espargaró</v>
      </c>
      <c r="P13">
        <f t="shared" si="1"/>
        <v>2</v>
      </c>
      <c r="Q13">
        <f t="shared" si="2"/>
        <v>2</v>
      </c>
      <c r="S13" s="4">
        <v>2101</v>
      </c>
      <c r="T13" s="4"/>
      <c r="U13" s="4">
        <f t="shared" si="3"/>
        <v>2102</v>
      </c>
      <c r="V13" s="4"/>
      <c r="W13">
        <f t="shared" si="4"/>
        <v>1</v>
      </c>
    </row>
    <row r="14" spans="1:23" x14ac:dyDescent="0.3">
      <c r="A14">
        <v>13</v>
      </c>
      <c r="B14">
        <v>4</v>
      </c>
      <c r="C14" t="s">
        <v>449</v>
      </c>
      <c r="D14" t="s">
        <v>432</v>
      </c>
      <c r="E14" t="s">
        <v>416</v>
      </c>
      <c r="F14">
        <v>27</v>
      </c>
      <c r="G14">
        <v>41.412999999999997</v>
      </c>
      <c r="H14">
        <v>21</v>
      </c>
      <c r="I14">
        <v>3</v>
      </c>
      <c r="L14" s="4">
        <v>13</v>
      </c>
      <c r="M14" t="s">
        <v>70</v>
      </c>
      <c r="N14" t="s">
        <v>71</v>
      </c>
      <c r="O14" t="str">
        <f t="shared" si="0"/>
        <v>Enea Bastianini</v>
      </c>
      <c r="P14">
        <f t="shared" si="1"/>
        <v>3</v>
      </c>
      <c r="Q14">
        <f t="shared" si="2"/>
        <v>3</v>
      </c>
      <c r="S14" s="4">
        <v>2109</v>
      </c>
      <c r="T14" s="4"/>
      <c r="U14" s="4">
        <f t="shared" si="3"/>
        <v>2103</v>
      </c>
      <c r="V14" s="4"/>
      <c r="W14">
        <f t="shared" si="4"/>
        <v>1</v>
      </c>
    </row>
    <row r="15" spans="1:23" x14ac:dyDescent="0.3">
      <c r="A15">
        <v>14</v>
      </c>
      <c r="B15">
        <v>21</v>
      </c>
      <c r="C15" t="s">
        <v>448</v>
      </c>
      <c r="D15" t="s">
        <v>415</v>
      </c>
      <c r="E15" t="s">
        <v>416</v>
      </c>
      <c r="F15">
        <v>27</v>
      </c>
      <c r="G15">
        <v>42.83</v>
      </c>
      <c r="H15">
        <v>6</v>
      </c>
      <c r="I15">
        <v>2</v>
      </c>
      <c r="L15" s="4">
        <v>14</v>
      </c>
      <c r="M15" t="s">
        <v>72</v>
      </c>
      <c r="N15" t="s">
        <v>73</v>
      </c>
      <c r="O15" t="str">
        <f t="shared" si="0"/>
        <v>Marco Bezzecchi</v>
      </c>
      <c r="P15">
        <f t="shared" si="1"/>
        <v>0</v>
      </c>
      <c r="Q15" t="str">
        <f t="shared" si="2"/>
        <v/>
      </c>
      <c r="S15" s="4">
        <v>2110</v>
      </c>
      <c r="T15" s="4"/>
      <c r="U15" s="4">
        <f t="shared" si="3"/>
        <v>2104</v>
      </c>
      <c r="V15" s="4"/>
      <c r="W15">
        <f t="shared" si="4"/>
        <v>1</v>
      </c>
    </row>
    <row r="16" spans="1:23" x14ac:dyDescent="0.3">
      <c r="A16">
        <v>15</v>
      </c>
      <c r="B16">
        <v>30</v>
      </c>
      <c r="C16" t="s">
        <v>419</v>
      </c>
      <c r="D16" t="s">
        <v>420</v>
      </c>
      <c r="E16" t="s">
        <v>378</v>
      </c>
      <c r="F16">
        <v>27</v>
      </c>
      <c r="G16" t="s">
        <v>450</v>
      </c>
      <c r="H16">
        <v>17</v>
      </c>
      <c r="I16">
        <v>1</v>
      </c>
      <c r="L16" s="4">
        <v>15</v>
      </c>
      <c r="M16" t="s">
        <v>74</v>
      </c>
      <c r="N16" t="s">
        <v>75</v>
      </c>
      <c r="O16" t="str">
        <f t="shared" si="0"/>
        <v>Luca Marini</v>
      </c>
      <c r="P16">
        <f t="shared" si="1"/>
        <v>9</v>
      </c>
      <c r="Q16">
        <f t="shared" si="2"/>
        <v>9</v>
      </c>
      <c r="S16" s="4">
        <v>2097</v>
      </c>
      <c r="T16" s="4"/>
      <c r="U16" s="4">
        <f t="shared" si="3"/>
        <v>2105</v>
      </c>
      <c r="V16" s="4"/>
      <c r="W16">
        <f t="shared" si="4"/>
        <v>1</v>
      </c>
    </row>
    <row r="17" spans="1:23" x14ac:dyDescent="0.3">
      <c r="A17">
        <v>16</v>
      </c>
      <c r="B17">
        <v>63</v>
      </c>
      <c r="C17" t="s">
        <v>427</v>
      </c>
      <c r="D17" t="s">
        <v>428</v>
      </c>
      <c r="E17" t="s">
        <v>411</v>
      </c>
      <c r="F17">
        <v>22</v>
      </c>
      <c r="G17" t="s">
        <v>379</v>
      </c>
      <c r="H17">
        <v>1</v>
      </c>
      <c r="L17" s="4">
        <v>16</v>
      </c>
      <c r="M17" t="s">
        <v>76</v>
      </c>
      <c r="N17" t="s">
        <v>77</v>
      </c>
      <c r="O17" t="str">
        <f t="shared" si="0"/>
        <v>Miguel Oliveira</v>
      </c>
      <c r="P17">
        <f t="shared" si="1"/>
        <v>17</v>
      </c>
      <c r="Q17">
        <f t="shared" si="2"/>
        <v>17</v>
      </c>
      <c r="S17" s="4">
        <v>2096</v>
      </c>
      <c r="T17" s="4"/>
      <c r="U17" s="4">
        <f t="shared" si="3"/>
        <v>2106</v>
      </c>
      <c r="V17" s="4"/>
      <c r="W17">
        <f t="shared" si="4"/>
        <v>1</v>
      </c>
    </row>
    <row r="18" spans="1:23" x14ac:dyDescent="0.3">
      <c r="A18">
        <v>17</v>
      </c>
      <c r="B18">
        <v>88</v>
      </c>
      <c r="C18" t="s">
        <v>441</v>
      </c>
      <c r="D18" t="s">
        <v>418</v>
      </c>
      <c r="E18" t="s">
        <v>377</v>
      </c>
      <c r="F18">
        <v>22</v>
      </c>
      <c r="G18" t="s">
        <v>379</v>
      </c>
      <c r="H18">
        <v>5</v>
      </c>
      <c r="L18" s="4">
        <v>17</v>
      </c>
      <c r="M18" t="s">
        <v>51</v>
      </c>
      <c r="N18" t="s">
        <v>78</v>
      </c>
      <c r="O18" t="str">
        <f t="shared" si="0"/>
        <v>Jorge Martín</v>
      </c>
      <c r="P18">
        <f t="shared" si="1"/>
        <v>18</v>
      </c>
      <c r="Q18">
        <f t="shared" si="2"/>
        <v>18</v>
      </c>
      <c r="S18" s="4">
        <v>2108</v>
      </c>
      <c r="T18" s="4"/>
      <c r="U18" s="4">
        <f t="shared" si="3"/>
        <v>2107</v>
      </c>
      <c r="V18" s="4"/>
      <c r="W18">
        <f t="shared" si="4"/>
        <v>1</v>
      </c>
    </row>
    <row r="19" spans="1:23" x14ac:dyDescent="0.3">
      <c r="A19">
        <v>18</v>
      </c>
      <c r="B19">
        <v>89</v>
      </c>
      <c r="C19" t="s">
        <v>409</v>
      </c>
      <c r="D19" t="s">
        <v>410</v>
      </c>
      <c r="E19" t="s">
        <v>411</v>
      </c>
      <c r="F19">
        <v>12</v>
      </c>
      <c r="G19" t="s">
        <v>379</v>
      </c>
      <c r="H19">
        <v>12</v>
      </c>
      <c r="L19" s="4">
        <v>18</v>
      </c>
      <c r="M19" t="s">
        <v>79</v>
      </c>
      <c r="N19" t="s">
        <v>80</v>
      </c>
      <c r="O19" t="str">
        <f t="shared" si="0"/>
        <v>Johann Zarco</v>
      </c>
      <c r="P19">
        <f t="shared" si="1"/>
        <v>5</v>
      </c>
      <c r="Q19">
        <f t="shared" si="2"/>
        <v>5</v>
      </c>
      <c r="S19" s="4">
        <v>2106</v>
      </c>
      <c r="T19" s="4"/>
      <c r="U19" s="4">
        <f t="shared" si="3"/>
        <v>2108</v>
      </c>
      <c r="V19" s="4"/>
      <c r="W19">
        <f t="shared" si="4"/>
        <v>1</v>
      </c>
    </row>
    <row r="20" spans="1:23" x14ac:dyDescent="0.3">
      <c r="A20">
        <v>19</v>
      </c>
      <c r="B20">
        <v>27</v>
      </c>
      <c r="C20" t="s">
        <v>435</v>
      </c>
      <c r="D20" t="s">
        <v>436</v>
      </c>
      <c r="E20" t="s">
        <v>377</v>
      </c>
      <c r="F20">
        <v>10</v>
      </c>
      <c r="G20" t="s">
        <v>379</v>
      </c>
      <c r="H20">
        <v>8</v>
      </c>
      <c r="L20" s="4">
        <v>19</v>
      </c>
      <c r="M20" t="s">
        <v>81</v>
      </c>
      <c r="N20" t="s">
        <v>82</v>
      </c>
      <c r="O20" t="str">
        <f t="shared" si="0"/>
        <v>Fabio Quartararo</v>
      </c>
      <c r="P20">
        <f t="shared" si="1"/>
        <v>4</v>
      </c>
      <c r="Q20">
        <f t="shared" si="2"/>
        <v>4</v>
      </c>
      <c r="S20" s="4">
        <v>2104</v>
      </c>
      <c r="T20" s="4"/>
      <c r="U20" s="4">
        <f t="shared" si="3"/>
        <v>2109</v>
      </c>
      <c r="V20" s="4"/>
      <c r="W20">
        <f t="shared" si="4"/>
        <v>1</v>
      </c>
    </row>
    <row r="21" spans="1:23" x14ac:dyDescent="0.3">
      <c r="A21">
        <v>20</v>
      </c>
      <c r="B21">
        <v>73</v>
      </c>
      <c r="C21" t="s">
        <v>425</v>
      </c>
      <c r="D21" t="s">
        <v>426</v>
      </c>
      <c r="E21" t="s">
        <v>378</v>
      </c>
      <c r="F21">
        <v>9</v>
      </c>
      <c r="G21" t="s">
        <v>446</v>
      </c>
      <c r="H21">
        <v>14</v>
      </c>
      <c r="L21" s="4">
        <v>20</v>
      </c>
      <c r="M21" t="s">
        <v>83</v>
      </c>
      <c r="N21" t="s">
        <v>84</v>
      </c>
      <c r="O21" t="str">
        <f t="shared" si="0"/>
        <v>Francesco Bagnaia</v>
      </c>
      <c r="P21">
        <f t="shared" si="1"/>
        <v>16</v>
      </c>
      <c r="Q21">
        <f t="shared" si="2"/>
        <v>16</v>
      </c>
      <c r="S21" s="4">
        <v>2112</v>
      </c>
      <c r="T21" s="4"/>
      <c r="U21" s="4">
        <f t="shared" si="3"/>
        <v>2110</v>
      </c>
      <c r="V21" s="4"/>
      <c r="W21">
        <f t="shared" si="4"/>
        <v>1</v>
      </c>
    </row>
    <row r="22" spans="1:23" x14ac:dyDescent="0.3">
      <c r="A22">
        <v>21</v>
      </c>
      <c r="B22">
        <v>43</v>
      </c>
      <c r="C22" t="s">
        <v>440</v>
      </c>
      <c r="D22" t="s">
        <v>428</v>
      </c>
      <c r="E22" t="s">
        <v>411</v>
      </c>
      <c r="F22">
        <v>3</v>
      </c>
      <c r="G22" t="s">
        <v>379</v>
      </c>
      <c r="H22">
        <v>2</v>
      </c>
      <c r="L22" s="4">
        <v>21</v>
      </c>
      <c r="M22" t="s">
        <v>85</v>
      </c>
      <c r="N22" t="s">
        <v>86</v>
      </c>
      <c r="O22" t="str">
        <f t="shared" si="0"/>
        <v>Franco Morbidelli</v>
      </c>
      <c r="P22">
        <f t="shared" si="1"/>
        <v>14</v>
      </c>
      <c r="Q22">
        <f t="shared" si="2"/>
        <v>14</v>
      </c>
      <c r="S22" s="4">
        <v>2100</v>
      </c>
      <c r="T22" s="4"/>
      <c r="U22" s="4">
        <f t="shared" si="3"/>
        <v>2111</v>
      </c>
      <c r="V22" s="4"/>
      <c r="W22">
        <f t="shared" si="4"/>
        <v>1</v>
      </c>
    </row>
    <row r="23" spans="1:23" x14ac:dyDescent="0.3">
      <c r="A23">
        <v>22</v>
      </c>
      <c r="B23">
        <v>9</v>
      </c>
      <c r="C23" t="s">
        <v>438</v>
      </c>
      <c r="D23" t="s">
        <v>436</v>
      </c>
      <c r="E23" t="s">
        <v>377</v>
      </c>
      <c r="F23">
        <v>2</v>
      </c>
      <c r="G23" t="s">
        <v>379</v>
      </c>
      <c r="H23">
        <v>9</v>
      </c>
      <c r="L23" s="4">
        <v>22</v>
      </c>
      <c r="M23" t="s">
        <v>52</v>
      </c>
      <c r="N23" t="s">
        <v>87</v>
      </c>
      <c r="O23" t="str">
        <f t="shared" si="0"/>
        <v>Lorenzo Savadori</v>
      </c>
      <c r="P23">
        <f t="shared" si="1"/>
        <v>0</v>
      </c>
      <c r="Q23" t="str">
        <f t="shared" si="2"/>
        <v/>
      </c>
      <c r="S23" s="4">
        <v>2111</v>
      </c>
      <c r="T23" s="4"/>
      <c r="U23" s="4">
        <f t="shared" si="3"/>
        <v>2112</v>
      </c>
      <c r="V23" s="4"/>
      <c r="W23">
        <f t="shared" si="4"/>
        <v>1</v>
      </c>
    </row>
    <row r="24" spans="1:23" x14ac:dyDescent="0.3">
      <c r="A24">
        <v>23</v>
      </c>
      <c r="B24">
        <v>36</v>
      </c>
      <c r="C24" t="s">
        <v>412</v>
      </c>
      <c r="D24" t="s">
        <v>413</v>
      </c>
      <c r="E24" t="s">
        <v>183</v>
      </c>
      <c r="F24">
        <v>2</v>
      </c>
      <c r="G24" t="s">
        <v>379</v>
      </c>
      <c r="H24">
        <v>18</v>
      </c>
      <c r="L24" s="4">
        <v>23</v>
      </c>
      <c r="M24" t="s">
        <v>88</v>
      </c>
      <c r="N24" t="s">
        <v>89</v>
      </c>
      <c r="O24" t="str">
        <f t="shared" si="0"/>
        <v>Remy Gardner</v>
      </c>
      <c r="P24">
        <f t="shared" si="1"/>
        <v>0</v>
      </c>
      <c r="Q24" t="str">
        <f t="shared" si="2"/>
        <v/>
      </c>
      <c r="S24" s="4">
        <v>2114</v>
      </c>
      <c r="T24" s="4"/>
      <c r="U24" s="4">
        <f t="shared" si="3"/>
        <v>2113</v>
      </c>
      <c r="V24" s="4"/>
      <c r="W24">
        <f t="shared" si="4"/>
        <v>1</v>
      </c>
    </row>
    <row r="25" spans="1:23" x14ac:dyDescent="0.3">
      <c r="A25" t="s">
        <v>405</v>
      </c>
      <c r="B25">
        <v>32</v>
      </c>
      <c r="C25" t="s">
        <v>445</v>
      </c>
      <c r="D25" t="s">
        <v>443</v>
      </c>
      <c r="E25" t="s">
        <v>444</v>
      </c>
      <c r="G25" t="s">
        <v>406</v>
      </c>
      <c r="L25" s="4">
        <v>24</v>
      </c>
      <c r="M25" t="s">
        <v>90</v>
      </c>
      <c r="N25" t="s">
        <v>64</v>
      </c>
      <c r="O25" t="str">
        <f t="shared" si="0"/>
        <v>Darryn Binder</v>
      </c>
      <c r="P25">
        <f t="shared" si="1"/>
        <v>0</v>
      </c>
      <c r="Q25" t="str">
        <f t="shared" si="2"/>
        <v/>
      </c>
      <c r="S25" s="4"/>
      <c r="T25" s="4"/>
      <c r="U25" s="4">
        <f t="shared" ref="U25:U41" si="5">U$2+A23</f>
        <v>2114</v>
      </c>
      <c r="V25" s="4"/>
      <c r="W25">
        <f t="shared" si="4"/>
        <v>1</v>
      </c>
    </row>
    <row r="26" spans="1:23" x14ac:dyDescent="0.3">
      <c r="A26" t="s">
        <v>407</v>
      </c>
      <c r="B26" t="s">
        <v>407</v>
      </c>
      <c r="C26" t="s">
        <v>407</v>
      </c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407</v>
      </c>
      <c r="L26" s="4">
        <v>25</v>
      </c>
      <c r="M26" t="s">
        <v>91</v>
      </c>
      <c r="N26" t="s">
        <v>92</v>
      </c>
      <c r="O26" t="str">
        <f t="shared" si="0"/>
        <v>Raúl Fernández</v>
      </c>
      <c r="P26">
        <f t="shared" si="1"/>
        <v>0</v>
      </c>
      <c r="Q26" t="str">
        <f t="shared" si="2"/>
        <v/>
      </c>
      <c r="S26" s="4"/>
      <c r="U26" s="4">
        <f t="shared" si="5"/>
        <v>2115</v>
      </c>
      <c r="W26">
        <f t="shared" si="4"/>
        <v>1</v>
      </c>
    </row>
    <row r="27" spans="1:23" x14ac:dyDescent="0.3">
      <c r="A27" t="s">
        <v>404</v>
      </c>
      <c r="B27" t="s">
        <v>404</v>
      </c>
      <c r="C27" t="s">
        <v>404</v>
      </c>
      <c r="D27" t="s">
        <v>404</v>
      </c>
      <c r="E27" t="s">
        <v>404</v>
      </c>
      <c r="F27" t="s">
        <v>404</v>
      </c>
      <c r="G27" t="s">
        <v>404</v>
      </c>
      <c r="H27" t="s">
        <v>404</v>
      </c>
      <c r="I27" t="s">
        <v>404</v>
      </c>
      <c r="L27" s="4">
        <v>26</v>
      </c>
      <c r="M27" t="s">
        <v>81</v>
      </c>
      <c r="N27" t="s">
        <v>93</v>
      </c>
      <c r="O27" t="str">
        <f t="shared" si="0"/>
        <v>Fabio Di Giannantonio</v>
      </c>
      <c r="P27">
        <f t="shared" si="1"/>
        <v>0</v>
      </c>
      <c r="Q27" t="str">
        <f t="shared" si="2"/>
        <v/>
      </c>
      <c r="S27" s="4"/>
      <c r="U27" s="4" t="e">
        <f t="shared" si="5"/>
        <v>#VALUE!</v>
      </c>
      <c r="W27">
        <f t="shared" si="4"/>
        <v>0</v>
      </c>
    </row>
    <row r="28" spans="1:23" x14ac:dyDescent="0.3">
      <c r="A28" t="s">
        <v>405</v>
      </c>
      <c r="B28">
        <v>11</v>
      </c>
      <c r="C28">
        <v>0</v>
      </c>
      <c r="D28" t="s">
        <v>400</v>
      </c>
      <c r="F28" t="s">
        <v>406</v>
      </c>
      <c r="I28" t="s">
        <v>397</v>
      </c>
      <c r="L28" s="4">
        <v>27</v>
      </c>
      <c r="M28" t="s">
        <v>94</v>
      </c>
      <c r="N28" t="s">
        <v>95</v>
      </c>
      <c r="O28" t="str">
        <f t="shared" si="0"/>
        <v>Stefan Bradl</v>
      </c>
      <c r="P28">
        <f t="shared" si="1"/>
        <v>0</v>
      </c>
      <c r="Q28" t="str">
        <f t="shared" si="2"/>
        <v/>
      </c>
      <c r="S28" s="4"/>
      <c r="U28" s="4" t="e">
        <f t="shared" si="5"/>
        <v>#VALUE!</v>
      </c>
      <c r="W28">
        <f t="shared" si="4"/>
        <v>0</v>
      </c>
    </row>
    <row r="29" spans="1:23" x14ac:dyDescent="0.3">
      <c r="A29" t="s">
        <v>401</v>
      </c>
      <c r="B29" t="s">
        <v>401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397</v>
      </c>
      <c r="L29" s="4">
        <v>28</v>
      </c>
      <c r="M29" t="s">
        <v>96</v>
      </c>
      <c r="N29" t="s">
        <v>97</v>
      </c>
      <c r="O29" t="str">
        <f t="shared" si="0"/>
        <v>Michele Pirro</v>
      </c>
      <c r="P29">
        <f t="shared" si="1"/>
        <v>12</v>
      </c>
      <c r="Q29">
        <f t="shared" si="2"/>
        <v>12</v>
      </c>
      <c r="S29" s="4"/>
      <c r="U29" s="4" t="e">
        <f t="shared" si="5"/>
        <v>#VALUE!</v>
      </c>
      <c r="W29">
        <f t="shared" si="4"/>
        <v>0</v>
      </c>
    </row>
    <row r="30" spans="1:23" x14ac:dyDescent="0.3">
      <c r="A30">
        <v>29</v>
      </c>
      <c r="B30">
        <v>12</v>
      </c>
      <c r="C30">
        <v>0</v>
      </c>
      <c r="D30" t="s">
        <v>398</v>
      </c>
      <c r="E30">
        <v>2</v>
      </c>
      <c r="F30" t="s">
        <v>379</v>
      </c>
      <c r="G30">
        <v>28</v>
      </c>
      <c r="L30" s="4">
        <v>29</v>
      </c>
      <c r="M30" t="s">
        <v>61</v>
      </c>
      <c r="N30" t="s">
        <v>50</v>
      </c>
      <c r="O30" t="str">
        <f t="shared" si="0"/>
        <v>Álex Márquez</v>
      </c>
      <c r="P30">
        <f t="shared" si="1"/>
        <v>20</v>
      </c>
      <c r="Q30">
        <f t="shared" si="2"/>
        <v>20</v>
      </c>
      <c r="S30" s="4"/>
      <c r="U30" s="4" t="e">
        <f t="shared" si="5"/>
        <v>#VALUE!</v>
      </c>
      <c r="W30">
        <f t="shared" si="4"/>
        <v>0</v>
      </c>
    </row>
    <row r="31" spans="1:23" x14ac:dyDescent="0.3">
      <c r="A31" t="s">
        <v>405</v>
      </c>
      <c r="B31">
        <v>11</v>
      </c>
      <c r="C31">
        <v>0</v>
      </c>
      <c r="D31" t="s">
        <v>398</v>
      </c>
      <c r="F31" t="s">
        <v>406</v>
      </c>
      <c r="L31" s="4">
        <v>30</v>
      </c>
      <c r="M31" t="s">
        <v>98</v>
      </c>
      <c r="N31" t="s">
        <v>99</v>
      </c>
      <c r="O31" t="str">
        <f t="shared" si="0"/>
        <v>Maverick Viñales</v>
      </c>
      <c r="P31">
        <f t="shared" si="1"/>
        <v>8</v>
      </c>
      <c r="Q31">
        <f t="shared" si="2"/>
        <v>8</v>
      </c>
      <c r="S31" s="4"/>
      <c r="U31" s="4" t="e">
        <f t="shared" si="5"/>
        <v>#VALUE!</v>
      </c>
      <c r="W31">
        <f t="shared" si="4"/>
        <v>0</v>
      </c>
    </row>
    <row r="32" spans="1:23" x14ac:dyDescent="0.3">
      <c r="A32" t="s">
        <v>399</v>
      </c>
      <c r="B32" t="s">
        <v>399</v>
      </c>
      <c r="C32" t="s">
        <v>399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L32" s="4">
        <v>31</v>
      </c>
      <c r="M32" t="s">
        <v>100</v>
      </c>
      <c r="N32" t="s">
        <v>101</v>
      </c>
      <c r="O32" t="str">
        <f t="shared" si="0"/>
        <v>Romano Fenati</v>
      </c>
      <c r="P32">
        <f t="shared" si="1"/>
        <v>0</v>
      </c>
      <c r="Q32" t="str">
        <f t="shared" si="2"/>
        <v/>
      </c>
      <c r="S32" s="4"/>
      <c r="U32" s="4">
        <f t="shared" si="5"/>
        <v>2121</v>
      </c>
      <c r="W32">
        <f t="shared" si="4"/>
        <v>0</v>
      </c>
    </row>
    <row r="33" spans="1:23" x14ac:dyDescent="0.3">
      <c r="A33">
        <v>32</v>
      </c>
      <c r="B33">
        <v>74</v>
      </c>
      <c r="C33">
        <v>0</v>
      </c>
      <c r="D33" t="s">
        <v>398</v>
      </c>
      <c r="E33">
        <v>2</v>
      </c>
      <c r="F33" t="s">
        <v>379</v>
      </c>
      <c r="G33">
        <v>32</v>
      </c>
      <c r="L33" s="4">
        <v>32</v>
      </c>
      <c r="M33" t="s">
        <v>102</v>
      </c>
      <c r="N33" t="s">
        <v>103</v>
      </c>
      <c r="O33" t="str">
        <f t="shared" si="0"/>
        <v>Alonso López</v>
      </c>
      <c r="P33">
        <f t="shared" si="1"/>
        <v>0</v>
      </c>
      <c r="Q33" t="str">
        <f t="shared" si="2"/>
        <v/>
      </c>
      <c r="S33" s="4"/>
      <c r="U33" s="4" t="e">
        <f t="shared" si="5"/>
        <v>#VALUE!</v>
      </c>
      <c r="W33">
        <f t="shared" si="4"/>
        <v>0</v>
      </c>
    </row>
    <row r="34" spans="1:23" x14ac:dyDescent="0.3">
      <c r="A34" t="s">
        <v>399</v>
      </c>
      <c r="B34" t="s">
        <v>399</v>
      </c>
      <c r="C34" t="s">
        <v>399</v>
      </c>
      <c r="D34" t="s">
        <v>399</v>
      </c>
      <c r="E34" t="s">
        <v>399</v>
      </c>
      <c r="F34" t="s">
        <v>399</v>
      </c>
      <c r="G34" t="s">
        <v>399</v>
      </c>
      <c r="H34" t="s">
        <v>399</v>
      </c>
      <c r="L34" s="4">
        <v>33</v>
      </c>
      <c r="M34" t="s">
        <v>104</v>
      </c>
      <c r="N34" t="s">
        <v>105</v>
      </c>
      <c r="O34" t="str">
        <f t="shared" ref="O34:O65" si="6">_xlfn.CONCAT(M34," ",N34)</f>
        <v>Fermín Aldeguer</v>
      </c>
      <c r="P34">
        <f t="shared" si="1"/>
        <v>0</v>
      </c>
      <c r="Q34" t="str">
        <f t="shared" si="2"/>
        <v/>
      </c>
      <c r="S34" s="4"/>
      <c r="U34" s="4" t="e">
        <f t="shared" si="5"/>
        <v>#VALUE!</v>
      </c>
      <c r="W34">
        <f t="shared" si="4"/>
        <v>0</v>
      </c>
    </row>
    <row r="35" spans="1:23" x14ac:dyDescent="0.3">
      <c r="L35" s="4">
        <v>34</v>
      </c>
      <c r="M35" t="s">
        <v>106</v>
      </c>
      <c r="N35" t="s">
        <v>107</v>
      </c>
      <c r="O35" t="str">
        <f t="shared" si="6"/>
        <v>Sean Dylan Kelly</v>
      </c>
      <c r="P35">
        <f t="shared" si="1"/>
        <v>0</v>
      </c>
      <c r="Q35" t="str">
        <f t="shared" si="2"/>
        <v/>
      </c>
      <c r="S35" s="4"/>
      <c r="U35" s="4">
        <f t="shared" si="5"/>
        <v>2124</v>
      </c>
      <c r="W35">
        <f t="shared" si="4"/>
        <v>0</v>
      </c>
    </row>
    <row r="36" spans="1:23" x14ac:dyDescent="0.3">
      <c r="L36" s="4">
        <v>35</v>
      </c>
      <c r="M36" t="s">
        <v>108</v>
      </c>
      <c r="N36" t="s">
        <v>109</v>
      </c>
      <c r="O36" t="str">
        <f t="shared" si="6"/>
        <v>Cameron Beaubier</v>
      </c>
      <c r="P36">
        <f t="shared" si="1"/>
        <v>0</v>
      </c>
      <c r="Q36" t="str">
        <f t="shared" si="2"/>
        <v/>
      </c>
      <c r="U36" s="4" t="e">
        <f t="shared" si="5"/>
        <v>#VALUE!</v>
      </c>
      <c r="W36">
        <f t="shared" si="4"/>
        <v>0</v>
      </c>
    </row>
    <row r="37" spans="1:23" x14ac:dyDescent="0.3">
      <c r="L37" s="4">
        <v>36</v>
      </c>
      <c r="M37" t="s">
        <v>110</v>
      </c>
      <c r="N37" t="s">
        <v>111</v>
      </c>
      <c r="O37" t="str">
        <f t="shared" si="6"/>
        <v>Tony Arbolino</v>
      </c>
      <c r="P37">
        <f t="shared" si="1"/>
        <v>0</v>
      </c>
      <c r="Q37" t="str">
        <f t="shared" si="2"/>
        <v/>
      </c>
      <c r="U37" s="4">
        <f t="shared" si="5"/>
        <v>2092</v>
      </c>
      <c r="W37">
        <f t="shared" si="4"/>
        <v>0</v>
      </c>
    </row>
    <row r="38" spans="1:23" x14ac:dyDescent="0.3">
      <c r="L38" s="4">
        <v>37</v>
      </c>
      <c r="M38" t="s">
        <v>112</v>
      </c>
      <c r="N38" t="s">
        <v>113</v>
      </c>
      <c r="O38" t="str">
        <f t="shared" si="6"/>
        <v>Sam Lowes</v>
      </c>
      <c r="P38">
        <f t="shared" si="1"/>
        <v>0</v>
      </c>
      <c r="Q38" t="str">
        <f t="shared" si="2"/>
        <v/>
      </c>
      <c r="U38" s="4">
        <f t="shared" si="5"/>
        <v>2092</v>
      </c>
      <c r="W38">
        <f t="shared" si="4"/>
        <v>0</v>
      </c>
    </row>
    <row r="39" spans="1:23" x14ac:dyDescent="0.3">
      <c r="L39" s="4">
        <v>38</v>
      </c>
      <c r="M39" t="s">
        <v>51</v>
      </c>
      <c r="N39" t="s">
        <v>114</v>
      </c>
      <c r="O39" t="str">
        <f t="shared" si="6"/>
        <v>Jorge Navarro</v>
      </c>
      <c r="P39">
        <f t="shared" si="1"/>
        <v>0</v>
      </c>
      <c r="Q39" t="str">
        <f t="shared" si="2"/>
        <v/>
      </c>
      <c r="U39" s="4">
        <f t="shared" si="5"/>
        <v>2092</v>
      </c>
      <c r="W39">
        <f t="shared" si="4"/>
        <v>0</v>
      </c>
    </row>
    <row r="40" spans="1:23" x14ac:dyDescent="0.3">
      <c r="L40" s="4">
        <v>39</v>
      </c>
      <c r="M40" t="s">
        <v>115</v>
      </c>
      <c r="N40" t="s">
        <v>116</v>
      </c>
      <c r="O40" t="str">
        <f t="shared" si="6"/>
        <v>Arón Canet</v>
      </c>
      <c r="P40">
        <f t="shared" si="1"/>
        <v>0</v>
      </c>
      <c r="Q40" t="str">
        <f t="shared" si="2"/>
        <v/>
      </c>
      <c r="U40" s="4">
        <f t="shared" si="5"/>
        <v>2092</v>
      </c>
      <c r="W40">
        <f t="shared" si="4"/>
        <v>0</v>
      </c>
    </row>
    <row r="41" spans="1:23" x14ac:dyDescent="0.3">
      <c r="L41" s="4">
        <v>40</v>
      </c>
      <c r="M41" t="s">
        <v>117</v>
      </c>
      <c r="N41" t="s">
        <v>118</v>
      </c>
      <c r="O41" t="str">
        <f t="shared" si="6"/>
        <v>Albert Arenas</v>
      </c>
      <c r="P41">
        <f t="shared" si="1"/>
        <v>0</v>
      </c>
      <c r="Q41" t="str">
        <f t="shared" si="2"/>
        <v/>
      </c>
      <c r="U41" s="4">
        <f t="shared" si="5"/>
        <v>2092</v>
      </c>
      <c r="W41">
        <f t="shared" si="4"/>
        <v>0</v>
      </c>
    </row>
    <row r="42" spans="1:23" x14ac:dyDescent="0.3">
      <c r="A42">
        <v>95</v>
      </c>
      <c r="L42" s="4">
        <v>41</v>
      </c>
      <c r="M42" t="s">
        <v>119</v>
      </c>
      <c r="N42" t="s">
        <v>120</v>
      </c>
      <c r="O42" t="str">
        <f t="shared" si="6"/>
        <v>Jake Dixon</v>
      </c>
      <c r="P42">
        <f t="shared" si="1"/>
        <v>0</v>
      </c>
      <c r="Q42" t="str">
        <f t="shared" si="2"/>
        <v/>
      </c>
      <c r="W42">
        <f t="shared" si="4"/>
        <v>0</v>
      </c>
    </row>
    <row r="43" spans="1:23" x14ac:dyDescent="0.3">
      <c r="L43" s="4">
        <v>42</v>
      </c>
      <c r="M43" t="s">
        <v>121</v>
      </c>
      <c r="N43" t="s">
        <v>122</v>
      </c>
      <c r="O43" t="str">
        <f t="shared" si="6"/>
        <v>Mattia Pasini</v>
      </c>
      <c r="P43">
        <f t="shared" si="1"/>
        <v>0</v>
      </c>
      <c r="Q43" t="str">
        <f t="shared" si="2"/>
        <v/>
      </c>
      <c r="W43">
        <f t="shared" si="4"/>
        <v>0</v>
      </c>
    </row>
    <row r="44" spans="1:23" x14ac:dyDescent="0.3">
      <c r="A44" s="4">
        <f t="shared" ref="A44:A75" si="7">U4</f>
        <v>2093</v>
      </c>
      <c r="B44" s="6">
        <f t="shared" ref="B44:B75" si="8">A$42</f>
        <v>95</v>
      </c>
      <c r="C44" s="5">
        <f>G2</f>
        <v>2.9083680555555557E-2</v>
      </c>
      <c r="D44">
        <f t="shared" ref="D44:D68" si="9">A2</f>
        <v>1</v>
      </c>
      <c r="E44">
        <f>IF(IFERROR(F2/10,1)=1,1,0)</f>
        <v>0</v>
      </c>
      <c r="F44">
        <v>0</v>
      </c>
      <c r="G44">
        <v>0</v>
      </c>
      <c r="H44">
        <v>0</v>
      </c>
      <c r="L44" s="4">
        <v>43</v>
      </c>
      <c r="M44" t="s">
        <v>123</v>
      </c>
      <c r="N44" t="s">
        <v>124</v>
      </c>
      <c r="O44" t="str">
        <f t="shared" si="6"/>
        <v>Filip Salač</v>
      </c>
      <c r="P44">
        <f t="shared" si="1"/>
        <v>0</v>
      </c>
      <c r="Q44" t="str">
        <f t="shared" si="2"/>
        <v/>
      </c>
      <c r="W44">
        <f t="shared" si="4"/>
        <v>0</v>
      </c>
    </row>
    <row r="45" spans="1:23" x14ac:dyDescent="0.3">
      <c r="A45" s="4">
        <f t="shared" si="7"/>
        <v>2094</v>
      </c>
      <c r="B45" s="6">
        <f t="shared" si="8"/>
        <v>95</v>
      </c>
      <c r="C45" s="5">
        <f t="shared" ref="C45:C75" si="10">G3</f>
        <v>4.859</v>
      </c>
      <c r="D45">
        <f t="shared" si="9"/>
        <v>2</v>
      </c>
      <c r="E45">
        <f t="shared" ref="E45:E75" si="11">IF(IFERROR(F3/10,1)=1,1,0)</f>
        <v>0</v>
      </c>
      <c r="F45">
        <v>0</v>
      </c>
      <c r="G45">
        <v>0</v>
      </c>
      <c r="H45">
        <v>0</v>
      </c>
      <c r="L45" s="4">
        <v>44</v>
      </c>
      <c r="M45" t="s">
        <v>125</v>
      </c>
      <c r="N45" t="s">
        <v>126</v>
      </c>
      <c r="O45" t="str">
        <f t="shared" si="6"/>
        <v>Alessandro Zaccone</v>
      </c>
      <c r="P45">
        <f t="shared" si="1"/>
        <v>0</v>
      </c>
      <c r="Q45" t="str">
        <f t="shared" si="2"/>
        <v/>
      </c>
      <c r="W45">
        <f t="shared" si="4"/>
        <v>0</v>
      </c>
    </row>
    <row r="46" spans="1:23" x14ac:dyDescent="0.3">
      <c r="A46" s="4">
        <f t="shared" si="7"/>
        <v>2095</v>
      </c>
      <c r="B46" s="6">
        <f t="shared" si="8"/>
        <v>95</v>
      </c>
      <c r="C46" s="5">
        <f t="shared" si="10"/>
        <v>12.013</v>
      </c>
      <c r="D46">
        <f t="shared" si="9"/>
        <v>3</v>
      </c>
      <c r="E46">
        <f t="shared" si="11"/>
        <v>0</v>
      </c>
      <c r="F46">
        <v>0</v>
      </c>
      <c r="G46">
        <v>0</v>
      </c>
      <c r="H46">
        <v>0</v>
      </c>
      <c r="L46" s="4">
        <v>45</v>
      </c>
      <c r="M46" t="s">
        <v>127</v>
      </c>
      <c r="N46" t="s">
        <v>128</v>
      </c>
      <c r="O46" t="str">
        <f t="shared" si="6"/>
        <v>Somkiat Chantra</v>
      </c>
      <c r="P46">
        <f t="shared" si="1"/>
        <v>0</v>
      </c>
      <c r="Q46" t="str">
        <f t="shared" si="2"/>
        <v/>
      </c>
      <c r="W46">
        <f t="shared" si="4"/>
        <v>0</v>
      </c>
    </row>
    <row r="47" spans="1:23" x14ac:dyDescent="0.3">
      <c r="A47" s="4">
        <f t="shared" si="7"/>
        <v>2096</v>
      </c>
      <c r="B47" s="6">
        <f t="shared" si="8"/>
        <v>95</v>
      </c>
      <c r="C47" s="5">
        <f t="shared" si="10"/>
        <v>12.775</v>
      </c>
      <c r="D47">
        <f t="shared" si="9"/>
        <v>4</v>
      </c>
      <c r="E47">
        <f t="shared" si="11"/>
        <v>0</v>
      </c>
      <c r="F47">
        <v>0</v>
      </c>
      <c r="G47">
        <v>0</v>
      </c>
      <c r="H47">
        <v>0</v>
      </c>
      <c r="L47" s="4">
        <v>46</v>
      </c>
      <c r="M47" t="s">
        <v>129</v>
      </c>
      <c r="N47" t="s">
        <v>130</v>
      </c>
      <c r="O47" t="str">
        <f t="shared" si="6"/>
        <v>Ai Ogura</v>
      </c>
      <c r="P47">
        <f t="shared" si="1"/>
        <v>0</v>
      </c>
      <c r="Q47" t="str">
        <f t="shared" si="2"/>
        <v/>
      </c>
      <c r="W47">
        <f t="shared" si="4"/>
        <v>0</v>
      </c>
    </row>
    <row r="48" spans="1:23" x14ac:dyDescent="0.3">
      <c r="A48" s="4">
        <f t="shared" si="7"/>
        <v>2097</v>
      </c>
      <c r="B48" s="6">
        <f t="shared" si="8"/>
        <v>95</v>
      </c>
      <c r="C48" s="5">
        <f t="shared" si="10"/>
        <v>16.457999999999998</v>
      </c>
      <c r="D48">
        <f t="shared" si="9"/>
        <v>5</v>
      </c>
      <c r="E48">
        <f t="shared" si="11"/>
        <v>0</v>
      </c>
      <c r="F48">
        <v>0</v>
      </c>
      <c r="G48">
        <v>0</v>
      </c>
      <c r="H48">
        <v>0</v>
      </c>
      <c r="L48" s="4">
        <v>47</v>
      </c>
      <c r="M48" t="s">
        <v>131</v>
      </c>
      <c r="N48" t="s">
        <v>132</v>
      </c>
      <c r="O48" t="str">
        <f t="shared" si="6"/>
        <v>Joe Roberts</v>
      </c>
      <c r="P48">
        <f t="shared" si="1"/>
        <v>0</v>
      </c>
      <c r="Q48" t="str">
        <f t="shared" si="2"/>
        <v/>
      </c>
      <c r="W48">
        <f t="shared" si="4"/>
        <v>0</v>
      </c>
    </row>
    <row r="49" spans="1:23" x14ac:dyDescent="0.3">
      <c r="A49" s="4">
        <f t="shared" si="7"/>
        <v>2098</v>
      </c>
      <c r="B49" s="6">
        <f t="shared" si="8"/>
        <v>95</v>
      </c>
      <c r="C49" s="5">
        <f t="shared" si="10"/>
        <v>17.669</v>
      </c>
      <c r="D49">
        <f t="shared" si="9"/>
        <v>6</v>
      </c>
      <c r="E49">
        <f t="shared" si="11"/>
        <v>0</v>
      </c>
      <c r="F49">
        <v>0</v>
      </c>
      <c r="G49">
        <v>0</v>
      </c>
      <c r="H49">
        <v>0</v>
      </c>
      <c r="L49" s="4">
        <v>48</v>
      </c>
      <c r="M49" t="s">
        <v>52</v>
      </c>
      <c r="N49" t="s">
        <v>133</v>
      </c>
      <c r="O49" t="str">
        <f t="shared" si="6"/>
        <v>Lorenzo Dalla Porta</v>
      </c>
      <c r="P49">
        <f t="shared" si="1"/>
        <v>0</v>
      </c>
      <c r="Q49" t="str">
        <f t="shared" si="2"/>
        <v/>
      </c>
      <c r="W49">
        <f t="shared" si="4"/>
        <v>0</v>
      </c>
    </row>
    <row r="50" spans="1:23" x14ac:dyDescent="0.3">
      <c r="A50" s="4">
        <f t="shared" si="7"/>
        <v>2099</v>
      </c>
      <c r="B50" s="6">
        <f t="shared" si="8"/>
        <v>95</v>
      </c>
      <c r="C50" s="5">
        <f t="shared" si="10"/>
        <v>18.468</v>
      </c>
      <c r="D50">
        <f t="shared" si="9"/>
        <v>7</v>
      </c>
      <c r="E50">
        <f t="shared" si="11"/>
        <v>0</v>
      </c>
      <c r="F50">
        <v>0</v>
      </c>
      <c r="G50">
        <v>0</v>
      </c>
      <c r="H50">
        <v>0</v>
      </c>
      <c r="L50" s="4">
        <v>49</v>
      </c>
      <c r="M50" t="s">
        <v>134</v>
      </c>
      <c r="N50" t="s">
        <v>135</v>
      </c>
      <c r="O50" t="str">
        <f t="shared" si="6"/>
        <v>Marcel Schrötter</v>
      </c>
      <c r="P50">
        <f t="shared" si="1"/>
        <v>0</v>
      </c>
      <c r="Q50" t="str">
        <f t="shared" si="2"/>
        <v/>
      </c>
      <c r="W50">
        <f t="shared" si="4"/>
        <v>0</v>
      </c>
    </row>
    <row r="51" spans="1:23" x14ac:dyDescent="0.3">
      <c r="A51" s="4">
        <f t="shared" si="7"/>
        <v>2100</v>
      </c>
      <c r="B51" s="6">
        <f t="shared" si="8"/>
        <v>95</v>
      </c>
      <c r="C51" s="5">
        <f t="shared" si="10"/>
        <v>18.606999999999999</v>
      </c>
      <c r="D51">
        <f t="shared" si="9"/>
        <v>8</v>
      </c>
      <c r="E51">
        <f t="shared" si="11"/>
        <v>0</v>
      </c>
      <c r="F51">
        <v>0</v>
      </c>
      <c r="G51">
        <v>0</v>
      </c>
      <c r="H51">
        <v>0</v>
      </c>
      <c r="L51" s="4">
        <v>50</v>
      </c>
      <c r="M51" t="s">
        <v>136</v>
      </c>
      <c r="N51" t="s">
        <v>137</v>
      </c>
      <c r="O51" t="str">
        <f t="shared" si="6"/>
        <v>Jeremy Alcoba</v>
      </c>
      <c r="P51">
        <f t="shared" si="1"/>
        <v>0</v>
      </c>
      <c r="Q51" t="str">
        <f t="shared" si="2"/>
        <v/>
      </c>
      <c r="W51">
        <f t="shared" si="4"/>
        <v>0</v>
      </c>
    </row>
    <row r="52" spans="1:23" x14ac:dyDescent="0.3">
      <c r="A52" s="4">
        <f t="shared" si="7"/>
        <v>2101</v>
      </c>
      <c r="B52" s="6">
        <f t="shared" si="8"/>
        <v>95</v>
      </c>
      <c r="C52" s="5">
        <f t="shared" si="10"/>
        <v>25.417000000000002</v>
      </c>
      <c r="D52">
        <f t="shared" si="9"/>
        <v>9</v>
      </c>
      <c r="E52">
        <f t="shared" si="11"/>
        <v>0</v>
      </c>
      <c r="F52">
        <v>0</v>
      </c>
      <c r="G52">
        <v>0</v>
      </c>
      <c r="H52">
        <v>0</v>
      </c>
      <c r="L52" s="4">
        <v>51</v>
      </c>
      <c r="M52" t="s">
        <v>138</v>
      </c>
      <c r="N52" t="s">
        <v>139</v>
      </c>
      <c r="O52" t="str">
        <f t="shared" si="6"/>
        <v>Celestino Vietti</v>
      </c>
      <c r="P52">
        <f t="shared" si="1"/>
        <v>0</v>
      </c>
      <c r="Q52" t="str">
        <f t="shared" si="2"/>
        <v/>
      </c>
      <c r="W52">
        <f t="shared" si="4"/>
        <v>0</v>
      </c>
    </row>
    <row r="53" spans="1:23" x14ac:dyDescent="0.3">
      <c r="A53" s="4">
        <f t="shared" si="7"/>
        <v>2102</v>
      </c>
      <c r="B53" s="6">
        <f t="shared" si="8"/>
        <v>95</v>
      </c>
      <c r="C53" s="5">
        <f t="shared" si="10"/>
        <v>27.734999999999999</v>
      </c>
      <c r="D53">
        <f t="shared" si="9"/>
        <v>10</v>
      </c>
      <c r="E53">
        <f t="shared" si="11"/>
        <v>0</v>
      </c>
      <c r="F53">
        <v>0</v>
      </c>
      <c r="G53">
        <v>0</v>
      </c>
      <c r="H53">
        <v>0</v>
      </c>
      <c r="L53" s="4">
        <v>52</v>
      </c>
      <c r="M53" t="s">
        <v>140</v>
      </c>
      <c r="N53" t="s">
        <v>141</v>
      </c>
      <c r="O53" t="str">
        <f t="shared" si="6"/>
        <v>Niccolò Antonelli</v>
      </c>
      <c r="P53">
        <f t="shared" si="1"/>
        <v>0</v>
      </c>
      <c r="Q53" t="str">
        <f t="shared" si="2"/>
        <v/>
      </c>
      <c r="W53">
        <f t="shared" si="4"/>
        <v>0</v>
      </c>
    </row>
    <row r="54" spans="1:23" x14ac:dyDescent="0.3">
      <c r="A54" s="4">
        <f t="shared" si="7"/>
        <v>2103</v>
      </c>
      <c r="B54" s="6">
        <f t="shared" si="8"/>
        <v>95</v>
      </c>
      <c r="C54" s="5">
        <f t="shared" si="10"/>
        <v>27.879000000000001</v>
      </c>
      <c r="D54">
        <f t="shared" si="9"/>
        <v>11</v>
      </c>
      <c r="E54">
        <f t="shared" si="11"/>
        <v>0</v>
      </c>
      <c r="F54">
        <v>0</v>
      </c>
      <c r="G54">
        <v>0</v>
      </c>
      <c r="H54">
        <v>0</v>
      </c>
      <c r="L54" s="4">
        <v>53</v>
      </c>
      <c r="M54" t="s">
        <v>142</v>
      </c>
      <c r="N54" t="s">
        <v>143</v>
      </c>
      <c r="O54" t="str">
        <f t="shared" si="6"/>
        <v>Gabriel Rodrigo</v>
      </c>
      <c r="P54">
        <f t="shared" si="1"/>
        <v>0</v>
      </c>
      <c r="Q54" t="str">
        <f t="shared" si="2"/>
        <v/>
      </c>
      <c r="W54">
        <f t="shared" si="4"/>
        <v>0</v>
      </c>
    </row>
    <row r="55" spans="1:23" x14ac:dyDescent="0.3">
      <c r="A55" s="4">
        <f t="shared" si="7"/>
        <v>2104</v>
      </c>
      <c r="B55" s="6">
        <f t="shared" si="8"/>
        <v>95</v>
      </c>
      <c r="C55" s="5">
        <f t="shared" si="10"/>
        <v>28.137</v>
      </c>
      <c r="D55">
        <f t="shared" si="9"/>
        <v>12</v>
      </c>
      <c r="E55">
        <f t="shared" si="11"/>
        <v>0</v>
      </c>
      <c r="F55">
        <v>0</v>
      </c>
      <c r="G55">
        <v>0</v>
      </c>
      <c r="H55">
        <v>0</v>
      </c>
      <c r="L55" s="4">
        <v>54</v>
      </c>
      <c r="M55" t="s">
        <v>144</v>
      </c>
      <c r="N55" t="s">
        <v>145</v>
      </c>
      <c r="O55" t="str">
        <f t="shared" si="6"/>
        <v>Bo Bendsneyder</v>
      </c>
      <c r="P55">
        <f t="shared" si="1"/>
        <v>0</v>
      </c>
      <c r="Q55" t="str">
        <f t="shared" si="2"/>
        <v/>
      </c>
      <c r="W55">
        <f t="shared" si="4"/>
        <v>0</v>
      </c>
    </row>
    <row r="56" spans="1:23" x14ac:dyDescent="0.3">
      <c r="A56" s="4">
        <f t="shared" si="7"/>
        <v>2105</v>
      </c>
      <c r="B56" s="6">
        <f t="shared" si="8"/>
        <v>95</v>
      </c>
      <c r="C56" s="5">
        <f t="shared" si="10"/>
        <v>41.412999999999997</v>
      </c>
      <c r="D56">
        <f t="shared" si="9"/>
        <v>13</v>
      </c>
      <c r="E56">
        <f t="shared" si="11"/>
        <v>0</v>
      </c>
      <c r="F56">
        <v>0</v>
      </c>
      <c r="G56">
        <v>0</v>
      </c>
      <c r="H56">
        <v>0</v>
      </c>
      <c r="L56" s="4">
        <v>55</v>
      </c>
      <c r="M56" t="s">
        <v>146</v>
      </c>
      <c r="N56" t="s">
        <v>147</v>
      </c>
      <c r="O56" t="str">
        <f t="shared" si="6"/>
        <v>Piotr Biesiekirski</v>
      </c>
      <c r="P56">
        <f t="shared" si="1"/>
        <v>0</v>
      </c>
      <c r="Q56" t="str">
        <f t="shared" si="2"/>
        <v/>
      </c>
    </row>
    <row r="57" spans="1:23" x14ac:dyDescent="0.3">
      <c r="A57" s="4">
        <f t="shared" si="7"/>
        <v>2106</v>
      </c>
      <c r="B57" s="6">
        <f t="shared" si="8"/>
        <v>95</v>
      </c>
      <c r="C57" s="5">
        <f t="shared" si="10"/>
        <v>42.83</v>
      </c>
      <c r="D57">
        <f t="shared" si="9"/>
        <v>14</v>
      </c>
      <c r="E57">
        <f t="shared" si="11"/>
        <v>0</v>
      </c>
      <c r="F57">
        <v>0</v>
      </c>
      <c r="G57">
        <v>0</v>
      </c>
      <c r="H57">
        <v>0</v>
      </c>
      <c r="L57" s="4">
        <v>56</v>
      </c>
      <c r="M57" t="s">
        <v>148</v>
      </c>
      <c r="N57" t="s">
        <v>92</v>
      </c>
      <c r="O57" t="str">
        <f t="shared" si="6"/>
        <v>Augusto Fernández</v>
      </c>
      <c r="P57">
        <f t="shared" si="1"/>
        <v>0</v>
      </c>
      <c r="Q57" t="str">
        <f t="shared" si="2"/>
        <v/>
      </c>
    </row>
    <row r="58" spans="1:23" x14ac:dyDescent="0.3">
      <c r="A58" s="4">
        <f t="shared" si="7"/>
        <v>2107</v>
      </c>
      <c r="B58" s="6">
        <f t="shared" si="8"/>
        <v>95</v>
      </c>
      <c r="C58" s="5" t="str">
        <f t="shared" si="10"/>
        <v>+1:22.462</v>
      </c>
      <c r="D58">
        <f t="shared" si="9"/>
        <v>15</v>
      </c>
      <c r="E58">
        <f t="shared" si="11"/>
        <v>0</v>
      </c>
      <c r="F58">
        <v>0</v>
      </c>
      <c r="G58">
        <v>0</v>
      </c>
      <c r="H58">
        <v>0</v>
      </c>
      <c r="L58" s="4">
        <v>57</v>
      </c>
      <c r="M58" t="s">
        <v>149</v>
      </c>
      <c r="N58" t="s">
        <v>150</v>
      </c>
      <c r="O58" t="str">
        <f t="shared" si="6"/>
        <v>Pedro Acosta</v>
      </c>
      <c r="P58">
        <f t="shared" si="1"/>
        <v>0</v>
      </c>
      <c r="Q58" t="str">
        <f t="shared" si="2"/>
        <v/>
      </c>
    </row>
    <row r="59" spans="1:23" x14ac:dyDescent="0.3">
      <c r="A59" s="4">
        <f t="shared" si="7"/>
        <v>2108</v>
      </c>
      <c r="B59" s="6">
        <f t="shared" si="8"/>
        <v>95</v>
      </c>
      <c r="C59" s="5" t="str">
        <f t="shared" si="10"/>
        <v>Accident</v>
      </c>
      <c r="D59">
        <f t="shared" si="9"/>
        <v>16</v>
      </c>
      <c r="E59">
        <f t="shared" si="11"/>
        <v>0</v>
      </c>
      <c r="F59">
        <v>0</v>
      </c>
      <c r="G59">
        <v>0</v>
      </c>
      <c r="H59">
        <v>0</v>
      </c>
      <c r="L59" s="4">
        <v>58</v>
      </c>
      <c r="M59" t="s">
        <v>151</v>
      </c>
      <c r="N59" t="s">
        <v>152</v>
      </c>
      <c r="O59" t="str">
        <f t="shared" si="6"/>
        <v>Barry Baltus</v>
      </c>
      <c r="P59">
        <f t="shared" si="1"/>
        <v>0</v>
      </c>
      <c r="Q59" t="str">
        <f t="shared" si="2"/>
        <v/>
      </c>
    </row>
    <row r="60" spans="1:23" x14ac:dyDescent="0.3">
      <c r="A60" s="4">
        <f t="shared" si="7"/>
        <v>2109</v>
      </c>
      <c r="B60" s="6">
        <f t="shared" si="8"/>
        <v>95</v>
      </c>
      <c r="C60" s="5" t="str">
        <f t="shared" si="10"/>
        <v>Accident</v>
      </c>
      <c r="D60">
        <f t="shared" si="9"/>
        <v>17</v>
      </c>
      <c r="E60">
        <f t="shared" si="11"/>
        <v>0</v>
      </c>
      <c r="F60">
        <v>0</v>
      </c>
      <c r="G60">
        <v>0</v>
      </c>
      <c r="H60">
        <v>0</v>
      </c>
      <c r="L60" s="4">
        <v>59</v>
      </c>
      <c r="M60" t="s">
        <v>153</v>
      </c>
      <c r="N60" t="s">
        <v>154</v>
      </c>
      <c r="O60" t="str">
        <f t="shared" si="6"/>
        <v>Zonta van den Goorbergh</v>
      </c>
      <c r="P60">
        <f t="shared" si="1"/>
        <v>0</v>
      </c>
      <c r="Q60" t="str">
        <f t="shared" si="2"/>
        <v/>
      </c>
    </row>
    <row r="61" spans="1:23" x14ac:dyDescent="0.3">
      <c r="A61" s="4">
        <f t="shared" si="7"/>
        <v>2110</v>
      </c>
      <c r="B61" s="6">
        <f t="shared" si="8"/>
        <v>95</v>
      </c>
      <c r="C61" s="5" t="str">
        <f t="shared" si="10"/>
        <v>Accident</v>
      </c>
      <c r="D61">
        <f t="shared" si="9"/>
        <v>18</v>
      </c>
      <c r="E61">
        <f t="shared" si="11"/>
        <v>0</v>
      </c>
      <c r="F61">
        <v>0</v>
      </c>
      <c r="G61">
        <v>0</v>
      </c>
      <c r="H61">
        <v>0</v>
      </c>
      <c r="L61" s="4">
        <v>60</v>
      </c>
      <c r="M61" t="s">
        <v>155</v>
      </c>
      <c r="N61" t="s">
        <v>156</v>
      </c>
      <c r="O61" t="str">
        <f t="shared" si="6"/>
        <v>Keminth Kubo</v>
      </c>
      <c r="P61">
        <f t="shared" si="1"/>
        <v>0</v>
      </c>
      <c r="Q61" t="str">
        <f t="shared" si="2"/>
        <v/>
      </c>
    </row>
    <row r="62" spans="1:23" x14ac:dyDescent="0.3">
      <c r="A62" s="4">
        <f t="shared" si="7"/>
        <v>2111</v>
      </c>
      <c r="B62" s="6">
        <f t="shared" si="8"/>
        <v>95</v>
      </c>
      <c r="C62" s="5" t="str">
        <f t="shared" si="10"/>
        <v>Accident</v>
      </c>
      <c r="D62">
        <f t="shared" si="9"/>
        <v>19</v>
      </c>
      <c r="E62">
        <f t="shared" si="11"/>
        <v>1</v>
      </c>
      <c r="F62">
        <v>0</v>
      </c>
      <c r="G62">
        <v>0</v>
      </c>
      <c r="H62">
        <v>0</v>
      </c>
      <c r="L62" s="4">
        <v>61</v>
      </c>
      <c r="M62" t="s">
        <v>157</v>
      </c>
      <c r="N62" t="s">
        <v>158</v>
      </c>
      <c r="O62" t="str">
        <f t="shared" si="6"/>
        <v>Stefano Manzi</v>
      </c>
      <c r="P62">
        <f t="shared" si="1"/>
        <v>0</v>
      </c>
      <c r="Q62" t="str">
        <f t="shared" si="2"/>
        <v/>
      </c>
    </row>
    <row r="63" spans="1:23" x14ac:dyDescent="0.3">
      <c r="A63" s="4">
        <f t="shared" si="7"/>
        <v>2112</v>
      </c>
      <c r="B63" s="6">
        <f t="shared" si="8"/>
        <v>95</v>
      </c>
      <c r="C63" s="5" t="str">
        <f t="shared" si="10"/>
        <v>Electronics</v>
      </c>
      <c r="D63">
        <f t="shared" si="9"/>
        <v>20</v>
      </c>
      <c r="E63">
        <f t="shared" si="11"/>
        <v>0</v>
      </c>
      <c r="F63">
        <v>0</v>
      </c>
      <c r="G63">
        <v>0</v>
      </c>
      <c r="H63">
        <v>0</v>
      </c>
      <c r="L63" s="4">
        <v>62</v>
      </c>
      <c r="M63" t="s">
        <v>159</v>
      </c>
      <c r="N63" t="s">
        <v>160</v>
      </c>
      <c r="O63" t="str">
        <f t="shared" si="6"/>
        <v>Simone Corsi</v>
      </c>
      <c r="P63">
        <f t="shared" si="1"/>
        <v>0</v>
      </c>
      <c r="Q63" t="str">
        <f t="shared" si="2"/>
        <v/>
      </c>
    </row>
    <row r="64" spans="1:23" x14ac:dyDescent="0.3">
      <c r="A64" s="4">
        <f t="shared" si="7"/>
        <v>2113</v>
      </c>
      <c r="B64" s="6">
        <f t="shared" si="8"/>
        <v>95</v>
      </c>
      <c r="C64" s="5" t="str">
        <f t="shared" si="10"/>
        <v>Accident</v>
      </c>
      <c r="D64">
        <f t="shared" si="9"/>
        <v>21</v>
      </c>
      <c r="E64">
        <f t="shared" si="11"/>
        <v>0</v>
      </c>
      <c r="F64">
        <v>0</v>
      </c>
      <c r="G64">
        <v>0</v>
      </c>
      <c r="H64">
        <v>0</v>
      </c>
      <c r="L64" s="4">
        <v>63</v>
      </c>
      <c r="M64" t="s">
        <v>161</v>
      </c>
      <c r="N64" t="s">
        <v>162</v>
      </c>
      <c r="O64" t="str">
        <f t="shared" si="6"/>
        <v>Marcos Ramírez</v>
      </c>
      <c r="P64">
        <f t="shared" si="1"/>
        <v>0</v>
      </c>
      <c r="Q64" t="str">
        <f t="shared" si="2"/>
        <v/>
      </c>
    </row>
    <row r="65" spans="1:17" x14ac:dyDescent="0.3">
      <c r="A65" s="4">
        <f t="shared" si="7"/>
        <v>2114</v>
      </c>
      <c r="B65" s="6">
        <f t="shared" si="8"/>
        <v>95</v>
      </c>
      <c r="C65" s="5" t="str">
        <f t="shared" si="10"/>
        <v>Accident</v>
      </c>
      <c r="D65">
        <f t="shared" si="9"/>
        <v>22</v>
      </c>
      <c r="E65">
        <f t="shared" si="11"/>
        <v>0</v>
      </c>
      <c r="F65">
        <v>0</v>
      </c>
      <c r="G65">
        <v>0</v>
      </c>
      <c r="H65">
        <v>0</v>
      </c>
      <c r="L65" s="4">
        <v>64</v>
      </c>
      <c r="M65" t="s">
        <v>163</v>
      </c>
      <c r="N65" t="s">
        <v>164</v>
      </c>
      <c r="O65" t="str">
        <f t="shared" si="6"/>
        <v>Alex Toledo</v>
      </c>
      <c r="P65">
        <f t="shared" si="1"/>
        <v>0</v>
      </c>
      <c r="Q65" t="str">
        <f t="shared" si="2"/>
        <v/>
      </c>
    </row>
    <row r="66" spans="1:17" x14ac:dyDescent="0.3">
      <c r="A66" s="4">
        <f t="shared" si="7"/>
        <v>2115</v>
      </c>
      <c r="B66" s="6">
        <f t="shared" si="8"/>
        <v>95</v>
      </c>
      <c r="C66" s="5" t="str">
        <f t="shared" si="10"/>
        <v>Accident</v>
      </c>
      <c r="D66">
        <f t="shared" si="9"/>
        <v>23</v>
      </c>
      <c r="E66">
        <f t="shared" si="11"/>
        <v>0</v>
      </c>
      <c r="F66">
        <v>0</v>
      </c>
      <c r="G66">
        <v>0</v>
      </c>
      <c r="H66">
        <v>0</v>
      </c>
      <c r="L66" s="4">
        <v>65</v>
      </c>
      <c r="M66" t="s">
        <v>165</v>
      </c>
      <c r="N66" t="s">
        <v>166</v>
      </c>
      <c r="O66" t="str">
        <f t="shared" ref="O66:O97" si="12">_xlfn.CONCAT(M66," ",N66)</f>
        <v>Manuel González</v>
      </c>
      <c r="P66">
        <f t="shared" si="1"/>
        <v>0</v>
      </c>
      <c r="Q66" t="str">
        <f t="shared" si="2"/>
        <v/>
      </c>
    </row>
    <row r="67" spans="1:17" x14ac:dyDescent="0.3">
      <c r="A67" s="4" t="e">
        <f t="shared" si="7"/>
        <v>#VALUE!</v>
      </c>
      <c r="B67" s="6">
        <f t="shared" si="8"/>
        <v>95</v>
      </c>
      <c r="C67" s="5" t="str">
        <f t="shared" si="10"/>
        <v>Did not start</v>
      </c>
      <c r="D67" t="str">
        <f t="shared" si="9"/>
        <v>DNS</v>
      </c>
      <c r="E67">
        <f t="shared" si="11"/>
        <v>0</v>
      </c>
      <c r="F67">
        <v>0</v>
      </c>
      <c r="G67">
        <v>0</v>
      </c>
      <c r="H67">
        <v>0</v>
      </c>
      <c r="L67" s="4">
        <v>66</v>
      </c>
      <c r="M67" t="s">
        <v>167</v>
      </c>
      <c r="N67" t="s">
        <v>168</v>
      </c>
      <c r="O67" t="str">
        <f t="shared" si="12"/>
        <v>Sergio García</v>
      </c>
      <c r="P67">
        <f t="shared" ref="P67:P130" si="13" xml:space="preserve"> SUMIF(C$2:C$33,O67,A$2:A$33)</f>
        <v>0</v>
      </c>
      <c r="Q67" t="str">
        <f t="shared" ref="Q67:Q130" si="14">IF(P67=0,"",P67)</f>
        <v/>
      </c>
    </row>
    <row r="68" spans="1:17" x14ac:dyDescent="0.3">
      <c r="A68" s="4" t="e">
        <f t="shared" si="7"/>
        <v>#VALUE!</v>
      </c>
      <c r="B68" s="6">
        <f t="shared" si="8"/>
        <v>95</v>
      </c>
      <c r="C68" s="5" t="str">
        <f t="shared" si="10"/>
        <v>Fastest lap:  Francesco Bagnaia (Ducati) – 1:32.171 (lap 16)</v>
      </c>
      <c r="D68" t="str">
        <f t="shared" si="9"/>
        <v>Fastest lap:  Francesco Bagnaia (Ducati) – 1:32.171 (lap 16)</v>
      </c>
      <c r="E68">
        <f t="shared" si="11"/>
        <v>1</v>
      </c>
      <c r="F68">
        <v>0</v>
      </c>
      <c r="G68">
        <v>0</v>
      </c>
      <c r="H68">
        <v>0</v>
      </c>
      <c r="L68" s="4">
        <v>67</v>
      </c>
      <c r="M68" t="s">
        <v>169</v>
      </c>
      <c r="N68" t="s">
        <v>170</v>
      </c>
      <c r="O68" t="str">
        <f t="shared" si="12"/>
        <v>Xavier Artigas</v>
      </c>
      <c r="P68">
        <f t="shared" si="13"/>
        <v>0</v>
      </c>
      <c r="Q68" t="str">
        <f t="shared" si="14"/>
        <v/>
      </c>
    </row>
    <row r="69" spans="1:17" x14ac:dyDescent="0.3">
      <c r="A69" s="4" t="e">
        <f t="shared" si="7"/>
        <v>#VALUE!</v>
      </c>
      <c r="B69" s="6">
        <f t="shared" si="8"/>
        <v>95</v>
      </c>
      <c r="C69" s="5" t="str">
        <f t="shared" si="10"/>
        <v>Sources:[3][4][5]</v>
      </c>
      <c r="D69" t="str">
        <f t="shared" ref="D69:D73" si="15">A27</f>
        <v>Sources:[3][4][5]</v>
      </c>
      <c r="E69">
        <f t="shared" si="11"/>
        <v>1</v>
      </c>
      <c r="F69">
        <v>0</v>
      </c>
      <c r="G69">
        <v>0</v>
      </c>
      <c r="H69">
        <v>0</v>
      </c>
      <c r="L69" s="4">
        <v>68</v>
      </c>
      <c r="M69" t="s">
        <v>171</v>
      </c>
      <c r="N69" t="s">
        <v>172</v>
      </c>
      <c r="O69" t="str">
        <f t="shared" si="12"/>
        <v>Carlos Tatay</v>
      </c>
      <c r="P69">
        <f t="shared" si="13"/>
        <v>0</v>
      </c>
      <c r="Q69" t="str">
        <f t="shared" si="14"/>
        <v/>
      </c>
    </row>
    <row r="70" spans="1:17" x14ac:dyDescent="0.3">
      <c r="A70" s="4" t="e">
        <f t="shared" si="7"/>
        <v>#VALUE!</v>
      </c>
      <c r="B70" s="6">
        <f t="shared" si="8"/>
        <v>95</v>
      </c>
      <c r="C70" s="5">
        <f t="shared" si="10"/>
        <v>0</v>
      </c>
      <c r="D70" t="str">
        <f t="shared" si="15"/>
        <v>DNS</v>
      </c>
      <c r="E70">
        <f t="shared" si="11"/>
        <v>1</v>
      </c>
      <c r="F70">
        <v>0</v>
      </c>
      <c r="G70">
        <v>0</v>
      </c>
      <c r="H70">
        <v>0</v>
      </c>
      <c r="L70" s="4">
        <v>69</v>
      </c>
      <c r="M70" t="s">
        <v>173</v>
      </c>
      <c r="N70" t="s">
        <v>174</v>
      </c>
      <c r="O70" t="str">
        <f t="shared" si="12"/>
        <v>Izan Guevara</v>
      </c>
      <c r="P70">
        <f t="shared" si="13"/>
        <v>0</v>
      </c>
      <c r="Q70" t="str">
        <f t="shared" si="14"/>
        <v/>
      </c>
    </row>
    <row r="71" spans="1:17" x14ac:dyDescent="0.3">
      <c r="A71" s="4" t="e">
        <f t="shared" si="7"/>
        <v>#VALUE!</v>
      </c>
      <c r="B71" s="6">
        <f t="shared" si="8"/>
        <v>95</v>
      </c>
      <c r="C71" s="5" t="str">
        <f t="shared" si="10"/>
        <v>OFFICIAL MOTO3 RACE REPORT</v>
      </c>
      <c r="D71" t="str">
        <f t="shared" si="15"/>
        <v>OFFICIAL MOTO3 RACE REPORT</v>
      </c>
      <c r="E71">
        <f t="shared" si="11"/>
        <v>1</v>
      </c>
      <c r="F71">
        <v>0</v>
      </c>
      <c r="G71">
        <v>0</v>
      </c>
      <c r="H71">
        <v>0</v>
      </c>
      <c r="L71" s="4">
        <v>70</v>
      </c>
      <c r="M71" t="s">
        <v>175</v>
      </c>
      <c r="N71" t="s">
        <v>176</v>
      </c>
      <c r="O71" t="str">
        <f t="shared" si="12"/>
        <v>Mario Aji</v>
      </c>
      <c r="P71">
        <f t="shared" si="13"/>
        <v>0</v>
      </c>
      <c r="Q71" t="str">
        <f t="shared" si="14"/>
        <v/>
      </c>
    </row>
    <row r="72" spans="1:17" x14ac:dyDescent="0.3">
      <c r="A72" s="4">
        <f t="shared" si="7"/>
        <v>2121</v>
      </c>
      <c r="B72" s="6">
        <f t="shared" si="8"/>
        <v>95</v>
      </c>
      <c r="C72" s="5">
        <f t="shared" si="10"/>
        <v>28</v>
      </c>
      <c r="D72">
        <f t="shared" si="15"/>
        <v>29</v>
      </c>
      <c r="E72">
        <f t="shared" si="11"/>
        <v>1</v>
      </c>
      <c r="F72">
        <v>0</v>
      </c>
      <c r="G72">
        <v>0</v>
      </c>
      <c r="H72">
        <v>0</v>
      </c>
      <c r="L72" s="4">
        <v>71</v>
      </c>
      <c r="M72" t="s">
        <v>177</v>
      </c>
      <c r="N72" t="s">
        <v>102</v>
      </c>
      <c r="O72" t="str">
        <f t="shared" si="12"/>
        <v>David Alonso</v>
      </c>
      <c r="P72">
        <f t="shared" si="13"/>
        <v>0</v>
      </c>
      <c r="Q72" t="str">
        <f t="shared" si="14"/>
        <v/>
      </c>
    </row>
    <row r="73" spans="1:17" x14ac:dyDescent="0.3">
      <c r="A73" s="4" t="e">
        <f t="shared" si="7"/>
        <v>#VALUE!</v>
      </c>
      <c r="B73" s="6">
        <f t="shared" si="8"/>
        <v>95</v>
      </c>
      <c r="C73" s="5">
        <f t="shared" si="10"/>
        <v>0</v>
      </c>
      <c r="D73" t="str">
        <f t="shared" si="15"/>
        <v>DNS</v>
      </c>
      <c r="E73">
        <f t="shared" si="11"/>
        <v>1</v>
      </c>
      <c r="F73">
        <v>0</v>
      </c>
      <c r="G73">
        <v>0</v>
      </c>
      <c r="H73">
        <v>0</v>
      </c>
      <c r="L73" s="4">
        <v>72</v>
      </c>
      <c r="M73" t="s">
        <v>178</v>
      </c>
      <c r="N73" t="s">
        <v>179</v>
      </c>
      <c r="O73" t="str">
        <f t="shared" si="12"/>
        <v>Taiyo Furusato</v>
      </c>
      <c r="P73">
        <f t="shared" si="13"/>
        <v>0</v>
      </c>
      <c r="Q73" t="str">
        <f t="shared" si="14"/>
        <v/>
      </c>
    </row>
    <row r="74" spans="1:17" x14ac:dyDescent="0.3">
      <c r="A74" s="4" t="e">
        <f t="shared" si="7"/>
        <v>#VALUE!</v>
      </c>
      <c r="B74" s="6">
        <f t="shared" si="8"/>
        <v>95</v>
      </c>
      <c r="C74" s="5" t="str">
        <f t="shared" si="10"/>
        <v>OFFICIAL MOTO2 RACE REPORT</v>
      </c>
      <c r="D74" t="str">
        <f t="shared" ref="D74" si="16">A32</f>
        <v>OFFICIAL MOTO2 RACE REPORT</v>
      </c>
      <c r="E74">
        <f t="shared" si="11"/>
        <v>1</v>
      </c>
      <c r="F74">
        <v>0</v>
      </c>
      <c r="G74">
        <v>0</v>
      </c>
      <c r="H74">
        <v>0</v>
      </c>
      <c r="L74" s="4">
        <v>73</v>
      </c>
      <c r="M74" t="s">
        <v>180</v>
      </c>
      <c r="N74" t="s">
        <v>181</v>
      </c>
      <c r="O74" t="str">
        <f t="shared" si="12"/>
        <v>Dennis Foggia</v>
      </c>
      <c r="P74">
        <f t="shared" si="13"/>
        <v>0</v>
      </c>
      <c r="Q74" t="str">
        <f t="shared" si="14"/>
        <v/>
      </c>
    </row>
    <row r="75" spans="1:17" x14ac:dyDescent="0.3">
      <c r="A75" s="4">
        <f t="shared" si="7"/>
        <v>2124</v>
      </c>
      <c r="B75" s="6">
        <f t="shared" si="8"/>
        <v>95</v>
      </c>
      <c r="C75" s="5">
        <f t="shared" si="10"/>
        <v>32</v>
      </c>
      <c r="D75">
        <f t="shared" ref="D75" si="17">A33</f>
        <v>32</v>
      </c>
      <c r="E75">
        <f t="shared" si="11"/>
        <v>1</v>
      </c>
      <c r="F75">
        <v>0</v>
      </c>
      <c r="G75">
        <v>0</v>
      </c>
      <c r="H75">
        <v>0</v>
      </c>
      <c r="L75" s="4">
        <v>74</v>
      </c>
      <c r="M75" t="s">
        <v>182</v>
      </c>
      <c r="N75" t="s">
        <v>183</v>
      </c>
      <c r="O75" t="str">
        <f t="shared" si="12"/>
        <v>Tatsuki Suzuki</v>
      </c>
      <c r="P75">
        <f t="shared" si="13"/>
        <v>0</v>
      </c>
      <c r="Q75" t="str">
        <f t="shared" si="14"/>
        <v/>
      </c>
    </row>
    <row r="76" spans="1:17" x14ac:dyDescent="0.3">
      <c r="A76" s="4"/>
      <c r="L76" s="4">
        <v>75</v>
      </c>
      <c r="M76" t="s">
        <v>55</v>
      </c>
      <c r="N76" t="s">
        <v>184</v>
      </c>
      <c r="O76" t="str">
        <f t="shared" si="12"/>
        <v>Andrea Migno</v>
      </c>
      <c r="P76">
        <f t="shared" si="13"/>
        <v>0</v>
      </c>
      <c r="Q76" t="str">
        <f t="shared" si="14"/>
        <v/>
      </c>
    </row>
    <row r="77" spans="1:17" x14ac:dyDescent="0.3">
      <c r="L77" s="4">
        <v>76</v>
      </c>
      <c r="M77" t="s">
        <v>52</v>
      </c>
      <c r="N77" t="s">
        <v>185</v>
      </c>
      <c r="O77" t="str">
        <f t="shared" si="12"/>
        <v>Lorenzo Fellon</v>
      </c>
      <c r="P77">
        <f t="shared" si="13"/>
        <v>0</v>
      </c>
      <c r="Q77" t="str">
        <f t="shared" si="14"/>
        <v/>
      </c>
    </row>
    <row r="78" spans="1:17" x14ac:dyDescent="0.3">
      <c r="L78" s="4">
        <v>77</v>
      </c>
      <c r="M78" t="s">
        <v>186</v>
      </c>
      <c r="N78" t="s">
        <v>48</v>
      </c>
      <c r="O78" t="str">
        <f t="shared" si="12"/>
        <v>Riccardo Rossi</v>
      </c>
      <c r="P78">
        <f t="shared" si="13"/>
        <v>0</v>
      </c>
      <c r="Q78" t="str">
        <f t="shared" si="14"/>
        <v/>
      </c>
    </row>
    <row r="79" spans="1:17" x14ac:dyDescent="0.3">
      <c r="L79" s="4">
        <v>78</v>
      </c>
      <c r="M79" t="s">
        <v>161</v>
      </c>
      <c r="N79" t="s">
        <v>187</v>
      </c>
      <c r="O79" t="str">
        <f t="shared" si="12"/>
        <v>Marcos Uriarte</v>
      </c>
      <c r="P79">
        <f t="shared" si="13"/>
        <v>0</v>
      </c>
      <c r="Q79" t="str">
        <f t="shared" si="14"/>
        <v/>
      </c>
    </row>
    <row r="80" spans="1:17" x14ac:dyDescent="0.3">
      <c r="L80" s="4">
        <v>79</v>
      </c>
      <c r="M80" t="s">
        <v>188</v>
      </c>
      <c r="N80" t="s">
        <v>189</v>
      </c>
      <c r="O80" t="str">
        <f t="shared" si="12"/>
        <v>José Antonio Rueda</v>
      </c>
      <c r="P80">
        <f t="shared" si="13"/>
        <v>0</v>
      </c>
      <c r="Q80" t="str">
        <f t="shared" si="14"/>
        <v/>
      </c>
    </row>
    <row r="81" spans="12:17" x14ac:dyDescent="0.3">
      <c r="L81" s="4">
        <v>80</v>
      </c>
      <c r="M81" t="s">
        <v>190</v>
      </c>
      <c r="N81" t="s">
        <v>191</v>
      </c>
      <c r="O81" t="str">
        <f t="shared" si="12"/>
        <v>Syarifuddin Azman</v>
      </c>
      <c r="P81">
        <f t="shared" si="13"/>
        <v>0</v>
      </c>
      <c r="Q81" t="str">
        <f t="shared" si="14"/>
        <v/>
      </c>
    </row>
    <row r="82" spans="12:17" x14ac:dyDescent="0.3">
      <c r="L82" s="4">
        <v>81</v>
      </c>
      <c r="M82" t="s">
        <v>192</v>
      </c>
      <c r="N82" t="s">
        <v>193</v>
      </c>
      <c r="O82" t="str">
        <f t="shared" si="12"/>
        <v>Alberto Surra</v>
      </c>
      <c r="P82">
        <f t="shared" si="13"/>
        <v>0</v>
      </c>
      <c r="Q82" t="str">
        <f t="shared" si="14"/>
        <v/>
      </c>
    </row>
    <row r="83" spans="12:17" x14ac:dyDescent="0.3">
      <c r="L83" s="4">
        <v>82</v>
      </c>
      <c r="M83" t="s">
        <v>194</v>
      </c>
      <c r="N83" t="s">
        <v>195</v>
      </c>
      <c r="O83" t="str">
        <f t="shared" si="12"/>
        <v>Scott Ogden</v>
      </c>
      <c r="P83">
        <f t="shared" si="13"/>
        <v>0</v>
      </c>
      <c r="Q83" t="str">
        <f t="shared" si="14"/>
        <v/>
      </c>
    </row>
    <row r="84" spans="12:17" x14ac:dyDescent="0.3">
      <c r="L84" s="4">
        <v>83</v>
      </c>
      <c r="M84" t="s">
        <v>196</v>
      </c>
      <c r="N84" t="s">
        <v>197</v>
      </c>
      <c r="O84" t="str">
        <f t="shared" si="12"/>
        <v>Joshua Whatley</v>
      </c>
      <c r="P84">
        <f t="shared" si="13"/>
        <v>0</v>
      </c>
      <c r="Q84" t="str">
        <f t="shared" si="14"/>
        <v/>
      </c>
    </row>
    <row r="85" spans="12:17" x14ac:dyDescent="0.3">
      <c r="L85" s="4">
        <v>84</v>
      </c>
      <c r="M85" t="s">
        <v>198</v>
      </c>
      <c r="N85" t="s">
        <v>199</v>
      </c>
      <c r="O85" t="str">
        <f t="shared" si="12"/>
        <v>John McPhee</v>
      </c>
      <c r="P85">
        <f t="shared" si="13"/>
        <v>0</v>
      </c>
      <c r="Q85" t="str">
        <f t="shared" si="14"/>
        <v/>
      </c>
    </row>
    <row r="86" spans="12:17" x14ac:dyDescent="0.3">
      <c r="L86" s="4">
        <v>85</v>
      </c>
      <c r="M86" t="s">
        <v>177</v>
      </c>
      <c r="N86" t="s">
        <v>200</v>
      </c>
      <c r="O86" t="str">
        <f t="shared" si="12"/>
        <v>David Salvador</v>
      </c>
      <c r="P86">
        <f t="shared" si="13"/>
        <v>0</v>
      </c>
      <c r="Q86" t="str">
        <f t="shared" si="14"/>
        <v/>
      </c>
    </row>
    <row r="87" spans="12:17" x14ac:dyDescent="0.3">
      <c r="L87" s="4">
        <v>86</v>
      </c>
      <c r="M87" t="s">
        <v>201</v>
      </c>
      <c r="N87" t="s">
        <v>202</v>
      </c>
      <c r="O87" t="str">
        <f t="shared" si="12"/>
        <v>Ayumu Sasaki</v>
      </c>
      <c r="P87">
        <f t="shared" si="13"/>
        <v>0</v>
      </c>
      <c r="Q87" t="str">
        <f t="shared" si="14"/>
        <v/>
      </c>
    </row>
    <row r="88" spans="12:17" x14ac:dyDescent="0.3">
      <c r="L88" s="4">
        <v>87</v>
      </c>
      <c r="M88" t="s">
        <v>203</v>
      </c>
      <c r="N88" t="s">
        <v>204</v>
      </c>
      <c r="O88" t="str">
        <f t="shared" si="12"/>
        <v>Iván Ortolá</v>
      </c>
      <c r="P88">
        <f t="shared" si="13"/>
        <v>0</v>
      </c>
      <c r="Q88" t="str">
        <f t="shared" si="14"/>
        <v/>
      </c>
    </row>
    <row r="89" spans="12:17" x14ac:dyDescent="0.3">
      <c r="L89" s="4">
        <v>88</v>
      </c>
      <c r="M89" t="s">
        <v>157</v>
      </c>
      <c r="N89" t="s">
        <v>205</v>
      </c>
      <c r="O89" t="str">
        <f t="shared" si="12"/>
        <v>Stefano Nepa</v>
      </c>
      <c r="P89">
        <f t="shared" si="13"/>
        <v>0</v>
      </c>
      <c r="Q89" t="str">
        <f t="shared" si="14"/>
        <v/>
      </c>
    </row>
    <row r="90" spans="12:17" x14ac:dyDescent="0.3">
      <c r="L90" s="4">
        <v>89</v>
      </c>
      <c r="M90" t="s">
        <v>206</v>
      </c>
      <c r="N90" t="s">
        <v>207</v>
      </c>
      <c r="O90" t="str">
        <f t="shared" si="12"/>
        <v>Ana Carrasco</v>
      </c>
      <c r="P90">
        <f t="shared" si="13"/>
        <v>0</v>
      </c>
      <c r="Q90" t="str">
        <f t="shared" si="14"/>
        <v/>
      </c>
    </row>
    <row r="91" spans="12:17" x14ac:dyDescent="0.3">
      <c r="L91" s="4">
        <v>90</v>
      </c>
      <c r="M91" t="s">
        <v>177</v>
      </c>
      <c r="N91" t="s">
        <v>208</v>
      </c>
      <c r="O91" t="str">
        <f t="shared" si="12"/>
        <v>David Muñoz</v>
      </c>
      <c r="P91">
        <f t="shared" si="13"/>
        <v>0</v>
      </c>
      <c r="Q91" t="str">
        <f t="shared" si="14"/>
        <v/>
      </c>
    </row>
    <row r="92" spans="12:17" x14ac:dyDescent="0.3">
      <c r="L92" s="4">
        <v>91</v>
      </c>
      <c r="M92" t="s">
        <v>209</v>
      </c>
      <c r="N92" t="s">
        <v>210</v>
      </c>
      <c r="O92" t="str">
        <f t="shared" si="12"/>
        <v>Gerard Riu</v>
      </c>
      <c r="P92">
        <f t="shared" si="13"/>
        <v>0</v>
      </c>
      <c r="Q92" t="str">
        <f t="shared" si="14"/>
        <v/>
      </c>
    </row>
    <row r="93" spans="12:17" x14ac:dyDescent="0.3">
      <c r="L93" s="4">
        <v>92</v>
      </c>
      <c r="M93" t="s">
        <v>211</v>
      </c>
      <c r="N93" t="s">
        <v>212</v>
      </c>
      <c r="O93" t="str">
        <f t="shared" si="12"/>
        <v>Kaito Toba</v>
      </c>
      <c r="P93">
        <f t="shared" si="13"/>
        <v>0</v>
      </c>
      <c r="Q93" t="str">
        <f t="shared" si="14"/>
        <v/>
      </c>
    </row>
    <row r="94" spans="12:17" x14ac:dyDescent="0.3">
      <c r="L94" s="4">
        <v>93</v>
      </c>
      <c r="M94" t="s">
        <v>213</v>
      </c>
      <c r="N94" t="s">
        <v>214</v>
      </c>
      <c r="O94" t="str">
        <f t="shared" si="12"/>
        <v>Joel Kelso</v>
      </c>
      <c r="P94">
        <f t="shared" si="13"/>
        <v>0</v>
      </c>
      <c r="Q94" t="str">
        <f t="shared" si="14"/>
        <v/>
      </c>
    </row>
    <row r="95" spans="12:17" x14ac:dyDescent="0.3">
      <c r="L95" s="4">
        <v>94</v>
      </c>
      <c r="M95" t="s">
        <v>215</v>
      </c>
      <c r="N95" t="s">
        <v>216</v>
      </c>
      <c r="O95" t="str">
        <f t="shared" si="12"/>
        <v>Ryusei Yamanaka</v>
      </c>
      <c r="P95">
        <f t="shared" si="13"/>
        <v>0</v>
      </c>
      <c r="Q95" t="str">
        <f t="shared" si="14"/>
        <v/>
      </c>
    </row>
    <row r="96" spans="12:17" x14ac:dyDescent="0.3">
      <c r="L96" s="4">
        <v>95</v>
      </c>
      <c r="M96" t="s">
        <v>217</v>
      </c>
      <c r="N96" t="s">
        <v>218</v>
      </c>
      <c r="O96" t="str">
        <f t="shared" si="12"/>
        <v>Diogo Moreira</v>
      </c>
      <c r="P96">
        <f t="shared" si="13"/>
        <v>0</v>
      </c>
      <c r="Q96" t="str">
        <f t="shared" si="14"/>
        <v/>
      </c>
    </row>
    <row r="97" spans="12:17" x14ac:dyDescent="0.3">
      <c r="L97" s="4">
        <v>96</v>
      </c>
      <c r="M97" t="s">
        <v>219</v>
      </c>
      <c r="N97" t="s">
        <v>220</v>
      </c>
      <c r="O97" t="str">
        <f t="shared" si="12"/>
        <v>Matteo Bertelle</v>
      </c>
      <c r="P97">
        <f t="shared" si="13"/>
        <v>0</v>
      </c>
      <c r="Q97" t="str">
        <f t="shared" si="14"/>
        <v/>
      </c>
    </row>
    <row r="98" spans="12:17" x14ac:dyDescent="0.3">
      <c r="L98" s="4">
        <v>97</v>
      </c>
      <c r="M98" t="s">
        <v>221</v>
      </c>
      <c r="N98" t="s">
        <v>222</v>
      </c>
      <c r="O98" t="str">
        <f t="shared" ref="O98:O129" si="18">_xlfn.CONCAT(M98," ",N98)</f>
        <v>Elia Bartolini</v>
      </c>
      <c r="P98">
        <f t="shared" si="13"/>
        <v>0</v>
      </c>
      <c r="Q98" t="str">
        <f t="shared" si="14"/>
        <v/>
      </c>
    </row>
    <row r="99" spans="12:17" x14ac:dyDescent="0.3">
      <c r="L99" s="4">
        <v>98</v>
      </c>
      <c r="M99" t="s">
        <v>223</v>
      </c>
      <c r="N99" t="s">
        <v>403</v>
      </c>
      <c r="O99" t="str">
        <f t="shared" si="18"/>
        <v>Jaume Masiá</v>
      </c>
      <c r="P99">
        <f t="shared" si="13"/>
        <v>0</v>
      </c>
      <c r="Q99" t="str">
        <f t="shared" si="14"/>
        <v/>
      </c>
    </row>
    <row r="100" spans="12:17" x14ac:dyDescent="0.3">
      <c r="L100" s="4">
        <v>99</v>
      </c>
      <c r="M100" t="s">
        <v>225</v>
      </c>
      <c r="N100" t="s">
        <v>226</v>
      </c>
      <c r="O100" t="str">
        <f t="shared" si="18"/>
        <v>Daniel Holgado</v>
      </c>
      <c r="P100">
        <f t="shared" si="13"/>
        <v>0</v>
      </c>
      <c r="Q100" t="str">
        <f t="shared" si="14"/>
        <v/>
      </c>
    </row>
    <row r="101" spans="12:17" x14ac:dyDescent="0.3">
      <c r="L101" s="4">
        <v>100</v>
      </c>
      <c r="M101" t="s">
        <v>227</v>
      </c>
      <c r="N101" t="s">
        <v>92</v>
      </c>
      <c r="O101" t="str">
        <f t="shared" si="18"/>
        <v>Adrián Fernández</v>
      </c>
      <c r="P101">
        <f t="shared" si="13"/>
        <v>0</v>
      </c>
      <c r="Q101" t="str">
        <f t="shared" si="14"/>
        <v/>
      </c>
    </row>
    <row r="102" spans="12:17" x14ac:dyDescent="0.3">
      <c r="L102" s="4">
        <v>101</v>
      </c>
      <c r="M102" t="s">
        <v>228</v>
      </c>
      <c r="N102" t="s">
        <v>229</v>
      </c>
      <c r="O102" t="str">
        <f t="shared" si="18"/>
        <v>Deniz Öncü</v>
      </c>
      <c r="P102">
        <f t="shared" si="13"/>
        <v>0</v>
      </c>
      <c r="Q102" t="str">
        <f t="shared" si="14"/>
        <v/>
      </c>
    </row>
    <row r="103" spans="12:17" x14ac:dyDescent="0.3">
      <c r="L103" s="4">
        <v>102</v>
      </c>
      <c r="M103" t="s">
        <v>230</v>
      </c>
      <c r="N103" t="s">
        <v>231</v>
      </c>
      <c r="O103" t="str">
        <f t="shared" si="18"/>
        <v>Hikari Okubo</v>
      </c>
      <c r="P103">
        <f t="shared" si="13"/>
        <v>0</v>
      </c>
      <c r="Q103" t="str">
        <f t="shared" si="14"/>
        <v/>
      </c>
    </row>
    <row r="104" spans="12:17" x14ac:dyDescent="0.3">
      <c r="L104" s="4">
        <v>103</v>
      </c>
      <c r="M104" t="s">
        <v>169</v>
      </c>
      <c r="N104" t="s">
        <v>232</v>
      </c>
      <c r="O104" t="str">
        <f t="shared" si="18"/>
        <v>Xavier Cardelús</v>
      </c>
      <c r="P104">
        <f t="shared" si="13"/>
        <v>0</v>
      </c>
      <c r="Q104" t="str">
        <f t="shared" si="14"/>
        <v/>
      </c>
    </row>
    <row r="105" spans="12:17" x14ac:dyDescent="0.3">
      <c r="L105" s="4">
        <v>104</v>
      </c>
      <c r="M105" t="s">
        <v>233</v>
      </c>
      <c r="N105" t="s">
        <v>234</v>
      </c>
      <c r="O105" t="str">
        <f t="shared" si="18"/>
        <v>Dominique Aegerter</v>
      </c>
      <c r="P105">
        <f t="shared" si="13"/>
        <v>0</v>
      </c>
      <c r="Q105" t="str">
        <f t="shared" si="14"/>
        <v/>
      </c>
    </row>
    <row r="106" spans="12:17" x14ac:dyDescent="0.3">
      <c r="L106" s="4">
        <v>105</v>
      </c>
      <c r="M106" t="s">
        <v>219</v>
      </c>
      <c r="N106" t="s">
        <v>235</v>
      </c>
      <c r="O106" t="str">
        <f t="shared" si="18"/>
        <v>Matteo Ferrari</v>
      </c>
      <c r="P106">
        <f t="shared" si="13"/>
        <v>0</v>
      </c>
      <c r="Q106" t="str">
        <f t="shared" si="14"/>
        <v/>
      </c>
    </row>
    <row r="107" spans="12:17" x14ac:dyDescent="0.3">
      <c r="L107" s="4">
        <v>106</v>
      </c>
      <c r="M107" t="s">
        <v>236</v>
      </c>
      <c r="N107" t="s">
        <v>237</v>
      </c>
      <c r="O107" t="str">
        <f t="shared" si="18"/>
        <v>Yeray Ruiz</v>
      </c>
      <c r="P107">
        <f t="shared" si="13"/>
        <v>0</v>
      </c>
      <c r="Q107" t="str">
        <f t="shared" si="14"/>
        <v/>
      </c>
    </row>
    <row r="108" spans="12:17" x14ac:dyDescent="0.3">
      <c r="L108" s="4">
        <v>107</v>
      </c>
      <c r="M108" t="s">
        <v>238</v>
      </c>
      <c r="N108" t="s">
        <v>239</v>
      </c>
      <c r="O108" t="str">
        <f t="shared" si="18"/>
        <v>Alessio Finello</v>
      </c>
      <c r="P108">
        <f t="shared" si="13"/>
        <v>0</v>
      </c>
      <c r="Q108" t="str">
        <f t="shared" si="14"/>
        <v/>
      </c>
    </row>
    <row r="109" spans="12:17" x14ac:dyDescent="0.3">
      <c r="L109" s="4">
        <v>108</v>
      </c>
      <c r="M109" t="s">
        <v>240</v>
      </c>
      <c r="N109" t="s">
        <v>241</v>
      </c>
      <c r="O109" t="str">
        <f t="shared" si="18"/>
        <v>Eric Granado</v>
      </c>
      <c r="P109">
        <f t="shared" si="13"/>
        <v>0</v>
      </c>
      <c r="Q109" t="str">
        <f t="shared" si="14"/>
        <v/>
      </c>
    </row>
    <row r="110" spans="12:17" x14ac:dyDescent="0.3">
      <c r="L110" s="4">
        <v>109</v>
      </c>
      <c r="M110" t="s">
        <v>242</v>
      </c>
      <c r="N110" t="s">
        <v>243</v>
      </c>
      <c r="O110" t="str">
        <f t="shared" si="18"/>
        <v>Miquel Pons</v>
      </c>
      <c r="P110">
        <f t="shared" si="13"/>
        <v>0</v>
      </c>
      <c r="Q110" t="str">
        <f t="shared" si="14"/>
        <v/>
      </c>
    </row>
    <row r="111" spans="12:17" x14ac:dyDescent="0.3">
      <c r="L111" s="4">
        <v>110</v>
      </c>
      <c r="M111" t="s">
        <v>244</v>
      </c>
      <c r="N111" t="s">
        <v>245</v>
      </c>
      <c r="O111" t="str">
        <f t="shared" si="18"/>
        <v>Xavi Forés</v>
      </c>
      <c r="P111">
        <f t="shared" si="13"/>
        <v>0</v>
      </c>
      <c r="Q111" t="str">
        <f t="shared" si="14"/>
        <v/>
      </c>
    </row>
    <row r="112" spans="12:17" x14ac:dyDescent="0.3">
      <c r="L112" s="4">
        <v>111</v>
      </c>
      <c r="M112" t="s">
        <v>246</v>
      </c>
      <c r="N112" t="s">
        <v>247</v>
      </c>
      <c r="O112" t="str">
        <f t="shared" si="18"/>
        <v>Kevin Manfredi</v>
      </c>
      <c r="P112">
        <f t="shared" si="13"/>
        <v>0</v>
      </c>
      <c r="Q112" t="str">
        <f t="shared" si="14"/>
        <v/>
      </c>
    </row>
    <row r="113" spans="12:17" x14ac:dyDescent="0.3">
      <c r="L113" s="4">
        <v>112</v>
      </c>
      <c r="M113" t="s">
        <v>246</v>
      </c>
      <c r="N113" t="s">
        <v>248</v>
      </c>
      <c r="O113" t="str">
        <f t="shared" si="18"/>
        <v>Kevin Zannoni</v>
      </c>
      <c r="P113">
        <f t="shared" si="13"/>
        <v>0</v>
      </c>
      <c r="Q113" t="str">
        <f t="shared" si="14"/>
        <v/>
      </c>
    </row>
    <row r="114" spans="12:17" x14ac:dyDescent="0.3">
      <c r="L114" s="4">
        <v>113</v>
      </c>
      <c r="M114" t="s">
        <v>249</v>
      </c>
      <c r="N114" t="s">
        <v>250</v>
      </c>
      <c r="O114" t="str">
        <f t="shared" si="18"/>
        <v>Maria Herrera</v>
      </c>
      <c r="P114">
        <f t="shared" si="13"/>
        <v>0</v>
      </c>
      <c r="Q114" t="str">
        <f t="shared" si="14"/>
        <v/>
      </c>
    </row>
    <row r="115" spans="12:17" x14ac:dyDescent="0.3">
      <c r="L115" s="4">
        <v>114</v>
      </c>
      <c r="M115" t="s">
        <v>49</v>
      </c>
      <c r="N115" t="s">
        <v>137</v>
      </c>
      <c r="O115" t="str">
        <f t="shared" si="18"/>
        <v>Marc Alcoba</v>
      </c>
      <c r="P115">
        <f t="shared" si="13"/>
        <v>0</v>
      </c>
      <c r="Q115" t="str">
        <f t="shared" si="14"/>
        <v/>
      </c>
    </row>
    <row r="116" spans="12:17" x14ac:dyDescent="0.3">
      <c r="L116" s="4">
        <v>115</v>
      </c>
      <c r="M116" t="s">
        <v>121</v>
      </c>
      <c r="N116" t="s">
        <v>251</v>
      </c>
      <c r="O116" t="str">
        <f t="shared" si="18"/>
        <v>Mattia Casadei</v>
      </c>
      <c r="P116">
        <f t="shared" si="13"/>
        <v>0</v>
      </c>
      <c r="Q116" t="str">
        <f t="shared" si="14"/>
        <v/>
      </c>
    </row>
    <row r="117" spans="12:17" x14ac:dyDescent="0.3">
      <c r="L117" s="4">
        <v>116</v>
      </c>
      <c r="M117" t="s">
        <v>252</v>
      </c>
      <c r="N117" t="s">
        <v>253</v>
      </c>
      <c r="O117" t="str">
        <f t="shared" si="18"/>
        <v>Jordi Torres</v>
      </c>
      <c r="P117">
        <f t="shared" si="13"/>
        <v>0</v>
      </c>
      <c r="Q117" t="str">
        <f t="shared" si="14"/>
        <v/>
      </c>
    </row>
    <row r="118" spans="12:17" x14ac:dyDescent="0.3">
      <c r="L118" s="4">
        <v>117</v>
      </c>
      <c r="M118" t="s">
        <v>254</v>
      </c>
      <c r="N118" t="s">
        <v>255</v>
      </c>
      <c r="O118" t="str">
        <f t="shared" si="18"/>
        <v>Massimo Roccoli</v>
      </c>
      <c r="P118">
        <f t="shared" si="13"/>
        <v>0</v>
      </c>
      <c r="Q118" t="str">
        <f t="shared" si="14"/>
        <v/>
      </c>
    </row>
    <row r="119" spans="12:17" x14ac:dyDescent="0.3">
      <c r="L119" s="4">
        <v>118</v>
      </c>
      <c r="M119" t="s">
        <v>256</v>
      </c>
      <c r="N119" t="s">
        <v>257</v>
      </c>
      <c r="O119" t="str">
        <f t="shared" si="18"/>
        <v>Héctor Garzó</v>
      </c>
      <c r="P119">
        <f t="shared" si="13"/>
        <v>0</v>
      </c>
      <c r="Q119" t="str">
        <f t="shared" si="14"/>
        <v/>
      </c>
    </row>
    <row r="120" spans="12:17" x14ac:dyDescent="0.3">
      <c r="L120" s="4">
        <v>119</v>
      </c>
      <c r="M120" t="s">
        <v>163</v>
      </c>
      <c r="N120" t="s">
        <v>258</v>
      </c>
      <c r="O120" t="str">
        <f t="shared" si="18"/>
        <v>Alex Escrig</v>
      </c>
      <c r="P120">
        <f t="shared" si="13"/>
        <v>0</v>
      </c>
      <c r="Q120" t="str">
        <f t="shared" si="14"/>
        <v/>
      </c>
    </row>
    <row r="121" spans="12:17" x14ac:dyDescent="0.3">
      <c r="L121" s="4">
        <v>120</v>
      </c>
      <c r="M121" t="s">
        <v>140</v>
      </c>
      <c r="N121" t="s">
        <v>259</v>
      </c>
      <c r="O121" t="str">
        <f t="shared" si="18"/>
        <v>Niccolò Canepa</v>
      </c>
      <c r="P121">
        <f t="shared" si="13"/>
        <v>0</v>
      </c>
      <c r="Q121" t="str">
        <f t="shared" si="14"/>
        <v/>
      </c>
    </row>
    <row r="122" spans="12:17" x14ac:dyDescent="0.3">
      <c r="L122" s="4">
        <v>121</v>
      </c>
      <c r="M122" t="s">
        <v>260</v>
      </c>
      <c r="N122" t="s">
        <v>261</v>
      </c>
      <c r="O122" t="str">
        <f t="shared" si="18"/>
        <v>Bradley Smith</v>
      </c>
      <c r="P122">
        <f t="shared" si="13"/>
        <v>0</v>
      </c>
      <c r="Q122" t="str">
        <f t="shared" si="14"/>
        <v/>
      </c>
    </row>
    <row r="123" spans="12:17" x14ac:dyDescent="0.3">
      <c r="L123" s="4">
        <v>122</v>
      </c>
      <c r="M123" t="s">
        <v>262</v>
      </c>
      <c r="N123" t="s">
        <v>263</v>
      </c>
      <c r="O123" t="str">
        <f t="shared" si="18"/>
        <v>Lukas Tulovic</v>
      </c>
      <c r="P123">
        <f t="shared" si="13"/>
        <v>0</v>
      </c>
      <c r="Q123" t="str">
        <f t="shared" si="14"/>
        <v/>
      </c>
    </row>
    <row r="124" spans="12:17" x14ac:dyDescent="0.3">
      <c r="L124" s="4">
        <v>123</v>
      </c>
      <c r="M124" t="s">
        <v>55</v>
      </c>
      <c r="N124" t="s">
        <v>264</v>
      </c>
      <c r="O124" t="str">
        <f t="shared" si="18"/>
        <v>Andrea Mantovani</v>
      </c>
      <c r="P124">
        <f t="shared" si="13"/>
        <v>0</v>
      </c>
      <c r="Q124" t="str">
        <f t="shared" si="14"/>
        <v/>
      </c>
    </row>
    <row r="125" spans="12:17" x14ac:dyDescent="0.3">
      <c r="L125" s="4">
        <v>124</v>
      </c>
      <c r="M125" t="s">
        <v>265</v>
      </c>
      <c r="N125" t="s">
        <v>266</v>
      </c>
      <c r="O125" t="str">
        <f t="shared" si="18"/>
        <v>André Pires</v>
      </c>
      <c r="P125">
        <f t="shared" si="13"/>
        <v>0</v>
      </c>
      <c r="Q125" t="str">
        <f t="shared" si="14"/>
        <v/>
      </c>
    </row>
    <row r="126" spans="12:17" x14ac:dyDescent="0.3">
      <c r="L126" s="4">
        <v>125</v>
      </c>
      <c r="M126" t="s">
        <v>267</v>
      </c>
      <c r="N126" t="s">
        <v>268</v>
      </c>
      <c r="O126" t="str">
        <f t="shared" si="18"/>
        <v>Yonny Hernández</v>
      </c>
      <c r="P126">
        <f t="shared" si="13"/>
        <v>0</v>
      </c>
      <c r="Q126" t="str">
        <f t="shared" si="14"/>
        <v/>
      </c>
    </row>
    <row r="127" spans="12:17" x14ac:dyDescent="0.3">
      <c r="L127" s="4">
        <v>126</v>
      </c>
      <c r="M127" t="s">
        <v>157</v>
      </c>
      <c r="N127" t="s">
        <v>269</v>
      </c>
      <c r="O127" t="str">
        <f t="shared" si="18"/>
        <v>Stefano Valtulini</v>
      </c>
      <c r="P127">
        <f t="shared" si="13"/>
        <v>0</v>
      </c>
      <c r="Q127" t="str">
        <f t="shared" si="14"/>
        <v/>
      </c>
    </row>
    <row r="128" spans="12:17" x14ac:dyDescent="0.3">
      <c r="L128" s="4">
        <v>127</v>
      </c>
      <c r="M128" t="s">
        <v>270</v>
      </c>
      <c r="N128" t="s">
        <v>271</v>
      </c>
      <c r="O128" t="str">
        <f t="shared" si="18"/>
        <v>Jasper Iwema</v>
      </c>
      <c r="P128">
        <f t="shared" si="13"/>
        <v>0</v>
      </c>
      <c r="Q128" t="str">
        <f t="shared" si="14"/>
        <v/>
      </c>
    </row>
    <row r="129" spans="12:17" x14ac:dyDescent="0.3">
      <c r="L129" s="4">
        <v>128</v>
      </c>
      <c r="M129" t="s">
        <v>272</v>
      </c>
      <c r="N129" t="s">
        <v>273</v>
      </c>
      <c r="O129" t="str">
        <f t="shared" si="18"/>
        <v>Corentin Perolari</v>
      </c>
      <c r="P129">
        <f t="shared" si="13"/>
        <v>0</v>
      </c>
      <c r="Q129" t="str">
        <f t="shared" si="14"/>
        <v/>
      </c>
    </row>
    <row r="130" spans="12:17" x14ac:dyDescent="0.3">
      <c r="L130" s="4">
        <v>129</v>
      </c>
      <c r="M130" t="s">
        <v>274</v>
      </c>
      <c r="N130" t="s">
        <v>275</v>
      </c>
      <c r="O130" t="str">
        <f t="shared" ref="O130:O153" si="19">_xlfn.CONCAT(M130," ",N130)</f>
        <v>Andi Farid Izdihar</v>
      </c>
      <c r="P130">
        <f t="shared" si="13"/>
        <v>0</v>
      </c>
      <c r="Q130" t="str">
        <f t="shared" si="14"/>
        <v/>
      </c>
    </row>
    <row r="131" spans="12:17" x14ac:dyDescent="0.3">
      <c r="L131" s="4">
        <v>130</v>
      </c>
      <c r="M131" t="s">
        <v>276</v>
      </c>
      <c r="N131" t="s">
        <v>277</v>
      </c>
      <c r="O131" t="str">
        <f t="shared" si="19"/>
        <v>Yuki Kunii</v>
      </c>
      <c r="P131">
        <f t="shared" ref="P131:P153" si="20" xml:space="preserve"> SUMIF(C$2:C$33,O131,A$2:A$33)</f>
        <v>0</v>
      </c>
      <c r="Q131" t="str">
        <f t="shared" ref="Q131:Q153" si="21">IF(P131=0,"",P131)</f>
        <v/>
      </c>
    </row>
    <row r="132" spans="12:17" x14ac:dyDescent="0.3">
      <c r="L132" s="4">
        <v>131</v>
      </c>
      <c r="M132" t="s">
        <v>278</v>
      </c>
      <c r="N132" t="s">
        <v>279</v>
      </c>
      <c r="O132" t="str">
        <f t="shared" si="19"/>
        <v>Takuma Matsuyama</v>
      </c>
      <c r="P132">
        <f t="shared" si="20"/>
        <v>0</v>
      </c>
      <c r="Q132" t="str">
        <f t="shared" si="21"/>
        <v/>
      </c>
    </row>
    <row r="133" spans="12:17" x14ac:dyDescent="0.3">
      <c r="L133" s="4">
        <v>132</v>
      </c>
      <c r="M133" t="s">
        <v>280</v>
      </c>
      <c r="N133" t="s">
        <v>281</v>
      </c>
      <c r="O133" t="str">
        <f t="shared" si="19"/>
        <v>Jason Dupasquier</v>
      </c>
      <c r="P133">
        <f t="shared" si="20"/>
        <v>0</v>
      </c>
      <c r="Q133" t="str">
        <f t="shared" si="21"/>
        <v/>
      </c>
    </row>
    <row r="134" spans="12:17" x14ac:dyDescent="0.3">
      <c r="L134" s="4">
        <v>133</v>
      </c>
      <c r="M134" t="s">
        <v>282</v>
      </c>
      <c r="N134" t="s">
        <v>283</v>
      </c>
      <c r="O134" t="str">
        <f t="shared" si="19"/>
        <v>Maximilian Kofler</v>
      </c>
      <c r="P134">
        <f t="shared" si="20"/>
        <v>0</v>
      </c>
      <c r="Q134" t="str">
        <f t="shared" si="21"/>
        <v/>
      </c>
    </row>
    <row r="135" spans="12:17" x14ac:dyDescent="0.3">
      <c r="L135" s="4">
        <v>134</v>
      </c>
      <c r="M135" t="s">
        <v>284</v>
      </c>
      <c r="N135" t="s">
        <v>285</v>
      </c>
      <c r="O135" t="str">
        <f t="shared" si="19"/>
        <v>Yari Montella</v>
      </c>
      <c r="P135">
        <f t="shared" si="20"/>
        <v>0</v>
      </c>
      <c r="Q135" t="str">
        <f t="shared" si="21"/>
        <v/>
      </c>
    </row>
    <row r="136" spans="12:17" x14ac:dyDescent="0.3">
      <c r="L136" s="4">
        <v>135</v>
      </c>
      <c r="M136" t="s">
        <v>286</v>
      </c>
      <c r="N136" t="s">
        <v>287</v>
      </c>
      <c r="O136" t="str">
        <f t="shared" si="19"/>
        <v>Nicolò Bulega</v>
      </c>
      <c r="P136">
        <f t="shared" si="20"/>
        <v>0</v>
      </c>
      <c r="Q136" t="str">
        <f t="shared" si="21"/>
        <v/>
      </c>
    </row>
    <row r="137" spans="12:17" x14ac:dyDescent="0.3">
      <c r="L137" s="4">
        <v>136</v>
      </c>
      <c r="M137" t="s">
        <v>288</v>
      </c>
      <c r="N137" t="s">
        <v>289</v>
      </c>
      <c r="O137" t="str">
        <f t="shared" si="19"/>
        <v>Tetsuta Nagashima</v>
      </c>
      <c r="P137">
        <f t="shared" si="20"/>
        <v>0</v>
      </c>
      <c r="Q137" t="str">
        <f t="shared" si="21"/>
        <v/>
      </c>
    </row>
    <row r="138" spans="12:17" x14ac:dyDescent="0.3">
      <c r="L138" s="4">
        <v>137</v>
      </c>
      <c r="M138" t="s">
        <v>290</v>
      </c>
      <c r="N138" t="s">
        <v>291</v>
      </c>
      <c r="O138" t="str">
        <f t="shared" si="19"/>
        <v>Thomas Lüthi</v>
      </c>
      <c r="P138">
        <f t="shared" si="20"/>
        <v>0</v>
      </c>
      <c r="Q138" t="str">
        <f t="shared" si="21"/>
        <v/>
      </c>
    </row>
    <row r="139" spans="12:17" x14ac:dyDescent="0.3">
      <c r="L139" s="4">
        <v>138</v>
      </c>
      <c r="M139" t="s">
        <v>292</v>
      </c>
      <c r="N139" t="s">
        <v>293</v>
      </c>
      <c r="O139" t="str">
        <f t="shared" si="19"/>
        <v>Dimas Ekky Pratama</v>
      </c>
      <c r="P139">
        <f t="shared" si="20"/>
        <v>0</v>
      </c>
      <c r="Q139" t="str">
        <f t="shared" si="21"/>
        <v/>
      </c>
    </row>
    <row r="140" spans="12:17" x14ac:dyDescent="0.3">
      <c r="L140" s="4">
        <v>139</v>
      </c>
      <c r="M140" t="s">
        <v>294</v>
      </c>
      <c r="N140" t="s">
        <v>295</v>
      </c>
      <c r="O140" t="str">
        <f t="shared" si="19"/>
        <v>Taiga Hada</v>
      </c>
      <c r="P140">
        <f t="shared" si="20"/>
        <v>0</v>
      </c>
      <c r="Q140" t="str">
        <f t="shared" si="21"/>
        <v/>
      </c>
    </row>
    <row r="141" spans="12:17" x14ac:dyDescent="0.3">
      <c r="L141" s="4">
        <v>140</v>
      </c>
      <c r="M141" t="s">
        <v>296</v>
      </c>
      <c r="N141" t="s">
        <v>297</v>
      </c>
      <c r="O141" t="str">
        <f t="shared" si="19"/>
        <v>Adam Norrodin</v>
      </c>
      <c r="P141">
        <f t="shared" si="20"/>
        <v>0</v>
      </c>
      <c r="Q141" t="str">
        <f t="shared" si="21"/>
        <v/>
      </c>
    </row>
    <row r="142" spans="12:17" x14ac:dyDescent="0.3">
      <c r="L142" s="4">
        <v>141</v>
      </c>
      <c r="M142" t="s">
        <v>244</v>
      </c>
      <c r="N142" t="s">
        <v>298</v>
      </c>
      <c r="O142" t="str">
        <f t="shared" si="19"/>
        <v>Xavi Vierge</v>
      </c>
      <c r="P142">
        <f t="shared" si="20"/>
        <v>0</v>
      </c>
      <c r="Q142" t="str">
        <f t="shared" si="21"/>
        <v/>
      </c>
    </row>
    <row r="143" spans="12:17" x14ac:dyDescent="0.3">
      <c r="L143" s="4">
        <v>142</v>
      </c>
      <c r="M143" t="s">
        <v>52</v>
      </c>
      <c r="N143" t="s">
        <v>299</v>
      </c>
      <c r="O143" t="str">
        <f t="shared" si="19"/>
        <v>Lorenzo Baldassarri</v>
      </c>
      <c r="P143">
        <f t="shared" si="20"/>
        <v>0</v>
      </c>
      <c r="Q143" t="str">
        <f t="shared" si="21"/>
        <v/>
      </c>
    </row>
    <row r="144" spans="12:17" x14ac:dyDescent="0.3">
      <c r="L144" s="4">
        <v>143</v>
      </c>
      <c r="M144" t="s">
        <v>300</v>
      </c>
      <c r="N144" t="s">
        <v>301</v>
      </c>
      <c r="O144" t="str">
        <f t="shared" si="19"/>
        <v>Tommaso Marcon</v>
      </c>
      <c r="P144">
        <f t="shared" si="20"/>
        <v>0</v>
      </c>
      <c r="Q144" t="str">
        <f t="shared" si="21"/>
        <v/>
      </c>
    </row>
    <row r="145" spans="12:17" x14ac:dyDescent="0.3">
      <c r="L145" s="4">
        <v>144</v>
      </c>
      <c r="M145" t="s">
        <v>302</v>
      </c>
      <c r="N145" t="s">
        <v>303</v>
      </c>
      <c r="O145" t="str">
        <f t="shared" si="19"/>
        <v>Hafizh Syahrin</v>
      </c>
      <c r="P145">
        <f t="shared" si="20"/>
        <v>0</v>
      </c>
      <c r="Q145" t="str">
        <f t="shared" si="21"/>
        <v/>
      </c>
    </row>
    <row r="146" spans="12:17" x14ac:dyDescent="0.3">
      <c r="L146" s="4">
        <v>145</v>
      </c>
      <c r="M146" t="s">
        <v>304</v>
      </c>
      <c r="N146" t="s">
        <v>305</v>
      </c>
      <c r="O146" t="str">
        <f t="shared" si="19"/>
        <v>Fraser Rogers</v>
      </c>
      <c r="P146">
        <f t="shared" si="20"/>
        <v>0</v>
      </c>
      <c r="Q146" t="str">
        <f t="shared" si="21"/>
        <v/>
      </c>
    </row>
    <row r="147" spans="12:17" x14ac:dyDescent="0.3">
      <c r="L147" s="4">
        <v>146</v>
      </c>
      <c r="M147" t="s">
        <v>306</v>
      </c>
      <c r="N147" t="s">
        <v>307</v>
      </c>
      <c r="O147" t="str">
        <f t="shared" si="19"/>
        <v>Cal Crutchlow</v>
      </c>
      <c r="P147">
        <f t="shared" si="20"/>
        <v>0</v>
      </c>
      <c r="Q147" t="str">
        <f t="shared" si="21"/>
        <v/>
      </c>
    </row>
    <row r="148" spans="12:17" x14ac:dyDescent="0.3">
      <c r="L148" s="4">
        <v>147</v>
      </c>
      <c r="M148" t="s">
        <v>308</v>
      </c>
      <c r="N148" t="s">
        <v>309</v>
      </c>
      <c r="O148" t="str">
        <f t="shared" si="19"/>
        <v>Garrett Gerloff</v>
      </c>
      <c r="P148">
        <f t="shared" si="20"/>
        <v>0</v>
      </c>
      <c r="Q148" t="str">
        <f t="shared" si="21"/>
        <v/>
      </c>
    </row>
    <row r="149" spans="12:17" x14ac:dyDescent="0.3">
      <c r="L149" s="4">
        <v>148</v>
      </c>
      <c r="M149" t="s">
        <v>310</v>
      </c>
      <c r="N149" t="s">
        <v>311</v>
      </c>
      <c r="O149" t="str">
        <f t="shared" si="19"/>
        <v>Iker Lecuona</v>
      </c>
      <c r="P149">
        <f t="shared" si="20"/>
        <v>19</v>
      </c>
      <c r="Q149">
        <f t="shared" si="21"/>
        <v>19</v>
      </c>
    </row>
    <row r="150" spans="12:17" x14ac:dyDescent="0.3">
      <c r="L150" s="4">
        <v>149</v>
      </c>
      <c r="M150" t="s">
        <v>312</v>
      </c>
      <c r="N150" t="s">
        <v>313</v>
      </c>
      <c r="O150" t="str">
        <f t="shared" si="19"/>
        <v>Danilo Petrucci</v>
      </c>
      <c r="P150">
        <f t="shared" si="20"/>
        <v>22</v>
      </c>
      <c r="Q150">
        <f t="shared" si="21"/>
        <v>22</v>
      </c>
    </row>
    <row r="151" spans="12:17" x14ac:dyDescent="0.3">
      <c r="L151" s="4">
        <v>150</v>
      </c>
      <c r="M151" t="s">
        <v>402</v>
      </c>
      <c r="N151" t="s">
        <v>315</v>
      </c>
      <c r="O151" t="str">
        <f t="shared" si="19"/>
        <v>Tito Rabat</v>
      </c>
      <c r="P151">
        <f t="shared" si="20"/>
        <v>0</v>
      </c>
      <c r="Q151" t="str">
        <f t="shared" si="21"/>
        <v/>
      </c>
    </row>
    <row r="152" spans="12:17" x14ac:dyDescent="0.3">
      <c r="L152" s="4">
        <v>151</v>
      </c>
      <c r="M152" t="s">
        <v>74</v>
      </c>
      <c r="N152" t="s">
        <v>392</v>
      </c>
      <c r="O152" t="str">
        <f t="shared" si="19"/>
        <v>Luca Lunetta</v>
      </c>
      <c r="P152">
        <f t="shared" si="20"/>
        <v>0</v>
      </c>
      <c r="Q152" t="str">
        <f t="shared" si="21"/>
        <v/>
      </c>
    </row>
    <row r="153" spans="12:17" x14ac:dyDescent="0.3">
      <c r="L153" s="4">
        <v>152</v>
      </c>
      <c r="M153" t="s">
        <v>393</v>
      </c>
      <c r="N153" t="s">
        <v>394</v>
      </c>
      <c r="O153" t="str">
        <f t="shared" si="19"/>
        <v>Unai Orradre</v>
      </c>
      <c r="P153">
        <f t="shared" si="20"/>
        <v>0</v>
      </c>
      <c r="Q153" t="str">
        <f t="shared" si="21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Sirri</dc:creator>
  <cp:lastModifiedBy>Giacomo Sirri</cp:lastModifiedBy>
  <dcterms:created xsi:type="dcterms:W3CDTF">2022-07-05T12:46:57Z</dcterms:created>
  <dcterms:modified xsi:type="dcterms:W3CDTF">2022-07-09T08:53:53Z</dcterms:modified>
</cp:coreProperties>
</file>