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gi\Desktop\università\SECONDO ANNO\00. Ricerca Operativa\"/>
    </mc:Choice>
  </mc:AlternateContent>
  <xr:revisionPtr revIDLastSave="0" documentId="13_ncr:1_{767C2EDA-4E87-42DD-A8C1-6BCA53C14761}" xr6:coauthVersionLast="47" xr6:coauthVersionMax="47" xr10:uidLastSave="{00000000-0000-0000-0000-000000000000}"/>
  <bookViews>
    <workbookView xWindow="-108" yWindow="-108" windowWidth="23256" windowHeight="12576" activeTab="2" xr2:uid="{4F680A1B-E799-48F2-B6FC-DFA198EB50F4}"/>
  </bookViews>
  <sheets>
    <sheet name="Foglio1" sheetId="1" r:id="rId1"/>
    <sheet name="Foglio2" sheetId="2" r:id="rId2"/>
    <sheet name="Foglio3" sheetId="3" r:id="rId3"/>
  </sheets>
  <definedNames>
    <definedName name="solver_adj" localSheetId="0" hidden="1">Foglio1!$B$2,Foglio1!$C$2</definedName>
    <definedName name="solver_adj" localSheetId="1" hidden="1">Foglio2!$B$2,Foglio2!$C$2,Foglio2!$D$2</definedName>
    <definedName name="solver_adj" localSheetId="2" hidden="1">Foglio3!$B$2:$D$4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drv" localSheetId="0" hidden="1">1</definedName>
    <definedName name="solver_drv" localSheetId="1" hidden="1">1</definedName>
    <definedName name="solver_drv" localSheetId="2" hidden="1">1</definedName>
    <definedName name="solver_eng" localSheetId="0" hidden="1">2</definedName>
    <definedName name="solver_eng" localSheetId="1" hidden="1">2</definedName>
    <definedName name="solver_eng" localSheetId="2" hidden="1">2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lhs1" localSheetId="0" hidden="1">Foglio1!$D$7</definedName>
    <definedName name="solver_lhs1" localSheetId="1" hidden="1">Foglio2!$D$10</definedName>
    <definedName name="solver_lhs1" localSheetId="2" hidden="1">Foglio3!$D$12</definedName>
    <definedName name="solver_lhs2" localSheetId="0" hidden="1">Foglio1!$D$8</definedName>
    <definedName name="solver_lhs2" localSheetId="1" hidden="1">Foglio2!$D$11</definedName>
    <definedName name="solver_lhs2" localSheetId="2" hidden="1">Foglio3!$D$13</definedName>
    <definedName name="solver_lhs3" localSheetId="0" hidden="1">Foglio1!$D$9</definedName>
    <definedName name="solver_lhs3" localSheetId="1" hidden="1">Foglio2!$E$7:$E$9</definedName>
    <definedName name="solver_lhs3" localSheetId="2" hidden="1">Foglio3!$E$9:$E$11</definedName>
    <definedName name="solver_lhs4" localSheetId="1" hidden="1">Foglio2!$E$8</definedName>
    <definedName name="solver_lhs5" localSheetId="1" hidden="1">Foglio2!$E$9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um" localSheetId="0" hidden="1">3</definedName>
    <definedName name="solver_num" localSheetId="1" hidden="1">3</definedName>
    <definedName name="solver_num" localSheetId="2" hidden="1">3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opt" localSheetId="0" hidden="1">Foglio1!$D$4</definedName>
    <definedName name="solver_opt" localSheetId="1" hidden="1">Foglio2!$E$4</definedName>
    <definedName name="solver_opt" localSheetId="2" hidden="1">Foglio3!$E$6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rbv" localSheetId="0" hidden="1">1</definedName>
    <definedName name="solver_rbv" localSheetId="1" hidden="1">1</definedName>
    <definedName name="solver_rbv" localSheetId="2" hidden="1">1</definedName>
    <definedName name="solver_rel1" localSheetId="0" hidden="1">1</definedName>
    <definedName name="solver_rel1" localSheetId="1" hidden="1">3</definedName>
    <definedName name="solver_rel1" localSheetId="2" hidden="1">1</definedName>
    <definedName name="solver_rel2" localSheetId="0" hidden="1">1</definedName>
    <definedName name="solver_rel2" localSheetId="1" hidden="1">1</definedName>
    <definedName name="solver_rel2" localSheetId="2" hidden="1">1</definedName>
    <definedName name="solver_rel3" localSheetId="0" hidden="1">1</definedName>
    <definedName name="solver_rel3" localSheetId="1" hidden="1">1</definedName>
    <definedName name="solver_rel3" localSheetId="2" hidden="1">1</definedName>
    <definedName name="solver_rel4" localSheetId="1" hidden="1">1</definedName>
    <definedName name="solver_rel5" localSheetId="1" hidden="1">1</definedName>
    <definedName name="solver_rhs1" localSheetId="0" hidden="1">Foglio1!$E$7</definedName>
    <definedName name="solver_rhs1" localSheetId="1" hidden="1">Foglio2!$F$10</definedName>
    <definedName name="solver_rhs1" localSheetId="2" hidden="1">Foglio3!$F$12</definedName>
    <definedName name="solver_rhs2" localSheetId="0" hidden="1">Foglio1!$E$8</definedName>
    <definedName name="solver_rhs2" localSheetId="1" hidden="1">Foglio2!$F$11</definedName>
    <definedName name="solver_rhs2" localSheetId="2" hidden="1">Foglio3!$F$13</definedName>
    <definedName name="solver_rhs3" localSheetId="0" hidden="1">Foglio1!$E$9</definedName>
    <definedName name="solver_rhs3" localSheetId="1" hidden="1">Foglio2!$F$7:$F$9</definedName>
    <definedName name="solver_rhs3" localSheetId="2" hidden="1">Foglio3!$F$9:$F$11</definedName>
    <definedName name="solver_rhs4" localSheetId="1" hidden="1">Foglio2!$F$8</definedName>
    <definedName name="solver_rhs5" localSheetId="1" hidden="1">Foglio2!$F$9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scl" localSheetId="0" hidden="1">1</definedName>
    <definedName name="solver_scl" localSheetId="1" hidden="1">1</definedName>
    <definedName name="solver_scl" localSheetId="2" hidden="1">1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yp" localSheetId="0" hidden="1">1</definedName>
    <definedName name="solver_typ" localSheetId="1" hidden="1">1</definedName>
    <definedName name="solver_typ" localSheetId="2" hidden="1">1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er" localSheetId="0" hidden="1">3</definedName>
    <definedName name="solver_ver" localSheetId="1" hidden="1">3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3" l="1"/>
  <c r="D11" i="2"/>
  <c r="D10" i="2"/>
  <c r="E4" i="2"/>
  <c r="F13" i="3"/>
  <c r="F12" i="3"/>
  <c r="D13" i="3"/>
  <c r="D12" i="3"/>
  <c r="E11" i="3"/>
  <c r="E10" i="3"/>
  <c r="E9" i="3"/>
  <c r="E7" i="2"/>
  <c r="F10" i="2"/>
  <c r="F11" i="2"/>
  <c r="E9" i="2"/>
  <c r="E8" i="2"/>
  <c r="D4" i="1"/>
  <c r="D7" i="1"/>
  <c r="D9" i="1"/>
  <c r="D8" i="1"/>
</calcChain>
</file>

<file path=xl/sharedStrings.xml><?xml version="1.0" encoding="utf-8"?>
<sst xmlns="http://schemas.openxmlformats.org/spreadsheetml/2006/main" count="34" uniqueCount="32">
  <si>
    <t>Numero di vasche</t>
  </si>
  <si>
    <t>HydroLux</t>
  </si>
  <si>
    <t xml:space="preserve">AcquaSpa </t>
  </si>
  <si>
    <t>Profitto unitario</t>
  </si>
  <si>
    <t>Profitto totale</t>
  </si>
  <si>
    <t>&lt;formula funzione obbiettivo</t>
  </si>
  <si>
    <t>Vincoli</t>
  </si>
  <si>
    <t>Motori</t>
  </si>
  <si>
    <t>Lavoro</t>
  </si>
  <si>
    <t>Tubazioni</t>
  </si>
  <si>
    <t>&lt;formule</t>
  </si>
  <si>
    <t>&lt;dei</t>
  </si>
  <si>
    <t>&lt;vincoli</t>
  </si>
  <si>
    <t>NUMERO DI TABLET</t>
  </si>
  <si>
    <t>PROFITTO UNITARIO</t>
  </si>
  <si>
    <t>PROFITTO TOTALE</t>
  </si>
  <si>
    <t>T1</t>
  </si>
  <si>
    <t>T2</t>
  </si>
  <si>
    <t>T3</t>
  </si>
  <si>
    <t>VINCOLI</t>
  </si>
  <si>
    <t>&gt;=</t>
  </si>
  <si>
    <t>&lt;=</t>
  </si>
  <si>
    <t>x[i][j]</t>
  </si>
  <si>
    <t>obbiettivo</t>
  </si>
  <si>
    <t>vincoli</t>
  </si>
  <si>
    <t>prezzi</t>
  </si>
  <si>
    <t>t1</t>
  </si>
  <si>
    <t>t2</t>
  </si>
  <si>
    <t>t3</t>
  </si>
  <si>
    <t>r1</t>
  </si>
  <si>
    <t>r2</t>
  </si>
  <si>
    <t>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</si>
</sst>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,##0\ &quot;€&quot;"/>
    <numFmt numFmtId="166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164" fontId="0" fillId="0" borderId="0" xfId="0" applyNumberFormat="1" applyAlignment="1">
      <alignment horizontal="center"/>
    </xf>
    <xf numFmtId="0" fontId="0" fillId="4" borderId="0" xfId="0" applyFill="1"/>
    <xf numFmtId="164" fontId="0" fillId="3" borderId="0" xfId="0" applyNumberFormat="1" applyFont="1" applyFill="1"/>
    <xf numFmtId="0" fontId="0" fillId="3" borderId="0" xfId="0" applyFill="1"/>
    <xf numFmtId="0" fontId="0" fillId="5" borderId="0" xfId="0" applyFill="1"/>
    <xf numFmtId="0" fontId="1" fillId="0" borderId="0" xfId="0" applyFont="1"/>
    <xf numFmtId="164" fontId="0" fillId="0" borderId="0" xfId="0" applyNumberFormat="1"/>
    <xf numFmtId="0" fontId="0" fillId="0" borderId="0" xfId="0" applyFill="1"/>
    <xf numFmtId="1" fontId="2" fillId="2" borderId="0" xfId="0" applyNumberFormat="1" applyFont="1" applyFill="1"/>
    <xf numFmtId="1" fontId="0" fillId="2" borderId="0" xfId="0" applyNumberFormat="1" applyFill="1"/>
    <xf numFmtId="166" fontId="0" fillId="2" borderId="0" xfId="1" applyNumberFormat="1" applyFont="1" applyFill="1"/>
    <xf numFmtId="166" fontId="0" fillId="0" borderId="0" xfId="0" applyNumberFormat="1"/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C5A41-D9A5-49A3-91AF-0CF0CC01E55F}">
  <dimension ref="A1:F9"/>
  <sheetViews>
    <sheetView zoomScale="139" zoomScaleNormal="115" workbookViewId="0">
      <selection activeCell="D9" sqref="D9"/>
    </sheetView>
  </sheetViews>
  <sheetFormatPr defaultRowHeight="14.4" x14ac:dyDescent="0.3"/>
  <cols>
    <col min="1" max="1" width="17.6640625" customWidth="1"/>
  </cols>
  <sheetData>
    <row r="1" spans="1:6" x14ac:dyDescent="0.3">
      <c r="B1" t="s">
        <v>2</v>
      </c>
      <c r="C1" t="s">
        <v>1</v>
      </c>
    </row>
    <row r="2" spans="1:6" x14ac:dyDescent="0.3">
      <c r="A2" t="s">
        <v>0</v>
      </c>
      <c r="B2" s="1">
        <v>122.00000000000001</v>
      </c>
      <c r="C2" s="1">
        <v>77.999999999999986</v>
      </c>
    </row>
    <row r="3" spans="1:6" x14ac:dyDescent="0.3">
      <c r="A3" t="s">
        <v>3</v>
      </c>
      <c r="B3" s="2">
        <v>350</v>
      </c>
      <c r="C3" s="2">
        <v>300</v>
      </c>
    </row>
    <row r="4" spans="1:6" x14ac:dyDescent="0.3">
      <c r="A4" t="s">
        <v>4</v>
      </c>
      <c r="D4" s="4">
        <f>SUMPRODUCT(B2:C2,B3:C3)</f>
        <v>66100</v>
      </c>
      <c r="E4" t="s">
        <v>5</v>
      </c>
    </row>
    <row r="6" spans="1:6" x14ac:dyDescent="0.3">
      <c r="A6" t="s">
        <v>6</v>
      </c>
    </row>
    <row r="7" spans="1:6" x14ac:dyDescent="0.3">
      <c r="A7" t="s">
        <v>7</v>
      </c>
      <c r="B7">
        <v>1</v>
      </c>
      <c r="C7">
        <v>1</v>
      </c>
      <c r="D7" s="3">
        <f>B7*$B2+C7*$C$2</f>
        <v>200</v>
      </c>
      <c r="E7">
        <v>200</v>
      </c>
      <c r="F7" t="s">
        <v>10</v>
      </c>
    </row>
    <row r="8" spans="1:6" x14ac:dyDescent="0.3">
      <c r="A8" t="s">
        <v>8</v>
      </c>
      <c r="B8">
        <v>9</v>
      </c>
      <c r="C8">
        <v>6</v>
      </c>
      <c r="D8" s="3">
        <f>B8*B2+C8*C2</f>
        <v>1566</v>
      </c>
      <c r="E8">
        <v>1566</v>
      </c>
      <c r="F8" t="s">
        <v>11</v>
      </c>
    </row>
    <row r="9" spans="1:6" x14ac:dyDescent="0.3">
      <c r="A9" t="s">
        <v>9</v>
      </c>
      <c r="B9">
        <v>12</v>
      </c>
      <c r="C9">
        <v>16</v>
      </c>
      <c r="D9" s="3">
        <f>B9*B2+C9*C2</f>
        <v>2712</v>
      </c>
      <c r="E9">
        <v>2880</v>
      </c>
      <c r="F9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D7753-9CC0-4823-A1EB-253CEDA42E8D}">
  <dimension ref="A1:H15"/>
  <sheetViews>
    <sheetView zoomScale="154" workbookViewId="0">
      <selection activeCell="D10" sqref="D10"/>
    </sheetView>
  </sheetViews>
  <sheetFormatPr defaultRowHeight="14.4" x14ac:dyDescent="0.3"/>
  <cols>
    <col min="1" max="1" width="17.77734375" customWidth="1"/>
  </cols>
  <sheetData>
    <row r="1" spans="1:8" x14ac:dyDescent="0.3">
      <c r="B1" t="s">
        <v>16</v>
      </c>
      <c r="C1" t="s">
        <v>17</v>
      </c>
      <c r="D1" t="s">
        <v>18</v>
      </c>
    </row>
    <row r="2" spans="1:8" x14ac:dyDescent="0.3">
      <c r="A2" t="s">
        <v>13</v>
      </c>
      <c r="B2" s="12">
        <v>29.999999999999993</v>
      </c>
      <c r="C2" s="1">
        <v>0</v>
      </c>
      <c r="D2" s="1">
        <v>0</v>
      </c>
    </row>
    <row r="3" spans="1:8" x14ac:dyDescent="0.3">
      <c r="A3" t="s">
        <v>14</v>
      </c>
      <c r="B3" s="8">
        <v>900</v>
      </c>
      <c r="C3" s="8">
        <v>1220</v>
      </c>
      <c r="D3" s="8">
        <v>2000</v>
      </c>
      <c r="E3" s="8"/>
    </row>
    <row r="4" spans="1:8" x14ac:dyDescent="0.3">
      <c r="A4" t="s">
        <v>15</v>
      </c>
      <c r="E4" s="5">
        <f>SUMPRODUCT(B3:D3,B2:D2)</f>
        <v>26999.999999999993</v>
      </c>
    </row>
    <row r="6" spans="1:8" x14ac:dyDescent="0.3">
      <c r="A6" t="s">
        <v>19</v>
      </c>
    </row>
    <row r="7" spans="1:8" x14ac:dyDescent="0.3">
      <c r="B7">
        <v>10</v>
      </c>
      <c r="C7">
        <v>22</v>
      </c>
      <c r="D7">
        <v>34</v>
      </c>
      <c r="E7" s="6">
        <f>B7*$B2+C7*$C2+D7*$D2</f>
        <v>299.99999999999994</v>
      </c>
      <c r="F7">
        <v>480</v>
      </c>
    </row>
    <row r="8" spans="1:8" x14ac:dyDescent="0.3">
      <c r="B8">
        <v>15</v>
      </c>
      <c r="C8">
        <v>25</v>
      </c>
      <c r="D8">
        <v>30</v>
      </c>
      <c r="E8" s="6">
        <f>B8*$B2+C8*$C2+D8*$D2</f>
        <v>449.99999999999989</v>
      </c>
      <c r="F8">
        <v>480</v>
      </c>
    </row>
    <row r="9" spans="1:8" x14ac:dyDescent="0.3">
      <c r="B9">
        <v>10</v>
      </c>
      <c r="C9">
        <v>22</v>
      </c>
      <c r="D9">
        <v>31</v>
      </c>
      <c r="E9" s="6">
        <f>B9*$B2+C9*$C2+D9*$D2</f>
        <v>299.99999999999994</v>
      </c>
      <c r="F9">
        <v>300</v>
      </c>
    </row>
    <row r="10" spans="1:8" x14ac:dyDescent="0.3">
      <c r="D10" s="13">
        <f>B2</f>
        <v>29.999999999999993</v>
      </c>
      <c r="E10" t="s">
        <v>20</v>
      </c>
      <c r="F10">
        <f>0.5*SUM(B2,C2,D2)</f>
        <v>14.999999999999996</v>
      </c>
    </row>
    <row r="11" spans="1:8" x14ac:dyDescent="0.3">
      <c r="D11">
        <f>D2</f>
        <v>0</v>
      </c>
      <c r="E11" t="s">
        <v>21</v>
      </c>
      <c r="F11">
        <f>0.3*SUM(B2,C2,D2)</f>
        <v>8.9999999999999982</v>
      </c>
    </row>
    <row r="15" spans="1:8" x14ac:dyDescent="0.3">
      <c r="H15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D6822-106B-4ED9-B821-D762863406AE}">
  <dimension ref="A1:F13"/>
  <sheetViews>
    <sheetView tabSelected="1" zoomScale="159" workbookViewId="0">
      <selection activeCell="E6" sqref="E6"/>
    </sheetView>
  </sheetViews>
  <sheetFormatPr defaultRowHeight="14.4" x14ac:dyDescent="0.3"/>
  <sheetData>
    <row r="1" spans="1:6" x14ac:dyDescent="0.3">
      <c r="A1" t="s">
        <v>22</v>
      </c>
      <c r="B1" t="s">
        <v>26</v>
      </c>
      <c r="C1" t="s">
        <v>27</v>
      </c>
      <c r="D1" t="s">
        <v>28</v>
      </c>
    </row>
    <row r="2" spans="1:6" x14ac:dyDescent="0.3">
      <c r="A2" t="s">
        <v>29</v>
      </c>
      <c r="B2" s="10">
        <v>34.117647058823536</v>
      </c>
      <c r="C2" s="11">
        <v>6.3101604278074781</v>
      </c>
      <c r="D2" s="11">
        <v>0</v>
      </c>
    </row>
    <row r="3" spans="1:6" x14ac:dyDescent="0.3">
      <c r="A3" t="s">
        <v>30</v>
      </c>
      <c r="B3" s="11">
        <v>0</v>
      </c>
      <c r="C3" s="11">
        <v>0</v>
      </c>
      <c r="D3" s="11">
        <v>16</v>
      </c>
    </row>
    <row r="4" spans="1:6" x14ac:dyDescent="0.3">
      <c r="A4" s="9" t="s">
        <v>31</v>
      </c>
      <c r="B4" s="11">
        <v>0</v>
      </c>
      <c r="C4" s="11">
        <v>7.3368983957219394</v>
      </c>
      <c r="D4" s="11">
        <v>4.470588235294108</v>
      </c>
    </row>
    <row r="5" spans="1:6" x14ac:dyDescent="0.3">
      <c r="A5" t="s">
        <v>25</v>
      </c>
      <c r="B5">
        <v>900</v>
      </c>
      <c r="C5">
        <v>1220</v>
      </c>
      <c r="D5">
        <v>2000</v>
      </c>
    </row>
    <row r="6" spans="1:6" x14ac:dyDescent="0.3">
      <c r="A6" t="s">
        <v>23</v>
      </c>
      <c r="E6" s="5">
        <f>(B5*(B2+B3+B4))+(C5*(C4+C3+C2))+(D5*(D4+D3+D2))</f>
        <v>88296.470588235286</v>
      </c>
    </row>
    <row r="8" spans="1:6" x14ac:dyDescent="0.3">
      <c r="A8" t="s">
        <v>24</v>
      </c>
    </row>
    <row r="9" spans="1:6" x14ac:dyDescent="0.3">
      <c r="B9">
        <v>10</v>
      </c>
      <c r="C9">
        <v>22</v>
      </c>
      <c r="D9">
        <v>34</v>
      </c>
      <c r="E9" s="3">
        <f>SUMPRODUCT($B$2:$D$2,B9:D9)</f>
        <v>479.99999999999989</v>
      </c>
      <c r="F9">
        <v>480</v>
      </c>
    </row>
    <row r="10" spans="1:6" x14ac:dyDescent="0.3">
      <c r="B10">
        <v>13</v>
      </c>
      <c r="C10">
        <v>25</v>
      </c>
      <c r="D10">
        <v>30</v>
      </c>
      <c r="E10" s="3">
        <f>SUMPRODUCT($B$3:$D$3,B10:D10)</f>
        <v>480</v>
      </c>
      <c r="F10">
        <v>480</v>
      </c>
    </row>
    <row r="11" spans="1:6" x14ac:dyDescent="0.3">
      <c r="B11">
        <v>10</v>
      </c>
      <c r="C11">
        <v>22</v>
      </c>
      <c r="D11">
        <v>31</v>
      </c>
      <c r="E11" s="3">
        <f>SUMPRODUCT($B$4:$D$4,B11:D11)</f>
        <v>300</v>
      </c>
      <c r="F11">
        <v>300</v>
      </c>
    </row>
    <row r="12" spans="1:6" x14ac:dyDescent="0.3">
      <c r="D12">
        <f>SUM(D2:D4)</f>
        <v>20.470588235294109</v>
      </c>
      <c r="E12" t="s">
        <v>21</v>
      </c>
      <c r="F12">
        <f>0.3*(SUM(B2:D4))</f>
        <v>20.470588235294116</v>
      </c>
    </row>
    <row r="13" spans="1:6" x14ac:dyDescent="0.3">
      <c r="D13">
        <f>SUM(B2:B4)</f>
        <v>34.117647058823536</v>
      </c>
      <c r="E13" t="s">
        <v>20</v>
      </c>
      <c r="F13">
        <f>0.5*(SUM(B2:D4))</f>
        <v>34.117647058823529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cosgi</dc:creator>
  <cp:lastModifiedBy>cosgi</cp:lastModifiedBy>
  <dcterms:created xsi:type="dcterms:W3CDTF">2022-10-05T13:20:44Z</dcterms:created>
  <dcterms:modified xsi:type="dcterms:W3CDTF">2022-10-06T17:17:59Z</dcterms:modified>
</cp:coreProperties>
</file>