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UERJ\2020.2\IPG\Teste Temperamentos\"/>
    </mc:Choice>
  </mc:AlternateContent>
  <bookViews>
    <workbookView xWindow="240" yWindow="15" windowWidth="16095" windowHeight="9660"/>
  </bookViews>
  <sheets>
    <sheet name="Sheet1" sheetId="1" r:id="rId1"/>
    <sheet name="Principais Análises" sheetId="2" r:id="rId2"/>
    <sheet name="SPEARMAN" sheetId="3" r:id="rId3"/>
    <sheet name="Planilha3" sheetId="6" r:id="rId4"/>
    <sheet name="Tabela Pearson" sheetId="4" r:id="rId5"/>
    <sheet name="Tabela Spearman" sheetId="5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E4" i="6" l="1"/>
  <c r="E5" i="6"/>
  <c r="E80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1" i="3"/>
  <c r="E2" i="3"/>
  <c r="A81" i="3"/>
  <c r="A80" i="3"/>
  <c r="B81" i="3" s="1"/>
  <c r="AV80" i="2"/>
  <c r="BG80" i="2" s="1"/>
  <c r="BR80" i="2" s="1"/>
  <c r="AK80" i="2"/>
  <c r="AK81" i="2"/>
  <c r="AV81" i="2" s="1"/>
  <c r="BG81" i="2" s="1"/>
  <c r="X80" i="2"/>
  <c r="X81" i="2"/>
  <c r="M80" i="2"/>
  <c r="CC80" i="2" s="1"/>
  <c r="CN80" i="2" s="1"/>
  <c r="M81" i="2"/>
  <c r="CC81" i="2" s="1"/>
  <c r="CN81" i="2" s="1"/>
  <c r="A80" i="2"/>
  <c r="AJ80" i="2" s="1"/>
  <c r="B80" i="2"/>
  <c r="CB80" i="2" s="1"/>
  <c r="AU80" i="2" s="1"/>
  <c r="A81" i="2"/>
  <c r="AJ81" i="2" s="1"/>
  <c r="B81" i="2"/>
  <c r="CB81" i="2" s="1"/>
  <c r="AU81" i="2" s="1"/>
  <c r="CM80" i="2"/>
  <c r="CM81" i="2"/>
  <c r="BQ80" i="2"/>
  <c r="BQ81" i="2"/>
  <c r="L80" i="2" l="1"/>
  <c r="W80" i="2" s="1"/>
  <c r="B72" i="3"/>
  <c r="BF80" i="2"/>
  <c r="B56" i="3"/>
  <c r="B68" i="3"/>
  <c r="B52" i="3"/>
  <c r="BF81" i="2"/>
  <c r="B64" i="3"/>
  <c r="B48" i="3"/>
  <c r="B77" i="3"/>
  <c r="B60" i="3"/>
  <c r="B44" i="3"/>
  <c r="L81" i="2"/>
  <c r="W81" i="2" s="1"/>
  <c r="B40" i="3"/>
  <c r="B32" i="3"/>
  <c r="B24" i="3"/>
  <c r="B16" i="3"/>
  <c r="B80" i="3"/>
  <c r="B76" i="3"/>
  <c r="B71" i="3"/>
  <c r="B67" i="3"/>
  <c r="B63" i="3"/>
  <c r="B59" i="3"/>
  <c r="B55" i="3"/>
  <c r="B51" i="3"/>
  <c r="B47" i="3"/>
  <c r="B43" i="3"/>
  <c r="B39" i="3"/>
  <c r="B35" i="3"/>
  <c r="B31" i="3"/>
  <c r="B27" i="3"/>
  <c r="B23" i="3"/>
  <c r="B19" i="3"/>
  <c r="B15" i="3"/>
  <c r="B11" i="3"/>
  <c r="B7" i="3"/>
  <c r="B3" i="3"/>
  <c r="B36" i="3"/>
  <c r="B28" i="3"/>
  <c r="B20" i="3"/>
  <c r="B12" i="3"/>
  <c r="B8" i="3"/>
  <c r="B4" i="3"/>
  <c r="B79" i="3"/>
  <c r="B75" i="3"/>
  <c r="B70" i="3"/>
  <c r="B66" i="3"/>
  <c r="B62" i="3"/>
  <c r="B58" i="3"/>
  <c r="B54" i="3"/>
  <c r="B50" i="3"/>
  <c r="B46" i="3"/>
  <c r="B42" i="3"/>
  <c r="B38" i="3"/>
  <c r="B34" i="3"/>
  <c r="B30" i="3"/>
  <c r="B26" i="3"/>
  <c r="B22" i="3"/>
  <c r="B18" i="3"/>
  <c r="B14" i="3"/>
  <c r="B10" i="3"/>
  <c r="B6" i="3"/>
  <c r="B2" i="3"/>
  <c r="B78" i="3"/>
  <c r="B74" i="3"/>
  <c r="B69" i="3"/>
  <c r="B65" i="3"/>
  <c r="B61" i="3"/>
  <c r="B57" i="3"/>
  <c r="B53" i="3"/>
  <c r="B49" i="3"/>
  <c r="B45" i="3"/>
  <c r="B41" i="3"/>
  <c r="B37" i="3"/>
  <c r="B33" i="3"/>
  <c r="B29" i="3"/>
  <c r="B25" i="3"/>
  <c r="B21" i="3"/>
  <c r="B17" i="3"/>
  <c r="B13" i="3"/>
  <c r="B9" i="3"/>
  <c r="B5" i="3"/>
  <c r="B73" i="3"/>
  <c r="G3" i="3" l="1"/>
  <c r="CM78" i="2"/>
  <c r="CM79" i="2"/>
  <c r="BQ78" i="2"/>
  <c r="BQ79" i="2"/>
  <c r="AK78" i="2"/>
  <c r="AV78" i="2" s="1"/>
  <c r="BG78" i="2" s="1"/>
  <c r="BR78" i="2" s="1"/>
  <c r="AK79" i="2"/>
  <c r="AV79" i="2" s="1"/>
  <c r="BG79" i="2" s="1"/>
  <c r="BR79" i="2" s="1"/>
  <c r="X79" i="2"/>
  <c r="M78" i="2"/>
  <c r="CC78" i="2" s="1"/>
  <c r="M79" i="2"/>
  <c r="CC79" i="2" s="1"/>
  <c r="BF79" i="2" s="1"/>
  <c r="B78" i="2"/>
  <c r="CB78" i="2" s="1"/>
  <c r="AU78" i="2" s="1"/>
  <c r="B79" i="2"/>
  <c r="CB79" i="2" s="1"/>
  <c r="AU79" i="2" s="1"/>
  <c r="A78" i="2"/>
  <c r="AJ78" i="2" s="1"/>
  <c r="A79" i="2"/>
  <c r="AJ79" i="2" s="1"/>
  <c r="J78" i="1"/>
  <c r="I78" i="1"/>
  <c r="H78" i="1"/>
  <c r="X78" i="2" s="1"/>
  <c r="CN78" i="2" l="1"/>
  <c r="BF78" i="2"/>
  <c r="L79" i="2"/>
  <c r="W79" i="2" s="1"/>
  <c r="CN79" i="2"/>
  <c r="L78" i="2"/>
  <c r="W78" i="2" s="1"/>
  <c r="BQ4" i="2" l="1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77" i="2"/>
  <c r="BQ3" i="2"/>
  <c r="BQ2" i="2"/>
  <c r="BQ1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77" i="2"/>
  <c r="X3" i="2"/>
  <c r="X2" i="2"/>
  <c r="X1" i="2"/>
  <c r="CM4" i="2" l="1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59" i="2"/>
  <c r="CM60" i="2"/>
  <c r="CM61" i="2"/>
  <c r="CM62" i="2"/>
  <c r="CM63" i="2"/>
  <c r="CM77" i="2"/>
  <c r="CM3" i="2"/>
  <c r="CM2" i="2"/>
  <c r="CM1" i="2"/>
  <c r="AK4" i="2" l="1"/>
  <c r="AV4" i="2" s="1"/>
  <c r="BG4" i="2" s="1"/>
  <c r="BR4" i="2" s="1"/>
  <c r="AK5" i="2"/>
  <c r="AV5" i="2" s="1"/>
  <c r="BG5" i="2" s="1"/>
  <c r="BR5" i="2" s="1"/>
  <c r="AK6" i="2"/>
  <c r="AV6" i="2" s="1"/>
  <c r="BG6" i="2" s="1"/>
  <c r="BR6" i="2" s="1"/>
  <c r="AK7" i="2"/>
  <c r="AV7" i="2" s="1"/>
  <c r="BG7" i="2" s="1"/>
  <c r="BR7" i="2" s="1"/>
  <c r="AK8" i="2"/>
  <c r="AV8" i="2" s="1"/>
  <c r="BG8" i="2" s="1"/>
  <c r="BR8" i="2" s="1"/>
  <c r="AK9" i="2"/>
  <c r="AV9" i="2" s="1"/>
  <c r="BG9" i="2" s="1"/>
  <c r="BR9" i="2" s="1"/>
  <c r="AK10" i="2"/>
  <c r="AV10" i="2" s="1"/>
  <c r="BG10" i="2" s="1"/>
  <c r="BR10" i="2" s="1"/>
  <c r="AK11" i="2"/>
  <c r="AV11" i="2" s="1"/>
  <c r="BG11" i="2" s="1"/>
  <c r="BR11" i="2" s="1"/>
  <c r="AK12" i="2"/>
  <c r="AV12" i="2" s="1"/>
  <c r="BG12" i="2" s="1"/>
  <c r="BR12" i="2" s="1"/>
  <c r="AK13" i="2"/>
  <c r="AV13" i="2" s="1"/>
  <c r="BG13" i="2" s="1"/>
  <c r="BR13" i="2" s="1"/>
  <c r="AK14" i="2"/>
  <c r="AV14" i="2" s="1"/>
  <c r="BG14" i="2" s="1"/>
  <c r="BR14" i="2" s="1"/>
  <c r="AK15" i="2"/>
  <c r="AV15" i="2" s="1"/>
  <c r="BG15" i="2" s="1"/>
  <c r="BR15" i="2" s="1"/>
  <c r="AK16" i="2"/>
  <c r="AV16" i="2" s="1"/>
  <c r="BG16" i="2" s="1"/>
  <c r="BR16" i="2" s="1"/>
  <c r="AK17" i="2"/>
  <c r="AV17" i="2" s="1"/>
  <c r="BG17" i="2" s="1"/>
  <c r="BR17" i="2" s="1"/>
  <c r="AK18" i="2"/>
  <c r="AV18" i="2" s="1"/>
  <c r="BG18" i="2" s="1"/>
  <c r="BR18" i="2" s="1"/>
  <c r="AK19" i="2"/>
  <c r="AV19" i="2" s="1"/>
  <c r="BG19" i="2" s="1"/>
  <c r="BR19" i="2" s="1"/>
  <c r="AK20" i="2"/>
  <c r="AV20" i="2" s="1"/>
  <c r="BG20" i="2" s="1"/>
  <c r="BR20" i="2" s="1"/>
  <c r="AK21" i="2"/>
  <c r="AV21" i="2" s="1"/>
  <c r="BG21" i="2" s="1"/>
  <c r="BR21" i="2" s="1"/>
  <c r="AK22" i="2"/>
  <c r="AV22" i="2" s="1"/>
  <c r="BG22" i="2" s="1"/>
  <c r="BR22" i="2" s="1"/>
  <c r="AK23" i="2"/>
  <c r="AV23" i="2" s="1"/>
  <c r="BG23" i="2" s="1"/>
  <c r="BR23" i="2" s="1"/>
  <c r="AK24" i="2"/>
  <c r="AV24" i="2" s="1"/>
  <c r="BG24" i="2" s="1"/>
  <c r="BR24" i="2" s="1"/>
  <c r="AK25" i="2"/>
  <c r="AV25" i="2" s="1"/>
  <c r="BG25" i="2" s="1"/>
  <c r="BR25" i="2" s="1"/>
  <c r="AK26" i="2"/>
  <c r="AV26" i="2" s="1"/>
  <c r="BG26" i="2" s="1"/>
  <c r="BR26" i="2" s="1"/>
  <c r="AK27" i="2"/>
  <c r="AV27" i="2" s="1"/>
  <c r="BG27" i="2" s="1"/>
  <c r="BR27" i="2" s="1"/>
  <c r="AK28" i="2"/>
  <c r="AV28" i="2" s="1"/>
  <c r="BG28" i="2" s="1"/>
  <c r="BR28" i="2" s="1"/>
  <c r="AK29" i="2"/>
  <c r="AV29" i="2" s="1"/>
  <c r="BG29" i="2" s="1"/>
  <c r="BR29" i="2" s="1"/>
  <c r="AK30" i="2"/>
  <c r="AV30" i="2" s="1"/>
  <c r="BG30" i="2" s="1"/>
  <c r="BR30" i="2" s="1"/>
  <c r="AK31" i="2"/>
  <c r="AV31" i="2" s="1"/>
  <c r="BG31" i="2" s="1"/>
  <c r="BR31" i="2" s="1"/>
  <c r="AK32" i="2"/>
  <c r="AV32" i="2" s="1"/>
  <c r="BG32" i="2" s="1"/>
  <c r="BR32" i="2" s="1"/>
  <c r="AK33" i="2"/>
  <c r="AV33" i="2" s="1"/>
  <c r="BG33" i="2" s="1"/>
  <c r="BR33" i="2" s="1"/>
  <c r="AK34" i="2"/>
  <c r="AV34" i="2" s="1"/>
  <c r="BG34" i="2" s="1"/>
  <c r="BR34" i="2" s="1"/>
  <c r="AK35" i="2"/>
  <c r="AV35" i="2" s="1"/>
  <c r="BG35" i="2" s="1"/>
  <c r="BR35" i="2" s="1"/>
  <c r="AK36" i="2"/>
  <c r="AV36" i="2" s="1"/>
  <c r="BG36" i="2" s="1"/>
  <c r="BR36" i="2" s="1"/>
  <c r="AK37" i="2"/>
  <c r="AV37" i="2" s="1"/>
  <c r="BG37" i="2" s="1"/>
  <c r="BR37" i="2" s="1"/>
  <c r="AK38" i="2"/>
  <c r="AV38" i="2" s="1"/>
  <c r="BG38" i="2" s="1"/>
  <c r="BR38" i="2" s="1"/>
  <c r="AK39" i="2"/>
  <c r="AV39" i="2" s="1"/>
  <c r="BG39" i="2" s="1"/>
  <c r="BR39" i="2" s="1"/>
  <c r="AK40" i="2"/>
  <c r="AV40" i="2" s="1"/>
  <c r="BG40" i="2" s="1"/>
  <c r="BR40" i="2" s="1"/>
  <c r="AK41" i="2"/>
  <c r="AV41" i="2" s="1"/>
  <c r="BG41" i="2" s="1"/>
  <c r="BR41" i="2" s="1"/>
  <c r="AK42" i="2"/>
  <c r="AV42" i="2" s="1"/>
  <c r="BG42" i="2" s="1"/>
  <c r="BR42" i="2" s="1"/>
  <c r="AK43" i="2"/>
  <c r="AV43" i="2" s="1"/>
  <c r="BG43" i="2" s="1"/>
  <c r="BR43" i="2" s="1"/>
  <c r="AK44" i="2"/>
  <c r="AV44" i="2" s="1"/>
  <c r="BG44" i="2" s="1"/>
  <c r="BR44" i="2" s="1"/>
  <c r="AK45" i="2"/>
  <c r="AV45" i="2" s="1"/>
  <c r="BG45" i="2" s="1"/>
  <c r="BR45" i="2" s="1"/>
  <c r="AK46" i="2"/>
  <c r="AV46" i="2" s="1"/>
  <c r="BG46" i="2" s="1"/>
  <c r="BR46" i="2" s="1"/>
  <c r="AK47" i="2"/>
  <c r="AV47" i="2" s="1"/>
  <c r="BG47" i="2" s="1"/>
  <c r="BR47" i="2" s="1"/>
  <c r="AK48" i="2"/>
  <c r="AV48" i="2" s="1"/>
  <c r="BG48" i="2" s="1"/>
  <c r="BR48" i="2" s="1"/>
  <c r="AK49" i="2"/>
  <c r="AV49" i="2" s="1"/>
  <c r="BG49" i="2" s="1"/>
  <c r="BR49" i="2" s="1"/>
  <c r="AK50" i="2"/>
  <c r="AV50" i="2" s="1"/>
  <c r="BG50" i="2" s="1"/>
  <c r="BR50" i="2" s="1"/>
  <c r="AK51" i="2"/>
  <c r="AV51" i="2" s="1"/>
  <c r="BG51" i="2" s="1"/>
  <c r="BR51" i="2" s="1"/>
  <c r="AK52" i="2"/>
  <c r="AV52" i="2" s="1"/>
  <c r="BG52" i="2" s="1"/>
  <c r="BR52" i="2" s="1"/>
  <c r="AK53" i="2"/>
  <c r="AV53" i="2" s="1"/>
  <c r="BG53" i="2" s="1"/>
  <c r="BR53" i="2" s="1"/>
  <c r="AK54" i="2"/>
  <c r="AV54" i="2" s="1"/>
  <c r="BG54" i="2" s="1"/>
  <c r="BR54" i="2" s="1"/>
  <c r="AK55" i="2"/>
  <c r="AV55" i="2" s="1"/>
  <c r="BG55" i="2" s="1"/>
  <c r="BR55" i="2" s="1"/>
  <c r="AK56" i="2"/>
  <c r="AV56" i="2" s="1"/>
  <c r="BG56" i="2" s="1"/>
  <c r="BR56" i="2" s="1"/>
  <c r="AK57" i="2"/>
  <c r="AV57" i="2" s="1"/>
  <c r="BG57" i="2" s="1"/>
  <c r="BR57" i="2" s="1"/>
  <c r="AK58" i="2"/>
  <c r="AV58" i="2" s="1"/>
  <c r="BG58" i="2" s="1"/>
  <c r="BR58" i="2" s="1"/>
  <c r="AK59" i="2"/>
  <c r="AV59" i="2" s="1"/>
  <c r="BG59" i="2" s="1"/>
  <c r="BR59" i="2" s="1"/>
  <c r="AK60" i="2"/>
  <c r="AV60" i="2" s="1"/>
  <c r="BG60" i="2" s="1"/>
  <c r="BR60" i="2" s="1"/>
  <c r="AK61" i="2"/>
  <c r="AV61" i="2" s="1"/>
  <c r="BG61" i="2" s="1"/>
  <c r="BR61" i="2" s="1"/>
  <c r="AK62" i="2"/>
  <c r="AV62" i="2" s="1"/>
  <c r="BG62" i="2" s="1"/>
  <c r="BR62" i="2" s="1"/>
  <c r="AK63" i="2"/>
  <c r="AV63" i="2" s="1"/>
  <c r="BG63" i="2" s="1"/>
  <c r="BR63" i="2" s="1"/>
  <c r="AK64" i="2"/>
  <c r="AV64" i="2" s="1"/>
  <c r="BG64" i="2" s="1"/>
  <c r="BR64" i="2" s="1"/>
  <c r="AK65" i="2"/>
  <c r="AV65" i="2" s="1"/>
  <c r="BG65" i="2" s="1"/>
  <c r="BR65" i="2" s="1"/>
  <c r="AK66" i="2"/>
  <c r="AV66" i="2" s="1"/>
  <c r="BG66" i="2" s="1"/>
  <c r="BR66" i="2" s="1"/>
  <c r="AK67" i="2"/>
  <c r="AV67" i="2" s="1"/>
  <c r="BG67" i="2" s="1"/>
  <c r="BR67" i="2" s="1"/>
  <c r="AK68" i="2"/>
  <c r="AV68" i="2" s="1"/>
  <c r="BG68" i="2" s="1"/>
  <c r="BR68" i="2" s="1"/>
  <c r="AK69" i="2"/>
  <c r="AV69" i="2" s="1"/>
  <c r="BG69" i="2" s="1"/>
  <c r="BR69" i="2" s="1"/>
  <c r="AK70" i="2"/>
  <c r="AV70" i="2" s="1"/>
  <c r="BG70" i="2" s="1"/>
  <c r="BR70" i="2" s="1"/>
  <c r="AK71" i="2"/>
  <c r="AV71" i="2" s="1"/>
  <c r="BG71" i="2" s="1"/>
  <c r="BR71" i="2" s="1"/>
  <c r="AK72" i="2"/>
  <c r="AV72" i="2" s="1"/>
  <c r="BG72" i="2" s="1"/>
  <c r="BR72" i="2" s="1"/>
  <c r="AK73" i="2"/>
  <c r="AV73" i="2" s="1"/>
  <c r="BG73" i="2" s="1"/>
  <c r="BR73" i="2" s="1"/>
  <c r="AK74" i="2"/>
  <c r="AV74" i="2" s="1"/>
  <c r="BG74" i="2" s="1"/>
  <c r="BR74" i="2" s="1"/>
  <c r="AK75" i="2"/>
  <c r="AV75" i="2" s="1"/>
  <c r="BG75" i="2" s="1"/>
  <c r="BR75" i="2" s="1"/>
  <c r="AK76" i="2"/>
  <c r="AV76" i="2" s="1"/>
  <c r="BG76" i="2" s="1"/>
  <c r="BR76" i="2" s="1"/>
  <c r="AK77" i="2"/>
  <c r="AV77" i="2" s="1"/>
  <c r="BG77" i="2" s="1"/>
  <c r="BR77" i="2" s="1"/>
  <c r="AK3" i="2"/>
  <c r="AV3" i="2" s="1"/>
  <c r="BG3" i="2" s="1"/>
  <c r="BR3" i="2" s="1"/>
  <c r="AK2" i="2"/>
  <c r="AV2" i="2" s="1"/>
  <c r="BG2" i="2" s="1"/>
  <c r="BR2" i="2" s="1"/>
  <c r="AK1" i="2"/>
  <c r="AV1" i="2" s="1"/>
  <c r="BG1" i="2" s="1"/>
  <c r="BR1" i="2" s="1"/>
  <c r="M3" i="2"/>
  <c r="CC3" i="2" s="1"/>
  <c r="M4" i="2"/>
  <c r="CC4" i="2" s="1"/>
  <c r="M5" i="2"/>
  <c r="CC5" i="2" s="1"/>
  <c r="M6" i="2"/>
  <c r="CC6" i="2" s="1"/>
  <c r="M7" i="2"/>
  <c r="CC7" i="2" s="1"/>
  <c r="M8" i="2"/>
  <c r="CC8" i="2" s="1"/>
  <c r="M9" i="2"/>
  <c r="CC9" i="2" s="1"/>
  <c r="M10" i="2"/>
  <c r="CC10" i="2" s="1"/>
  <c r="M11" i="2"/>
  <c r="CC11" i="2" s="1"/>
  <c r="M12" i="2"/>
  <c r="CC12" i="2" s="1"/>
  <c r="M13" i="2"/>
  <c r="CC13" i="2" s="1"/>
  <c r="M14" i="2"/>
  <c r="CC14" i="2" s="1"/>
  <c r="M15" i="2"/>
  <c r="CC15" i="2" s="1"/>
  <c r="M16" i="2"/>
  <c r="CC16" i="2" s="1"/>
  <c r="M17" i="2"/>
  <c r="CC17" i="2" s="1"/>
  <c r="M18" i="2"/>
  <c r="CC18" i="2" s="1"/>
  <c r="M19" i="2"/>
  <c r="CC19" i="2" s="1"/>
  <c r="M20" i="2"/>
  <c r="CC20" i="2" s="1"/>
  <c r="M21" i="2"/>
  <c r="CC21" i="2" s="1"/>
  <c r="M22" i="2"/>
  <c r="CC22" i="2" s="1"/>
  <c r="M23" i="2"/>
  <c r="CC23" i="2" s="1"/>
  <c r="M24" i="2"/>
  <c r="CC24" i="2" s="1"/>
  <c r="M25" i="2"/>
  <c r="CC25" i="2" s="1"/>
  <c r="M26" i="2"/>
  <c r="CC26" i="2" s="1"/>
  <c r="M27" i="2"/>
  <c r="CC27" i="2" s="1"/>
  <c r="M28" i="2"/>
  <c r="CC28" i="2" s="1"/>
  <c r="M29" i="2"/>
  <c r="CC29" i="2" s="1"/>
  <c r="M30" i="2"/>
  <c r="CC30" i="2" s="1"/>
  <c r="M31" i="2"/>
  <c r="CC31" i="2" s="1"/>
  <c r="M32" i="2"/>
  <c r="CC32" i="2" s="1"/>
  <c r="M33" i="2"/>
  <c r="CC33" i="2" s="1"/>
  <c r="M34" i="2"/>
  <c r="CC34" i="2" s="1"/>
  <c r="M35" i="2"/>
  <c r="CC35" i="2" s="1"/>
  <c r="M36" i="2"/>
  <c r="CC36" i="2" s="1"/>
  <c r="M37" i="2"/>
  <c r="CC37" i="2" s="1"/>
  <c r="M38" i="2"/>
  <c r="CC38" i="2" s="1"/>
  <c r="M39" i="2"/>
  <c r="CC39" i="2" s="1"/>
  <c r="M40" i="2"/>
  <c r="CC40" i="2" s="1"/>
  <c r="M41" i="2"/>
  <c r="CC41" i="2" s="1"/>
  <c r="M42" i="2"/>
  <c r="CC42" i="2" s="1"/>
  <c r="M43" i="2"/>
  <c r="CC43" i="2" s="1"/>
  <c r="M44" i="2"/>
  <c r="CC44" i="2" s="1"/>
  <c r="M45" i="2"/>
  <c r="CC45" i="2" s="1"/>
  <c r="M46" i="2"/>
  <c r="CC46" i="2" s="1"/>
  <c r="M47" i="2"/>
  <c r="CC47" i="2" s="1"/>
  <c r="M48" i="2"/>
  <c r="CC48" i="2" s="1"/>
  <c r="M49" i="2"/>
  <c r="CC49" i="2" s="1"/>
  <c r="M50" i="2"/>
  <c r="CC50" i="2" s="1"/>
  <c r="M51" i="2"/>
  <c r="CC51" i="2" s="1"/>
  <c r="M52" i="2"/>
  <c r="CC52" i="2" s="1"/>
  <c r="M53" i="2"/>
  <c r="CC53" i="2" s="1"/>
  <c r="M54" i="2"/>
  <c r="CC54" i="2" s="1"/>
  <c r="M55" i="2"/>
  <c r="CC55" i="2" s="1"/>
  <c r="M56" i="2"/>
  <c r="CC56" i="2" s="1"/>
  <c r="M57" i="2"/>
  <c r="CC57" i="2" s="1"/>
  <c r="M58" i="2"/>
  <c r="CC58" i="2" s="1"/>
  <c r="M59" i="2"/>
  <c r="CC59" i="2" s="1"/>
  <c r="M60" i="2"/>
  <c r="CC60" i="2" s="1"/>
  <c r="M61" i="2"/>
  <c r="CC61" i="2" s="1"/>
  <c r="M62" i="2"/>
  <c r="CC62" i="2" s="1"/>
  <c r="M63" i="2"/>
  <c r="CC63" i="2" s="1"/>
  <c r="M77" i="2"/>
  <c r="CC77" i="2" s="1"/>
  <c r="M2" i="2"/>
  <c r="CC2" i="2" s="1"/>
  <c r="M1" i="2"/>
  <c r="CC1" i="2" s="1"/>
  <c r="B4" i="2"/>
  <c r="CB4" i="2" s="1"/>
  <c r="AU4" i="2" s="1"/>
  <c r="B5" i="2"/>
  <c r="CB5" i="2" s="1"/>
  <c r="AU5" i="2" s="1"/>
  <c r="B6" i="2"/>
  <c r="CB6" i="2" s="1"/>
  <c r="AU6" i="2" s="1"/>
  <c r="B7" i="2"/>
  <c r="CB7" i="2" s="1"/>
  <c r="AU7" i="2" s="1"/>
  <c r="B8" i="2"/>
  <c r="CB8" i="2" s="1"/>
  <c r="AU8" i="2" s="1"/>
  <c r="B9" i="2"/>
  <c r="CB9" i="2" s="1"/>
  <c r="AU9" i="2" s="1"/>
  <c r="B10" i="2"/>
  <c r="CB10" i="2" s="1"/>
  <c r="AU10" i="2" s="1"/>
  <c r="B11" i="2"/>
  <c r="CB11" i="2" s="1"/>
  <c r="AU11" i="2" s="1"/>
  <c r="B12" i="2"/>
  <c r="CB12" i="2" s="1"/>
  <c r="AU12" i="2" s="1"/>
  <c r="B13" i="2"/>
  <c r="CB13" i="2" s="1"/>
  <c r="AU13" i="2" s="1"/>
  <c r="B14" i="2"/>
  <c r="CB14" i="2" s="1"/>
  <c r="AU14" i="2" s="1"/>
  <c r="B15" i="2"/>
  <c r="CB15" i="2" s="1"/>
  <c r="AU15" i="2" s="1"/>
  <c r="B16" i="2"/>
  <c r="CB16" i="2" s="1"/>
  <c r="AU16" i="2" s="1"/>
  <c r="B17" i="2"/>
  <c r="CB17" i="2" s="1"/>
  <c r="AU17" i="2" s="1"/>
  <c r="B18" i="2"/>
  <c r="CB18" i="2" s="1"/>
  <c r="AU18" i="2" s="1"/>
  <c r="B19" i="2"/>
  <c r="CB19" i="2" s="1"/>
  <c r="AU19" i="2" s="1"/>
  <c r="B20" i="2"/>
  <c r="CB20" i="2" s="1"/>
  <c r="AU20" i="2" s="1"/>
  <c r="B21" i="2"/>
  <c r="CB21" i="2" s="1"/>
  <c r="AU21" i="2" s="1"/>
  <c r="B22" i="2"/>
  <c r="CB22" i="2" s="1"/>
  <c r="AU22" i="2" s="1"/>
  <c r="B23" i="2"/>
  <c r="CB23" i="2" s="1"/>
  <c r="AU23" i="2" s="1"/>
  <c r="B24" i="2"/>
  <c r="CB24" i="2" s="1"/>
  <c r="AU24" i="2" s="1"/>
  <c r="B25" i="2"/>
  <c r="CB25" i="2" s="1"/>
  <c r="AU25" i="2" s="1"/>
  <c r="B26" i="2"/>
  <c r="CB26" i="2" s="1"/>
  <c r="AU26" i="2" s="1"/>
  <c r="B27" i="2"/>
  <c r="CB27" i="2" s="1"/>
  <c r="AU27" i="2" s="1"/>
  <c r="B28" i="2"/>
  <c r="CB28" i="2" s="1"/>
  <c r="AU28" i="2" s="1"/>
  <c r="B29" i="2"/>
  <c r="CB29" i="2" s="1"/>
  <c r="AU29" i="2" s="1"/>
  <c r="B30" i="2"/>
  <c r="CB30" i="2" s="1"/>
  <c r="AU30" i="2" s="1"/>
  <c r="B31" i="2"/>
  <c r="CB31" i="2" s="1"/>
  <c r="AU31" i="2" s="1"/>
  <c r="B32" i="2"/>
  <c r="CB32" i="2" s="1"/>
  <c r="AU32" i="2" s="1"/>
  <c r="B33" i="2"/>
  <c r="CB33" i="2" s="1"/>
  <c r="AU33" i="2" s="1"/>
  <c r="B34" i="2"/>
  <c r="CB34" i="2" s="1"/>
  <c r="AU34" i="2" s="1"/>
  <c r="B35" i="2"/>
  <c r="CB35" i="2" s="1"/>
  <c r="AU35" i="2" s="1"/>
  <c r="B36" i="2"/>
  <c r="CB36" i="2" s="1"/>
  <c r="AU36" i="2" s="1"/>
  <c r="B37" i="2"/>
  <c r="CB37" i="2" s="1"/>
  <c r="AU37" i="2" s="1"/>
  <c r="B38" i="2"/>
  <c r="CB38" i="2" s="1"/>
  <c r="AU38" i="2" s="1"/>
  <c r="B39" i="2"/>
  <c r="CB39" i="2" s="1"/>
  <c r="AU39" i="2" s="1"/>
  <c r="B40" i="2"/>
  <c r="CB40" i="2" s="1"/>
  <c r="AU40" i="2" s="1"/>
  <c r="B41" i="2"/>
  <c r="CB41" i="2" s="1"/>
  <c r="AU41" i="2" s="1"/>
  <c r="B42" i="2"/>
  <c r="CB42" i="2" s="1"/>
  <c r="AU42" i="2" s="1"/>
  <c r="B43" i="2"/>
  <c r="CB43" i="2" s="1"/>
  <c r="AU43" i="2" s="1"/>
  <c r="B44" i="2"/>
  <c r="CB44" i="2" s="1"/>
  <c r="AU44" i="2" s="1"/>
  <c r="B45" i="2"/>
  <c r="CB45" i="2" s="1"/>
  <c r="AU45" i="2" s="1"/>
  <c r="B46" i="2"/>
  <c r="CB46" i="2" s="1"/>
  <c r="AU46" i="2" s="1"/>
  <c r="B47" i="2"/>
  <c r="CB47" i="2" s="1"/>
  <c r="AU47" i="2" s="1"/>
  <c r="B48" i="2"/>
  <c r="CB48" i="2" s="1"/>
  <c r="AU48" i="2" s="1"/>
  <c r="B49" i="2"/>
  <c r="CB49" i="2" s="1"/>
  <c r="AU49" i="2" s="1"/>
  <c r="B50" i="2"/>
  <c r="CB50" i="2" s="1"/>
  <c r="AU50" i="2" s="1"/>
  <c r="B51" i="2"/>
  <c r="CB51" i="2" s="1"/>
  <c r="AU51" i="2" s="1"/>
  <c r="B52" i="2"/>
  <c r="CB52" i="2" s="1"/>
  <c r="AU52" i="2" s="1"/>
  <c r="B53" i="2"/>
  <c r="CB53" i="2" s="1"/>
  <c r="AU53" i="2" s="1"/>
  <c r="B54" i="2"/>
  <c r="CB54" i="2" s="1"/>
  <c r="AU54" i="2" s="1"/>
  <c r="B55" i="2"/>
  <c r="CB55" i="2" s="1"/>
  <c r="AU55" i="2" s="1"/>
  <c r="B56" i="2"/>
  <c r="CB56" i="2" s="1"/>
  <c r="AU56" i="2" s="1"/>
  <c r="B57" i="2"/>
  <c r="CB57" i="2" s="1"/>
  <c r="AU57" i="2" s="1"/>
  <c r="B58" i="2"/>
  <c r="CB58" i="2" s="1"/>
  <c r="AU58" i="2" s="1"/>
  <c r="B59" i="2"/>
  <c r="CB59" i="2" s="1"/>
  <c r="AU59" i="2" s="1"/>
  <c r="B60" i="2"/>
  <c r="CB60" i="2" s="1"/>
  <c r="AU60" i="2" s="1"/>
  <c r="B61" i="2"/>
  <c r="CB61" i="2" s="1"/>
  <c r="AU61" i="2" s="1"/>
  <c r="B62" i="2"/>
  <c r="CB62" i="2" s="1"/>
  <c r="AU62" i="2" s="1"/>
  <c r="B63" i="2"/>
  <c r="CB63" i="2" s="1"/>
  <c r="AU63" i="2" s="1"/>
  <c r="B77" i="2"/>
  <c r="CB77" i="2" s="1"/>
  <c r="AU77" i="2" s="1"/>
  <c r="B3" i="2"/>
  <c r="CB3" i="2" s="1"/>
  <c r="AU3" i="2" s="1"/>
  <c r="B2" i="2"/>
  <c r="CB2" i="2" s="1"/>
  <c r="B1" i="2"/>
  <c r="CB1" i="2" s="1"/>
  <c r="AU1" i="2" s="1"/>
  <c r="A4" i="2"/>
  <c r="AJ4" i="2" s="1"/>
  <c r="A5" i="2"/>
  <c r="A6" i="2"/>
  <c r="A7" i="2"/>
  <c r="AJ7" i="2" s="1"/>
  <c r="A8" i="2"/>
  <c r="AJ8" i="2" s="1"/>
  <c r="A9" i="2"/>
  <c r="A10" i="2"/>
  <c r="A11" i="2"/>
  <c r="AJ11" i="2" s="1"/>
  <c r="A12" i="2"/>
  <c r="AJ12" i="2" s="1"/>
  <c r="A13" i="2"/>
  <c r="A14" i="2"/>
  <c r="A15" i="2"/>
  <c r="AJ15" i="2" s="1"/>
  <c r="A16" i="2"/>
  <c r="A17" i="2"/>
  <c r="A18" i="2"/>
  <c r="A19" i="2"/>
  <c r="AJ19" i="2" s="1"/>
  <c r="A20" i="2"/>
  <c r="A21" i="2"/>
  <c r="A22" i="2"/>
  <c r="A23" i="2"/>
  <c r="AJ23" i="2" s="1"/>
  <c r="A24" i="2"/>
  <c r="A25" i="2"/>
  <c r="A26" i="2"/>
  <c r="A27" i="2"/>
  <c r="AJ27" i="2" s="1"/>
  <c r="A28" i="2"/>
  <c r="A29" i="2"/>
  <c r="A30" i="2"/>
  <c r="A31" i="2"/>
  <c r="AJ31" i="2" s="1"/>
  <c r="A32" i="2"/>
  <c r="A33" i="2"/>
  <c r="A34" i="2"/>
  <c r="A35" i="2"/>
  <c r="AJ35" i="2" s="1"/>
  <c r="A36" i="2"/>
  <c r="A37" i="2"/>
  <c r="A38" i="2"/>
  <c r="A39" i="2"/>
  <c r="AJ39" i="2" s="1"/>
  <c r="A40" i="2"/>
  <c r="A41" i="2"/>
  <c r="A42" i="2"/>
  <c r="A43" i="2"/>
  <c r="AJ43" i="2" s="1"/>
  <c r="A44" i="2"/>
  <c r="A45" i="2"/>
  <c r="A46" i="2"/>
  <c r="A47" i="2"/>
  <c r="AJ47" i="2" s="1"/>
  <c r="A48" i="2"/>
  <c r="A49" i="2"/>
  <c r="A50" i="2"/>
  <c r="A51" i="2"/>
  <c r="AJ51" i="2" s="1"/>
  <c r="A52" i="2"/>
  <c r="A53" i="2"/>
  <c r="A54" i="2"/>
  <c r="A55" i="2"/>
  <c r="AJ55" i="2" s="1"/>
  <c r="A56" i="2"/>
  <c r="A57" i="2"/>
  <c r="A58" i="2"/>
  <c r="A59" i="2"/>
  <c r="AJ59" i="2" s="1"/>
  <c r="A60" i="2"/>
  <c r="A61" i="2"/>
  <c r="A62" i="2"/>
  <c r="A63" i="2"/>
  <c r="AJ63" i="2" s="1"/>
  <c r="A77" i="2"/>
  <c r="A3" i="2"/>
  <c r="AJ3" i="2" s="1"/>
  <c r="A2" i="2"/>
  <c r="A1" i="2"/>
  <c r="AU2" i="2" l="1"/>
  <c r="BF60" i="2"/>
  <c r="CN60" i="2"/>
  <c r="BF52" i="2"/>
  <c r="CN52" i="2"/>
  <c r="BF44" i="2"/>
  <c r="CN44" i="2"/>
  <c r="BF36" i="2"/>
  <c r="CN36" i="2"/>
  <c r="BF28" i="2"/>
  <c r="CN28" i="2"/>
  <c r="BF20" i="2"/>
  <c r="CN20" i="2"/>
  <c r="BF12" i="2"/>
  <c r="CN12" i="2"/>
  <c r="BF4" i="2"/>
  <c r="CN4" i="2"/>
  <c r="BF63" i="2"/>
  <c r="CN63" i="2"/>
  <c r="BF51" i="2"/>
  <c r="CN51" i="2"/>
  <c r="BF43" i="2"/>
  <c r="CN43" i="2"/>
  <c r="BF35" i="2"/>
  <c r="CN35" i="2"/>
  <c r="BF23" i="2"/>
  <c r="CN23" i="2"/>
  <c r="BF15" i="2"/>
  <c r="CN15" i="2"/>
  <c r="BF3" i="2"/>
  <c r="CN3" i="2"/>
  <c r="BF1" i="2"/>
  <c r="CN1" i="2"/>
  <c r="BF62" i="2"/>
  <c r="CN62" i="2"/>
  <c r="BF58" i="2"/>
  <c r="CN58" i="2"/>
  <c r="BF54" i="2"/>
  <c r="CN54" i="2"/>
  <c r="BF50" i="2"/>
  <c r="CN50" i="2"/>
  <c r="BF46" i="2"/>
  <c r="CN46" i="2"/>
  <c r="BF42" i="2"/>
  <c r="CN42" i="2"/>
  <c r="BF38" i="2"/>
  <c r="CN38" i="2"/>
  <c r="BF34" i="2"/>
  <c r="CN34" i="2"/>
  <c r="BF30" i="2"/>
  <c r="CN30" i="2"/>
  <c r="BF26" i="2"/>
  <c r="CN26" i="2"/>
  <c r="BF22" i="2"/>
  <c r="CN22" i="2"/>
  <c r="BF18" i="2"/>
  <c r="CN18" i="2"/>
  <c r="BF14" i="2"/>
  <c r="CN14" i="2"/>
  <c r="BF10" i="2"/>
  <c r="CN10" i="2"/>
  <c r="BF6" i="2"/>
  <c r="CN6" i="2"/>
  <c r="BF77" i="2"/>
  <c r="CN77" i="2"/>
  <c r="BF56" i="2"/>
  <c r="CN56" i="2"/>
  <c r="BF48" i="2"/>
  <c r="CN48" i="2"/>
  <c r="BF40" i="2"/>
  <c r="CN40" i="2"/>
  <c r="BF32" i="2"/>
  <c r="CN32" i="2"/>
  <c r="BF24" i="2"/>
  <c r="CN24" i="2"/>
  <c r="BF16" i="2"/>
  <c r="CN16" i="2"/>
  <c r="BF8" i="2"/>
  <c r="CN8" i="2"/>
  <c r="BF59" i="2"/>
  <c r="CN59" i="2"/>
  <c r="BF55" i="2"/>
  <c r="CN55" i="2"/>
  <c r="BF47" i="2"/>
  <c r="CN47" i="2"/>
  <c r="BF39" i="2"/>
  <c r="CN39" i="2"/>
  <c r="BF31" i="2"/>
  <c r="CN31" i="2"/>
  <c r="BF27" i="2"/>
  <c r="CN27" i="2"/>
  <c r="BF19" i="2"/>
  <c r="CN19" i="2"/>
  <c r="BF11" i="2"/>
  <c r="CN11" i="2"/>
  <c r="BF7" i="2"/>
  <c r="CN7" i="2"/>
  <c r="BF2" i="2"/>
  <c r="CN2" i="2"/>
  <c r="BF61" i="2"/>
  <c r="CN61" i="2"/>
  <c r="BF57" i="2"/>
  <c r="CN57" i="2"/>
  <c r="BF53" i="2"/>
  <c r="CN53" i="2"/>
  <c r="BF49" i="2"/>
  <c r="CN49" i="2"/>
  <c r="BF45" i="2"/>
  <c r="CN45" i="2"/>
  <c r="BF41" i="2"/>
  <c r="CN41" i="2"/>
  <c r="BF37" i="2"/>
  <c r="CN37" i="2"/>
  <c r="BF33" i="2"/>
  <c r="CN33" i="2"/>
  <c r="BF29" i="2"/>
  <c r="CN29" i="2"/>
  <c r="BF25" i="2"/>
  <c r="CN25" i="2"/>
  <c r="BF21" i="2"/>
  <c r="CN21" i="2"/>
  <c r="BF17" i="2"/>
  <c r="CN17" i="2"/>
  <c r="BF13" i="2"/>
  <c r="CN13" i="2"/>
  <c r="BF9" i="2"/>
  <c r="CN9" i="2"/>
  <c r="BF5" i="2"/>
  <c r="CN5" i="2"/>
  <c r="L39" i="2"/>
  <c r="W39" i="2" s="1"/>
  <c r="L23" i="2"/>
  <c r="W23" i="2" s="1"/>
  <c r="L7" i="2"/>
  <c r="W7" i="2" s="1"/>
  <c r="L55" i="2"/>
  <c r="W55" i="2" s="1"/>
  <c r="AJ58" i="2"/>
  <c r="L58" i="2"/>
  <c r="W58" i="2" s="1"/>
  <c r="AJ50" i="2"/>
  <c r="L50" i="2"/>
  <c r="W50" i="2" s="1"/>
  <c r="AJ38" i="2"/>
  <c r="L38" i="2"/>
  <c r="W38" i="2" s="1"/>
  <c r="AJ30" i="2"/>
  <c r="L30" i="2"/>
  <c r="W30" i="2" s="1"/>
  <c r="AJ18" i="2"/>
  <c r="L18" i="2"/>
  <c r="W18" i="2" s="1"/>
  <c r="AJ10" i="2"/>
  <c r="L10" i="2"/>
  <c r="W10" i="2" s="1"/>
  <c r="AJ6" i="2"/>
  <c r="L6" i="2"/>
  <c r="W6" i="2" s="1"/>
  <c r="AJ77" i="2"/>
  <c r="L77" i="2"/>
  <c r="W77" i="2" s="1"/>
  <c r="AJ61" i="2"/>
  <c r="L61" i="2"/>
  <c r="W61" i="2" s="1"/>
  <c r="AJ57" i="2"/>
  <c r="L57" i="2"/>
  <c r="W57" i="2" s="1"/>
  <c r="AJ53" i="2"/>
  <c r="L53" i="2"/>
  <c r="W53" i="2" s="1"/>
  <c r="AJ49" i="2"/>
  <c r="L49" i="2"/>
  <c r="W49" i="2" s="1"/>
  <c r="AJ45" i="2"/>
  <c r="L45" i="2"/>
  <c r="W45" i="2" s="1"/>
  <c r="AJ41" i="2"/>
  <c r="L41" i="2"/>
  <c r="W41" i="2" s="1"/>
  <c r="AJ37" i="2"/>
  <c r="L37" i="2"/>
  <c r="W37" i="2" s="1"/>
  <c r="AJ33" i="2"/>
  <c r="L33" i="2"/>
  <c r="W33" i="2" s="1"/>
  <c r="AJ29" i="2"/>
  <c r="L29" i="2"/>
  <c r="W29" i="2" s="1"/>
  <c r="AJ25" i="2"/>
  <c r="L25" i="2"/>
  <c r="W25" i="2" s="1"/>
  <c r="AJ21" i="2"/>
  <c r="L21" i="2"/>
  <c r="W21" i="2" s="1"/>
  <c r="AJ17" i="2"/>
  <c r="L17" i="2"/>
  <c r="W17" i="2" s="1"/>
  <c r="AJ13" i="2"/>
  <c r="L13" i="2"/>
  <c r="W13" i="2" s="1"/>
  <c r="AJ9" i="2"/>
  <c r="L9" i="2"/>
  <c r="W9" i="2" s="1"/>
  <c r="AJ5" i="2"/>
  <c r="L5" i="2"/>
  <c r="W5" i="2" s="1"/>
  <c r="L51" i="2"/>
  <c r="W51" i="2" s="1"/>
  <c r="L35" i="2"/>
  <c r="W35" i="2" s="1"/>
  <c r="L19" i="2"/>
  <c r="W19" i="2" s="1"/>
  <c r="AJ62" i="2"/>
  <c r="L62" i="2"/>
  <c r="W62" i="2" s="1"/>
  <c r="AJ42" i="2"/>
  <c r="L42" i="2"/>
  <c r="W42" i="2" s="1"/>
  <c r="AJ22" i="2"/>
  <c r="L22" i="2"/>
  <c r="W22" i="2" s="1"/>
  <c r="AJ1" i="2"/>
  <c r="L1" i="2"/>
  <c r="W1" i="2" s="1"/>
  <c r="AJ60" i="2"/>
  <c r="L60" i="2"/>
  <c r="W60" i="2" s="1"/>
  <c r="AJ56" i="2"/>
  <c r="L56" i="2"/>
  <c r="W56" i="2" s="1"/>
  <c r="AJ52" i="2"/>
  <c r="L52" i="2"/>
  <c r="W52" i="2" s="1"/>
  <c r="AJ48" i="2"/>
  <c r="L48" i="2"/>
  <c r="W48" i="2" s="1"/>
  <c r="AJ44" i="2"/>
  <c r="L44" i="2"/>
  <c r="W44" i="2" s="1"/>
  <c r="AJ40" i="2"/>
  <c r="L40" i="2"/>
  <c r="W40" i="2" s="1"/>
  <c r="AJ36" i="2"/>
  <c r="L36" i="2"/>
  <c r="W36" i="2" s="1"/>
  <c r="AJ32" i="2"/>
  <c r="L32" i="2"/>
  <c r="W32" i="2" s="1"/>
  <c r="AJ28" i="2"/>
  <c r="L28" i="2"/>
  <c r="W28" i="2" s="1"/>
  <c r="AJ24" i="2"/>
  <c r="L24" i="2"/>
  <c r="W24" i="2" s="1"/>
  <c r="AJ20" i="2"/>
  <c r="L20" i="2"/>
  <c r="W20" i="2" s="1"/>
  <c r="AJ16" i="2"/>
  <c r="L16" i="2"/>
  <c r="W16" i="2" s="1"/>
  <c r="L3" i="2"/>
  <c r="W3" i="2" s="1"/>
  <c r="L63" i="2"/>
  <c r="W63" i="2" s="1"/>
  <c r="L47" i="2"/>
  <c r="W47" i="2" s="1"/>
  <c r="L31" i="2"/>
  <c r="W31" i="2" s="1"/>
  <c r="L15" i="2"/>
  <c r="W15" i="2" s="1"/>
  <c r="AJ54" i="2"/>
  <c r="L54" i="2"/>
  <c r="W54" i="2" s="1"/>
  <c r="AJ46" i="2"/>
  <c r="L46" i="2"/>
  <c r="W46" i="2" s="1"/>
  <c r="AJ34" i="2"/>
  <c r="L34" i="2"/>
  <c r="W34" i="2" s="1"/>
  <c r="AJ26" i="2"/>
  <c r="L26" i="2"/>
  <c r="W26" i="2" s="1"/>
  <c r="AJ14" i="2"/>
  <c r="L14" i="2"/>
  <c r="W14" i="2" s="1"/>
  <c r="AJ2" i="2"/>
  <c r="L2" i="2"/>
  <c r="W2" i="2" s="1"/>
  <c r="L59" i="2"/>
  <c r="W59" i="2" s="1"/>
  <c r="L43" i="2"/>
  <c r="W43" i="2" s="1"/>
  <c r="L27" i="2"/>
  <c r="W27" i="2" s="1"/>
  <c r="L11" i="2"/>
  <c r="W11" i="2" s="1"/>
  <c r="L12" i="2"/>
  <c r="W12" i="2" s="1"/>
  <c r="L8" i="2"/>
  <c r="W8" i="2" s="1"/>
  <c r="L4" i="2"/>
  <c r="W4" i="2" s="1"/>
  <c r="H76" i="1" l="1"/>
  <c r="X76" i="2" s="1"/>
  <c r="I76" i="1"/>
  <c r="J76" i="1"/>
  <c r="K76" i="1"/>
  <c r="B76" i="2" s="1"/>
  <c r="CB76" i="2" s="1"/>
  <c r="AU76" i="2" s="1"/>
  <c r="L76" i="1"/>
  <c r="M76" i="1"/>
  <c r="N76" i="1"/>
  <c r="O76" i="1"/>
  <c r="M76" i="2" s="1"/>
  <c r="CC76" i="2" s="1"/>
  <c r="H65" i="1"/>
  <c r="X65" i="2" s="1"/>
  <c r="I65" i="1"/>
  <c r="J65" i="1"/>
  <c r="K65" i="1"/>
  <c r="B65" i="2" s="1"/>
  <c r="CB65" i="2" s="1"/>
  <c r="AU65" i="2" s="1"/>
  <c r="L65" i="1"/>
  <c r="M65" i="1"/>
  <c r="N65" i="1"/>
  <c r="O65" i="1"/>
  <c r="M65" i="2" s="1"/>
  <c r="CC65" i="2" s="1"/>
  <c r="H66" i="1"/>
  <c r="X66" i="2" s="1"/>
  <c r="I66" i="1"/>
  <c r="J66" i="1"/>
  <c r="K66" i="1"/>
  <c r="B66" i="2" s="1"/>
  <c r="CB66" i="2" s="1"/>
  <c r="AU66" i="2" s="1"/>
  <c r="L66" i="1"/>
  <c r="M66" i="1"/>
  <c r="N66" i="1"/>
  <c r="O66" i="1"/>
  <c r="M66" i="2" s="1"/>
  <c r="CC66" i="2" s="1"/>
  <c r="H67" i="1"/>
  <c r="X67" i="2" s="1"/>
  <c r="I67" i="1"/>
  <c r="J67" i="1"/>
  <c r="K67" i="1"/>
  <c r="B67" i="2" s="1"/>
  <c r="CB67" i="2" s="1"/>
  <c r="AU67" i="2" s="1"/>
  <c r="L67" i="1"/>
  <c r="M67" i="1"/>
  <c r="N67" i="1"/>
  <c r="O67" i="1"/>
  <c r="M67" i="2" s="1"/>
  <c r="CC67" i="2" s="1"/>
  <c r="H68" i="1"/>
  <c r="X68" i="2" s="1"/>
  <c r="I68" i="1"/>
  <c r="J68" i="1"/>
  <c r="K68" i="1"/>
  <c r="B68" i="2" s="1"/>
  <c r="CB68" i="2" s="1"/>
  <c r="AU68" i="2" s="1"/>
  <c r="L68" i="1"/>
  <c r="M68" i="1"/>
  <c r="N68" i="1"/>
  <c r="O68" i="1"/>
  <c r="M68" i="2" s="1"/>
  <c r="CC68" i="2" s="1"/>
  <c r="H69" i="1"/>
  <c r="X69" i="2" s="1"/>
  <c r="I69" i="1"/>
  <c r="J69" i="1"/>
  <c r="K69" i="1"/>
  <c r="B69" i="2" s="1"/>
  <c r="CB69" i="2" s="1"/>
  <c r="AU69" i="2" s="1"/>
  <c r="L69" i="1"/>
  <c r="M69" i="1"/>
  <c r="N69" i="1"/>
  <c r="O69" i="1"/>
  <c r="M69" i="2" s="1"/>
  <c r="CC69" i="2" s="1"/>
  <c r="H70" i="1"/>
  <c r="X70" i="2" s="1"/>
  <c r="I70" i="1"/>
  <c r="J70" i="1"/>
  <c r="K70" i="1"/>
  <c r="B70" i="2" s="1"/>
  <c r="CB70" i="2" s="1"/>
  <c r="AU70" i="2" s="1"/>
  <c r="L70" i="1"/>
  <c r="M70" i="1"/>
  <c r="N70" i="1"/>
  <c r="O70" i="1"/>
  <c r="M70" i="2" s="1"/>
  <c r="CC70" i="2" s="1"/>
  <c r="H71" i="1"/>
  <c r="X71" i="2" s="1"/>
  <c r="I71" i="1"/>
  <c r="J71" i="1"/>
  <c r="K71" i="1"/>
  <c r="B71" i="2" s="1"/>
  <c r="CB71" i="2" s="1"/>
  <c r="AU71" i="2" s="1"/>
  <c r="L71" i="1"/>
  <c r="M71" i="1"/>
  <c r="N71" i="1"/>
  <c r="O71" i="1"/>
  <c r="M71" i="2" s="1"/>
  <c r="CC71" i="2" s="1"/>
  <c r="H72" i="1"/>
  <c r="X72" i="2" s="1"/>
  <c r="I72" i="1"/>
  <c r="J72" i="1"/>
  <c r="K72" i="1"/>
  <c r="B72" i="2" s="1"/>
  <c r="CB72" i="2" s="1"/>
  <c r="AU72" i="2" s="1"/>
  <c r="L72" i="1"/>
  <c r="M72" i="1"/>
  <c r="N72" i="1"/>
  <c r="O72" i="1"/>
  <c r="M72" i="2" s="1"/>
  <c r="CC72" i="2" s="1"/>
  <c r="H73" i="1"/>
  <c r="X73" i="2" s="1"/>
  <c r="I73" i="1"/>
  <c r="J73" i="1"/>
  <c r="K73" i="1"/>
  <c r="B73" i="2" s="1"/>
  <c r="CB73" i="2" s="1"/>
  <c r="AU73" i="2" s="1"/>
  <c r="L73" i="1"/>
  <c r="M73" i="1"/>
  <c r="N73" i="1"/>
  <c r="O73" i="1"/>
  <c r="M73" i="2" s="1"/>
  <c r="CC73" i="2" s="1"/>
  <c r="H74" i="1"/>
  <c r="X74" i="2" s="1"/>
  <c r="I74" i="1"/>
  <c r="J74" i="1"/>
  <c r="K74" i="1"/>
  <c r="B74" i="2" s="1"/>
  <c r="CB74" i="2" s="1"/>
  <c r="AU74" i="2" s="1"/>
  <c r="L74" i="1"/>
  <c r="M74" i="1"/>
  <c r="N74" i="1"/>
  <c r="O74" i="1"/>
  <c r="M74" i="2" s="1"/>
  <c r="CC74" i="2" s="1"/>
  <c r="H75" i="1"/>
  <c r="X75" i="2" s="1"/>
  <c r="I75" i="1"/>
  <c r="J75" i="1"/>
  <c r="K75" i="1"/>
  <c r="B75" i="2" s="1"/>
  <c r="CB75" i="2" s="1"/>
  <c r="AU75" i="2" s="1"/>
  <c r="L75" i="1"/>
  <c r="M75" i="1"/>
  <c r="N75" i="1"/>
  <c r="O75" i="1"/>
  <c r="M75" i="2" s="1"/>
  <c r="CC75" i="2" s="1"/>
  <c r="I64" i="1"/>
  <c r="J64" i="1"/>
  <c r="K64" i="1"/>
  <c r="B64" i="2" s="1"/>
  <c r="CB64" i="2" s="1"/>
  <c r="L64" i="1"/>
  <c r="M64" i="1"/>
  <c r="N64" i="1"/>
  <c r="O64" i="1"/>
  <c r="M64" i="2" s="1"/>
  <c r="CC64" i="2" s="1"/>
  <c r="H64" i="1"/>
  <c r="X64" i="2" s="1"/>
  <c r="G65" i="1"/>
  <c r="G66" i="1"/>
  <c r="G67" i="1"/>
  <c r="G68" i="1"/>
  <c r="G69" i="1"/>
  <c r="G70" i="1"/>
  <c r="G71" i="1"/>
  <c r="G72" i="1"/>
  <c r="G73" i="1"/>
  <c r="G74" i="1"/>
  <c r="G75" i="1"/>
  <c r="G76" i="1"/>
  <c r="G64" i="1"/>
  <c r="F65" i="1"/>
  <c r="A65" i="2" s="1"/>
  <c r="F66" i="1"/>
  <c r="A66" i="2" s="1"/>
  <c r="F67" i="1"/>
  <c r="A67" i="2" s="1"/>
  <c r="F68" i="1"/>
  <c r="A68" i="2" s="1"/>
  <c r="F69" i="1"/>
  <c r="A69" i="2" s="1"/>
  <c r="F70" i="1"/>
  <c r="A70" i="2" s="1"/>
  <c r="F71" i="1"/>
  <c r="A71" i="2" s="1"/>
  <c r="F72" i="1"/>
  <c r="A72" i="2" s="1"/>
  <c r="F73" i="1"/>
  <c r="A73" i="2" s="1"/>
  <c r="F74" i="1"/>
  <c r="A74" i="2" s="1"/>
  <c r="F75" i="1"/>
  <c r="A75" i="2" s="1"/>
  <c r="F76" i="1"/>
  <c r="A76" i="2" s="1"/>
  <c r="F64" i="1"/>
  <c r="A64" i="2" s="1"/>
  <c r="D65" i="1"/>
  <c r="D66" i="1"/>
  <c r="D67" i="1"/>
  <c r="D68" i="1"/>
  <c r="D69" i="1"/>
  <c r="D70" i="1"/>
  <c r="D71" i="1"/>
  <c r="D72" i="1"/>
  <c r="D73" i="1"/>
  <c r="D74" i="1"/>
  <c r="D75" i="1"/>
  <c r="D76" i="1"/>
  <c r="D64" i="1"/>
  <c r="C65" i="1"/>
  <c r="C66" i="1"/>
  <c r="C67" i="1"/>
  <c r="C68" i="1"/>
  <c r="C69" i="1"/>
  <c r="C70" i="1"/>
  <c r="C71" i="1"/>
  <c r="C72" i="1"/>
  <c r="C73" i="1"/>
  <c r="C74" i="1"/>
  <c r="C75" i="1"/>
  <c r="C76" i="1"/>
  <c r="C64" i="1"/>
  <c r="B65" i="1"/>
  <c r="B66" i="1"/>
  <c r="B67" i="1"/>
  <c r="B68" i="1"/>
  <c r="B69" i="1"/>
  <c r="B70" i="1"/>
  <c r="B71" i="1"/>
  <c r="B72" i="1"/>
  <c r="B73" i="1"/>
  <c r="B74" i="1"/>
  <c r="B75" i="1"/>
  <c r="B76" i="1"/>
  <c r="B64" i="1"/>
  <c r="E20" i="2" l="1"/>
  <c r="AU64" i="2"/>
  <c r="AY20" i="2" s="1"/>
  <c r="CF20" i="2"/>
  <c r="BQ70" i="2"/>
  <c r="CM70" i="2"/>
  <c r="BQ69" i="2"/>
  <c r="CM69" i="2"/>
  <c r="BQ68" i="2"/>
  <c r="CM68" i="2"/>
  <c r="BQ67" i="2"/>
  <c r="CM67" i="2"/>
  <c r="BQ66" i="2"/>
  <c r="CM66" i="2"/>
  <c r="BQ65" i="2"/>
  <c r="CM65" i="2"/>
  <c r="BQ76" i="2"/>
  <c r="CM76" i="2"/>
  <c r="BQ64" i="2"/>
  <c r="CM64" i="2"/>
  <c r="BQ75" i="2"/>
  <c r="CM75" i="2"/>
  <c r="BQ74" i="2"/>
  <c r="CM74" i="2"/>
  <c r="BQ73" i="2"/>
  <c r="CM73" i="2"/>
  <c r="BQ72" i="2"/>
  <c r="CM72" i="2"/>
  <c r="BQ71" i="2"/>
  <c r="CM71" i="2"/>
  <c r="BF71" i="2"/>
  <c r="CN71" i="2"/>
  <c r="BF75" i="2"/>
  <c r="CN75" i="2"/>
  <c r="BF74" i="2"/>
  <c r="CN74" i="2"/>
  <c r="BF73" i="2"/>
  <c r="CN73" i="2"/>
  <c r="BF72" i="2"/>
  <c r="CN72" i="2"/>
  <c r="BF70" i="2"/>
  <c r="CN70" i="2"/>
  <c r="BF69" i="2"/>
  <c r="CN69" i="2"/>
  <c r="BF68" i="2"/>
  <c r="CN68" i="2"/>
  <c r="BF67" i="2"/>
  <c r="CN67" i="2"/>
  <c r="BF66" i="2"/>
  <c r="CN66" i="2"/>
  <c r="BF65" i="2"/>
  <c r="CN65" i="2"/>
  <c r="BF76" i="2"/>
  <c r="CN76" i="2"/>
  <c r="BF64" i="2"/>
  <c r="CN64" i="2"/>
  <c r="AJ70" i="2"/>
  <c r="L70" i="2"/>
  <c r="W70" i="2" s="1"/>
  <c r="AJ73" i="2"/>
  <c r="L73" i="2"/>
  <c r="W73" i="2" s="1"/>
  <c r="AJ65" i="2"/>
  <c r="L65" i="2"/>
  <c r="W65" i="2" s="1"/>
  <c r="AJ76" i="2"/>
  <c r="L76" i="2"/>
  <c r="W76" i="2" s="1"/>
  <c r="AJ74" i="2"/>
  <c r="L74" i="2"/>
  <c r="W74" i="2" s="1"/>
  <c r="AJ66" i="2"/>
  <c r="L66" i="2"/>
  <c r="W66" i="2" s="1"/>
  <c r="AJ64" i="2"/>
  <c r="AN20" i="2" s="1"/>
  <c r="L64" i="2"/>
  <c r="AJ69" i="2"/>
  <c r="L69" i="2"/>
  <c r="W69" i="2" s="1"/>
  <c r="AJ72" i="2"/>
  <c r="L72" i="2"/>
  <c r="W72" i="2" s="1"/>
  <c r="AJ68" i="2"/>
  <c r="L68" i="2"/>
  <c r="W68" i="2" s="1"/>
  <c r="AJ75" i="2"/>
  <c r="L75" i="2"/>
  <c r="W75" i="2" s="1"/>
  <c r="AJ71" i="2"/>
  <c r="L71" i="2"/>
  <c r="W71" i="2" s="1"/>
  <c r="AJ67" i="2"/>
  <c r="L67" i="2"/>
  <c r="W67" i="2" s="1"/>
  <c r="CQ20" i="2" l="1"/>
  <c r="BU20" i="2"/>
  <c r="BJ20" i="2"/>
  <c r="W64" i="2"/>
  <c r="AB20" i="2" s="1"/>
  <c r="P20" i="2"/>
</calcChain>
</file>

<file path=xl/sharedStrings.xml><?xml version="1.0" encoding="utf-8"?>
<sst xmlns="http://schemas.openxmlformats.org/spreadsheetml/2006/main" count="354" uniqueCount="74">
  <si>
    <t>Sexo</t>
  </si>
  <si>
    <t>Idade</t>
  </si>
  <si>
    <t>Curso</t>
  </si>
  <si>
    <t>Áreas</t>
  </si>
  <si>
    <t>Quanto você se considera uma pessoa criativa?</t>
  </si>
  <si>
    <t>Temperamento</t>
  </si>
  <si>
    <t>% E</t>
  </si>
  <si>
    <t>% I</t>
  </si>
  <si>
    <t>% S</t>
  </si>
  <si>
    <t>% N</t>
  </si>
  <si>
    <t>% T</t>
  </si>
  <si>
    <t>% F</t>
  </si>
  <si>
    <t>% J</t>
  </si>
  <si>
    <t>% P</t>
  </si>
  <si>
    <t>DAT</t>
  </si>
  <si>
    <t>Masculino</t>
  </si>
  <si>
    <t>Feminino</t>
  </si>
  <si>
    <t>-</t>
  </si>
  <si>
    <t>Engenharia de Produção</t>
  </si>
  <si>
    <t>Direito</t>
  </si>
  <si>
    <t>Administração</t>
  </si>
  <si>
    <t>Economia</t>
  </si>
  <si>
    <t>Sciences de la Vie et de la Terre</t>
  </si>
  <si>
    <t>Ciência da Computação</t>
  </si>
  <si>
    <t>Análise e Desenvolvimento de Sistemas</t>
  </si>
  <si>
    <t>Psicologia</t>
  </si>
  <si>
    <t>Engenharia de alimentos</t>
  </si>
  <si>
    <t>Arquitetura e Urbanismo</t>
  </si>
  <si>
    <t>Letras</t>
  </si>
  <si>
    <t>Engenharia Elétrica</t>
  </si>
  <si>
    <t>Engenharia elétrica</t>
  </si>
  <si>
    <t>Engenharia mecânica</t>
  </si>
  <si>
    <t>Design Gráfico</t>
  </si>
  <si>
    <t>Letras inglês</t>
  </si>
  <si>
    <t>Nenhum</t>
  </si>
  <si>
    <t>Engenharia Ambiental</t>
  </si>
  <si>
    <t>Engenharia ambiental e sanitária</t>
  </si>
  <si>
    <t>Nutrição</t>
  </si>
  <si>
    <t>RI</t>
  </si>
  <si>
    <t>Ciências militares</t>
  </si>
  <si>
    <t>Engenharia Civil</t>
  </si>
  <si>
    <t>Enfermagem</t>
  </si>
  <si>
    <t>Pedagogia</t>
  </si>
  <si>
    <t>Ciências Contábeis</t>
  </si>
  <si>
    <t>Engenharia de produção</t>
  </si>
  <si>
    <t>Engenharia Química</t>
  </si>
  <si>
    <t>Engenharia Mecânica</t>
  </si>
  <si>
    <t>Biomed</t>
  </si>
  <si>
    <t>Medicina Veterinária</t>
  </si>
  <si>
    <t>Humanas</t>
  </si>
  <si>
    <t>Exatas</t>
  </si>
  <si>
    <t>Biológicas</t>
  </si>
  <si>
    <t>INTJ</t>
  </si>
  <si>
    <t>INTP</t>
  </si>
  <si>
    <t>ENFP</t>
  </si>
  <si>
    <t>ESTJ</t>
  </si>
  <si>
    <t>ISTJ</t>
  </si>
  <si>
    <t>ESTP</t>
  </si>
  <si>
    <t>ISFJ</t>
  </si>
  <si>
    <t>ENFJ</t>
  </si>
  <si>
    <t>ESFP</t>
  </si>
  <si>
    <t>ESFJ</t>
  </si>
  <si>
    <t>INFJ</t>
  </si>
  <si>
    <t>ISFP</t>
  </si>
  <si>
    <t>ENTJ</t>
  </si>
  <si>
    <t>ENTP</t>
  </si>
  <si>
    <t>INFP</t>
  </si>
  <si>
    <t>ID</t>
  </si>
  <si>
    <t>Postos</t>
  </si>
  <si>
    <t>Nivel de significânciaa, α, num teste unilateral</t>
  </si>
  <si>
    <t>Nível de significância, α, num teste bilateral</t>
  </si>
  <si>
    <t>n</t>
  </si>
  <si>
    <t>Valor absoluto mínimo para o coeficiente de correlação r de Pearson ser significativo.</t>
  </si>
  <si>
    <t>Valor absoluto mínimo para o coeficiente de correlação por postos, rs de Spearman, ser significativo.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</si>
</sst>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2" borderId="2" xfId="0" applyFill="1" applyBorder="1" applyAlignment="1"/>
    <xf numFmtId="0" fontId="0" fillId="4" borderId="2" xfId="0" applyFill="1" applyBorder="1" applyAlignment="1"/>
    <xf numFmtId="0" fontId="3" fillId="3" borderId="2" xfId="0" applyFont="1" applyFill="1" applyBorder="1" applyAlignment="1"/>
    <xf numFmtId="0" fontId="2" fillId="0" borderId="0" xfId="0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0" fillId="0" borderId="0" xfId="0" applyNumberFormat="1" applyFill="1" applyAlignment="1">
      <alignment horizontal="center"/>
    </xf>
    <xf numFmtId="1" fontId="0" fillId="0" borderId="0" xfId="0" applyNumberFormat="1"/>
    <xf numFmtId="0" fontId="0" fillId="5" borderId="2" xfId="0" applyFill="1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168" fontId="1" fillId="0" borderId="5" xfId="0" applyNumberFormat="1" applyFont="1" applyBorder="1" applyAlignment="1">
      <alignment horizontal="center"/>
    </xf>
    <xf numFmtId="0" fontId="0" fillId="6" borderId="2" xfId="0" applyFill="1" applyBorder="1" applyAlignment="1"/>
  </cellXfs>
  <cellStyles count="1">
    <cellStyle name="Normal" xfId="0" builtinId="0"/>
  </cellStyles>
  <dxfs count="5">
    <dxf>
      <numFmt numFmtId="2" formatCode="0.0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'Principais Análises'!$B$1</c:f>
              <c:strCache>
                <c:ptCount val="1"/>
                <c:pt idx="0">
                  <c:v>% 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677121609798775"/>
                  <c:y val="-6.7228783902012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'Principais Análises'!$A$2:$A$79</c:f>
              <c:numCache>
                <c:formatCode>General</c:formatCode>
                <c:ptCount val="78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5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1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4</c:v>
                </c:pt>
                <c:pt idx="36">
                  <c:v>6</c:v>
                </c:pt>
                <c:pt idx="37">
                  <c:v>7</c:v>
                </c:pt>
                <c:pt idx="38">
                  <c:v>10</c:v>
                </c:pt>
                <c:pt idx="39">
                  <c:v>1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7</c:v>
                </c:pt>
                <c:pt idx="51">
                  <c:v>1</c:v>
                </c:pt>
                <c:pt idx="52">
                  <c:v>7</c:v>
                </c:pt>
                <c:pt idx="53">
                  <c:v>8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9</c:v>
                </c:pt>
                <c:pt idx="62">
                  <c:v>3</c:v>
                </c:pt>
                <c:pt idx="63">
                  <c:v>5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6</c:v>
                </c:pt>
                <c:pt idx="75">
                  <c:v>8</c:v>
                </c:pt>
                <c:pt idx="76">
                  <c:v>8</c:v>
                </c:pt>
                <c:pt idx="77">
                  <c:v>5</c:v>
                </c:pt>
              </c:numCache>
            </c:numRef>
          </c:xVal>
          <c:yVal>
            <c:numRef>
              <c:f>'Principais Análises'!$B$2:$B$79</c:f>
              <c:numCache>
                <c:formatCode>General</c:formatCode>
                <c:ptCount val="78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0.3</c:v>
                </c:pt>
                <c:pt idx="4">
                  <c:v>0.45</c:v>
                </c:pt>
                <c:pt idx="5">
                  <c:v>0.45</c:v>
                </c:pt>
                <c:pt idx="6">
                  <c:v>0.35</c:v>
                </c:pt>
                <c:pt idx="7">
                  <c:v>0.7</c:v>
                </c:pt>
                <c:pt idx="8">
                  <c:v>0.4</c:v>
                </c:pt>
                <c:pt idx="9">
                  <c:v>0.45</c:v>
                </c:pt>
                <c:pt idx="10">
                  <c:v>0.7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0.4</c:v>
                </c:pt>
                <c:pt idx="15">
                  <c:v>0.75</c:v>
                </c:pt>
                <c:pt idx="16">
                  <c:v>0.4</c:v>
                </c:pt>
                <c:pt idx="17">
                  <c:v>0.6</c:v>
                </c:pt>
                <c:pt idx="18">
                  <c:v>0.5</c:v>
                </c:pt>
                <c:pt idx="19">
                  <c:v>0.35</c:v>
                </c:pt>
                <c:pt idx="20">
                  <c:v>0.2</c:v>
                </c:pt>
                <c:pt idx="21">
                  <c:v>0.6</c:v>
                </c:pt>
                <c:pt idx="22">
                  <c:v>0.55000000000000004</c:v>
                </c:pt>
                <c:pt idx="23">
                  <c:v>0.6</c:v>
                </c:pt>
                <c:pt idx="24">
                  <c:v>0.45</c:v>
                </c:pt>
                <c:pt idx="25">
                  <c:v>0.6</c:v>
                </c:pt>
                <c:pt idx="26">
                  <c:v>0.5</c:v>
                </c:pt>
                <c:pt idx="27">
                  <c:v>0.45</c:v>
                </c:pt>
                <c:pt idx="28">
                  <c:v>0.3</c:v>
                </c:pt>
                <c:pt idx="29">
                  <c:v>0.45</c:v>
                </c:pt>
                <c:pt idx="30">
                  <c:v>0.65</c:v>
                </c:pt>
                <c:pt idx="31">
                  <c:v>0.45</c:v>
                </c:pt>
                <c:pt idx="32">
                  <c:v>0.3</c:v>
                </c:pt>
                <c:pt idx="33">
                  <c:v>0.4</c:v>
                </c:pt>
                <c:pt idx="34">
                  <c:v>0.45</c:v>
                </c:pt>
                <c:pt idx="35">
                  <c:v>0.5</c:v>
                </c:pt>
                <c:pt idx="36">
                  <c:v>0.45</c:v>
                </c:pt>
                <c:pt idx="37">
                  <c:v>0.4</c:v>
                </c:pt>
                <c:pt idx="38">
                  <c:v>0.3</c:v>
                </c:pt>
                <c:pt idx="39">
                  <c:v>0.35</c:v>
                </c:pt>
                <c:pt idx="40">
                  <c:v>0.65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0.5</c:v>
                </c:pt>
                <c:pt idx="45">
                  <c:v>0.75</c:v>
                </c:pt>
                <c:pt idx="46">
                  <c:v>0.4</c:v>
                </c:pt>
                <c:pt idx="47">
                  <c:v>0.6</c:v>
                </c:pt>
                <c:pt idx="48">
                  <c:v>0.35</c:v>
                </c:pt>
                <c:pt idx="49">
                  <c:v>0.8</c:v>
                </c:pt>
                <c:pt idx="50">
                  <c:v>0.5</c:v>
                </c:pt>
                <c:pt idx="51">
                  <c:v>0.45</c:v>
                </c:pt>
                <c:pt idx="52">
                  <c:v>0.35</c:v>
                </c:pt>
                <c:pt idx="53">
                  <c:v>0.55000000000000004</c:v>
                </c:pt>
                <c:pt idx="54">
                  <c:v>0.45</c:v>
                </c:pt>
                <c:pt idx="55">
                  <c:v>0.2</c:v>
                </c:pt>
                <c:pt idx="56">
                  <c:v>0.7</c:v>
                </c:pt>
                <c:pt idx="57">
                  <c:v>0.35</c:v>
                </c:pt>
                <c:pt idx="58">
                  <c:v>0.5</c:v>
                </c:pt>
                <c:pt idx="59">
                  <c:v>0.55000000000000004</c:v>
                </c:pt>
                <c:pt idx="60">
                  <c:v>0.45</c:v>
                </c:pt>
                <c:pt idx="61">
                  <c:v>0.55000000000000004</c:v>
                </c:pt>
                <c:pt idx="62">
                  <c:v>0.3</c:v>
                </c:pt>
                <c:pt idx="63">
                  <c:v>0.4</c:v>
                </c:pt>
                <c:pt idx="64">
                  <c:v>0.45</c:v>
                </c:pt>
                <c:pt idx="65">
                  <c:v>0.35</c:v>
                </c:pt>
                <c:pt idx="66">
                  <c:v>0.4</c:v>
                </c:pt>
                <c:pt idx="67">
                  <c:v>0.45</c:v>
                </c:pt>
                <c:pt idx="68">
                  <c:v>0.55000000000000004</c:v>
                </c:pt>
                <c:pt idx="69">
                  <c:v>0.65</c:v>
                </c:pt>
                <c:pt idx="70">
                  <c:v>0.25</c:v>
                </c:pt>
                <c:pt idx="71">
                  <c:v>0.5</c:v>
                </c:pt>
                <c:pt idx="72">
                  <c:v>0.7</c:v>
                </c:pt>
                <c:pt idx="73">
                  <c:v>0.4</c:v>
                </c:pt>
                <c:pt idx="74">
                  <c:v>0.6</c:v>
                </c:pt>
                <c:pt idx="75">
                  <c:v>0.55000000000000004</c:v>
                </c:pt>
                <c:pt idx="76">
                  <c:v>0.4</c:v>
                </c:pt>
                <c:pt idx="7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3-4B90-B333-E39DC6372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61631"/>
        <c:axId val="485458719"/>
      </c:scatterChart>
      <c:valAx>
        <c:axId val="48546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458719"/>
        <c:crosses val="autoZero"/>
        <c:crossBetween val="midCat"/>
      </c:valAx>
      <c:valAx>
        <c:axId val="4854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46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'Principais Análises'!$M$1</c:f>
              <c:strCache>
                <c:ptCount val="1"/>
                <c:pt idx="0">
                  <c:v>% 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339632545931759"/>
                  <c:y val="6.02216389617964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'Principais Análises'!$L$2:$L$79</c:f>
              <c:numCache>
                <c:formatCode>General</c:formatCode>
                <c:ptCount val="78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5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1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4</c:v>
                </c:pt>
                <c:pt idx="36">
                  <c:v>6</c:v>
                </c:pt>
                <c:pt idx="37">
                  <c:v>7</c:v>
                </c:pt>
                <c:pt idx="38">
                  <c:v>10</c:v>
                </c:pt>
                <c:pt idx="39">
                  <c:v>1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7</c:v>
                </c:pt>
                <c:pt idx="51">
                  <c:v>1</c:v>
                </c:pt>
                <c:pt idx="52">
                  <c:v>7</c:v>
                </c:pt>
                <c:pt idx="53">
                  <c:v>8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9</c:v>
                </c:pt>
                <c:pt idx="62">
                  <c:v>3</c:v>
                </c:pt>
                <c:pt idx="63">
                  <c:v>5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6</c:v>
                </c:pt>
                <c:pt idx="75">
                  <c:v>8</c:v>
                </c:pt>
                <c:pt idx="76">
                  <c:v>8</c:v>
                </c:pt>
                <c:pt idx="77">
                  <c:v>5</c:v>
                </c:pt>
              </c:numCache>
            </c:numRef>
          </c:xVal>
          <c:yVal>
            <c:numRef>
              <c:f>'Principais Análises'!$M$2:$M$79</c:f>
              <c:numCache>
                <c:formatCode>General</c:formatCode>
                <c:ptCount val="78"/>
                <c:pt idx="0">
                  <c:v>0.4</c:v>
                </c:pt>
                <c:pt idx="1">
                  <c:v>0.75</c:v>
                </c:pt>
                <c:pt idx="2">
                  <c:v>0.55000000000000004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  <c:pt idx="6">
                  <c:v>0.25</c:v>
                </c:pt>
                <c:pt idx="7">
                  <c:v>0.35</c:v>
                </c:pt>
                <c:pt idx="8">
                  <c:v>0.5</c:v>
                </c:pt>
                <c:pt idx="9">
                  <c:v>0.35</c:v>
                </c:pt>
                <c:pt idx="10">
                  <c:v>0.55000000000000004</c:v>
                </c:pt>
                <c:pt idx="11">
                  <c:v>0.45</c:v>
                </c:pt>
                <c:pt idx="12">
                  <c:v>0.35</c:v>
                </c:pt>
                <c:pt idx="13">
                  <c:v>0.4</c:v>
                </c:pt>
                <c:pt idx="14">
                  <c:v>0.35</c:v>
                </c:pt>
                <c:pt idx="15">
                  <c:v>0.5</c:v>
                </c:pt>
                <c:pt idx="16">
                  <c:v>0.5</c:v>
                </c:pt>
                <c:pt idx="17">
                  <c:v>0.25</c:v>
                </c:pt>
                <c:pt idx="18">
                  <c:v>0.7</c:v>
                </c:pt>
                <c:pt idx="19">
                  <c:v>0.1</c:v>
                </c:pt>
                <c:pt idx="20">
                  <c:v>0.4</c:v>
                </c:pt>
                <c:pt idx="21">
                  <c:v>0.45</c:v>
                </c:pt>
                <c:pt idx="22">
                  <c:v>0.4</c:v>
                </c:pt>
                <c:pt idx="23">
                  <c:v>0.25</c:v>
                </c:pt>
                <c:pt idx="24">
                  <c:v>0.5</c:v>
                </c:pt>
                <c:pt idx="25">
                  <c:v>0.3</c:v>
                </c:pt>
                <c:pt idx="26">
                  <c:v>0.45</c:v>
                </c:pt>
                <c:pt idx="27">
                  <c:v>0.25</c:v>
                </c:pt>
                <c:pt idx="28">
                  <c:v>0.5</c:v>
                </c:pt>
                <c:pt idx="29">
                  <c:v>0.6</c:v>
                </c:pt>
                <c:pt idx="30">
                  <c:v>0.7</c:v>
                </c:pt>
                <c:pt idx="31">
                  <c:v>0.4</c:v>
                </c:pt>
                <c:pt idx="32">
                  <c:v>0.4</c:v>
                </c:pt>
                <c:pt idx="33">
                  <c:v>0.5</c:v>
                </c:pt>
                <c:pt idx="34">
                  <c:v>0.55000000000000004</c:v>
                </c:pt>
                <c:pt idx="35">
                  <c:v>0.5</c:v>
                </c:pt>
                <c:pt idx="36">
                  <c:v>0.4</c:v>
                </c:pt>
                <c:pt idx="37">
                  <c:v>0.2</c:v>
                </c:pt>
                <c:pt idx="38">
                  <c:v>0.45</c:v>
                </c:pt>
                <c:pt idx="39">
                  <c:v>0.1</c:v>
                </c:pt>
                <c:pt idx="40">
                  <c:v>0.6</c:v>
                </c:pt>
                <c:pt idx="41">
                  <c:v>0.2</c:v>
                </c:pt>
                <c:pt idx="42">
                  <c:v>0.5</c:v>
                </c:pt>
                <c:pt idx="43">
                  <c:v>0.3</c:v>
                </c:pt>
                <c:pt idx="44">
                  <c:v>0.4</c:v>
                </c:pt>
                <c:pt idx="45">
                  <c:v>0.35</c:v>
                </c:pt>
                <c:pt idx="46">
                  <c:v>0.45</c:v>
                </c:pt>
                <c:pt idx="47">
                  <c:v>0.45</c:v>
                </c:pt>
                <c:pt idx="48">
                  <c:v>0.3</c:v>
                </c:pt>
                <c:pt idx="49">
                  <c:v>0.25</c:v>
                </c:pt>
                <c:pt idx="50">
                  <c:v>0.55000000000000004</c:v>
                </c:pt>
                <c:pt idx="51">
                  <c:v>0.3</c:v>
                </c:pt>
                <c:pt idx="52">
                  <c:v>0.3</c:v>
                </c:pt>
                <c:pt idx="53">
                  <c:v>0.4</c:v>
                </c:pt>
                <c:pt idx="54">
                  <c:v>0.35</c:v>
                </c:pt>
                <c:pt idx="55">
                  <c:v>0.45</c:v>
                </c:pt>
                <c:pt idx="56">
                  <c:v>0.45</c:v>
                </c:pt>
                <c:pt idx="57">
                  <c:v>0.55000000000000004</c:v>
                </c:pt>
                <c:pt idx="58">
                  <c:v>0.5</c:v>
                </c:pt>
                <c:pt idx="59">
                  <c:v>0.55000000000000004</c:v>
                </c:pt>
                <c:pt idx="60">
                  <c:v>0.35</c:v>
                </c:pt>
                <c:pt idx="61">
                  <c:v>0.35</c:v>
                </c:pt>
                <c:pt idx="62">
                  <c:v>0.3</c:v>
                </c:pt>
                <c:pt idx="63">
                  <c:v>0.45</c:v>
                </c:pt>
                <c:pt idx="64">
                  <c:v>0.35</c:v>
                </c:pt>
                <c:pt idx="65">
                  <c:v>0.25</c:v>
                </c:pt>
                <c:pt idx="66">
                  <c:v>0.55000000000000004</c:v>
                </c:pt>
                <c:pt idx="67">
                  <c:v>0.4</c:v>
                </c:pt>
                <c:pt idx="68">
                  <c:v>0.35</c:v>
                </c:pt>
                <c:pt idx="69">
                  <c:v>0.3</c:v>
                </c:pt>
                <c:pt idx="70">
                  <c:v>0.25</c:v>
                </c:pt>
                <c:pt idx="71">
                  <c:v>0.45</c:v>
                </c:pt>
                <c:pt idx="72">
                  <c:v>0.55000000000000004</c:v>
                </c:pt>
                <c:pt idx="73">
                  <c:v>0.35</c:v>
                </c:pt>
                <c:pt idx="74">
                  <c:v>0.3</c:v>
                </c:pt>
                <c:pt idx="75">
                  <c:v>0.5</c:v>
                </c:pt>
                <c:pt idx="76">
                  <c:v>0.5</c:v>
                </c:pt>
                <c:pt idx="77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7-43EF-A626-7074BD6F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61247"/>
        <c:axId val="480867071"/>
      </c:scatterChart>
      <c:valAx>
        <c:axId val="48086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867071"/>
        <c:crosses val="autoZero"/>
        <c:crossBetween val="midCat"/>
      </c:valAx>
      <c:valAx>
        <c:axId val="4808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86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'Principais Análises'!$CC$1</c:f>
              <c:strCache>
                <c:ptCount val="1"/>
                <c:pt idx="0">
                  <c:v>% 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503499562554679E-2"/>
                  <c:y val="-7.513633712452613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/>
                      <a:t>R² = 0,0426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'Principais Análises'!$CB$2:$CB$79</c:f>
              <c:numCache>
                <c:formatCode>General</c:formatCode>
                <c:ptCount val="78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0.3</c:v>
                </c:pt>
                <c:pt idx="4">
                  <c:v>0.45</c:v>
                </c:pt>
                <c:pt idx="5">
                  <c:v>0.45</c:v>
                </c:pt>
                <c:pt idx="6">
                  <c:v>0.35</c:v>
                </c:pt>
                <c:pt idx="7">
                  <c:v>0.7</c:v>
                </c:pt>
                <c:pt idx="8">
                  <c:v>0.4</c:v>
                </c:pt>
                <c:pt idx="9">
                  <c:v>0.45</c:v>
                </c:pt>
                <c:pt idx="10">
                  <c:v>0.7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0.4</c:v>
                </c:pt>
                <c:pt idx="15">
                  <c:v>0.75</c:v>
                </c:pt>
                <c:pt idx="16">
                  <c:v>0.4</c:v>
                </c:pt>
                <c:pt idx="17">
                  <c:v>0.6</c:v>
                </c:pt>
                <c:pt idx="18">
                  <c:v>0.5</c:v>
                </c:pt>
                <c:pt idx="19">
                  <c:v>0.35</c:v>
                </c:pt>
                <c:pt idx="20">
                  <c:v>0.2</c:v>
                </c:pt>
                <c:pt idx="21">
                  <c:v>0.6</c:v>
                </c:pt>
                <c:pt idx="22">
                  <c:v>0.55000000000000004</c:v>
                </c:pt>
                <c:pt idx="23">
                  <c:v>0.6</c:v>
                </c:pt>
                <c:pt idx="24">
                  <c:v>0.45</c:v>
                </c:pt>
                <c:pt idx="25">
                  <c:v>0.6</c:v>
                </c:pt>
                <c:pt idx="26">
                  <c:v>0.5</c:v>
                </c:pt>
                <c:pt idx="27">
                  <c:v>0.45</c:v>
                </c:pt>
                <c:pt idx="28">
                  <c:v>0.3</c:v>
                </c:pt>
                <c:pt idx="29">
                  <c:v>0.45</c:v>
                </c:pt>
                <c:pt idx="30">
                  <c:v>0.65</c:v>
                </c:pt>
                <c:pt idx="31">
                  <c:v>0.45</c:v>
                </c:pt>
                <c:pt idx="32">
                  <c:v>0.3</c:v>
                </c:pt>
                <c:pt idx="33">
                  <c:v>0.4</c:v>
                </c:pt>
                <c:pt idx="34">
                  <c:v>0.45</c:v>
                </c:pt>
                <c:pt idx="35">
                  <c:v>0.5</c:v>
                </c:pt>
                <c:pt idx="36">
                  <c:v>0.45</c:v>
                </c:pt>
                <c:pt idx="37">
                  <c:v>0.4</c:v>
                </c:pt>
                <c:pt idx="38">
                  <c:v>0.3</c:v>
                </c:pt>
                <c:pt idx="39">
                  <c:v>0.35</c:v>
                </c:pt>
                <c:pt idx="40">
                  <c:v>0.65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0.5</c:v>
                </c:pt>
                <c:pt idx="45">
                  <c:v>0.75</c:v>
                </c:pt>
                <c:pt idx="46">
                  <c:v>0.4</c:v>
                </c:pt>
                <c:pt idx="47">
                  <c:v>0.6</c:v>
                </c:pt>
                <c:pt idx="48">
                  <c:v>0.35</c:v>
                </c:pt>
                <c:pt idx="49">
                  <c:v>0.8</c:v>
                </c:pt>
                <c:pt idx="50">
                  <c:v>0.5</c:v>
                </c:pt>
                <c:pt idx="51">
                  <c:v>0.45</c:v>
                </c:pt>
                <c:pt idx="52">
                  <c:v>0.35</c:v>
                </c:pt>
                <c:pt idx="53">
                  <c:v>0.55000000000000004</c:v>
                </c:pt>
                <c:pt idx="54">
                  <c:v>0.45</c:v>
                </c:pt>
                <c:pt idx="55">
                  <c:v>0.2</c:v>
                </c:pt>
                <c:pt idx="56">
                  <c:v>0.7</c:v>
                </c:pt>
                <c:pt idx="57">
                  <c:v>0.35</c:v>
                </c:pt>
                <c:pt idx="58">
                  <c:v>0.5</c:v>
                </c:pt>
                <c:pt idx="59">
                  <c:v>0.55000000000000004</c:v>
                </c:pt>
                <c:pt idx="60">
                  <c:v>0.45</c:v>
                </c:pt>
                <c:pt idx="61">
                  <c:v>0.55000000000000004</c:v>
                </c:pt>
                <c:pt idx="62">
                  <c:v>0.3</c:v>
                </c:pt>
                <c:pt idx="63">
                  <c:v>0.4</c:v>
                </c:pt>
                <c:pt idx="64">
                  <c:v>0.45</c:v>
                </c:pt>
                <c:pt idx="65">
                  <c:v>0.35</c:v>
                </c:pt>
                <c:pt idx="66">
                  <c:v>0.4</c:v>
                </c:pt>
                <c:pt idx="67">
                  <c:v>0.45</c:v>
                </c:pt>
                <c:pt idx="68">
                  <c:v>0.55000000000000004</c:v>
                </c:pt>
                <c:pt idx="69">
                  <c:v>0.65</c:v>
                </c:pt>
                <c:pt idx="70">
                  <c:v>0.25</c:v>
                </c:pt>
                <c:pt idx="71">
                  <c:v>0.5</c:v>
                </c:pt>
                <c:pt idx="72">
                  <c:v>0.7</c:v>
                </c:pt>
                <c:pt idx="73">
                  <c:v>0.4</c:v>
                </c:pt>
                <c:pt idx="74">
                  <c:v>0.6</c:v>
                </c:pt>
                <c:pt idx="75">
                  <c:v>0.55000000000000004</c:v>
                </c:pt>
                <c:pt idx="76">
                  <c:v>0.4</c:v>
                </c:pt>
                <c:pt idx="77">
                  <c:v>0.5</c:v>
                </c:pt>
              </c:numCache>
            </c:numRef>
          </c:xVal>
          <c:yVal>
            <c:numRef>
              <c:f>'Principais Análises'!$CC$2:$CC$79</c:f>
              <c:numCache>
                <c:formatCode>General</c:formatCode>
                <c:ptCount val="78"/>
                <c:pt idx="0">
                  <c:v>0.4</c:v>
                </c:pt>
                <c:pt idx="1">
                  <c:v>0.75</c:v>
                </c:pt>
                <c:pt idx="2">
                  <c:v>0.55000000000000004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  <c:pt idx="6">
                  <c:v>0.25</c:v>
                </c:pt>
                <c:pt idx="7">
                  <c:v>0.35</c:v>
                </c:pt>
                <c:pt idx="8">
                  <c:v>0.5</c:v>
                </c:pt>
                <c:pt idx="9">
                  <c:v>0.35</c:v>
                </c:pt>
                <c:pt idx="10">
                  <c:v>0.55000000000000004</c:v>
                </c:pt>
                <c:pt idx="11">
                  <c:v>0.45</c:v>
                </c:pt>
                <c:pt idx="12">
                  <c:v>0.35</c:v>
                </c:pt>
                <c:pt idx="13">
                  <c:v>0.4</c:v>
                </c:pt>
                <c:pt idx="14">
                  <c:v>0.35</c:v>
                </c:pt>
                <c:pt idx="15">
                  <c:v>0.5</c:v>
                </c:pt>
                <c:pt idx="16">
                  <c:v>0.5</c:v>
                </c:pt>
                <c:pt idx="17">
                  <c:v>0.25</c:v>
                </c:pt>
                <c:pt idx="18">
                  <c:v>0.7</c:v>
                </c:pt>
                <c:pt idx="19">
                  <c:v>0.1</c:v>
                </c:pt>
                <c:pt idx="20">
                  <c:v>0.4</c:v>
                </c:pt>
                <c:pt idx="21">
                  <c:v>0.45</c:v>
                </c:pt>
                <c:pt idx="22">
                  <c:v>0.4</c:v>
                </c:pt>
                <c:pt idx="23">
                  <c:v>0.25</c:v>
                </c:pt>
                <c:pt idx="24">
                  <c:v>0.5</c:v>
                </c:pt>
                <c:pt idx="25">
                  <c:v>0.3</c:v>
                </c:pt>
                <c:pt idx="26">
                  <c:v>0.45</c:v>
                </c:pt>
                <c:pt idx="27">
                  <c:v>0.25</c:v>
                </c:pt>
                <c:pt idx="28">
                  <c:v>0.5</c:v>
                </c:pt>
                <c:pt idx="29">
                  <c:v>0.6</c:v>
                </c:pt>
                <c:pt idx="30">
                  <c:v>0.7</c:v>
                </c:pt>
                <c:pt idx="31">
                  <c:v>0.4</c:v>
                </c:pt>
                <c:pt idx="32">
                  <c:v>0.4</c:v>
                </c:pt>
                <c:pt idx="33">
                  <c:v>0.5</c:v>
                </c:pt>
                <c:pt idx="34">
                  <c:v>0.55000000000000004</c:v>
                </c:pt>
                <c:pt idx="35">
                  <c:v>0.5</c:v>
                </c:pt>
                <c:pt idx="36">
                  <c:v>0.4</c:v>
                </c:pt>
                <c:pt idx="37">
                  <c:v>0.2</c:v>
                </c:pt>
                <c:pt idx="38">
                  <c:v>0.45</c:v>
                </c:pt>
                <c:pt idx="39">
                  <c:v>0.1</c:v>
                </c:pt>
                <c:pt idx="40">
                  <c:v>0.6</c:v>
                </c:pt>
                <c:pt idx="41">
                  <c:v>0.2</c:v>
                </c:pt>
                <c:pt idx="42">
                  <c:v>0.5</c:v>
                </c:pt>
                <c:pt idx="43">
                  <c:v>0.3</c:v>
                </c:pt>
                <c:pt idx="44">
                  <c:v>0.4</c:v>
                </c:pt>
                <c:pt idx="45">
                  <c:v>0.35</c:v>
                </c:pt>
                <c:pt idx="46">
                  <c:v>0.45</c:v>
                </c:pt>
                <c:pt idx="47">
                  <c:v>0.45</c:v>
                </c:pt>
                <c:pt idx="48">
                  <c:v>0.3</c:v>
                </c:pt>
                <c:pt idx="49">
                  <c:v>0.25</c:v>
                </c:pt>
                <c:pt idx="50">
                  <c:v>0.55000000000000004</c:v>
                </c:pt>
                <c:pt idx="51">
                  <c:v>0.3</c:v>
                </c:pt>
                <c:pt idx="52">
                  <c:v>0.3</c:v>
                </c:pt>
                <c:pt idx="53">
                  <c:v>0.4</c:v>
                </c:pt>
                <c:pt idx="54">
                  <c:v>0.35</c:v>
                </c:pt>
                <c:pt idx="55">
                  <c:v>0.45</c:v>
                </c:pt>
                <c:pt idx="56">
                  <c:v>0.45</c:v>
                </c:pt>
                <c:pt idx="57">
                  <c:v>0.55000000000000004</c:v>
                </c:pt>
                <c:pt idx="58">
                  <c:v>0.5</c:v>
                </c:pt>
                <c:pt idx="59">
                  <c:v>0.55000000000000004</c:v>
                </c:pt>
                <c:pt idx="60">
                  <c:v>0.35</c:v>
                </c:pt>
                <c:pt idx="61">
                  <c:v>0.35</c:v>
                </c:pt>
                <c:pt idx="62">
                  <c:v>0.3</c:v>
                </c:pt>
                <c:pt idx="63">
                  <c:v>0.45</c:v>
                </c:pt>
                <c:pt idx="64">
                  <c:v>0.35</c:v>
                </c:pt>
                <c:pt idx="65">
                  <c:v>0.25</c:v>
                </c:pt>
                <c:pt idx="66">
                  <c:v>0.55000000000000004</c:v>
                </c:pt>
                <c:pt idx="67">
                  <c:v>0.4</c:v>
                </c:pt>
                <c:pt idx="68">
                  <c:v>0.35</c:v>
                </c:pt>
                <c:pt idx="69">
                  <c:v>0.3</c:v>
                </c:pt>
                <c:pt idx="70">
                  <c:v>0.25</c:v>
                </c:pt>
                <c:pt idx="71">
                  <c:v>0.45</c:v>
                </c:pt>
                <c:pt idx="72">
                  <c:v>0.55000000000000004</c:v>
                </c:pt>
                <c:pt idx="73">
                  <c:v>0.35</c:v>
                </c:pt>
                <c:pt idx="74">
                  <c:v>0.3</c:v>
                </c:pt>
                <c:pt idx="75">
                  <c:v>0.5</c:v>
                </c:pt>
                <c:pt idx="76">
                  <c:v>0.5</c:v>
                </c:pt>
                <c:pt idx="77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0-4692-8A5A-9CF7EF5EF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63743"/>
        <c:axId val="480856671"/>
      </c:scatterChart>
      <c:valAx>
        <c:axId val="48086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856671"/>
        <c:crosses val="autoZero"/>
        <c:crossBetween val="midCat"/>
      </c:valAx>
      <c:valAx>
        <c:axId val="4808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86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'Principais Análises'!$AK$1</c:f>
              <c:strCache>
                <c:ptCount val="1"/>
                <c:pt idx="0">
                  <c:v>DAT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525503062117234"/>
                  <c:y val="-1.335958005249343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-0,4957x + 78,701</a:t>
                    </a:r>
                    <a:br>
                      <a:rPr lang="en-US" baseline="0"/>
                    </a:br>
                    <a:r>
                      <a:rPr lang="en-US" sz="1000" b="1" baseline="0"/>
                      <a:t>R² = 0,0258</a:t>
                    </a:r>
                    <a:endParaRPr lang="en-US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'Principais Análises'!$AJ$2:$AJ$79</c:f>
              <c:numCache>
                <c:formatCode>General</c:formatCode>
                <c:ptCount val="78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5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1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4</c:v>
                </c:pt>
                <c:pt idx="36">
                  <c:v>6</c:v>
                </c:pt>
                <c:pt idx="37">
                  <c:v>7</c:v>
                </c:pt>
                <c:pt idx="38">
                  <c:v>10</c:v>
                </c:pt>
                <c:pt idx="39">
                  <c:v>1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7</c:v>
                </c:pt>
                <c:pt idx="51">
                  <c:v>1</c:v>
                </c:pt>
                <c:pt idx="52">
                  <c:v>7</c:v>
                </c:pt>
                <c:pt idx="53">
                  <c:v>8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9</c:v>
                </c:pt>
                <c:pt idx="62">
                  <c:v>3</c:v>
                </c:pt>
                <c:pt idx="63">
                  <c:v>5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6</c:v>
                </c:pt>
                <c:pt idx="75">
                  <c:v>8</c:v>
                </c:pt>
                <c:pt idx="76">
                  <c:v>8</c:v>
                </c:pt>
                <c:pt idx="77">
                  <c:v>5</c:v>
                </c:pt>
              </c:numCache>
            </c:numRef>
          </c:xVal>
          <c:yVal>
            <c:numRef>
              <c:f>'Principais Análises'!$AK$2:$AK$79</c:f>
              <c:numCache>
                <c:formatCode>General</c:formatCode>
                <c:ptCount val="78"/>
                <c:pt idx="0">
                  <c:v>77.59</c:v>
                </c:pt>
                <c:pt idx="1">
                  <c:v>85.46</c:v>
                </c:pt>
                <c:pt idx="2">
                  <c:v>81.680000000000007</c:v>
                </c:pt>
                <c:pt idx="3">
                  <c:v>72.39</c:v>
                </c:pt>
                <c:pt idx="4">
                  <c:v>79.09</c:v>
                </c:pt>
                <c:pt idx="5">
                  <c:v>65.31</c:v>
                </c:pt>
                <c:pt idx="6">
                  <c:v>75.5</c:v>
                </c:pt>
                <c:pt idx="7">
                  <c:v>73.45</c:v>
                </c:pt>
                <c:pt idx="8">
                  <c:v>54.42</c:v>
                </c:pt>
                <c:pt idx="9">
                  <c:v>85.53</c:v>
                </c:pt>
                <c:pt idx="10">
                  <c:v>61.82</c:v>
                </c:pt>
                <c:pt idx="11">
                  <c:v>77.94</c:v>
                </c:pt>
                <c:pt idx="12">
                  <c:v>67.489999999999995</c:v>
                </c:pt>
                <c:pt idx="13">
                  <c:v>72.08</c:v>
                </c:pt>
                <c:pt idx="14">
                  <c:v>74.89</c:v>
                </c:pt>
                <c:pt idx="15">
                  <c:v>69.12</c:v>
                </c:pt>
                <c:pt idx="16">
                  <c:v>79.86</c:v>
                </c:pt>
                <c:pt idx="17">
                  <c:v>71.39</c:v>
                </c:pt>
                <c:pt idx="18">
                  <c:v>71.900000000000006</c:v>
                </c:pt>
                <c:pt idx="19">
                  <c:v>69.41</c:v>
                </c:pt>
                <c:pt idx="20">
                  <c:v>78.03</c:v>
                </c:pt>
                <c:pt idx="21">
                  <c:v>79.22</c:v>
                </c:pt>
                <c:pt idx="22">
                  <c:v>60.77</c:v>
                </c:pt>
                <c:pt idx="23">
                  <c:v>78.72</c:v>
                </c:pt>
                <c:pt idx="24">
                  <c:v>79.599999999999994</c:v>
                </c:pt>
                <c:pt idx="25">
                  <c:v>76.75</c:v>
                </c:pt>
                <c:pt idx="26">
                  <c:v>73.83</c:v>
                </c:pt>
                <c:pt idx="27">
                  <c:v>81.44</c:v>
                </c:pt>
                <c:pt idx="28">
                  <c:v>75.83</c:v>
                </c:pt>
                <c:pt idx="29">
                  <c:v>78.48</c:v>
                </c:pt>
                <c:pt idx="30">
                  <c:v>72.08</c:v>
                </c:pt>
                <c:pt idx="31">
                  <c:v>78.97</c:v>
                </c:pt>
                <c:pt idx="32">
                  <c:v>70.3</c:v>
                </c:pt>
                <c:pt idx="33">
                  <c:v>80.48</c:v>
                </c:pt>
                <c:pt idx="34">
                  <c:v>76.98</c:v>
                </c:pt>
                <c:pt idx="35">
                  <c:v>71.489999999999995</c:v>
                </c:pt>
                <c:pt idx="36">
                  <c:v>63.84</c:v>
                </c:pt>
                <c:pt idx="37">
                  <c:v>79.03</c:v>
                </c:pt>
                <c:pt idx="38">
                  <c:v>68.97</c:v>
                </c:pt>
                <c:pt idx="39">
                  <c:v>78</c:v>
                </c:pt>
                <c:pt idx="40">
                  <c:v>82.49</c:v>
                </c:pt>
                <c:pt idx="41">
                  <c:v>79.72</c:v>
                </c:pt>
                <c:pt idx="42">
                  <c:v>82.67</c:v>
                </c:pt>
                <c:pt idx="43">
                  <c:v>75.39</c:v>
                </c:pt>
                <c:pt idx="44">
                  <c:v>78.040000000000006</c:v>
                </c:pt>
                <c:pt idx="45">
                  <c:v>75.66</c:v>
                </c:pt>
                <c:pt idx="46">
                  <c:v>72.650000000000006</c:v>
                </c:pt>
                <c:pt idx="47">
                  <c:v>72.06</c:v>
                </c:pt>
                <c:pt idx="48">
                  <c:v>78.290000000000006</c:v>
                </c:pt>
                <c:pt idx="49">
                  <c:v>77.8</c:v>
                </c:pt>
                <c:pt idx="50">
                  <c:v>65.3</c:v>
                </c:pt>
                <c:pt idx="51">
                  <c:v>77.55</c:v>
                </c:pt>
                <c:pt idx="52">
                  <c:v>76.62</c:v>
                </c:pt>
                <c:pt idx="53">
                  <c:v>73.7</c:v>
                </c:pt>
                <c:pt idx="54">
                  <c:v>79.790000000000006</c:v>
                </c:pt>
                <c:pt idx="55">
                  <c:v>70.39</c:v>
                </c:pt>
                <c:pt idx="56">
                  <c:v>85.37</c:v>
                </c:pt>
                <c:pt idx="57">
                  <c:v>77.400000000000006</c:v>
                </c:pt>
                <c:pt idx="58">
                  <c:v>76.5</c:v>
                </c:pt>
                <c:pt idx="59">
                  <c:v>83.63</c:v>
                </c:pt>
                <c:pt idx="60">
                  <c:v>79.510000000000005</c:v>
                </c:pt>
                <c:pt idx="61">
                  <c:v>70.59</c:v>
                </c:pt>
                <c:pt idx="62">
                  <c:v>69.930000000000007</c:v>
                </c:pt>
                <c:pt idx="63">
                  <c:v>81.08</c:v>
                </c:pt>
                <c:pt idx="64">
                  <c:v>76.69</c:v>
                </c:pt>
                <c:pt idx="65">
                  <c:v>79.27</c:v>
                </c:pt>
                <c:pt idx="66">
                  <c:v>79.83</c:v>
                </c:pt>
                <c:pt idx="67">
                  <c:v>70.540000000000006</c:v>
                </c:pt>
                <c:pt idx="68">
                  <c:v>72.53</c:v>
                </c:pt>
                <c:pt idx="69">
                  <c:v>80.41</c:v>
                </c:pt>
                <c:pt idx="70">
                  <c:v>68.680000000000007</c:v>
                </c:pt>
                <c:pt idx="71">
                  <c:v>72.81</c:v>
                </c:pt>
                <c:pt idx="72">
                  <c:v>71.94</c:v>
                </c:pt>
                <c:pt idx="73">
                  <c:v>69.83</c:v>
                </c:pt>
                <c:pt idx="74">
                  <c:v>77.31</c:v>
                </c:pt>
                <c:pt idx="75">
                  <c:v>79.540000000000006</c:v>
                </c:pt>
                <c:pt idx="76">
                  <c:v>66.900000000000006</c:v>
                </c:pt>
                <c:pt idx="77">
                  <c:v>73.59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6-4FCD-B54D-A5D11A47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47519"/>
        <c:axId val="480869151"/>
      </c:scatterChart>
      <c:valAx>
        <c:axId val="48084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869151"/>
        <c:crosses val="autoZero"/>
        <c:crossBetween val="midCat"/>
      </c:valAx>
      <c:valAx>
        <c:axId val="48086915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84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'Principais Análises'!$AV$1</c:f>
              <c:strCache>
                <c:ptCount val="1"/>
                <c:pt idx="0">
                  <c:v>DAT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601924759405075E-3"/>
                  <c:y val="-3.72495625546806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'Principais Análises'!$AU$2:$AU$79</c:f>
              <c:numCache>
                <c:formatCode>General</c:formatCode>
                <c:ptCount val="78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0.3</c:v>
                </c:pt>
                <c:pt idx="4">
                  <c:v>0.45</c:v>
                </c:pt>
                <c:pt idx="5">
                  <c:v>0.45</c:v>
                </c:pt>
                <c:pt idx="6">
                  <c:v>0.35</c:v>
                </c:pt>
                <c:pt idx="7">
                  <c:v>0.7</c:v>
                </c:pt>
                <c:pt idx="8">
                  <c:v>0.4</c:v>
                </c:pt>
                <c:pt idx="9">
                  <c:v>0.45</c:v>
                </c:pt>
                <c:pt idx="10">
                  <c:v>0.7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0.4</c:v>
                </c:pt>
                <c:pt idx="15">
                  <c:v>0.75</c:v>
                </c:pt>
                <c:pt idx="16">
                  <c:v>0.4</c:v>
                </c:pt>
                <c:pt idx="17">
                  <c:v>0.6</c:v>
                </c:pt>
                <c:pt idx="18">
                  <c:v>0.5</c:v>
                </c:pt>
                <c:pt idx="19">
                  <c:v>0.35</c:v>
                </c:pt>
                <c:pt idx="20">
                  <c:v>0.2</c:v>
                </c:pt>
                <c:pt idx="21">
                  <c:v>0.6</c:v>
                </c:pt>
                <c:pt idx="22">
                  <c:v>0.55000000000000004</c:v>
                </c:pt>
                <c:pt idx="23">
                  <c:v>0.6</c:v>
                </c:pt>
                <c:pt idx="24">
                  <c:v>0.45</c:v>
                </c:pt>
                <c:pt idx="25">
                  <c:v>0.6</c:v>
                </c:pt>
                <c:pt idx="26">
                  <c:v>0.5</c:v>
                </c:pt>
                <c:pt idx="27">
                  <c:v>0.45</c:v>
                </c:pt>
                <c:pt idx="28">
                  <c:v>0.3</c:v>
                </c:pt>
                <c:pt idx="29">
                  <c:v>0.45</c:v>
                </c:pt>
                <c:pt idx="30">
                  <c:v>0.65</c:v>
                </c:pt>
                <c:pt idx="31">
                  <c:v>0.45</c:v>
                </c:pt>
                <c:pt idx="32">
                  <c:v>0.3</c:v>
                </c:pt>
                <c:pt idx="33">
                  <c:v>0.4</c:v>
                </c:pt>
                <c:pt idx="34">
                  <c:v>0.45</c:v>
                </c:pt>
                <c:pt idx="35">
                  <c:v>0.5</c:v>
                </c:pt>
                <c:pt idx="36">
                  <c:v>0.45</c:v>
                </c:pt>
                <c:pt idx="37">
                  <c:v>0.4</c:v>
                </c:pt>
                <c:pt idx="38">
                  <c:v>0.3</c:v>
                </c:pt>
                <c:pt idx="39">
                  <c:v>0.35</c:v>
                </c:pt>
                <c:pt idx="40">
                  <c:v>0.65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0.5</c:v>
                </c:pt>
                <c:pt idx="45">
                  <c:v>0.75</c:v>
                </c:pt>
                <c:pt idx="46">
                  <c:v>0.4</c:v>
                </c:pt>
                <c:pt idx="47">
                  <c:v>0.6</c:v>
                </c:pt>
                <c:pt idx="48">
                  <c:v>0.35</c:v>
                </c:pt>
                <c:pt idx="49">
                  <c:v>0.8</c:v>
                </c:pt>
                <c:pt idx="50">
                  <c:v>0.5</c:v>
                </c:pt>
                <c:pt idx="51">
                  <c:v>0.45</c:v>
                </c:pt>
                <c:pt idx="52">
                  <c:v>0.35</c:v>
                </c:pt>
                <c:pt idx="53">
                  <c:v>0.55000000000000004</c:v>
                </c:pt>
                <c:pt idx="54">
                  <c:v>0.45</c:v>
                </c:pt>
                <c:pt idx="55">
                  <c:v>0.2</c:v>
                </c:pt>
                <c:pt idx="56">
                  <c:v>0.7</c:v>
                </c:pt>
                <c:pt idx="57">
                  <c:v>0.35</c:v>
                </c:pt>
                <c:pt idx="58">
                  <c:v>0.5</c:v>
                </c:pt>
                <c:pt idx="59">
                  <c:v>0.55000000000000004</c:v>
                </c:pt>
                <c:pt idx="60">
                  <c:v>0.45</c:v>
                </c:pt>
                <c:pt idx="61">
                  <c:v>0.55000000000000004</c:v>
                </c:pt>
                <c:pt idx="62">
                  <c:v>0.3</c:v>
                </c:pt>
                <c:pt idx="63">
                  <c:v>0.4</c:v>
                </c:pt>
                <c:pt idx="64">
                  <c:v>0.45</c:v>
                </c:pt>
                <c:pt idx="65">
                  <c:v>0.35</c:v>
                </c:pt>
                <c:pt idx="66">
                  <c:v>0.4</c:v>
                </c:pt>
                <c:pt idx="67">
                  <c:v>0.45</c:v>
                </c:pt>
                <c:pt idx="68">
                  <c:v>0.55000000000000004</c:v>
                </c:pt>
                <c:pt idx="69">
                  <c:v>0.65</c:v>
                </c:pt>
                <c:pt idx="70">
                  <c:v>0.25</c:v>
                </c:pt>
                <c:pt idx="71">
                  <c:v>0.5</c:v>
                </c:pt>
                <c:pt idx="72">
                  <c:v>0.7</c:v>
                </c:pt>
                <c:pt idx="73">
                  <c:v>0.4</c:v>
                </c:pt>
                <c:pt idx="74">
                  <c:v>0.6</c:v>
                </c:pt>
                <c:pt idx="75">
                  <c:v>0.55000000000000004</c:v>
                </c:pt>
                <c:pt idx="76">
                  <c:v>0.4</c:v>
                </c:pt>
                <c:pt idx="77">
                  <c:v>0.5</c:v>
                </c:pt>
              </c:numCache>
            </c:numRef>
          </c:xVal>
          <c:yVal>
            <c:numRef>
              <c:f>'Principais Análises'!$AV$2:$AV$79</c:f>
              <c:numCache>
                <c:formatCode>General</c:formatCode>
                <c:ptCount val="78"/>
                <c:pt idx="0">
                  <c:v>77.59</c:v>
                </c:pt>
                <c:pt idx="1">
                  <c:v>85.46</c:v>
                </c:pt>
                <c:pt idx="2">
                  <c:v>81.680000000000007</c:v>
                </c:pt>
                <c:pt idx="3">
                  <c:v>72.39</c:v>
                </c:pt>
                <c:pt idx="4">
                  <c:v>79.09</c:v>
                </c:pt>
                <c:pt idx="5">
                  <c:v>65.31</c:v>
                </c:pt>
                <c:pt idx="6">
                  <c:v>75.5</c:v>
                </c:pt>
                <c:pt idx="7">
                  <c:v>73.45</c:v>
                </c:pt>
                <c:pt idx="8">
                  <c:v>54.42</c:v>
                </c:pt>
                <c:pt idx="9">
                  <c:v>85.53</c:v>
                </c:pt>
                <c:pt idx="10">
                  <c:v>61.82</c:v>
                </c:pt>
                <c:pt idx="11">
                  <c:v>77.94</c:v>
                </c:pt>
                <c:pt idx="12">
                  <c:v>67.489999999999995</c:v>
                </c:pt>
                <c:pt idx="13">
                  <c:v>72.08</c:v>
                </c:pt>
                <c:pt idx="14">
                  <c:v>74.89</c:v>
                </c:pt>
                <c:pt idx="15">
                  <c:v>69.12</c:v>
                </c:pt>
                <c:pt idx="16">
                  <c:v>79.86</c:v>
                </c:pt>
                <c:pt idx="17">
                  <c:v>71.39</c:v>
                </c:pt>
                <c:pt idx="18">
                  <c:v>71.900000000000006</c:v>
                </c:pt>
                <c:pt idx="19">
                  <c:v>69.41</c:v>
                </c:pt>
                <c:pt idx="20">
                  <c:v>78.03</c:v>
                </c:pt>
                <c:pt idx="21">
                  <c:v>79.22</c:v>
                </c:pt>
                <c:pt idx="22">
                  <c:v>60.77</c:v>
                </c:pt>
                <c:pt idx="23">
                  <c:v>78.72</c:v>
                </c:pt>
                <c:pt idx="24">
                  <c:v>79.599999999999994</c:v>
                </c:pt>
                <c:pt idx="25">
                  <c:v>76.75</c:v>
                </c:pt>
                <c:pt idx="26">
                  <c:v>73.83</c:v>
                </c:pt>
                <c:pt idx="27">
                  <c:v>81.44</c:v>
                </c:pt>
                <c:pt idx="28">
                  <c:v>75.83</c:v>
                </c:pt>
                <c:pt idx="29">
                  <c:v>78.48</c:v>
                </c:pt>
                <c:pt idx="30">
                  <c:v>72.08</c:v>
                </c:pt>
                <c:pt idx="31">
                  <c:v>78.97</c:v>
                </c:pt>
                <c:pt idx="32">
                  <c:v>70.3</c:v>
                </c:pt>
                <c:pt idx="33">
                  <c:v>80.48</c:v>
                </c:pt>
                <c:pt idx="34">
                  <c:v>76.98</c:v>
                </c:pt>
                <c:pt idx="35">
                  <c:v>71.489999999999995</c:v>
                </c:pt>
                <c:pt idx="36">
                  <c:v>63.84</c:v>
                </c:pt>
                <c:pt idx="37">
                  <c:v>79.03</c:v>
                </c:pt>
                <c:pt idx="38">
                  <c:v>68.97</c:v>
                </c:pt>
                <c:pt idx="39">
                  <c:v>78</c:v>
                </c:pt>
                <c:pt idx="40">
                  <c:v>82.49</c:v>
                </c:pt>
                <c:pt idx="41">
                  <c:v>79.72</c:v>
                </c:pt>
                <c:pt idx="42">
                  <c:v>82.67</c:v>
                </c:pt>
                <c:pt idx="43">
                  <c:v>75.39</c:v>
                </c:pt>
                <c:pt idx="44">
                  <c:v>78.040000000000006</c:v>
                </c:pt>
                <c:pt idx="45">
                  <c:v>75.66</c:v>
                </c:pt>
                <c:pt idx="46">
                  <c:v>72.650000000000006</c:v>
                </c:pt>
                <c:pt idx="47">
                  <c:v>72.06</c:v>
                </c:pt>
                <c:pt idx="48">
                  <c:v>78.290000000000006</c:v>
                </c:pt>
                <c:pt idx="49">
                  <c:v>77.8</c:v>
                </c:pt>
                <c:pt idx="50">
                  <c:v>65.3</c:v>
                </c:pt>
                <c:pt idx="51">
                  <c:v>77.55</c:v>
                </c:pt>
                <c:pt idx="52">
                  <c:v>76.62</c:v>
                </c:pt>
                <c:pt idx="53">
                  <c:v>73.7</c:v>
                </c:pt>
                <c:pt idx="54">
                  <c:v>79.790000000000006</c:v>
                </c:pt>
                <c:pt idx="55">
                  <c:v>70.39</c:v>
                </c:pt>
                <c:pt idx="56">
                  <c:v>85.37</c:v>
                </c:pt>
                <c:pt idx="57">
                  <c:v>77.400000000000006</c:v>
                </c:pt>
                <c:pt idx="58">
                  <c:v>76.5</c:v>
                </c:pt>
                <c:pt idx="59">
                  <c:v>83.63</c:v>
                </c:pt>
                <c:pt idx="60">
                  <c:v>79.510000000000005</c:v>
                </c:pt>
                <c:pt idx="61">
                  <c:v>70.59</c:v>
                </c:pt>
                <c:pt idx="62">
                  <c:v>69.930000000000007</c:v>
                </c:pt>
                <c:pt idx="63">
                  <c:v>81.08</c:v>
                </c:pt>
                <c:pt idx="64">
                  <c:v>76.69</c:v>
                </c:pt>
                <c:pt idx="65">
                  <c:v>79.27</c:v>
                </c:pt>
                <c:pt idx="66">
                  <c:v>79.83</c:v>
                </c:pt>
                <c:pt idx="67">
                  <c:v>70.540000000000006</c:v>
                </c:pt>
                <c:pt idx="68">
                  <c:v>72.53</c:v>
                </c:pt>
                <c:pt idx="69">
                  <c:v>80.41</c:v>
                </c:pt>
                <c:pt idx="70">
                  <c:v>68.680000000000007</c:v>
                </c:pt>
                <c:pt idx="71">
                  <c:v>72.81</c:v>
                </c:pt>
                <c:pt idx="72">
                  <c:v>71.94</c:v>
                </c:pt>
                <c:pt idx="73">
                  <c:v>69.83</c:v>
                </c:pt>
                <c:pt idx="74">
                  <c:v>77.31</c:v>
                </c:pt>
                <c:pt idx="75">
                  <c:v>79.540000000000006</c:v>
                </c:pt>
                <c:pt idx="76">
                  <c:v>66.900000000000006</c:v>
                </c:pt>
                <c:pt idx="77">
                  <c:v>73.59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4-4745-9431-7014DB9F0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67903"/>
        <c:axId val="480868735"/>
      </c:scatterChart>
      <c:valAx>
        <c:axId val="48086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868735"/>
        <c:crosses val="autoZero"/>
        <c:crossBetween val="midCat"/>
      </c:valAx>
      <c:valAx>
        <c:axId val="480868735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86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'Principais Análises'!$BG$1</c:f>
              <c:strCache>
                <c:ptCount val="1"/>
                <c:pt idx="0">
                  <c:v>DAT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9354768153980758E-3"/>
                  <c:y val="-3.9869130941965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'Principais Análises'!$BF$2:$BF$79</c:f>
              <c:numCache>
                <c:formatCode>General</c:formatCode>
                <c:ptCount val="78"/>
                <c:pt idx="0">
                  <c:v>0.4</c:v>
                </c:pt>
                <c:pt idx="1">
                  <c:v>0.75</c:v>
                </c:pt>
                <c:pt idx="2">
                  <c:v>0.55000000000000004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  <c:pt idx="6">
                  <c:v>0.25</c:v>
                </c:pt>
                <c:pt idx="7">
                  <c:v>0.35</c:v>
                </c:pt>
                <c:pt idx="8">
                  <c:v>0.5</c:v>
                </c:pt>
                <c:pt idx="9">
                  <c:v>0.35</c:v>
                </c:pt>
                <c:pt idx="10">
                  <c:v>0.55000000000000004</c:v>
                </c:pt>
                <c:pt idx="11">
                  <c:v>0.45</c:v>
                </c:pt>
                <c:pt idx="12">
                  <c:v>0.35</c:v>
                </c:pt>
                <c:pt idx="13">
                  <c:v>0.4</c:v>
                </c:pt>
                <c:pt idx="14">
                  <c:v>0.35</c:v>
                </c:pt>
                <c:pt idx="15">
                  <c:v>0.5</c:v>
                </c:pt>
                <c:pt idx="16">
                  <c:v>0.5</c:v>
                </c:pt>
                <c:pt idx="17">
                  <c:v>0.25</c:v>
                </c:pt>
                <c:pt idx="18">
                  <c:v>0.7</c:v>
                </c:pt>
                <c:pt idx="19">
                  <c:v>0.1</c:v>
                </c:pt>
                <c:pt idx="20">
                  <c:v>0.4</c:v>
                </c:pt>
                <c:pt idx="21">
                  <c:v>0.45</c:v>
                </c:pt>
                <c:pt idx="22">
                  <c:v>0.4</c:v>
                </c:pt>
                <c:pt idx="23">
                  <c:v>0.25</c:v>
                </c:pt>
                <c:pt idx="24">
                  <c:v>0.5</c:v>
                </c:pt>
                <c:pt idx="25">
                  <c:v>0.3</c:v>
                </c:pt>
                <c:pt idx="26">
                  <c:v>0.45</c:v>
                </c:pt>
                <c:pt idx="27">
                  <c:v>0.25</c:v>
                </c:pt>
                <c:pt idx="28">
                  <c:v>0.5</c:v>
                </c:pt>
                <c:pt idx="29">
                  <c:v>0.6</c:v>
                </c:pt>
                <c:pt idx="30">
                  <c:v>0.7</c:v>
                </c:pt>
                <c:pt idx="31">
                  <c:v>0.4</c:v>
                </c:pt>
                <c:pt idx="32">
                  <c:v>0.4</c:v>
                </c:pt>
                <c:pt idx="33">
                  <c:v>0.5</c:v>
                </c:pt>
                <c:pt idx="34">
                  <c:v>0.55000000000000004</c:v>
                </c:pt>
                <c:pt idx="35">
                  <c:v>0.5</c:v>
                </c:pt>
                <c:pt idx="36">
                  <c:v>0.4</c:v>
                </c:pt>
                <c:pt idx="37">
                  <c:v>0.2</c:v>
                </c:pt>
                <c:pt idx="38">
                  <c:v>0.45</c:v>
                </c:pt>
                <c:pt idx="39">
                  <c:v>0.1</c:v>
                </c:pt>
                <c:pt idx="40">
                  <c:v>0.6</c:v>
                </c:pt>
                <c:pt idx="41">
                  <c:v>0.2</c:v>
                </c:pt>
                <c:pt idx="42">
                  <c:v>0.5</c:v>
                </c:pt>
                <c:pt idx="43">
                  <c:v>0.3</c:v>
                </c:pt>
                <c:pt idx="44">
                  <c:v>0.4</c:v>
                </c:pt>
                <c:pt idx="45">
                  <c:v>0.35</c:v>
                </c:pt>
                <c:pt idx="46">
                  <c:v>0.45</c:v>
                </c:pt>
                <c:pt idx="47">
                  <c:v>0.45</c:v>
                </c:pt>
                <c:pt idx="48">
                  <c:v>0.3</c:v>
                </c:pt>
                <c:pt idx="49">
                  <c:v>0.25</c:v>
                </c:pt>
                <c:pt idx="50">
                  <c:v>0.55000000000000004</c:v>
                </c:pt>
                <c:pt idx="51">
                  <c:v>0.3</c:v>
                </c:pt>
                <c:pt idx="52">
                  <c:v>0.3</c:v>
                </c:pt>
                <c:pt idx="53">
                  <c:v>0.4</c:v>
                </c:pt>
                <c:pt idx="54">
                  <c:v>0.35</c:v>
                </c:pt>
                <c:pt idx="55">
                  <c:v>0.45</c:v>
                </c:pt>
                <c:pt idx="56">
                  <c:v>0.45</c:v>
                </c:pt>
                <c:pt idx="57">
                  <c:v>0.55000000000000004</c:v>
                </c:pt>
                <c:pt idx="58">
                  <c:v>0.5</c:v>
                </c:pt>
                <c:pt idx="59">
                  <c:v>0.55000000000000004</c:v>
                </c:pt>
                <c:pt idx="60">
                  <c:v>0.35</c:v>
                </c:pt>
                <c:pt idx="61">
                  <c:v>0.35</c:v>
                </c:pt>
                <c:pt idx="62">
                  <c:v>0.3</c:v>
                </c:pt>
                <c:pt idx="63">
                  <c:v>0.45</c:v>
                </c:pt>
                <c:pt idx="64">
                  <c:v>0.35</c:v>
                </c:pt>
                <c:pt idx="65">
                  <c:v>0.25</c:v>
                </c:pt>
                <c:pt idx="66">
                  <c:v>0.55000000000000004</c:v>
                </c:pt>
                <c:pt idx="67">
                  <c:v>0.4</c:v>
                </c:pt>
                <c:pt idx="68">
                  <c:v>0.35</c:v>
                </c:pt>
                <c:pt idx="69">
                  <c:v>0.3</c:v>
                </c:pt>
                <c:pt idx="70">
                  <c:v>0.25</c:v>
                </c:pt>
                <c:pt idx="71">
                  <c:v>0.45</c:v>
                </c:pt>
                <c:pt idx="72">
                  <c:v>0.55000000000000004</c:v>
                </c:pt>
                <c:pt idx="73">
                  <c:v>0.35</c:v>
                </c:pt>
                <c:pt idx="74">
                  <c:v>0.3</c:v>
                </c:pt>
                <c:pt idx="75">
                  <c:v>0.5</c:v>
                </c:pt>
                <c:pt idx="76">
                  <c:v>0.5</c:v>
                </c:pt>
                <c:pt idx="77">
                  <c:v>0.45</c:v>
                </c:pt>
              </c:numCache>
            </c:numRef>
          </c:xVal>
          <c:yVal>
            <c:numRef>
              <c:f>'Principais Análises'!$BG$2:$BG$79</c:f>
              <c:numCache>
                <c:formatCode>General</c:formatCode>
                <c:ptCount val="78"/>
                <c:pt idx="0">
                  <c:v>77.59</c:v>
                </c:pt>
                <c:pt idx="1">
                  <c:v>85.46</c:v>
                </c:pt>
                <c:pt idx="2">
                  <c:v>81.680000000000007</c:v>
                </c:pt>
                <c:pt idx="3">
                  <c:v>72.39</c:v>
                </c:pt>
                <c:pt idx="4">
                  <c:v>79.09</c:v>
                </c:pt>
                <c:pt idx="5">
                  <c:v>65.31</c:v>
                </c:pt>
                <c:pt idx="6">
                  <c:v>75.5</c:v>
                </c:pt>
                <c:pt idx="7">
                  <c:v>73.45</c:v>
                </c:pt>
                <c:pt idx="8">
                  <c:v>54.42</c:v>
                </c:pt>
                <c:pt idx="9">
                  <c:v>85.53</c:v>
                </c:pt>
                <c:pt idx="10">
                  <c:v>61.82</c:v>
                </c:pt>
                <c:pt idx="11">
                  <c:v>77.94</c:v>
                </c:pt>
                <c:pt idx="12">
                  <c:v>67.489999999999995</c:v>
                </c:pt>
                <c:pt idx="13">
                  <c:v>72.08</c:v>
                </c:pt>
                <c:pt idx="14">
                  <c:v>74.89</c:v>
                </c:pt>
                <c:pt idx="15">
                  <c:v>69.12</c:v>
                </c:pt>
                <c:pt idx="16">
                  <c:v>79.86</c:v>
                </c:pt>
                <c:pt idx="17">
                  <c:v>71.39</c:v>
                </c:pt>
                <c:pt idx="18">
                  <c:v>71.900000000000006</c:v>
                </c:pt>
                <c:pt idx="19">
                  <c:v>69.41</c:v>
                </c:pt>
                <c:pt idx="20">
                  <c:v>78.03</c:v>
                </c:pt>
                <c:pt idx="21">
                  <c:v>79.22</c:v>
                </c:pt>
                <c:pt idx="22">
                  <c:v>60.77</c:v>
                </c:pt>
                <c:pt idx="23">
                  <c:v>78.72</c:v>
                </c:pt>
                <c:pt idx="24">
                  <c:v>79.599999999999994</c:v>
                </c:pt>
                <c:pt idx="25">
                  <c:v>76.75</c:v>
                </c:pt>
                <c:pt idx="26">
                  <c:v>73.83</c:v>
                </c:pt>
                <c:pt idx="27">
                  <c:v>81.44</c:v>
                </c:pt>
                <c:pt idx="28">
                  <c:v>75.83</c:v>
                </c:pt>
                <c:pt idx="29">
                  <c:v>78.48</c:v>
                </c:pt>
                <c:pt idx="30">
                  <c:v>72.08</c:v>
                </c:pt>
                <c:pt idx="31">
                  <c:v>78.97</c:v>
                </c:pt>
                <c:pt idx="32">
                  <c:v>70.3</c:v>
                </c:pt>
                <c:pt idx="33">
                  <c:v>80.48</c:v>
                </c:pt>
                <c:pt idx="34">
                  <c:v>76.98</c:v>
                </c:pt>
                <c:pt idx="35">
                  <c:v>71.489999999999995</c:v>
                </c:pt>
                <c:pt idx="36">
                  <c:v>63.84</c:v>
                </c:pt>
                <c:pt idx="37">
                  <c:v>79.03</c:v>
                </c:pt>
                <c:pt idx="38">
                  <c:v>68.97</c:v>
                </c:pt>
                <c:pt idx="39">
                  <c:v>78</c:v>
                </c:pt>
                <c:pt idx="40">
                  <c:v>82.49</c:v>
                </c:pt>
                <c:pt idx="41">
                  <c:v>79.72</c:v>
                </c:pt>
                <c:pt idx="42">
                  <c:v>82.67</c:v>
                </c:pt>
                <c:pt idx="43">
                  <c:v>75.39</c:v>
                </c:pt>
                <c:pt idx="44">
                  <c:v>78.040000000000006</c:v>
                </c:pt>
                <c:pt idx="45">
                  <c:v>75.66</c:v>
                </c:pt>
                <c:pt idx="46">
                  <c:v>72.650000000000006</c:v>
                </c:pt>
                <c:pt idx="47">
                  <c:v>72.06</c:v>
                </c:pt>
                <c:pt idx="48">
                  <c:v>78.290000000000006</c:v>
                </c:pt>
                <c:pt idx="49">
                  <c:v>77.8</c:v>
                </c:pt>
                <c:pt idx="50">
                  <c:v>65.3</c:v>
                </c:pt>
                <c:pt idx="51">
                  <c:v>77.55</c:v>
                </c:pt>
                <c:pt idx="52">
                  <c:v>76.62</c:v>
                </c:pt>
                <c:pt idx="53">
                  <c:v>73.7</c:v>
                </c:pt>
                <c:pt idx="54">
                  <c:v>79.790000000000006</c:v>
                </c:pt>
                <c:pt idx="55">
                  <c:v>70.39</c:v>
                </c:pt>
                <c:pt idx="56">
                  <c:v>85.37</c:v>
                </c:pt>
                <c:pt idx="57">
                  <c:v>77.400000000000006</c:v>
                </c:pt>
                <c:pt idx="58">
                  <c:v>76.5</c:v>
                </c:pt>
                <c:pt idx="59">
                  <c:v>83.63</c:v>
                </c:pt>
                <c:pt idx="60">
                  <c:v>79.510000000000005</c:v>
                </c:pt>
                <c:pt idx="61">
                  <c:v>70.59</c:v>
                </c:pt>
                <c:pt idx="62">
                  <c:v>69.930000000000007</c:v>
                </c:pt>
                <c:pt idx="63">
                  <c:v>81.08</c:v>
                </c:pt>
                <c:pt idx="64">
                  <c:v>76.69</c:v>
                </c:pt>
                <c:pt idx="65">
                  <c:v>79.27</c:v>
                </c:pt>
                <c:pt idx="66">
                  <c:v>79.83</c:v>
                </c:pt>
                <c:pt idx="67">
                  <c:v>70.540000000000006</c:v>
                </c:pt>
                <c:pt idx="68">
                  <c:v>72.53</c:v>
                </c:pt>
                <c:pt idx="69">
                  <c:v>80.41</c:v>
                </c:pt>
                <c:pt idx="70">
                  <c:v>68.680000000000007</c:v>
                </c:pt>
                <c:pt idx="71">
                  <c:v>72.81</c:v>
                </c:pt>
                <c:pt idx="72">
                  <c:v>71.94</c:v>
                </c:pt>
                <c:pt idx="73">
                  <c:v>69.83</c:v>
                </c:pt>
                <c:pt idx="74">
                  <c:v>77.31</c:v>
                </c:pt>
                <c:pt idx="75">
                  <c:v>79.540000000000006</c:v>
                </c:pt>
                <c:pt idx="76">
                  <c:v>66.900000000000006</c:v>
                </c:pt>
                <c:pt idx="77">
                  <c:v>73.59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A-4693-948D-6485A8791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74527"/>
        <c:axId val="485472863"/>
      </c:scatterChart>
      <c:valAx>
        <c:axId val="48547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472863"/>
        <c:crosses val="autoZero"/>
        <c:crossBetween val="midCat"/>
      </c:valAx>
      <c:valAx>
        <c:axId val="48547286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47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'Principais Análises'!$CN$1</c:f>
              <c:strCache>
                <c:ptCount val="1"/>
                <c:pt idx="0">
                  <c:v>% 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0654418197725282E-2"/>
                  <c:y val="7.94761592300962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'Principais Análises'!$CM$2:$CM$79</c:f>
              <c:numCache>
                <c:formatCode>General</c:formatCode>
                <c:ptCount val="78"/>
                <c:pt idx="0">
                  <c:v>0.15</c:v>
                </c:pt>
                <c:pt idx="1">
                  <c:v>0.1</c:v>
                </c:pt>
                <c:pt idx="2">
                  <c:v>0.85</c:v>
                </c:pt>
                <c:pt idx="3">
                  <c:v>0.45</c:v>
                </c:pt>
                <c:pt idx="4">
                  <c:v>0.3</c:v>
                </c:pt>
                <c:pt idx="5">
                  <c:v>0.05</c:v>
                </c:pt>
                <c:pt idx="6">
                  <c:v>0.15</c:v>
                </c:pt>
                <c:pt idx="7">
                  <c:v>0.35</c:v>
                </c:pt>
                <c:pt idx="8">
                  <c:v>0.35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0.35</c:v>
                </c:pt>
                <c:pt idx="12">
                  <c:v>0.35</c:v>
                </c:pt>
                <c:pt idx="13">
                  <c:v>0.5</c:v>
                </c:pt>
                <c:pt idx="14">
                  <c:v>0.4</c:v>
                </c:pt>
                <c:pt idx="15">
                  <c:v>0.7</c:v>
                </c:pt>
                <c:pt idx="16">
                  <c:v>0.85</c:v>
                </c:pt>
                <c:pt idx="17">
                  <c:v>0.3</c:v>
                </c:pt>
                <c:pt idx="18">
                  <c:v>0.5</c:v>
                </c:pt>
                <c:pt idx="19">
                  <c:v>0.3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0.75</c:v>
                </c:pt>
                <c:pt idx="23">
                  <c:v>0.8</c:v>
                </c:pt>
                <c:pt idx="24">
                  <c:v>0.55000000000000004</c:v>
                </c:pt>
                <c:pt idx="25">
                  <c:v>0.25</c:v>
                </c:pt>
                <c:pt idx="26">
                  <c:v>0.6</c:v>
                </c:pt>
                <c:pt idx="27">
                  <c:v>0.5</c:v>
                </c:pt>
                <c:pt idx="28">
                  <c:v>0.55000000000000004</c:v>
                </c:pt>
                <c:pt idx="29">
                  <c:v>0.85</c:v>
                </c:pt>
                <c:pt idx="30">
                  <c:v>0.75</c:v>
                </c:pt>
                <c:pt idx="31">
                  <c:v>0.35</c:v>
                </c:pt>
                <c:pt idx="32">
                  <c:v>0.65</c:v>
                </c:pt>
                <c:pt idx="33">
                  <c:v>0.7</c:v>
                </c:pt>
                <c:pt idx="34">
                  <c:v>0.5</c:v>
                </c:pt>
                <c:pt idx="35">
                  <c:v>0.35</c:v>
                </c:pt>
                <c:pt idx="36">
                  <c:v>0.3</c:v>
                </c:pt>
                <c:pt idx="37">
                  <c:v>0.2</c:v>
                </c:pt>
                <c:pt idx="38">
                  <c:v>0.4</c:v>
                </c:pt>
                <c:pt idx="39">
                  <c:v>0.15</c:v>
                </c:pt>
                <c:pt idx="40">
                  <c:v>0.9</c:v>
                </c:pt>
                <c:pt idx="41">
                  <c:v>0.25</c:v>
                </c:pt>
                <c:pt idx="42">
                  <c:v>0.5</c:v>
                </c:pt>
                <c:pt idx="43">
                  <c:v>0.6</c:v>
                </c:pt>
                <c:pt idx="44">
                  <c:v>0.45</c:v>
                </c:pt>
                <c:pt idx="45">
                  <c:v>0.55000000000000004</c:v>
                </c:pt>
                <c:pt idx="46">
                  <c:v>0.3</c:v>
                </c:pt>
                <c:pt idx="47">
                  <c:v>0.6</c:v>
                </c:pt>
                <c:pt idx="48">
                  <c:v>0.4</c:v>
                </c:pt>
                <c:pt idx="49">
                  <c:v>0.05</c:v>
                </c:pt>
                <c:pt idx="50">
                  <c:v>0.4</c:v>
                </c:pt>
                <c:pt idx="51">
                  <c:v>0.65</c:v>
                </c:pt>
                <c:pt idx="52">
                  <c:v>0.75</c:v>
                </c:pt>
                <c:pt idx="53">
                  <c:v>0.5</c:v>
                </c:pt>
                <c:pt idx="54">
                  <c:v>0.6</c:v>
                </c:pt>
                <c:pt idx="55">
                  <c:v>0.65</c:v>
                </c:pt>
                <c:pt idx="56">
                  <c:v>0.5</c:v>
                </c:pt>
                <c:pt idx="57">
                  <c:v>0.55000000000000004</c:v>
                </c:pt>
                <c:pt idx="58">
                  <c:v>0.55000000000000004</c:v>
                </c:pt>
                <c:pt idx="59">
                  <c:v>0.55000000000000004</c:v>
                </c:pt>
                <c:pt idx="60">
                  <c:v>0.4</c:v>
                </c:pt>
                <c:pt idx="61">
                  <c:v>0.7</c:v>
                </c:pt>
                <c:pt idx="62">
                  <c:v>0.4</c:v>
                </c:pt>
                <c:pt idx="63">
                  <c:v>0.25</c:v>
                </c:pt>
                <c:pt idx="64">
                  <c:v>0.25</c:v>
                </c:pt>
                <c:pt idx="65">
                  <c:v>0.4</c:v>
                </c:pt>
                <c:pt idx="66">
                  <c:v>0.5</c:v>
                </c:pt>
                <c:pt idx="67">
                  <c:v>0.35</c:v>
                </c:pt>
                <c:pt idx="68">
                  <c:v>0.5</c:v>
                </c:pt>
                <c:pt idx="69">
                  <c:v>0.45</c:v>
                </c:pt>
                <c:pt idx="70">
                  <c:v>0.2</c:v>
                </c:pt>
                <c:pt idx="71">
                  <c:v>0.35</c:v>
                </c:pt>
                <c:pt idx="72">
                  <c:v>0.6</c:v>
                </c:pt>
                <c:pt idx="73">
                  <c:v>0.3</c:v>
                </c:pt>
                <c:pt idx="74">
                  <c:v>0.9</c:v>
                </c:pt>
                <c:pt idx="75">
                  <c:v>0.75</c:v>
                </c:pt>
                <c:pt idx="76">
                  <c:v>0.2</c:v>
                </c:pt>
                <c:pt idx="77">
                  <c:v>0.9</c:v>
                </c:pt>
              </c:numCache>
            </c:numRef>
          </c:xVal>
          <c:yVal>
            <c:numRef>
              <c:f>'Principais Análises'!$CN$2:$CN$79</c:f>
              <c:numCache>
                <c:formatCode>General</c:formatCode>
                <c:ptCount val="78"/>
                <c:pt idx="0">
                  <c:v>0.4</c:v>
                </c:pt>
                <c:pt idx="1">
                  <c:v>0.75</c:v>
                </c:pt>
                <c:pt idx="2">
                  <c:v>0.55000000000000004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  <c:pt idx="6">
                  <c:v>0.25</c:v>
                </c:pt>
                <c:pt idx="7">
                  <c:v>0.35</c:v>
                </c:pt>
                <c:pt idx="8">
                  <c:v>0.5</c:v>
                </c:pt>
                <c:pt idx="9">
                  <c:v>0.35</c:v>
                </c:pt>
                <c:pt idx="10">
                  <c:v>0.55000000000000004</c:v>
                </c:pt>
                <c:pt idx="11">
                  <c:v>0.45</c:v>
                </c:pt>
                <c:pt idx="12">
                  <c:v>0.35</c:v>
                </c:pt>
                <c:pt idx="13">
                  <c:v>0.4</c:v>
                </c:pt>
                <c:pt idx="14">
                  <c:v>0.35</c:v>
                </c:pt>
                <c:pt idx="15">
                  <c:v>0.5</c:v>
                </c:pt>
                <c:pt idx="16">
                  <c:v>0.5</c:v>
                </c:pt>
                <c:pt idx="17">
                  <c:v>0.25</c:v>
                </c:pt>
                <c:pt idx="18">
                  <c:v>0.7</c:v>
                </c:pt>
                <c:pt idx="19">
                  <c:v>0.1</c:v>
                </c:pt>
                <c:pt idx="20">
                  <c:v>0.4</c:v>
                </c:pt>
                <c:pt idx="21">
                  <c:v>0.45</c:v>
                </c:pt>
                <c:pt idx="22">
                  <c:v>0.4</c:v>
                </c:pt>
                <c:pt idx="23">
                  <c:v>0.25</c:v>
                </c:pt>
                <c:pt idx="24">
                  <c:v>0.5</c:v>
                </c:pt>
                <c:pt idx="25">
                  <c:v>0.3</c:v>
                </c:pt>
                <c:pt idx="26">
                  <c:v>0.45</c:v>
                </c:pt>
                <c:pt idx="27">
                  <c:v>0.25</c:v>
                </c:pt>
                <c:pt idx="28">
                  <c:v>0.5</c:v>
                </c:pt>
                <c:pt idx="29">
                  <c:v>0.6</c:v>
                </c:pt>
                <c:pt idx="30">
                  <c:v>0.7</c:v>
                </c:pt>
                <c:pt idx="31">
                  <c:v>0.4</c:v>
                </c:pt>
                <c:pt idx="32">
                  <c:v>0.4</c:v>
                </c:pt>
                <c:pt idx="33">
                  <c:v>0.5</c:v>
                </c:pt>
                <c:pt idx="34">
                  <c:v>0.55000000000000004</c:v>
                </c:pt>
                <c:pt idx="35">
                  <c:v>0.5</c:v>
                </c:pt>
                <c:pt idx="36">
                  <c:v>0.4</c:v>
                </c:pt>
                <c:pt idx="37">
                  <c:v>0.2</c:v>
                </c:pt>
                <c:pt idx="38">
                  <c:v>0.45</c:v>
                </c:pt>
                <c:pt idx="39">
                  <c:v>0.1</c:v>
                </c:pt>
                <c:pt idx="40">
                  <c:v>0.6</c:v>
                </c:pt>
                <c:pt idx="41">
                  <c:v>0.2</c:v>
                </c:pt>
                <c:pt idx="42">
                  <c:v>0.5</c:v>
                </c:pt>
                <c:pt idx="43">
                  <c:v>0.3</c:v>
                </c:pt>
                <c:pt idx="44">
                  <c:v>0.4</c:v>
                </c:pt>
                <c:pt idx="45">
                  <c:v>0.35</c:v>
                </c:pt>
                <c:pt idx="46">
                  <c:v>0.45</c:v>
                </c:pt>
                <c:pt idx="47">
                  <c:v>0.45</c:v>
                </c:pt>
                <c:pt idx="48">
                  <c:v>0.3</c:v>
                </c:pt>
                <c:pt idx="49">
                  <c:v>0.25</c:v>
                </c:pt>
                <c:pt idx="50">
                  <c:v>0.55000000000000004</c:v>
                </c:pt>
                <c:pt idx="51">
                  <c:v>0.3</c:v>
                </c:pt>
                <c:pt idx="52">
                  <c:v>0.3</c:v>
                </c:pt>
                <c:pt idx="53">
                  <c:v>0.4</c:v>
                </c:pt>
                <c:pt idx="54">
                  <c:v>0.35</c:v>
                </c:pt>
                <c:pt idx="55">
                  <c:v>0.45</c:v>
                </c:pt>
                <c:pt idx="56">
                  <c:v>0.45</c:v>
                </c:pt>
                <c:pt idx="57">
                  <c:v>0.55000000000000004</c:v>
                </c:pt>
                <c:pt idx="58">
                  <c:v>0.5</c:v>
                </c:pt>
                <c:pt idx="59">
                  <c:v>0.55000000000000004</c:v>
                </c:pt>
                <c:pt idx="60">
                  <c:v>0.35</c:v>
                </c:pt>
                <c:pt idx="61">
                  <c:v>0.35</c:v>
                </c:pt>
                <c:pt idx="62">
                  <c:v>0.3</c:v>
                </c:pt>
                <c:pt idx="63">
                  <c:v>0.45</c:v>
                </c:pt>
                <c:pt idx="64">
                  <c:v>0.35</c:v>
                </c:pt>
                <c:pt idx="65">
                  <c:v>0.25</c:v>
                </c:pt>
                <c:pt idx="66">
                  <c:v>0.55000000000000004</c:v>
                </c:pt>
                <c:pt idx="67">
                  <c:v>0.4</c:v>
                </c:pt>
                <c:pt idx="68">
                  <c:v>0.35</c:v>
                </c:pt>
                <c:pt idx="69">
                  <c:v>0.3</c:v>
                </c:pt>
                <c:pt idx="70">
                  <c:v>0.25</c:v>
                </c:pt>
                <c:pt idx="71">
                  <c:v>0.45</c:v>
                </c:pt>
                <c:pt idx="72">
                  <c:v>0.55000000000000004</c:v>
                </c:pt>
                <c:pt idx="73">
                  <c:v>0.35</c:v>
                </c:pt>
                <c:pt idx="74">
                  <c:v>0.3</c:v>
                </c:pt>
                <c:pt idx="75">
                  <c:v>0.5</c:v>
                </c:pt>
                <c:pt idx="76">
                  <c:v>0.5</c:v>
                </c:pt>
                <c:pt idx="77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5-4182-8446-F037DAE6A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377071"/>
        <c:axId val="1187372495"/>
      </c:scatterChart>
      <c:valAx>
        <c:axId val="118737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372495"/>
        <c:crosses val="autoZero"/>
        <c:crossBetween val="midCat"/>
      </c:valAx>
      <c:valAx>
        <c:axId val="11873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37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'Principais Análises'!$X$1</c:f>
              <c:strCache>
                <c:ptCount val="1"/>
                <c:pt idx="0">
                  <c:v>% 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1547131477216836E-2"/>
                  <c:y val="7.5377661125692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'Principais Análises'!$W$2:$W$79</c:f>
              <c:numCache>
                <c:formatCode>General</c:formatCode>
                <c:ptCount val="78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5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1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4</c:v>
                </c:pt>
                <c:pt idx="36">
                  <c:v>6</c:v>
                </c:pt>
                <c:pt idx="37">
                  <c:v>7</c:v>
                </c:pt>
                <c:pt idx="38">
                  <c:v>10</c:v>
                </c:pt>
                <c:pt idx="39">
                  <c:v>1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7</c:v>
                </c:pt>
                <c:pt idx="51">
                  <c:v>1</c:v>
                </c:pt>
                <c:pt idx="52">
                  <c:v>7</c:v>
                </c:pt>
                <c:pt idx="53">
                  <c:v>8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9</c:v>
                </c:pt>
                <c:pt idx="62">
                  <c:v>3</c:v>
                </c:pt>
                <c:pt idx="63">
                  <c:v>5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6</c:v>
                </c:pt>
                <c:pt idx="75">
                  <c:v>8</c:v>
                </c:pt>
                <c:pt idx="76">
                  <c:v>8</c:v>
                </c:pt>
                <c:pt idx="77">
                  <c:v>5</c:v>
                </c:pt>
              </c:numCache>
            </c:numRef>
          </c:xVal>
          <c:yVal>
            <c:numRef>
              <c:f>'Principais Análises'!$X$2:$X$79</c:f>
              <c:numCache>
                <c:formatCode>General</c:formatCode>
                <c:ptCount val="78"/>
                <c:pt idx="0">
                  <c:v>0.2</c:v>
                </c:pt>
                <c:pt idx="1">
                  <c:v>0.5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 formatCode="0">
                  <c:v>0</c:v>
                </c:pt>
                <c:pt idx="7">
                  <c:v>0.3</c:v>
                </c:pt>
                <c:pt idx="8">
                  <c:v>0.6</c:v>
                </c:pt>
                <c:pt idx="9">
                  <c:v>0.3</c:v>
                </c:pt>
                <c:pt idx="10">
                  <c:v>0.7</c:v>
                </c:pt>
                <c:pt idx="11">
                  <c:v>0.5</c:v>
                </c:pt>
                <c:pt idx="12">
                  <c:v>0.3</c:v>
                </c:pt>
                <c:pt idx="13">
                  <c:v>1</c:v>
                </c:pt>
                <c:pt idx="14">
                  <c:v>0.9</c:v>
                </c:pt>
                <c:pt idx="15">
                  <c:v>0.7</c:v>
                </c:pt>
                <c:pt idx="16">
                  <c:v>0.7</c:v>
                </c:pt>
                <c:pt idx="17">
                  <c:v>0.4</c:v>
                </c:pt>
                <c:pt idx="18">
                  <c:v>1</c:v>
                </c:pt>
                <c:pt idx="19">
                  <c:v>0.8</c:v>
                </c:pt>
                <c:pt idx="20">
                  <c:v>0.7</c:v>
                </c:pt>
                <c:pt idx="21">
                  <c:v>0.2</c:v>
                </c:pt>
                <c:pt idx="22">
                  <c:v>0.1</c:v>
                </c:pt>
                <c:pt idx="23">
                  <c:v>0.6</c:v>
                </c:pt>
                <c:pt idx="24">
                  <c:v>0.1</c:v>
                </c:pt>
                <c:pt idx="25">
                  <c:v>0.6</c:v>
                </c:pt>
                <c:pt idx="26">
                  <c:v>0.1</c:v>
                </c:pt>
                <c:pt idx="27">
                  <c:v>0.9</c:v>
                </c:pt>
                <c:pt idx="28">
                  <c:v>0.2</c:v>
                </c:pt>
                <c:pt idx="29">
                  <c:v>0.4</c:v>
                </c:pt>
                <c:pt idx="30">
                  <c:v>0.7</c:v>
                </c:pt>
                <c:pt idx="31">
                  <c:v>0.1</c:v>
                </c:pt>
                <c:pt idx="32">
                  <c:v>0.8</c:v>
                </c:pt>
                <c:pt idx="33">
                  <c:v>0.7</c:v>
                </c:pt>
                <c:pt idx="34">
                  <c:v>0.5</c:v>
                </c:pt>
                <c:pt idx="35">
                  <c:v>0.7</c:v>
                </c:pt>
                <c:pt idx="36">
                  <c:v>0.3</c:v>
                </c:pt>
                <c:pt idx="37">
                  <c:v>0.6</c:v>
                </c:pt>
                <c:pt idx="38">
                  <c:v>0.8</c:v>
                </c:pt>
                <c:pt idx="39">
                  <c:v>0.1</c:v>
                </c:pt>
                <c:pt idx="40">
                  <c:v>0.9</c:v>
                </c:pt>
                <c:pt idx="41">
                  <c:v>0</c:v>
                </c:pt>
                <c:pt idx="42">
                  <c:v>0.5</c:v>
                </c:pt>
                <c:pt idx="43">
                  <c:v>0.7</c:v>
                </c:pt>
                <c:pt idx="44">
                  <c:v>0.2</c:v>
                </c:pt>
                <c:pt idx="45">
                  <c:v>0.1</c:v>
                </c:pt>
                <c:pt idx="46">
                  <c:v>0.2</c:v>
                </c:pt>
                <c:pt idx="47">
                  <c:v>0.5</c:v>
                </c:pt>
                <c:pt idx="48">
                  <c:v>0.4</c:v>
                </c:pt>
                <c:pt idx="49">
                  <c:v>0.2</c:v>
                </c:pt>
                <c:pt idx="50">
                  <c:v>0.6</c:v>
                </c:pt>
                <c:pt idx="51">
                  <c:v>0.1</c:v>
                </c:pt>
                <c:pt idx="52">
                  <c:v>0.5</c:v>
                </c:pt>
                <c:pt idx="53">
                  <c:v>0.3</c:v>
                </c:pt>
                <c:pt idx="54">
                  <c:v>0.4</c:v>
                </c:pt>
                <c:pt idx="55">
                  <c:v>0.9</c:v>
                </c:pt>
                <c:pt idx="56">
                  <c:v>0.4</c:v>
                </c:pt>
                <c:pt idx="57">
                  <c:v>0.4</c:v>
                </c:pt>
                <c:pt idx="58">
                  <c:v>0.1</c:v>
                </c:pt>
                <c:pt idx="59">
                  <c:v>0.7</c:v>
                </c:pt>
                <c:pt idx="60">
                  <c:v>0.2</c:v>
                </c:pt>
                <c:pt idx="61">
                  <c:v>0.2</c:v>
                </c:pt>
                <c:pt idx="62">
                  <c:v>0.1</c:v>
                </c:pt>
                <c:pt idx="63">
                  <c:v>0.6</c:v>
                </c:pt>
                <c:pt idx="64">
                  <c:v>0.8</c:v>
                </c:pt>
                <c:pt idx="65">
                  <c:v>0.1</c:v>
                </c:pt>
                <c:pt idx="66">
                  <c:v>0.9</c:v>
                </c:pt>
                <c:pt idx="67">
                  <c:v>0.5</c:v>
                </c:pt>
                <c:pt idx="68">
                  <c:v>0.2</c:v>
                </c:pt>
                <c:pt idx="69">
                  <c:v>0.9</c:v>
                </c:pt>
                <c:pt idx="70">
                  <c:v>0.1</c:v>
                </c:pt>
                <c:pt idx="71">
                  <c:v>0.3</c:v>
                </c:pt>
                <c:pt idx="72">
                  <c:v>0.2</c:v>
                </c:pt>
                <c:pt idx="73">
                  <c:v>0.7</c:v>
                </c:pt>
                <c:pt idx="74">
                  <c:v>0.8</c:v>
                </c:pt>
                <c:pt idx="75">
                  <c:v>0.5</c:v>
                </c:pt>
                <c:pt idx="76">
                  <c:v>0.7</c:v>
                </c:pt>
                <c:pt idx="7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F-4446-8909-BEDD223CC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96223"/>
        <c:axId val="1213687903"/>
      </c:scatterChart>
      <c:valAx>
        <c:axId val="121369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687903"/>
        <c:crosses val="autoZero"/>
        <c:crossBetween val="midCat"/>
      </c:valAx>
      <c:valAx>
        <c:axId val="1213687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6962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'Principais Análises'!$BR$1</c:f>
              <c:strCache>
                <c:ptCount val="1"/>
                <c:pt idx="0">
                  <c:v>DAT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9611548556430446E-2"/>
                  <c:y val="4.56594488188976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'Principais Análises'!$BQ$2:$BQ$79</c:f>
              <c:numCache>
                <c:formatCode>General</c:formatCode>
                <c:ptCount val="78"/>
                <c:pt idx="0">
                  <c:v>0.15</c:v>
                </c:pt>
                <c:pt idx="1">
                  <c:v>0.1</c:v>
                </c:pt>
                <c:pt idx="2">
                  <c:v>0.85</c:v>
                </c:pt>
                <c:pt idx="3">
                  <c:v>0.45</c:v>
                </c:pt>
                <c:pt idx="4">
                  <c:v>0.3</c:v>
                </c:pt>
                <c:pt idx="5">
                  <c:v>0.05</c:v>
                </c:pt>
                <c:pt idx="6">
                  <c:v>0.15</c:v>
                </c:pt>
                <c:pt idx="7">
                  <c:v>0.35</c:v>
                </c:pt>
                <c:pt idx="8">
                  <c:v>0.35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0.35</c:v>
                </c:pt>
                <c:pt idx="12">
                  <c:v>0.35</c:v>
                </c:pt>
                <c:pt idx="13">
                  <c:v>0.5</c:v>
                </c:pt>
                <c:pt idx="14">
                  <c:v>0.4</c:v>
                </c:pt>
                <c:pt idx="15">
                  <c:v>0.7</c:v>
                </c:pt>
                <c:pt idx="16">
                  <c:v>0.85</c:v>
                </c:pt>
                <c:pt idx="17">
                  <c:v>0.3</c:v>
                </c:pt>
                <c:pt idx="18">
                  <c:v>0.5</c:v>
                </c:pt>
                <c:pt idx="19">
                  <c:v>0.3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0.75</c:v>
                </c:pt>
                <c:pt idx="23">
                  <c:v>0.8</c:v>
                </c:pt>
                <c:pt idx="24">
                  <c:v>0.55000000000000004</c:v>
                </c:pt>
                <c:pt idx="25">
                  <c:v>0.25</c:v>
                </c:pt>
                <c:pt idx="26">
                  <c:v>0.6</c:v>
                </c:pt>
                <c:pt idx="27">
                  <c:v>0.5</c:v>
                </c:pt>
                <c:pt idx="28">
                  <c:v>0.55000000000000004</c:v>
                </c:pt>
                <c:pt idx="29">
                  <c:v>0.85</c:v>
                </c:pt>
                <c:pt idx="30">
                  <c:v>0.75</c:v>
                </c:pt>
                <c:pt idx="31">
                  <c:v>0.35</c:v>
                </c:pt>
                <c:pt idx="32">
                  <c:v>0.65</c:v>
                </c:pt>
                <c:pt idx="33">
                  <c:v>0.7</c:v>
                </c:pt>
                <c:pt idx="34">
                  <c:v>0.5</c:v>
                </c:pt>
                <c:pt idx="35">
                  <c:v>0.35</c:v>
                </c:pt>
                <c:pt idx="36">
                  <c:v>0.3</c:v>
                </c:pt>
                <c:pt idx="37">
                  <c:v>0.2</c:v>
                </c:pt>
                <c:pt idx="38">
                  <c:v>0.4</c:v>
                </c:pt>
                <c:pt idx="39">
                  <c:v>0.15</c:v>
                </c:pt>
                <c:pt idx="40">
                  <c:v>0.9</c:v>
                </c:pt>
                <c:pt idx="41">
                  <c:v>0.25</c:v>
                </c:pt>
                <c:pt idx="42">
                  <c:v>0.5</c:v>
                </c:pt>
                <c:pt idx="43">
                  <c:v>0.6</c:v>
                </c:pt>
                <c:pt idx="44">
                  <c:v>0.45</c:v>
                </c:pt>
                <c:pt idx="45">
                  <c:v>0.55000000000000004</c:v>
                </c:pt>
                <c:pt idx="46">
                  <c:v>0.3</c:v>
                </c:pt>
                <c:pt idx="47">
                  <c:v>0.6</c:v>
                </c:pt>
                <c:pt idx="48">
                  <c:v>0.4</c:v>
                </c:pt>
                <c:pt idx="49">
                  <c:v>0.05</c:v>
                </c:pt>
                <c:pt idx="50">
                  <c:v>0.4</c:v>
                </c:pt>
                <c:pt idx="51">
                  <c:v>0.65</c:v>
                </c:pt>
                <c:pt idx="52">
                  <c:v>0.75</c:v>
                </c:pt>
                <c:pt idx="53">
                  <c:v>0.5</c:v>
                </c:pt>
                <c:pt idx="54">
                  <c:v>0.6</c:v>
                </c:pt>
                <c:pt idx="55">
                  <c:v>0.65</c:v>
                </c:pt>
                <c:pt idx="56">
                  <c:v>0.5</c:v>
                </c:pt>
                <c:pt idx="57">
                  <c:v>0.55000000000000004</c:v>
                </c:pt>
                <c:pt idx="58">
                  <c:v>0.55000000000000004</c:v>
                </c:pt>
                <c:pt idx="59">
                  <c:v>0.55000000000000004</c:v>
                </c:pt>
                <c:pt idx="60">
                  <c:v>0.4</c:v>
                </c:pt>
                <c:pt idx="61">
                  <c:v>0.7</c:v>
                </c:pt>
                <c:pt idx="62">
                  <c:v>0.4</c:v>
                </c:pt>
                <c:pt idx="63">
                  <c:v>0.25</c:v>
                </c:pt>
                <c:pt idx="64">
                  <c:v>0.25</c:v>
                </c:pt>
                <c:pt idx="65">
                  <c:v>0.4</c:v>
                </c:pt>
                <c:pt idx="66">
                  <c:v>0.5</c:v>
                </c:pt>
                <c:pt idx="67">
                  <c:v>0.35</c:v>
                </c:pt>
                <c:pt idx="68">
                  <c:v>0.5</c:v>
                </c:pt>
                <c:pt idx="69">
                  <c:v>0.45</c:v>
                </c:pt>
                <c:pt idx="70">
                  <c:v>0.2</c:v>
                </c:pt>
                <c:pt idx="71">
                  <c:v>0.35</c:v>
                </c:pt>
                <c:pt idx="72">
                  <c:v>0.6</c:v>
                </c:pt>
                <c:pt idx="73">
                  <c:v>0.3</c:v>
                </c:pt>
                <c:pt idx="74">
                  <c:v>0.9</c:v>
                </c:pt>
                <c:pt idx="75">
                  <c:v>0.75</c:v>
                </c:pt>
                <c:pt idx="76">
                  <c:v>0.2</c:v>
                </c:pt>
                <c:pt idx="77">
                  <c:v>0.9</c:v>
                </c:pt>
              </c:numCache>
            </c:numRef>
          </c:xVal>
          <c:yVal>
            <c:numRef>
              <c:f>'Principais Análises'!$BR$2:$BR$79</c:f>
              <c:numCache>
                <c:formatCode>General</c:formatCode>
                <c:ptCount val="78"/>
                <c:pt idx="0">
                  <c:v>77.59</c:v>
                </c:pt>
                <c:pt idx="1">
                  <c:v>85.46</c:v>
                </c:pt>
                <c:pt idx="2">
                  <c:v>81.680000000000007</c:v>
                </c:pt>
                <c:pt idx="3">
                  <c:v>72.39</c:v>
                </c:pt>
                <c:pt idx="4">
                  <c:v>79.09</c:v>
                </c:pt>
                <c:pt idx="5">
                  <c:v>65.31</c:v>
                </c:pt>
                <c:pt idx="6">
                  <c:v>75.5</c:v>
                </c:pt>
                <c:pt idx="7">
                  <c:v>73.45</c:v>
                </c:pt>
                <c:pt idx="8">
                  <c:v>54.42</c:v>
                </c:pt>
                <c:pt idx="9">
                  <c:v>85.53</c:v>
                </c:pt>
                <c:pt idx="10">
                  <c:v>61.82</c:v>
                </c:pt>
                <c:pt idx="11">
                  <c:v>77.94</c:v>
                </c:pt>
                <c:pt idx="12">
                  <c:v>67.489999999999995</c:v>
                </c:pt>
                <c:pt idx="13">
                  <c:v>72.08</c:v>
                </c:pt>
                <c:pt idx="14">
                  <c:v>74.89</c:v>
                </c:pt>
                <c:pt idx="15">
                  <c:v>69.12</c:v>
                </c:pt>
                <c:pt idx="16">
                  <c:v>79.86</c:v>
                </c:pt>
                <c:pt idx="17">
                  <c:v>71.39</c:v>
                </c:pt>
                <c:pt idx="18">
                  <c:v>71.900000000000006</c:v>
                </c:pt>
                <c:pt idx="19">
                  <c:v>69.41</c:v>
                </c:pt>
                <c:pt idx="20">
                  <c:v>78.03</c:v>
                </c:pt>
                <c:pt idx="21">
                  <c:v>79.22</c:v>
                </c:pt>
                <c:pt idx="22">
                  <c:v>60.77</c:v>
                </c:pt>
                <c:pt idx="23">
                  <c:v>78.72</c:v>
                </c:pt>
                <c:pt idx="24">
                  <c:v>79.599999999999994</c:v>
                </c:pt>
                <c:pt idx="25">
                  <c:v>76.75</c:v>
                </c:pt>
                <c:pt idx="26">
                  <c:v>73.83</c:v>
                </c:pt>
                <c:pt idx="27">
                  <c:v>81.44</c:v>
                </c:pt>
                <c:pt idx="28">
                  <c:v>75.83</c:v>
                </c:pt>
                <c:pt idx="29">
                  <c:v>78.48</c:v>
                </c:pt>
                <c:pt idx="30">
                  <c:v>72.08</c:v>
                </c:pt>
                <c:pt idx="31">
                  <c:v>78.97</c:v>
                </c:pt>
                <c:pt idx="32">
                  <c:v>70.3</c:v>
                </c:pt>
                <c:pt idx="33">
                  <c:v>80.48</c:v>
                </c:pt>
                <c:pt idx="34">
                  <c:v>76.98</c:v>
                </c:pt>
                <c:pt idx="35">
                  <c:v>71.489999999999995</c:v>
                </c:pt>
                <c:pt idx="36">
                  <c:v>63.84</c:v>
                </c:pt>
                <c:pt idx="37">
                  <c:v>79.03</c:v>
                </c:pt>
                <c:pt idx="38">
                  <c:v>68.97</c:v>
                </c:pt>
                <c:pt idx="39">
                  <c:v>78</c:v>
                </c:pt>
                <c:pt idx="40">
                  <c:v>82.49</c:v>
                </c:pt>
                <c:pt idx="41">
                  <c:v>79.72</c:v>
                </c:pt>
                <c:pt idx="42">
                  <c:v>82.67</c:v>
                </c:pt>
                <c:pt idx="43">
                  <c:v>75.39</c:v>
                </c:pt>
                <c:pt idx="44">
                  <c:v>78.040000000000006</c:v>
                </c:pt>
                <c:pt idx="45">
                  <c:v>75.66</c:v>
                </c:pt>
                <c:pt idx="46">
                  <c:v>72.650000000000006</c:v>
                </c:pt>
                <c:pt idx="47">
                  <c:v>72.06</c:v>
                </c:pt>
                <c:pt idx="48">
                  <c:v>78.290000000000006</c:v>
                </c:pt>
                <c:pt idx="49">
                  <c:v>77.8</c:v>
                </c:pt>
                <c:pt idx="50">
                  <c:v>65.3</c:v>
                </c:pt>
                <c:pt idx="51">
                  <c:v>77.55</c:v>
                </c:pt>
                <c:pt idx="52">
                  <c:v>76.62</c:v>
                </c:pt>
                <c:pt idx="53">
                  <c:v>73.7</c:v>
                </c:pt>
                <c:pt idx="54">
                  <c:v>79.790000000000006</c:v>
                </c:pt>
                <c:pt idx="55">
                  <c:v>70.39</c:v>
                </c:pt>
                <c:pt idx="56">
                  <c:v>85.37</c:v>
                </c:pt>
                <c:pt idx="57">
                  <c:v>77.400000000000006</c:v>
                </c:pt>
                <c:pt idx="58">
                  <c:v>76.5</c:v>
                </c:pt>
                <c:pt idx="59">
                  <c:v>83.63</c:v>
                </c:pt>
                <c:pt idx="60">
                  <c:v>79.510000000000005</c:v>
                </c:pt>
                <c:pt idx="61">
                  <c:v>70.59</c:v>
                </c:pt>
                <c:pt idx="62">
                  <c:v>69.930000000000007</c:v>
                </c:pt>
                <c:pt idx="63">
                  <c:v>81.08</c:v>
                </c:pt>
                <c:pt idx="64">
                  <c:v>76.69</c:v>
                </c:pt>
                <c:pt idx="65">
                  <c:v>79.27</c:v>
                </c:pt>
                <c:pt idx="66">
                  <c:v>79.83</c:v>
                </c:pt>
                <c:pt idx="67">
                  <c:v>70.540000000000006</c:v>
                </c:pt>
                <c:pt idx="68">
                  <c:v>72.53</c:v>
                </c:pt>
                <c:pt idx="69">
                  <c:v>80.41</c:v>
                </c:pt>
                <c:pt idx="70">
                  <c:v>68.680000000000007</c:v>
                </c:pt>
                <c:pt idx="71">
                  <c:v>72.81</c:v>
                </c:pt>
                <c:pt idx="72">
                  <c:v>71.94</c:v>
                </c:pt>
                <c:pt idx="73">
                  <c:v>69.83</c:v>
                </c:pt>
                <c:pt idx="74">
                  <c:v>77.31</c:v>
                </c:pt>
                <c:pt idx="75">
                  <c:v>79.540000000000006</c:v>
                </c:pt>
                <c:pt idx="76">
                  <c:v>66.900000000000006</c:v>
                </c:pt>
                <c:pt idx="77">
                  <c:v>73.59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9-4C94-BA31-D63E0ECE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97647"/>
        <c:axId val="1255806799"/>
      </c:scatterChart>
      <c:valAx>
        <c:axId val="12557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806799"/>
        <c:crosses val="autoZero"/>
        <c:crossBetween val="midCat"/>
      </c:valAx>
      <c:valAx>
        <c:axId val="1255806799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79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</xdr:row>
      <xdr:rowOff>9525</xdr:rowOff>
    </xdr:from>
    <xdr:to>
      <xdr:col>9</xdr:col>
      <xdr:colOff>600075</xdr:colOff>
      <xdr:row>15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338137</xdr:colOff>
      <xdr:row>1</xdr:row>
      <xdr:rowOff>19050</xdr:rowOff>
    </xdr:from>
    <xdr:to>
      <xdr:col>21</xdr:col>
      <xdr:colOff>33337</xdr:colOff>
      <xdr:row>15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338137</xdr:colOff>
      <xdr:row>1</xdr:row>
      <xdr:rowOff>9525</xdr:rowOff>
    </xdr:from>
    <xdr:to>
      <xdr:col>89</xdr:col>
      <xdr:colOff>33337</xdr:colOff>
      <xdr:row>15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233362</xdr:colOff>
      <xdr:row>1</xdr:row>
      <xdr:rowOff>0</xdr:rowOff>
    </xdr:from>
    <xdr:to>
      <xdr:col>44</xdr:col>
      <xdr:colOff>538162</xdr:colOff>
      <xdr:row>15</xdr:row>
      <xdr:rowOff>76200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223837</xdr:colOff>
      <xdr:row>1</xdr:row>
      <xdr:rowOff>28575</xdr:rowOff>
    </xdr:from>
    <xdr:to>
      <xdr:col>55</xdr:col>
      <xdr:colOff>528637</xdr:colOff>
      <xdr:row>15</xdr:row>
      <xdr:rowOff>104775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252412</xdr:colOff>
      <xdr:row>1</xdr:row>
      <xdr:rowOff>38100</xdr:rowOff>
    </xdr:from>
    <xdr:to>
      <xdr:col>66</xdr:col>
      <xdr:colOff>557212</xdr:colOff>
      <xdr:row>15</xdr:row>
      <xdr:rowOff>114300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87</xdr:col>
      <xdr:colOff>0</xdr:colOff>
      <xdr:row>17</xdr:row>
      <xdr:rowOff>0</xdr:rowOff>
    </xdr:from>
    <xdr:to>
      <xdr:col>87</xdr:col>
      <xdr:colOff>304800</xdr:colOff>
      <xdr:row>18</xdr:row>
      <xdr:rowOff>114300</xdr:rowOff>
    </xdr:to>
    <xdr:sp macro="" textlink="">
      <xdr:nvSpPr>
        <xdr:cNvPr id="1025" name="AutoShape 1" descr="data:image/png;base64,iVBORw0KGgoAAAANSUhEUgAAAlEAAAHhCAYAAABOXus2AAAAOXRFWHRTb2Z0d2FyZQBNYXRwbG90bGliIHZlcnNpb24zLjMuNCwgaHR0cHM6Ly9tYXRwbG90bGliLm9yZy8QVMy6AAAACXBIWXMAAAsTAAALEwEAmpwYAAC5RElEQVR4nOydeXgURdrAfzVHMpnJHXIA4b5EBBEBxQO8QBQFFBWVddcFAQ90BXRXQTECQWXxPhfwAMEDEAmHi2iABD5RUS5BQa6QcGQScpJ7jvr+6CaZSWZCEiAiW7/nyZOku6reeququ99+36pqIaVEoVAoFAqFQlE/DH90BRQKhUKhUCj+jCgjSqFQKBQKhaIBKCNKoVAoFAqFogEoI0qhUCgUCoWiASgjSqFQKBQKhaIBKCNKoVAoFAqFogEoI0qhUCgUCsU5jxDiAyFElhBip5/zQgjxhhBinxBihxCih8e5gUKIPfq5p85UnZQRpVAoFAqF4s/AR8DAWs7fBHTQf8YA7wIIIYzA2/r5C4F7hBAXnokKKSNKoVAoFArFOY+UMhXIrSXJEGC+1PgeCBdCNAV6A/uklAeklBXAZ3ra00YZUQqFQqFQKM4HmgMZHv8f1o/5O37amM5EIQqF4s+DK0E0yreejN0bQ4pOu+BGFCYaR8z+E40jByC08UQ1KmFBjSfrWGnjyImzNI6ck/QsPa0BX5/7jel5xqKF4U4yW0o5ux7ifNVV1nL8tFFGlEKhUCgUirNDPUww3WCqj9FUncNAC4//44GjQICf46eNCucpFAqFQqE4H1gO/FVfpXc5UCClPAZsBjoIIdoIIQKAu/W0p43yRCkUCoVCoTg7nMHotxDiU+AaoIkQ4jDwHGAGkFK+B3wF3AzsA0qAv+vnnEKIccDXgBH4QEq560zUSRlRCoVCoVAozg5n0IiSUt5zivMSeMTPua/QjKwzigrnKRQKhUKhUDQA5YnSEUJcCcRJKb/4o+uiUJwriCHvIzreAsVZuN/pelplpe6xkrg8BreEO3sVMObaPK/zy7eGMGd9JAC2ADcJt9m5oFlF5XmXG4a92ZLYUCf/+Xvtc0KlhMQPQknZasESIHlxXD5d2jpqpJv4Wjg7DwRgNkq6tncwdWw+Zo+74o59ZoZPasKr4/MY2KfsFLICPWQ5/cgye8gqwGyCH3YG8PDMCOJjXAD0v6yMcXcWnfE2vO7FNtgC3RiExGiApY+lV5Un4M4rCxhzo3d5UkLiomhSdtk03f6aSZeW5VpddllJXKTXxSPvmyujWLQxjMgQrQ0mDMmh30XFlDvgthmtSM8OQAjJM3dlMfzqwho6Zhw3MeH9phQUG7mwZTkz7z9GgKn2ulw3uQ02ixuDQdft6XQAdh8y89z7EZSUC5o3cfHvh3N4fUkYKdv0cfFgLl3a1BwXC74OZt7qYNLtZja9d4TIUDcAJ0oET74dxdEcIy6XYOSgEwy7pth3X+22krgsBrcb7rysgDHXe7ftfruZSZ/HsetwIONvymGUR19+lBLO4h/CEAI6xpXzwt12As3+F5NJCYnzI0jZrus1Nse3XmuCmbc6RNfrMJEh7spzP/wayIyPI3C6ICLEzYJns/zKqxeNtJj1j+KUnighRLwQIkkIsVcIcUAI8ZYQIvBMV0QIcY0Q4oozXW4dZbcBRgDthRDX/RF1aAhCiGZCiCV+zq0XQvRs7DopQAgx+FSfFag+3oUQDwoh/tpAeXOFELv0Txrc2pAy/CG3fYR7QW0bBNcNlxumLoth7sgjrJqQxsrtoeyzB3iliY9wsGBsBivGH+Kh63N4dmms1/n5G8NpF1NBXUjdGkjaMRNr3sxi2oP5JMwO85lucN9SVr+exYpXsimvgMXJ1qo6u2DWglCuuri8DrKMrHkzm2kPFpxCVjYrXjlOeYXwktXzggqSZh0nadZxvwbUmWjDeWMySHo8naWPpXuXNyWNlZtD2XfMu7zUXTbSsgJY83wa0+61k/BpTFVdPoth7jjfee+/Po+kyekkTU6n30WakfHC4miKygz88uZe3hpzlBeWaAZGdWZ9Gc391+WzZmoaoVYXS/4vrNa6VOo2PoOkyemVBhTA5DmRTLyngBUv2bmhVylT3o8gLdPEmlcymfZAHgkfRPhs6x6dyvlwUjbNm3gbwwvXBNMu3sHyF+18/GwWLy0Mo6Kmvay1z9IY5o4+wqp/prFyayj7Mr3bNtzqZvLQLEZd421c2QtMzN8YwRfj01n55CFcUrBqa4jPep4kdbtF0+vlY0wblUvCh5G+9epYzodPZ9XQq7BY8PyHkbw7MZtVMzN5/bHjtcpTVFGrESWEEMBSYJmU8uRW6kHAzLNQl2uAP8SIklIelFI+LKV8SUq59o+oQ0OQUh6VUt5xJsrSt8VXnCZCCJOUcrmU8sVTJL0Gj/EupXxPSjm/gWKXSim7AIOBVxtYhm8ObYDS2jYIrhs7Miy0inLQIspBgAkGXVxI8q82rzQ9WpcRZtWeqt1blpFZYK48l5lvYv3uYO7oVVAnecmbLQy9phQhoHtHB4UlBrLyat7u+vUoRwgQArq1d2DPqboMPv6vjRsvKyUqzMeT3ktW4GnLqgun24anLK9nIcnbvctL3m5j6OWFmm5tyygsMZJVYGRHmoVW0Q5aRPvPW53Ne61c160IIaBf1xKkhA2/Wr3SSAnf77FyYw9tj6zbLi8keXtwrXWpjYPHTPS6QDOCr+xaxsYdFoZeXaKV0aHCb19d2NpBfLSrxnEhoLjUgJRQXCYIC3Zj8vEU3ZFerW0vKSR5l3f7RIW46NayHJMPFVwuKHMInC4oqxDEhPmw1DxI/jmIoVcXN1ivFd/Z6N+rhGZNtHOnGvP1QtTj50/IqTxR1wFlUsoPAaSULmA82hLCYCHE/UKIt04mFkKsFEJco//9rhDiJ/0N+XmPNGlCiOeFEFuEEL8IIS4QQrQGHgTGCyG2CSGuFkK0EkIk6x8RTBZCtPSsmBDCoJcV7nFsnxAi1l9e/dyXQojt+s8V+vG/CCF+1GX/x5dBIYR4UQjxq17mLP1YtBDiCyHEZv3nSh/5jEKIWbquO4QQj+rHrxdCbNWPf3DSu+erffTj/fT6bdPzhQghWgv9Q4xCiCAhxGe6jM/RjN2TdRgghNikl7lYCBHsIWuKEGIjcKcQYrSux3ZdL6sPfRKEEE94/L9Tr0drIcRu3SuyUwixUAhxgxDi/4Tmxeytp+8thPhO1+E7IUQnHzKuEUKk6n31qxDiPSGE4RS6+OqfO/W6bBdCpOrHLEKID/W23SqEuFY/3loIsUEvd4vw4xUVQvxVl7FdCPGxfuwjIcQrQoh1wEvC47oQQtwqhPhBl/WtPgZbU3O8JwghnhBCdBZC/Oghr7UQYof+9xS9f3YKIWYLIQRUTpgEsAC+Y05/MPYCE3HhVQ+C2DAn9loe8Es2h9G3U1WYZMaKaJ68ORtDHW+09hwjcVFVD4u4SFetRovDCUmpQVzdvVzPb+DbHy3cPaDkLMqq6qptvwcweGITHpgewd4M37MsTrcNAUbNjef2N1ry+Q9hNcuLcGLP9y7Pnm8iLqIqLBQX4cSeb9KP+8+7cH04t05vxdPzYyko1h4zBgPszwzE6dJCdg6X4Pcj3kGNvGIDoVZXpWERF67Jq60uAAgY9UY8t89oyecbqjyBHeMdJP+sbU65+vsgisoMxEVW1Tsu0oU9r+7G7IgBRew/auLqR5ox+F9xTP5rPgYfT9H69pUnsWFORl6Tx7XT2nLV820Jtri5qlPt49Cea6o5BvPqPlsnLdNEYbGB+6bHcPvkOJZtqN0gVlRxKiOqC/Cz5wEpZSGQBrQ/Rd7JUsqeQDegnxCim8e541LKHmgfB3xCSpkGvAe8KqXsLqXcALyF9g2cbsBC4I1q9XADScBtAEKIy4A0KaW9lrxvAClSyouBHsAuIURnYDhwpZSyO+BCC+1VIoSI1OV00cucrp96Xa9zL2AYMNdHO4wB2gCXnKyPEMKC9iHF4VLKrmhz0x7y1z76sSeAR/Q6Xg1U3x73IaBEl5EIXKrXvQnwDHCDXuZPwASPfGVSyquklJ+heTR66e3zGzDKhz610V5vk27ABcC9wFV63SfpaXYDfaWUlwBTgBl+yuoNTAS6Au2A2/3pUkv/TAFu1PUZrB97BEBv93uAeXp/ZAH99XKHU228AQghugCTgev0Mv/hcbqjXq+J1bJtBC7X9f0M+Kef8Y5er9+AACFEW/3QcGCR/vdbev9chGYk3+JRt1DgY6ra+ZzC12wO4Wcj4+/3B7FkcyhP3JQNwLrfbEQGu7govvaw2qnl+U///Jwwel5YQc8LtXBh4odhPPGXQox1eL7WRzdvWZpB0KWtg7XvZrH85ePcd3MJj7zkO8R0Om0I8OnD6Xz5j3TmjDzCwk3hNUKBvsrzKRPNY+Qv7z198/lm2kGSJh0iJszJi19EAxAX4SAy2MmwF1syY3EMIUFujMZqBcmanXSy3/zVBeDTJ9L5clI6c8YdYWFKOJv3au+QiWNy+eSbEG6fFEtxmcGnEV4fB8jGHRY6t3Kw4e2jLHvBztSPIigqqVmC77rWbYPsghIDybuCSZ58kA3PHaC0wkDSz7WH8+o7Bqvjcgl2HQzgP09kM/epLN75MpSDx87MlOmT3te6/PwZOVUrCWofu7VxlxBijC6jKdqXk3fo55bqv38GbveTv4/HuY/xHUL8HO1B+SHa5lmfnyLvdcBfodKrViCEuA/N4Nisv9gHoT1QPSlEe8OfK4RYBazUj98AXCiqej9UCBEipfT8XsMNwHtSSqcuN1cIcTFwUEr5u55mHtrD/TX9f1/t83/AK0KIhWjGzmHhPer6oj/4pZQ7TnovgMvR2v7/9PQBwCaPfJ97/H2REGI6EA4Eo+2pUR8OSil/ARBC7AKSpZRSCPEL0FpPE4ZmuHRAG1v+Xs9+lFIe0Mv6FM0YK/Oji7/++T/gIyHEIqra9CrgTQAp5W4hxCE0A+gQ8JYQojuaId3RR52uA5ZIKY/r+T3jXIv1MVWdeOBzoX0EMwA46EdfTxYBdwEvohlRw/Xj1woh/glYgUhgF7BCP5eg183nBnL6tTgG4N1bYPSldajFGSQuzElmftXtxl5gIia0Zohi97EAnlkSy5yRR4iwaSGFLWlBrP3VRuqeNpQ7BEXlBp74LI5Zd2d65V34XyuLkrU36K7tKsj08AZl5hqJifTVPfDWomByCw28NbZqbsrOA2YmvKoZM3knDKRsCcRkhBt6l3nIsuqyHLosh4cs3+EQX7KCrVW32H49ynl+DuQWCqrPajmdNgSIDdVDNcEu+ncpIrfY6F1enqlG2Cgu3ElmnpmTDs7MPBMx4U4cLkFmnu+8TUKr2tlskqzcHMKvGYF0bVXO5Z1KuKWX1m/dHmvPRS29DeOIYBeFJUacLjAZtTDuyXL91QUgNlzXLdRF/+5F7Eiz0KtDKe2aO7n+0lIWrbOxapOVEKubzFwToBnLmblGYiJ8jwtfLE2xMWawFlJsFeckPtrJgaNmurX3nqvns69OEZI7yXd7rcRHOogM1uo1oNsJtqYFMeRS788ALVwTzKJ1Wqiza1sf4z287nrFRbqICCnDapFYLZKeF5SzO91Mm6Z1q3Ot/EmNo7pyKk/ULsBrcrL+xhsL7AGc1cqw6GnaoHkfrtc9A6tOntM5eeW4qPsKQV/G3Ca0yeDRwFCqHpR1yXsSAczTPQLdpZSdpJQJXpk1A6g38IUuZ7V+ygD08cjbvJoBdbL86vJPNaxqtI8+x+YBNCPve6GH+arhz+D9xqOOF0opPT1Mnv7+j4Bxupfmebz77CQ++7xavQHcHv+7qernacA63Ztyqx8ZvnQ5+f2jGrr46x8p5YNonqsWwDYhRBT+2348YAcuRhvzNV/T/b9UgHc7evImmgepKzAW//p68jnaS0hHTQ25V/eWvQPcoZc1p1pZ3YD/+itQSjlbStlTStmzsQ0ogK7xZaTlmMnINVHhhFXbQ7mus3eTHc0z8ejHzZg5PJM20VVhm4k3HSd18kHWPnWQV+49xuXtSmoYUAAjbiohaVY2SbOyuaF3GcvWByElbPvdTIjVTUxETcNm8bdWNm6z8MrjeV5hmbXvZLH2Xe3nxsvLeG50QaUBVSVLmwhed1lBbNwWWENWdp6h0rOzY68ZtxREhNQcZqfThiUVgqJyUfn3//1u5epOxd7l/RTKdd28y7uuWzHLvg/VdDtgISTITUyYi66tykjLMpNxvGZez3lKwRY3N1xcRNLkdK7uUsQX32llzV8bjtEg6d3R26EuBFzWqYSvt2iely+/D+W6i4tqrUtJuaCoTNetXPB/v1np0Ey79eQUGBgxoIgvE+10bVvBLVeWsGyDVStjb4BWho++8kfTKBebdmqX3fECAwePmYiPqWlodG1RRtpxMxk5evtsDeW6Lv5uEd40C3ey/ZCF0gqBlLBpr9XngooRA4pIeiGTpBcyuaFnCcs22Bqs1/WXlvDTHi3UWlou2LE/gHbNzoAB9T/AqQyYZOBFIcRfpZTzhTZX6GW0h0KpECINeFifr9Ic7UEG2ucsi9E8PbHATcD6U8g6gfdnML9D8y59jBZe21g9g+7l+BJ4BfhNSplzirzJaGGv13RdbPqxJCHEq1LKLD00FCKlPHRSjj7vxiql/EoI8T3abqgAa4BxwL/1dN2llNuqVXMN8KAQYr2+a2okWkirtRCivZRyH3AfkFJb4wgh2ulenl+EEH3QwmWeslJ1XdcJIS5Ce6gCfA+8fVKW0OY5xXt4wTwJAY4JIcx6WUd8pElDDyMJIXqghSrrQ5hHuffXkq63bowfQvPEzPanC9o3kGr0j95mPwA/CG3VWguq2mmtbqS0RHshCAMOSyndQoi/oe1qW51k4Et9rOQIISKreaNOpe/fPI5XH++VSCn3CyFcwLNUeQpPGkzH9fF4B+C5MnMGVePyjCGGfYJofQ1Ym2CYkIFc9xxy6wf1LsdkhClDsnng/Xhtq4JehXSIq+DT77X5K/dcXsDbyVHklxh5fpm26urkMvyG0K9HOSlbLPQfF0NQoGTGw/mV50YnRjL9oXxiI908NzuMZtEuhk/WQk79Lyv1uzqudlmB9B8Xrcuqmvw+OjGC6Q8VVJPVRJelbWXw9fcWPv3aitEIlgDJK4/n+QxtnE4b5pww8cjHzQBt0vItl5zg2s4lGIReHjDsikI6NKvg01S9vL4F9LuomJSdNvpPaU1QgGTGXzOr6nJ3Ng+8qddFzwvw76XR7D4cCAKaRzqYOsIOwIUtyvnlkIWLHu2A2Sh5ZVTVNhWj32rO9L9kEhvu4smhxxn/flNeWxFF5xbl3HmFtg2Cv7rkFJp45D+6bm64pdcJ+nbR5hCt/M7KJ99o3pr+vUqZMLyAafPC6T++KUGBbmaMrbp8R7/UhOljcomNcDN/dTBzV4ZwPN/I4Kfi6Ne9lMQxeTx8ewFPvxfFrf+KRUrBE/cUVG5/UKOvbs/mgdnxuCQM66331Xd6215RQHahkWGvtaRIDzPO2xDOV/88xMWtyrixWxG3vdIKk1HSuXk5w/vUvqCiX/cyUrYF0X9CU61tPPWaGc300bnERrh0vUI5XnBSrzISR+fSrrmTq7uVMvipphgMkjuuKaZji5pbJDSI89wTJaSv4LZnAiFaAG8DnYFo4HMp5Vj9nAAWAN2BnWgeqgQp5XohxEfAZcABNI/EcinlR7rh1VNKeVxoS/BnSSmv0R9oS9C8Fo8CGcAHQBMgG/i7lLLGHVUvYzNwv5Rynn6sta+8ukE3G2iL5uV5SEq5SQgxHHgazcPiQJt79L2HjKZo868saENilpRynj5H52TbmIBU3fvhWT8TWjhxoF72HCnlW0KI64FZer7Nel3Ka2mfN4Fr9Xr/imaANAVWSikvEkIEoYU1L0QzrtoDj0kpfxLatg0vASdncT4jpVzuKUuv60PAP9EMl1/QjMn7q+kTpLdFjF7vq9CMZE7WRU/3kf7/Er0/TtazD1r4MhtYC9wnpWxdTcY1aGHabLQ5UanAw7qBU0MXvR6++mcp2opSgWYAPa7new8thOsEJkgp1+nhxS/QPhWwDnhUShlMNXQD60m9H7ZKKe/31FVPc7/eruOEEEPQVswdQTMCe/kZ79cDRVLKk5Pin0Azztvoc6jQQ613oxmyGcChk15TIcRc4BUp5a/V61yd+nxV/XQwdm8MKTrtanTVWaSRngr7qzu1zyI+zfnzgLCgU6c5UxyrPk31LBFXF2f2GaRn6WkNePeLdb/fGJ7yMSnuHOeURpRXYm3F0qfA7VLKn0+VXqFoCLoR9YSU8pZTJFU0AGVEnS7KiPrToIyo0+d0jaiX6mFE/evPZ0TVa/q9lPI7oNVZqotCoVAoFIrziT+dWVQ/1GdfFOccUsr1nHoOnUKhUCgUfyjKiFIoFAqFQnF2OM89Uaf8dp5CoVAoFAqFoibKE6VQKBQKheLscJ57opQRpVD8j9FYq+Zc2xpHDkDm0McaTVbzb/19qegME9GIgYLIGp/JPHvsr98+XKdFVCO2Yd03CD89TtT980fnBOe5EaXCeQqFQqFQKBQNQBlRCoVCoVAozg6iHj91KU6IgUKIPUKIfUKIp3ycf1IIsU3/2SmEcOlfCkEIkSaE+EU/99OZUE+F8xQKhUKhUJzz6J9rexvoDxwGNgshlnt+qUFK+W+qPsV2KzC+2ue5rj35lY4zgfJEKRQKhUKhODucWU9Ub2CflPKAlLIC+AwYUkv6e9C+snLWUEaUQqFQKBSKs8OZNaKao3039CSH9WM1xWofqB+I9k3Uk0hgjRDiZyHEmPqo4Q8VzlMoFAqFQnFWEPVYnacbNp7GzWwp5WzPJD6y+fs2363A/1UL5V0ppTwqhIgBvhFC7JZSpta9hjVRRpRC8T9O6h4rictjcEu4s1cBY67N8zq/fGsIc9ZHAmALcJNwm50LmlVUnne5YdibLYkNdfKfvx9tcD3EkPcRHW+B4izc73RtcDl1IX1/ITMn/cTeXfmMHN+F4aM61St/6i4riUticLvhzisLGDPAu82khMTF0aTssmEJkLx4XyZdWpZT7hCMeLUFFU6BywU3XlLEY7fkAPBbRiDPfRZDuUNgNELCiGy6tSnXyvq8CSm/WLWy7s+iS6uay9wzjpuYMDuOghIDF7YsZ+ZIOwEm+HabjdeTIjEIMBolk+46Ts8OZQB89E0YizeGIkwGOrZ08MIj+QQGeOjwQSgpWy2a3HH5dGnrqCF34mvh7DwQgNko6drewdSx+Zg9niw79pkZPqkJr47PY2Cfsppt2YjjT0pI/DBM0ylQ8uLDeb51eiOCnfvNmE3QtV0FU8doOu0/YmLSOxHsOmhm/N2FjBrsf7uG1D1WEpN0vXr70GuLh16B3no9vSiW9b/ZiAp2sXLiIf+6LIomZac+Lv5mp0tLP+NiblMKivVx8fdMAkywP9PMpHmx7MoIZPzgHEYNyK/M8/T8GNb/YiMqxMXKa2tt0jOKbjDNriXJYaCFx//xgL9Ov5tqoTwp5VH9d5YQ4ku08OBpGVEqnKdQnCMIIaKFEBv1FSVDPY4nCSGa+cmTIIQ44rEaZZsQIryuMl1umLoshrkjj7BqQhort4eyzx7glSY+wsGCsRmsGH+Ih67P4dmlsV7n528Mp11MBaeL3PYR7gUDT7ucuhASHsC4yd25a1THeud1uWHqohjmPnKEVc+msfKnUPYd826z1F020rIDWJOQxrR77SR8FgNAgEky77EMlk86xLJJh9jwq5VtBy0A/HtZEx65OYekSen8Y1AO//6iiVbWTitpdjNrpqcz7b4sEhZG+6zXrC+iuP+GfNZMTyfU6mbJxlAA+lxQwvIpGSRNyWDG37J4Zr5WF3uekflrw/li8mFWvpqNyy1Y9X9BVTpsDSTtmIk1b2Yx7cF8EmaH+ZQ7uG8pq1/PYsUr2ZRXwOLkqj2nXC6YtSCUqy72vbdRY4+/1K2BpGWaWPOGnWlj8kiYG+5bp6tKWP1aFitmZVFeIVi81gZAeLCbyX/PZ9Stte915XLD1C9jmDvqCKsmprFymw+9Ih0seDCDFRN0vb6o0uv2noXMHXWkdl12WknLMrNm6iGmjcgi4ZMYn+lmLW3C/dfnsWbaIW1c/J/Wj+FWN5OHZzPqhvwaeW7vU8jcRxv+QuTFmQ3nbQY6CCHaCCEC0Ayl5TVEChEG9AOSPI7ZhBAhJ/8GBgA7G6rWSZQRpVCcO9wDzAP6AE9C5eqSLSffoPzwqpSyu8dPfl0F7siw0CrKQYsoBwEmGHRxIcm/2rzS9GhdRpjVDUD3lmVkFpgrz2Xmm1i/O5g7ehXUVaR/Dm2A0txTpzsDRERZuKBbJEZT/XcC3JFmoVW0gxZN9Da7tJDkHd5tlrzDxtDLChECurcpo7DUSFaBESHAZtGiD06XwOkWlc8OIaC4TLslnygzEBPu1MraZmNonxNaWW3LKSw1kJVv9JInJXy/28qNl2oP99v6nCB5WzCgyTsZUiktN3iFV1xuKHMInC4oKxfERLirdNhsYeg1pZrcjg4KSwxk5dV8ZPTrUY4QWv27tXdgz6mq28f/tXHjZaVEhblr5IPGH3/JPwUxtG9JlU7Fog46VVTqFBXmplt7ByajvwiSh15Nqum1q+569WpbSpi19t07k3cEM/RyfYy1LdPGRYGPcbHHyo09To6LQpK3a/WICnXRrXW5T116dSg7pfw/AimlExgHfA38BiySUu4SQjwohHjQI+ltwBopZbHHsVhgoxBiO/AjsEpKufp066TCeQrFuYMDCAICAbcQwgQ8jhbbPyvYC0zE6Q9rgNgwJzvSg/ymX7I5jL6dqu5LM1ZE8+TN2RSX/++8j9nzTcRFeLRZuJMdad5tprVrVZgoLtyJPd9ETJgLlxtuf7El6dkB3Nsvn4vbaCGuSXdkM+qt5ry0NBq3FHz21GGf8uIi9LLCqx5yeUUGQq0uTEbPNFUP1G+22nh5aRS5J4z859FjWr0jXIwckM+1T7UmMFByZbdyrupe5TGy5xiJi6qSERfpwp5j9DK0PHE4ISk1iMl/L9TzG/j2Rwvznsvhl3cDfOZp7PFnzzUS18RDpygX9txT6LTByuT76/eSYC8wERdWTa+MuutVJxnVx4XHGDtJXnG1caGnaVTO8I7lUsqvgK+qHXuv2v8fAR9VO3YAuPjM1kZ5ohSKc4lPgBuB1UAC8DAwX0pZcop84z1Ceet8JRBCjBFC/CSE+Gn2mqrjvt6nhfD9lv39/iCWbA7liZuyAVj3m43IYBcXxf/JPkNxmtSlzaSPRCc9QEYDJE1KJyXxADvSLPx+VDMwPk0N4+lh2aQkHuTpYVlMnhdzyrJqwzNJ/0uKWT0tnbcfPsbrSdo8nIJiA8nbbCTPSGPDbDul5YKk1KoHvW89/ct7fk4YPS+soOeFWmgt8cMwnvhLIUaj/zyNPf7q25bPzw2nZ+cKenauX7jap15+5j9/v0/X6+bs+snwpUuNRDWVO8+/wtLoKE+UQnGOIKUsAAYBCCEigH8Btwsh5gARwMtSyk0+sr4qpZx1irKrJmwuq3pKxYU5yfR4M7UXmIgJddbIv/tYAM8siWXOyCNE2LS39i1pQaz91UbqnjaUOwRF5Qae+CyOWXdn1kvvxmLZwn2sWnQQgBdmX0WTWP+egdqIC3eSmefRZvkmYsKcNdPkmwHNy5TpI02o1c1lHUrY8KuNjs0q+PKHUCbfqT1Ic08Y+WFPEEOmtqBr6zIveZl5NcuKCHZTWGLE6QKTUU8TXjMc06tjGenZZnJPGPhhTxDxTZxEhrjBBAMuK+Pzb6x8sFwLA3ZtV0GmR2guM9dITKTvEM9bi4LJLTTw1tiqydM7D5iZ8GoEAHknDKRsCcRkhBuiquYTNcb4W7jaxiJ9nlbXdg4yj3volGMkJsKPTotDNJ3G1D/EHBfmJLOgHnqNqtKrNhZ+F8ain8IB6Nqq2rjIN1WGgE8SEezyHhc+0px1znOrTRlRCsW5yRQgEW2e1M9oXqok4IyulekaX0ZajpmMXBOxoU5WbQ/l5buPeaU5mmfi0Y+bMXN4Jm2iq0JUE286zsSbtI1/f9gfxAepEeesAQUwdER7ho5of9rldG1VRlqWmYzjJmLDnaz6OZSX7/dus+u6FbMgJZxBl55ge5qFkCA3MWEuck8YMRkloVY3ZRWC7/ZYGd1fMzxiwpz8uDeIyzqW0i6ugs4tyln6zGHW77CyYF0Yg3oVsf1goFZWNQNJCLisUylf/xzMoN5FfLkphOu6a8bKoSwzLaMdCAG7DgXicAkigt00i3Sy/UAgpeUCi4RNvwRyU58y7rtZCyut/zmQBf+1MejKUrbvNRNidfsMey3+1srGbRY+eu44Bo/Yxtp3sir/fuqtcK65tIwbepfBfo+2bITxN2JgMSMG6jptCWTB6mAPnaRvnZKtbNweyEdTvHWqK13jy0g7Xk2ve3zoNb8ZM+/21qs2RlxRwIiBWrh0/S9WFqwPZ1DPIrYftBBicXuF8uDkuCjh6y3BDOpVxJebQrmuW/3ChqeNMqIUCkVjIoToADSTUqYIIboDpWgRAsuZlmUywpQh2Tzwfry2VLxXIR3iKvj0e20Fzz2XF/B2chT5JUaeX6aFl4wGWPpY+pmuCmLYJ4jW14C1CYYJGch1zyG3fnDG5QDkZpfx4LBkSoocCIPgi3n7+PCrAdiCzafMazLClLuyeeBtvc36FNKhWQWfbtDb7OoC+nUpJmWXjf4JrQkKkMz4i/Zwzyo08tT8OFxugZQwsMcJru2qPdSm3WtnxpIYnG5BoMnN1Ps0r1S/riWk7LTSf3IrggLczLi/yjgZ/UZTpv81i9hwF08OO874OXG8lhRJ5xYV3Hml9rD9eouNpE0hmIxgCZC8OjoTIeDituXceGkxt01vgSlA0LmNg+H9qx6w/XqUk7LFQv9xMQQFSmY8nF8lNzGS6Q/lExvp5rnZYTSLdjF8srZqsP9lpYy7s/bVa15t2Yjjr98luk6PxWr98nCV52z0C1FMH5un6TQnvJpOZYy74wTZ+QaGPRVDUanAIGDeV8F89YqdYKt3bK1Sr7nV9Nqk69WngLe/1fX60kOvf2h6TVgYx48HrOQVG+mb2IZH++dwZ+9Cb10uKiFlp43+z7bSdPmbvUqXN5sx/T67Ni5uO874uU15bXkUnVuUV46L7AIjw15oQVGZQdNlbThfPZdOcJCbCXPj+PH3IPKKjHTq1Okw8NyePXveb1Cjn+cI6SuwqlAo/jCEEIuAyVLKvfqmcMuAMGCKlPKLamkTgNGA54SKoVLKNL8ClvmZdHKGcW1rDCkamQmTGk1W829nNI4gcyNOWY20njrNmWJ/3QysM0Ib26nTnCnSGsnDE9rIrp1r3aclUL5T9/uNeNjHJK5zHOWJUijOMaSUd3n8nQVcUUvaBLRJ6AqFQqFoZJQRpVAoFAqF4uzwp/Mt1Q9lRCkUCoVCoTg7nOdGlNonSqFQKBQKhaIBKE+UQqFQKBSKs4PyRCkUCoVCoVAoqqM8UQrF/xrtghtFTObQxxpFDkBcQiNtOwBwbSO9ezpOvYP1GaMxtx1opPEHwIFG1Kt1I22ncLyRN8s8Xc5zT5QyohQKhUKhUJwdznMjSoXzFAqFQqFQKBqA8kQpFAqFQqE4KwjliVIoFAqFQqFQVEd5ohQKhUKhUJwdznNPlDKiFAqFQqFQnB2UEaVQKM5npITED0JJ2WrBEiB5cVw+Xdo6aqSb+Fo4Ow8EYDZKurZ3MHVsPmaPO8iOfWaGT2rCq+PzGNinrN71SN9fyMxJP7F3Vz4jx3dh+KhOp6NWrYgh7yM63gLFWbjf6Vrv/FJC4udNSPnFqrXZ/Vl0aVVeI13GcRMTZsdRUGLgwpblzBxpJ8AE326z8XpSJAYBRqNk0l3H6dlBa7OPvglj8cZQBNCxWTmDep5g5pfRuN1w55UFjBmQV7Mui6NJ2WXT6nJfJl1allPuEIx4tQUVToHLBTdeUsRjt+QA8FtGIM99FkO5Q2A0QsLgLLq18O6z1D1WEpfH4JZwZ68CxlzrLXf51hDmrI8EwBbgJuE2Oxc0q6g873LDsDdbEhvq5D9/P1p7WzbS+EvdYyUxSdeptw+dtnjoFOit09OLYln/m42oYBcrJx7yq4+XXh+GaXoFSl58OM+3Xm9EsHO/GbMJurarYOoYTa/9R0xMeieCXQfNjL+7kFGDvbdrSN1lJXGxrssVBYy5sZZxYZa8+FdtXAA8/XEs63+xERXiYuWzVbr8d0swb62KYn9mAIv/mU5XH2O63pznRpSaE6VQnIMIIaKFEBuFEDuFEEM9jicJIZr5yZMghHiivrJStwaSdszEmjezmPZgPgmzw3ymG9y3lNWvZ7HilWzKK2BxsrXynMsFsxaEctXFDb/phoQHMG5yd+4a1bHBZdQVue0j3AsGNjh/6k4raXYza6anM+2+LBIWRvtMN+uLKO6/IZ8109MJtbpZsjEUgD4XlLB8SgZJUzKY8bcsnpkfA4A9z8j8teF8MfkwK585hNMleGZhLHMfOcKqZ9NY+VMo+44FeNdll4207ADWJKQx7V47CZ9pZQWYJPMey2D5pEMsm3SIDb9a2XbQAsC/lzXhkZtzSJqUzj8G5fDvr5p4lelyw9RlMcwdeYRVE9JYuT2UfXZvufERDhaMzWDF+EM8dH0Ozy6N9To/f2M47WIqOBWNNf5cbpj6ZQxzRx1h1cQ0Vm7zoVOkgwUPZrBigq7TF1U63d6zkLmjjpxSHy+9Mk2secPOtDF5JMwN963XVSWsfi2LFbOyKK8QLF6r7TcVHuxm8t/zGXVrzb2uXG6Y+nkMc8edYlxk6eNiRNW4ALj98kLmjqupS8emFbw55ii92pfWWc/GRggxUAixRwixTwjxlI/z1wghCoQQ2/SfKXXN2xCUEaVQnJvcA8wD+gBPAgghbgW2SCn9v9Y3gOTNFoZeU4oQ0L2jg8ISA1l5NW8N/XqUI4S22qZbewf2HGPluY//a+PGy0qJCmv4BpERURYu6BaJ0dQIr66HNkBpboOzJ2+zMbTPCa3N2pZTWGogK9/olUZK+H63lRsv1R6Ct/U5QfI2baNJm0VWrloqLTd4rWByuaHMIXC6IKvQSNMIJy2aOAgwwaBLC0ne4b2pY/IOG0MvK9Tq0qaMwlIjWQVGhNDkADhdAqdbVDoFhIDiMq2PT5QZiAl1epW5I8NCqygHLaJ0uRcXkvyrt9wercsIs2r93b1lGZkF5spzmfkm1u8O5o5eBaduy0YafzsyLLRqUk2nXXXXqVfbUsKsrlPqU6nXT0EM7VtSpVexqINeFZV6RYW56dbegckoa+qSZqFVtMN7XGw/xbgo0cYFQK8OpYTZaurSrmkFbWNrestOC1GPn1MVJYQReBu4CbgQuEcIcaGPpBuklN31n6n1zFsvlBGlUJybOIAgIBBwCyFMwOPAv8+0IHuOkbioqhtqXKTL6wFVo2JOSEoN4uru5Xp+A9/+aOHuASVnumrnLPZ8E3ERVYZHXIQTe7737Ii8IgOhVhcmo2eaqnb9ZquNgc+2ZOybTZnxtywAYiNcjByQz7VPteaqSW0RQOcWVd6V2HAn9nyzpxjsBSbiwqsefHHhVXVxuWHIjJZc8a92XHFBCRe30cJck+7IZuaX0fSb3IaXlkYzYeBxH2VW6Rcb5sRe4C3XkyWbw+jbqWon7Rkronny5mwMdXgwNtb4sxeYiAurplNh3XWqL/ZcI3FNPPSKcmHPPYVeG6xc3f3UofDq4y82omb/aGk8xoWPMfonpDewT0p5QEpZAXwGDGmEvH5RRpRCcW7yCXAjsBpIAB4G5kspG2SpCCHGCCF+EkL8NHuJ95tmzffc2vd2eX5OGD0vrKDnhVqoJvHDMJ74SyFG/8+H8w7po9Hqsh+OZ5L+lxSzelo6bz98jNeTtHk4BcUGkrfZSJ6RxoYZB6hwCg5lez8chfAWXltdjAZImpROSuIBdqRZ+P2oFvL5NDWMp4dlk5J4kKeHZTF5iXcozveY8HUUvt8fxJLNoTxxUzYA636zERns4qL4uoV2G2v8+ZTj8yh8v0/X6ebs2gutTV49x8jzc8Pp2bmCnp1PHQKtiy4NHaNnnHp4ojzvU/rPmGqlNQcyPP4/rB+rTh8hxHYhxH+FEF3qmbde/OnNUoXifERKWQAMAhBCRAD/Am4XQswBIoCXpZSb6lHebGA2AL+EyIX/tbIoWXP/d21XQabHm39mrpGYSN9hi7cWBZNbaOCtsVWTWHceMDPh1QgA8k4YSNkSiMkIneswX3vZwn2sWnQQgBdmX0WT2KC6qtTofPJ7GIv3hyE2CLq2LiMzr+r2mZlnIibMOyQWEeymsMSI0wUmo54mvGa79upYRnq2mdwTBn7YE0R8EyeRIW5wQN8uxSzdVDVHyJ5fU05cuJPMfDOgeTAyfaQJtbq5rEMJG3610bFZBV/+EMrkOzUD4aYeRTyz0NuIigtzkunhtbAXmGqE/AB2HwvgmSWxzBl5hAibFgbbkhbE2l9tpO5pQ7lDUFRu4InP4ph1d2ZlvsYYfzf09vboxIU5ySyoh06jqnSqKwtX21ikz9Xq2s5B5nEPvXKMxET40WtxiKbXmLqFmOPCnV7jz+5j/MVFOMnM8xgXPtI0CvUw3LzuU3Uvrbq5uAVoJaUsEkLcDCwDOtQxb71RRpRCce4zBUhEmyf1M5qXKgm4tqEFjriphBE3aU6t9T8HsuC/NgZdWcr2vWZCrG5iImo+PBZ/a2XjNgsfPXccg4cPe+07WZV/P/VWONdcWsYNvcuoyxTcoSPaM3RE+4aq0ajc27GAezsWYLzWwPodVhasC2NQryK2HwwkJMhdw0ASAi7rVMrXPwczqHcRX24K4bru2vyoQ1lmWkY7EAJ2HQrE4RJEBLtpFulk+4FASssFFgGHc8yUOQxkHDcRG+5k1c+hvHz/MS8513UrZkFKOIMuPcH2NItWlzAXuSeMmIySUKubsgrBd3usjO6vGR8xYU5+3BvEZR1L+X5PEK2beHsnu8aXkZZjJiPXRGyok1XbQ3n5bm+5R/NMPPpxM2YOz6RNdFX+iTcdZ+JNWnjwh/1BfJAa4WVAQeOMv+p0jS8j7Xg1ne7xodP8Zsy821unujJiYDEjBmohwPVbAlmwOthDL+lbr2QrG7cH8tEUb71qo2urMtKyzN7j4u/VxkVXfVz09B4Xf3IOAy08/o8HvOaISikLPf7+SgjxjhCiSV3yNgRlRCkU5zBCiA5AMyllihCiO1CK9vZkOVMy+vUoJ2WLhf7jYggKlMx4OL/y3OjESKY/lE9spJvnZofRLNrF8MnaSrT+l5Uy7s6aK4caSm52GQ8OS6akyIEwCL6Yt48PvxqALdj/vJWGIoZ9gmh9DVibYJiQgVz3HHLrB3XO369rCSk7rfSf3IqgADcz7q96kI9+oynT/5pFbLiLJ4cdZ/ycOF5LiqRziwruvFK7v3+9xUbSphBMRrAESF4dnYkQcHHbcm68tJjbprfAZJB0ji8ncUQmD7wdr20Z0KeQDs0q+HSD5p265+oC+nUpJmWXjf4JrQkKkMz4i2awZBUaeWp+HC63QEoY2OME13bVHvDT7rUzY0kMTrcg0ORm6u12L/1MRpgyJJsH3tfl9iqkQ1wFn36vy728gLeTo8gvMfL8Mm3Vl9EASx9Lr3dfNNb4q9RpbjWddE/fPX0KePtbXacvPXT6h6bThIVx/HjASl6xkb6JbXi0fw539i70K6/fJbpej8Vq/fJwlfds9AtRTB+bp+k1J7yaXmWMu+ME2fkGhj0VQ1GpwCBg3lfBfPWKneCTugzP5oG3qo2LVF2XvgX0u0gfF8/p4+K+KkN2wgdx/Pi7lbwiI30nteHRQTnceWUh32wLZtqiaHKLjIx9pzmd48t5//o6N3FjsBnoIIRoAxwB7gbu9UwghIgD7FJKKYTojTZtKQfIP1XehiCkr8CpQqE4JxBCLAImSyn3CiFi0FzTYcAUKeUX1dImAEVSylm1FvpLSKNc9Ee6PtYYYgCIS5jRaLKM1zbSVFJHw1c61pszZwufmnbBjSfrQCMq1tp26jRnguMNn+zeIK6XpzeT6mM/k+l8cd+pZekhutcAI/CBlDJRCPEggJTyPSHEOOAhwIn20jlBSvmdv7z10sUHyhOlUJzDSCnv8vg7C7iilrQJjVEnhUKh+KOQUn4FfFXt2Hsef78FvFXXvKeLMqIUCoVCoVCcHc7zHcuVEaVQKBQKheLscJ4bUWqfKIVCoVAoFIoGoDxRCoVCoVAozg7nuSdKGVEKxf8cjXNXa/5t462Yo7FWzAGudY23ai4zYVKjyGm+shH7qqIR9ypqzAd4Yy10j7JB4bn7geD/NZQRpVAoFOcgjWVAKf5k/NkMqPPcE6XmRCkUCoVCoVA0AOWJUigUCoVCcXZQniiFQqFQKBQKRXWUJ0qhUCgUCsXZQXmiFAqFQqFQKBTVUZ4oheJ/HCkh8YNQUrYGYgmQvDguny5tnTXSTXwtnJ0HzJiNkq7tHUwdW4DZBD/sDODhmRHEx2hL1/tfVsa4O7UPv6buspK4JAa3G+68soAxA/Jqyl4cTcoumyb7vky6tCyn3CEY8WoLKpwClwtuvKSIx27JAeC3jECe+yyGcofAaISE4Vl061ChlfV5E1J+sWpl3Z9Fl1blNfTIOG5iwuw4CkoMXNiynJkj7QSY4NttNl5PisQgwGiUTLrrOD07lAHw0TdhLN4YihDQwVRO4uV2Ao11W9MuhryP6HgLFGfhfqdr3TumAaTvL2TmpJ/YuyufkeO7MHxUpwaXlbrbSuIyve8uK2DM9d59t99uZtLncew6HMj4m3IYda12/kCWmfEfN61Ml5Fj5rGBOdzfN9+nHCkhcX44KdssWr89mEuXNo4a6RZ8Hcy81cGk281seu8IkaHaVhNzV4Sw4jsrAC6XYP8RE5v+c5Tw4JpbUaTutpK4XNepdwFjrvPWafmWEOasiwTAFugm4XY7FzSrAODpRbGs/9VGVLCLlU8cOmX7SQmJH4WRstWCJVDy4kN5dGlbU6+Jb0To1xV0bV/B1NH5mE2w/4iJSe9GsOugmfF3FzLqVv8fU5YSEj/zGPt/9zP2s01MmBNHQbE+9kdpY/8kOw4GMvyFeF4dm8nAS8/Qh46VJ0qhUDQGQohoIcRGIcROIcRQj+NJQohmfvJ0EkKsF0JsE0L8JoSYXV+5qVsDSTtmZM2b2Ux7sICE2WE+0w3uW8rq17NZ8cpxyisEi5Otled6XlBB0qzjJM06XmlAudwwdVEMcx85wqpn01j5Uyj7jgV4y95lIy07gDUJaUy7107CZzEABJgk8x7LYPmkQyybdIgNv1rZdtACwL+XNeGRm3NImpTOPwbl8O9lTbSydlpJs5tZMz2dafdlkbAw2qces76I4v4b8lkzPZ1Qq5slG0MB6HNBCcunZJA0JYMZf8vimflaXex5RuavDeeLyYdZmZCBSwq+OhRS5/aV2z7CvWBgndOfDiHhAYyb3J27RnU8rXJcbpi6NIa5o4+w6p9prNwayr5M774Lt7qZPDSLUdd4GyJtYxwkTUwnaWI6S8enExQg6X+RfwMgdZuFtEwTa17JZNoDeSR8EOEzXY9O5Xw4KZvmTbwN/AduPUHSC3aSXrAzYXg+vTqX+zSgXG6Y+mUMc0cdYdUTaazcFso+u7dO8ZEOFjyUwYqJh3johhyeXRJbee72noXMfeCIXz1q6hWo6fW6nWmj80h4P9xnusFXl7D61SxWzMrSrqu1NgDCg91Mvj+/VuOpUtZOK2lZZtYk1nHsJ3qPfdDaZ9YXUVzVpaTOOtYJUY+fPyHKiFIozh3uAeYBfYAnAYQQtwJbpJRH/eR5A3hVStldStkZeLO+QpM3BzL0mlKEgO4dHRSWGMjKq3lr6NejHCFACOjW3oE9x1hruTvSLLSKdtCiiYMAEwy6tJDkHTZv2TtsDL2sUJPdpozCUiNZBUaEAJtF8/Q4XQKnW1TeY4WA4jKtfifKDMSEaQ/V5G02hvY5oZXVtpzCUgNZ+d51lBK+323lxku1B9NtfU6QvC0Y0OQJXUhpuaHyb9AeMGUOgdMFZS5BTFBNT51fDm2A0ty6pz8NIqIsXNAtEqPp9J5IO9IttIpy0CJK77tLCkne5d13USEuurUsx1TLMNi010qLKAfNI/23V/LPQQy9ukTrtw4Vfsffha0dxEfXvlHnqk1WbrnCtxGwI91CqyYeOnWvqVOP1mWEWTUDrHvLMjILzJXnerUtJcxa941CkzcHMbRvSdV1VSx8X1eXeF5XFdhztQaNCnPTrb0DUx08nsnbbAy9XB/77cq1NvQ19vd4jP0rTpC8Nbjy/Mdrw7jx0mKiQhpxM9TzAGVEKRTnDg4gCAgE3EIIE/A48O9a8jQFDp/8R0r5S32F2nOMxEVV3TjjIl21GkgOJySlBnF197LKY9t+D2DwxCY8MD2CvRlafMCebyIuourhGRvuxJ5v9irLXmAiLrwqxBEX7sSer+V3uWHIjJZc8a92XHFBCRe30eRNuiObmV9G029yG15aGs2Ewcd9youLqCrrJHlFBkKtrsoHv5amStdvttoY+GxLxr7ZlBl/y9LqHeFi5IB8rn2qNVc92YZgs5srm57ht/VzDK1fPPouzIm9wFxLDt+s2hrCLZecqF1WnpE4DyMrLtKFPa92A90XpeWCDdstDOjtezNKe2H9dFryYxh9L2h4SMueV+26inJVGki+0K4rK1dfXOY3jX9ZJu829Df2g3yPfXuekW+3BnN3v4J6yz4lyhOlUCgaiU+AG4HVQALwMDBfSlnbE/tVYK0Q4r9CiPFCiPD6CvX1niuE/7ff5+eE0fPCCnpeqBk/Xdo6WPtuFstfPs59N5fwyEsRdS5X+kh00gNkNEDSpHRSEg+wI83C70e10MunqWE8PSyblMSDPD0si8kLY09ZVm14Jul/STGrp6Xz9sPHeD1JmxtTUGwgeZuN5BlpbJh5kFKngeUH6x7O+zPis+/q+V2TCies3RXMwItrN6J89lu9JGms22KhR8cKn6E8v3L8jPPv9wWxZHMoT9yc3YCa1CbPf/rn3w+nZ+cKenauqL8sH8fqNPb1NImfR/PE7ccxKoug3qiJ5QrFOYKUsgAYBCCEiAD+BdwuhJgDRAAvSyk3VcvzoRDia2AgMAQYK4S4WErpNatUCDEGGAPwnymB2GzhLNLnNHVt5yAzx4jmCIPMXCMxkb4fRG8tCia30MBbY6vmwQRbq27h/XqU8/wcyC0UxIU7yMyrusXY802VobeTxIU7ycw3A9rbd6aPNKFWN5d1KGHDrzY6Nqvgyx9CmXyn9nDLPWHkh9+tDJnagq6ty7zkZebVLCsi2E1hiRGnC0xGPU14zfBFr45lpGebyT1h4Ic9QcQ3cRIZorVJ/xYn2HY8iMFtajcOGotlC/exatFBAF6YfRVNYoNOu8y4MCeZHp4Me0HNtjwVqbttdIkvo4mP8NDCNcEsWqeF0rq2rSAz1wRoxkNmrpGYiPqHlFZtsjLITygP/OgUWlOn3UcDeGZxLHMeOEKErX7fSVz4tc3HdaWRmeNfr7cWh2jX1cS6h30XrgtjUao2p6lrmzK9DXVZ/sZ+abWxH6bVZ2daIBPmxAGQV2QkZacVkwFuuOQMTS4/j1FGlEJxbjIFSESbJ/UzmpcqCbi2ekJ9vtQHwAdCiJ3ARXoezzSzAW3S+S+hEkoYcZP2wFn/cyAL/mtl0JVlbN9rJsTqJiai5sNj8bdBbNwWyEfP5WDweGPNzjPQJNyNELBjrxm3FESESEJblZGWZSbjuInYcCerfg7l5fuPeZV5XbdiFqSEM+jSE2xPsxAS5CYmzEXuCSMmoyTU6qasQvDdHiuj+2uGW0yYkx/3BnFZx1LaxVXQOb6cpc8eZv0OKwvWhTGoVxHbDwZqZVUzkISAyzqV8vXPwQzqXcSXm0K4rrs2R+RQlpmW0Q6EgF2HAnG4BBHBbppFOtl+IJDScoElQPJ9ppUuUTVXPv1RDB3RnqEj2p/RMru2KCPtuJmMHBOxYU5WbQ3l5b8cO3VGD1ZtDWGQn1DeiAFFjBigtfv6rRYWrAlmUJ8Stu8L0PrNx/irjRMlgs2/BfLvh/0bIZU65ZqIDXWyalsoL9/rrdPRPBOPzm/GzHsyaRNdcyXdqRhxYzEjbtQMj/VbAlnwdTCDrijVryvp+7pKtrJxRyAfPXvc67o6paxrCxhxrRZ+qxz7vYvYfqCOY/+7qrG/9sWq1YZPfRDDNRcXnzkD6k8apqsryohSKM4xhBAdgGZSyhQhRHegFM1jb/GRdiCQLKV0CCHigCig7kuI0LxHKVsC6T8umqBAyYyHq+ZFjE6MYPpDBcRGunludhjNol0Mn6ythju5lcHX31v49GsrRiNYAiSvPJ6HENrb7pS7snng7XhcbhjWp5AOzSr4dIO2+u+eqwvo16WYlF02+ie0JihAMuMvmQBkFRp5an4cLrdAShjY4wTXdtVu6tPutTNjSQxOtyDQ5GbqvXZNj64lpOy00n9yK4IC3My4P6tKjzeaMv2vWcSGu3hy2HHGz4njtaRIOreo4M4rCwH4eouNpE0hmHQ9Xh2diRBwcdtybry0mNumt8BklFwQUM5d7eo+d0QM+wTR+hqwNsEwIQO57jnk1g/q00V1Jje7jAeHJVNS5EAYBF/M28eHXw3AFly/+UwmI0y5PZsHZsfjkjCsdyEd4ir49Du9764oILvQyLDXWlJUZsAgYN6GcL765yGCLW5KKwTf/W5j6h1Zp5AE/bqXkbLNQv/xTQkKdDNjbJUhNPqlJkwfk0tshJv5q4OZuzKE4/lGBj8VR7/upSSO0QzrbzYHcWXXcqwW/yFHkxGmDM3mgTn6eDyp0yZdpz4FvP1tFPklRp5fqq3MNBph6T/SAZiwMI4f91vJKzbSd3obHh2Qw529C/3rdUk5KVst9P9HrDa2H6ry3o5+IYrpY/O062puuHZdPaOtqOvfu4xxd5wgO9/AsKdjKCoVWvt+FcxXL9sJ9iWrawkpv/gZ+683ZfrfPMb+7DheWxZJ55YV3HmV//qfMc6wEaXf814HjMBcKeWL1c6PQPPiAxQBD0kpt+vn0oATgAtwSil7nnZ9pK/ArUKh+MMQQiwCJksp9wohYoBlQBgwRUr5RbW0r6CFAE/ORv23lHJBrQJ+CW2ci97eiOEuc+NN5nCtq5+XpKFkJkxqFDkAzVfOaDRZND39cGOdOeJ7kvlZoaXt1GnOBIWNqBNAX9fpmUFLa5lgWZ3bZa2yhBBG4HegP9qCms3APVLKXz3SXAH8JqXME0LcBCRIKS/Tz6UBPaWUx+urhj+UJ0qhOMeQUt7l8XcWcEUtaScAExqjXgqFQlFvzqwnqjewT0p5AEAI8RnaXNBKI0pK+Z1H+u+B+DNag2qoufgKhUKhUCj+cIQQY4QQP3n8jKmWpDmQ4fH/Yf2YP0YB//X4XwJrhBA/+yi7QShPlEKhUCgUirNDPTxRXgtg6l6az3ChEOJaNCPqKo/DV0opj+rTJL4RQuyWUqbWvYY1UZ4ohUKhUCgUZ4czu9nmYaCFx//xQI2vOQghugFzgSFSypyTx09++UGfJvElWnjwtFBGlEKhUCgUij8Dm4EOQog2QogA4G5guWcCIURLYClwn5Tyd4/jNiFEyMm/gQHAztOtkArnKRQKhUKhOOeRUjqFEOOAr9G2OPhASrlLCPGgfv49tD32ooB3hLYl+8mtDGKBL/VjJuATKeXq062T2uJAofhfY1k9lhyfDhGN6Oh2NM62AwBHbmicrQfiEhpv2wHjrY247cCxRlyiH99I2w4ApDfS7t6N2FUA9K9924FTsrwe95vBpynrD0CF8xQKhUKhUCgagArnKRQKhUKhODv86XxL9UMZUQqFQqFQKM4O57kRpcJ5CoVCoVAoFA1AeaIUCoVCoVCcHZQnSqFQKBQKhUJRHeWJUij+x0ndYyVxeQxuCXf2KmDMtXle55dvDWHO+kgAbAFuEm6zc0GzCgCue7ENtkA3BiExGmDpY+leeaWExM+bkPKLFUuA5MX7s+jSqrxGHTKOm5gwO46CEgMXtixn5kg7ASb4dpuN15MiMQgwGiWT7jpOzw5lAHz0TRiLN4YiBHRsWs6gnieY+WU0bjfceWUBYwbk1azL4mhSdtm0utyXSZeW5ZQ7BCNebUGFU+BywY2XFPHYLdomx79lBPLcZzGUOwRGIyQMzyKqnu2bvr+QmZN+Yu+ufEaO78LwUZ3qWULdEEPeR3S8BYqzcL/T9bTLkxIS54eTss2itdeDuXRp46iRbsHXwcxbHUy63cym944QGaptNzF3RQgrvrMC4HIJ9h8xsek/Rwmvlj91t5XEZTFav11WwJjrvfttv93MpM/j2HU4kPE35TBKH58HssyM/7hpZbqMHDOPDczh/r75tev0URgpWy1YAiUvPpRHl7Y1dZr4RgQ7D5gxG6Fr+wqmjs7HbIL9R0xMejeCXQfNjL+7kFG3FvmVlbpbv67ccGfvAsZcV+262hLCnHX6dRXoJuH2quvq6UWxrP/VRlSwi5VPHPIro1LWr1YSl+iyrvAz9pdUG/stqq5DlxuGzWxJbJiT/zxUYwPw00N5ohQKxdlGCBEthNgohNgphBjqcTxJCNHMT54EIUSJ/h2ok8f839V94HLD1GUxzB15hFUT0li5PZR99gCvNPERDhaMzWDF+EM8dH0Ozy6N9To/b0wGSY+n1zCgAFJ3Wkmzm1kzPZ1p92WRsDDaZz1mfRHF/Tfks2Z6OqFWN0s2hgLQ54ISlk/JIGlKBjP+lsUz8zVV7XlG5q8N54vJh1mZkIHTJXhmYSxzHznCqmfTWPlTKPuOeeuRustGWnYAaxLSmHavnYTPtLICTJJ5j2WwfNIhlk06xIZfrWw7aAHg38ua8MjNOSRNSucfg3L497Im9WleAELCAxg3uTt3jepY77z1QW77CPeCgWesvNRtFtIyTax5JZNpD+SR8EGEz3Q9OpXz4aRsmjdxeh1/4NYTJL1gJ+kFOxOG59Orcznhwd77ebncMHVpDHNHH2HVP9NYuTWUfZne/RZudTN5aBajrvE2DNrGOEiamE7SxHSWjk8nKEDS/6Lah3/qtkBNp9ftTBudR8L74T7TDb66hNWvZrFiVhblFYLFa7X9psKD3Uy+P79W46lSry9jmDvqCKueSGPlNh/XVaSDBQ9lsGLiIR66IYdnl1RdV7f3LGTuA0dqleEla1EMcx8+wqpn0lj5s4+x/6s+9p9LY9o9VWP/JPPXhdMutqJO8hTeKCNKoTg3uAeYB/QBngQQQtwKbDn5vSc/HAcmNlTojgwLraIctIhyEGCCQRcXkvyr9waFPVqXEWbVHn7dW5aRWWCuc/nJ22wM7XMCIaB723IKSw1k5Ru90kgJ3++2cuOl2oPptj4nSN4WDIDNIhH6m2xpuaHyb9AeHmUOgdMFWYVGmkY4adFE1+PSQpJ3eOuRvMPG0MsKtbq0KaOw1EhWgREhNDkATpfA6RaVL89CQHGZdps8UWYgJszbUKgLEVEWLugWidF0ll/JD22A0twzVlzyz0EMvbpEa68OFRSWGMjKq/nIuLC1g/hoV61lrdpk5ZYrSmoc35FebfxdUkjyLu9+iwpx0a1lOSZjjeyVbNprpUWUg+aRtfdP8uYghvbVderooLBY+NSp3yXlCKH1f7f2FdhzNeFRYW66tXdgMta+f+SOdAutmnjo1b2mXrVdV73alhJmrb1NK2Wl6bJOjv0efsZ+75pjHyAzz8T6XcHccUVBneTVmzP77bxzDmVEKRTnBg60vYgDAbcQwgQ8Dvz7FPk+AIYLISIbItReYCIuvOrBExvmxF6LkbRkcxh9O3nvzDxqbjy3v9GSz38Iq1l+vom4iKry4yKc2PO9ZxHkFRkItboqH5Jamqon5jdbbQx8tiVj32zKjL9lafWMcDFyQD7XPtWaq55sgwA6e4QnYsOd2PO99dB0rQrdxIVX1cXlhiEzWnLFv9pxxQUlXNxGCxlOuiObmV9G029yG15aGs2Ewcf9ts35hj3PSJyHURIX6cKeV4sl44fScsGG7RYG9K65U3l9x58/Vm0N4ZZLTpwynT3PSFxUlXESF+WqNJB84XBCUqqVqy8uq1d97IX1vK5+DKPvBQ3b8dxe4H2NxUbUlKVdh77H/owvonlyaDaGP6kR80ejjCiF4tzgE+BGYDWQADwMzJdS1nx996YIzZD6R0OE+nqfFn6+0vD9/iCWbA7liZuyK499+nA6X/4jnTkjj7BwUzibD3h/k8LXV6VEHW7Wnkn6X1LM6mnpvP3wMV5P0mzFgmIDydtsJM9IY8PMg1Q4BYeyvR8c1fWorS5GAyRNSicl8QA70iz8flQLh3yaGsbTw7JJSTzI08OymLwwtmYh5yk+26sB5azbYqFHx4oaoTzwM/58HvVPhRPW7gpm4MWnNqLqOx6ffz+cnp0r6Nm5fqEu33L8XFf79Ovq5myf5xskq1ob+r7OYd0vNiJDXFzUsuY8xTPGee6JUhPLFYpzACllATAIQAgRAfwLuF0IMQeIAF6WUm7yk/0NYJsQ4mV/5QshxgBjAP7zEIwZoB2PC3OS6eEZsheYiAmtGRLZfSyAZ5bEMmfkESJsVQ/D2FDtrT4q2EX/LkXsyLDwe2YAi34MA6Oga+syMvOqys/MM9UIiUUEuyksMeJ0gcmopwmvGcro1bGM9GwzuScM/LAniPgmTiJDtLr07VLM0k1VnjB7fk05ceFOMvPNgOZVyPSRJtTq5rIOJWz41UbHZhV8+UMok+/UHm439SjimU/qZkQtW7iPVYsOAvDC7KtoEtvYHzxrGAvXBLNonRYK6tq2gsxcE6AZEJm5RmIi6hZi8mTVJiuDfITywM/4q2fINHW3jS7xZTQJ8V23hV/bWJSsTXDv2s5BZk6V5ykzx79Oby0OIbfQwFsT6x8irfN1dTSAZxbHMucB7+uqXrLCnV7XmN3HNaalqTn2v94awtpfbKTuakO5Q1BUZuCJeXHM+ltmg+ryv4jyRCkU5x5TgES0eVI/AyMBv1+jlVLmo3myHq4lzWwpZU8pZc+TBhRA1/gy0nLMZOSaqHDCqu2hXNfZO6xwNM/Eox83Y+bwTNpEV4UESioEReWi8u//+91Kh7hyRlxRQNLj6SRNyeCG7sUs2xSClLDtQCAhQe4aBpIQcFmnUr7+WZsH9eWmEK7rrs2POpRlrnzT3nUoEIdLEBHsplmkk+0HAiktF0gJh3PMlDkMZBzX9fg5lOu6eutxXbdilv0QqtXloEWrS5iL3BNGCku0W2FZheC7PVba6pNsY8Kc/LhXM4C+3xNE6+iaK7l8MXREe+Yk9WdOUv8/jQEFMGJAUeVk8Bt6lrJsg1Vrr70BWntF1O9Bf6JEsPm3QK6/1PdHh7u2KCPtuJmMHL3ftoZyXZf6hbVWbQ1hUC2hvBE3FpM0M5ukmdnc0KuUZam6Tr+bCbFKnzotTraycUcgr/wjF0MDnpKVep28rraFct2FPq6r+c2YeY/3dVVvWa3KSMs2V439LaFc163a2O9azLIfa479iUOOkzr9IGunHuSVvx/j8o4lZ96AUp4ohULRWAghOgDNpJQpQojuQCmaN95yiqyvAJup5zVtMsKUIdk88H68tsy5VyEd4ir49HvNq3PP5QW8nRxFfomR55dpK3pObmWQc8LEIx9rCwddLrjlkhP07eTtcejXtYSUnVb6T25FUICbGfdnVZ4b/UZTpv81i9hwF08OO874OXG8lhRJ5xYV3HllIQBfb7GRtCkEkxEsAZJXR2ciBFzctpwbLy3mtuktMBklnZuXkzgikwfe1vXoU0iHZhV8ukHX4+oC+nUpJmWXjf4JrQkKkMz4i/awyCo08tT8OFxuzSAb2OME1+oG2LR77cxYEoPTLQg0uZl6r70+zQtAbnYZDw5LpqTIgTAIvpi3jw+/GoAtuP5zf2pDDPsE0foasDbBMCEDue455NYPGlxev+5lpGyz0H98U4IC3cwYW+WRGf1SE6aPySU2ws381cHMXRnC8Xwjg5+Ko1/3UhLHaCvpvtkcxJVdy7FafIeyTEaYcns2D8yOxyVhWG99/H2n99sVBWQXGhn2WkuKygwYBMzbEM5X/zxEsMVNaYXgu99tTL0jy2f5NXS6pJyUrRb6/yNWGwMPVa34G/1CFNPH5hEb6ea5ueE0i3Yx/BltNWn/3mWMu+ME2fkGhj0dQ1Gp0OryVTBfvWwn2Oqtn8kIU4Zm88AcfTye1Ev3lt7Tp4C3v9Wvq6X6dWWEpf/QVrhOWBjHj/ut5BUb6Tu9DY8OyOHO3oX+2/CubG3sSxh2eSEdmvoZ+8+3JshcNfYbhT+pcVRXhPQVUFUoFH8IQohFwGQp5V5964JlQBgwRUr5RbW0CUCRlHKW/v8rwHgpZe23rWV+JmecaSIa0dHtaFgopCEcuWFSo8iJS/DrfDzjGG9tRG/ZMd9eqbNCvO3Uac4U6Q2bGF5vGtux2f8U95NTsaYe95sBpynrD0B5ohSKcwgp5V0ef2cBV9SSNqHa/xOACWetcgqFQlFf/nRmUf1Qc6IUCoVCoVAoGoAyohQKhUKhUCgagDKiFAqFQqFQnB3O8Oo8IcRAIcQeIcQ+IcRTPs4LIcQb+vkdQogedc3bEJQRpVAoFAqF4uxwBo0oIYQReBu4CbgQuEcIcWG1ZDcBHfSfMcC79chbb5QRpVAoFAqF4s9Ab2CflPKAlLIC+AwYUi3NELSvPUgp5fdAuBCiaR3z1hu1Ok+h+F8jtJHkRFobSRCwv6jRRDVf2UhbDzTitgOuFY237UBmQuNsEQHQ/NPG2yaCy5s0jhy77/2izlnqsTrP88sKOrOllLM9/m8OZHj8fxi4rFoxvtI0r2PeeqOMKIVCoVAoFH84usE0u5Ykvkyy6vtQ+UtTl7z1RhlRCoVCoVAozg51+eJ43TkMtPD4Px44Wsc0AXXIW2/UnCiFQqFQKBRnhzO7Om8z0EEI0UYIEQDcDSyvlmY58Fd9ld7lQIGU8lgd89Yb5YlSKBQKhUJxdjiDnigppVMIMQ74GjACH0gpdwkhHtTPvwd8BdwM7ANKgL/Xlvd066SMKIVCoVAoFGeHM/zZFynlV2iGkuex9zz+lsAjdc17uigjSqFQKBQKxVni/P54njKiFIr/ATp16jQQeB0wThwawZgb87zOSwmJi6JJ2WXDEiB58a+ZdGlZDkDqLiuJi2JwS7jzyoLKvG+ujGLRxjAiQ5wATBiSQ7+LiqlwwnOfxLLziBUhYPLfC7jsogpNxgehpGy1aDLG5dOlraNGXSe+Fs7OAwGYjZKu7R1MHZuP2eNOtWOfmeGTmvDq+DwG9inzqW/qHiuJy/U69ypgzLXe+i7fGsKc9ZEA2ALcJNxm54JmFZXnXW4Y9mZLYkOd/Ofvtc89Td1tJXFZDG433HlZAWOu95a1325m0udx7DocyPibchil1+VAlpnxHzetTJeRY+axgTnc3zffrywpIXF+OCnb9DZ8MJcubWq24YKvg5m3Oph0u5lN7x0hMtQNwNwVIaz4Ttt6wuUS7D9iYtN/jhJSq4Y1EUPeR3S8BYqzcL/TtZ6560f6/kJmTvqJvbvyGTm+C8NHdWpwWal7rSSu1vuqRwFjrvbuq29323h9bRMMQmI0wKSBWfRspY2xjzaFs3hLGALoGFvOC0PsBJr9L+6SEhLftZKy2YwlUPLixGK6dHDVSDfpFRs79xqREtrEu3lhYhG2IDhRLHhypo2jWQZcLhh5RxnDBlT4kKTLWhhJyvYgbVyMPk6X1jXTLvgmhHlrQknPMrPprXQiQ7Rxsfw7G3NWhQFgs7hJ+FsOF7SsOa4axPltQ6mJ5QrFuYIQIloIsVEIsVMIMdTjeJIQopmP9JOFENv0H5fH3495puvUqZPXTr0rN4ey71iAV1mpu2ykZQWw5vk0pt1rJ+HTGEAzJqZ+FsPccUdYNSWN6nnvvz6PpMnpJE1Op99FxQAs3qjdjFe8ks2HU3J4aX4objekbg0k7ZiJNW9mMe3BfBJmh/lsh8F9S1n9ehYrXsmmvAIWJ1ftN+VywawFoVx1cbnfdnS5YeqyGOaOPMKqCWms3B7KPru3vvERDhaMzWDF+EM8dH0Ozy6N9To/f2M47WJ8P7BqyFoaw9zRR1j1zzRWbg1lX6a3rHCrm8lDsxh1jfcDu22Mg6SJ6SRNTGfp+HSCAiT9L6p9v6vUbRbSMk2seSWTaQ/kkfBBhM90PTqV8+GkbJo3cXodf+DWEyS9YCfpBTsThufTq3M54cHuU+pZHbntI9wLBtY7X0MICQ9g3OTu3DWq42mV43LD1K9imDviCKseSWPlzlD2ZXn3VZ82JSx/6BBJD6UzY0gmzyyPA8BeaGL+DxF8MSadlY8cwuUWrNpZu+mZutlM2lEDaz4oYNo/ikl4y+Yz3aSxxSx/t5AV7xXSNNrNwuUWABauCKRdSxfL3y3k45kneGm2lQo/dk3qjiBtXMw8wrS/55AwL8pnuh4dy/nwn/Ya4yI+2smCSZmsSDzKQ4MLePbDM7jn1Rn+7Mu5hjKiFIpzh3uAeUAf4EkAIcStwBYpZQ13iJQyUUrZXUrZHSg9+beU8o1qSXsD+/bs2XNgz549FYN6FpK83fuGnrzdxtDLCxECurcto7DESFaBkR1pFlpFO2gR7SDABL7yVmffsUAu71QCQFSYmxCrZOd+M8mbLQy9plST0dFBYYmBrLyat6B+PcoRQpuP2q29A3uOsfLcx/+1ceNlpUSF+X/w78iw0CrKQYsovc4XF5L8q3ede7QuI8yqldG9ZRmZBebKc5n5JtbvDuaOXgW16gmwI72arEsKSd7lLSsqxEW3luWYjH4KATbttdIiykHzSKf/REDyz0EMvbpEa8MOFX7b8MLWDuKja3o9PFm1ycotV5TUmsYvhzZAaW7D8taTiCgLF3SLxGg6vafsjiMWWkU6aBGp99VFhSTv8e4rW6CsnAdd6jAgRJWnyeWGMofA6dJ+x4Scoq82mRl6fYXWV51dFBYJsnJq6hCsV0FKKKug0pgQQHGpQEooLhOEhUi/Yyh5i5WhVxZrstqXa+Miv2biC1tVEB9ds949OpQTZtOvh/blZObWMljry8mLuS4/f0KUEaVQnDs4gCAgEHALIUzA48C/T7Ncr516YyOc2PPNXgns+SbiIqpec+MinNjzTfrxqptu9bwL14dz6/RWPD0/loJi7XZyQXw5yTuCcbogw25k1wEzx3KM2HOMxEVVPdjjIl1eBlJ1HE5ISg3i6u6a18meY+DbHy3cPaD2B7+9wERcuEedw5zYC8x+0y/ZHEbfTsWV/89YEc2TN2djqMM9vb6y/LFqawi3XHLi1PLyjMR5GFpxkS7sefV/4JWWCzZstzCgd+PtVP5HYy80ERfq0VehTuyFNfvqm9+CGfhma8YubM6MIfbKtCOvyOPaV9ty1cttCba4uar9KcZhjoG46CpjPy7ajT3H9yP36ZdtXHlPOAcyjNw3WAsfjhhcxv50I1ffG87gB8OY/GAJBj9PbHuekbgoz3HhbNC4AFiSEkzfbmdwXCgjSqFQNBKfADcCq4EE4GG0b0A10F1QiSgrK+skhPhJCPHT+q14vWGD7217BdrbcY3jet57+ubzzbSDJE06REyYkxe/iAZg2BUFxIU7GfavaGZ8GMolnSowGvzIqOW++fycMHpeWEHPC7WwWuKHYTzxl0KMp3g2+Jbje+7K9/uDWLI5lCduygZg3W82IoNdXBTvP1x4Sln13AS5wglrdwUz8OJTG1E++6Ne0jTWbbHQo2NFg0J5f1bqOi76dy5i9aNpvH33UV5fq4XFCkoNJO8OJvnxg2yYeIDSCgNJ22sP5/m+dnynfWFiMRsW5tOupYuvUrUQ48afzXRu52LDJ/kse6eAqe9YKSr2nd/f9Vtfvv/NwpLUYJ4YnnfqxApATSxXKM4ZpJQFwCAAIUQE8C/gdiHEHCACeFlKuakBRR+2WCwlUsqrAf7zz0gJ3i79uHAnmXlmQHsLzswzERPuxOESZOZV3SbseSZiwrS8TUKrvEp3XlXAg283B8BkhEl3ZkN0KQv/a+XfC0LJsBvp2bmCTA/PU2aukZhI3yGntxYFk1to4K2xVTfznQfMTHhVmwOUd8JAypZATEa4obf35PK4MCeZ+R51LjARE1ozhLH7WADPLIllzsgjROihjC1pQaz91UbqnjaUOwRF5Qae+CyOWXdn+qynT1lhtYd5qpO620aX+DKahPhui4Vrglm0Tov5dG1bQWauCdAMy8xcIzERtYftfLFqk5VBDQ3lNQLLFu5j1aKDALww+yqaxJ7+dwTjQp1kFnr0VaGp1pBcr9alpC8LILfYwA9pVuIjHETatLYe0PkEWzOCGFLN8F24PJBFqwMB6NrRSWZ2lZ8iM9tATKR/o9VohJv7VvD+EgvDBlSwdE0gY4aXIQS0auYmPs7NgcNGuoXrsr4NYVGKZsh1bVNOZo4J0Iz/zFxTvcfF7nQzz7wfxZwn7EScSeP6T+phqivKiFIozk2mAIlo86R+RvNSJQHXNqCszUCHTp06tQGOdGoeyssjj3kluK5bMQvWhzOo5wm2H7QQEuQmJsxFZLCLtCwzGcdNxIY7WfVTVd6sAiMxYdqN+tttwXRopt3ASyu0eRxWoHUzF13aOlg4LYf1Pwey4L82Bl1Zyva9ZkKsbmIiat6sF39rZeM2Cx89d9wrfLH2nazKv596K5xrLi2rYUABdI0vIy3HTEauidhQJ6u2h/Ly3d76Hs0z8ejHzZg5PJM20VVhzIk3HWfiTccB+GF/EB+kRvg1oAC6tigj7biZjBwTsWFOVm0N5eW/HPOb3hertoYwqJZQ3ogBRYwYoE04X7/VwoI1wQzqU8L2fQFaP/low9o4USLY/Fsg/364ceY0NYShI9ozdET7M1pm12b6uMgzERviZNXOUF4e5t1Xh3LMtIx0IATsOhqIwyWIsLppFuZk+2ELpRUCi1my6aCVi5rV9FaOGFzOiMHa8fU/mFmwIpBB11SwfbeREJskJqqaB1hC+jEDrZq5kRLW/WCmbQvtmmoa42bTVjM9L3JyPE9w8LCR+Dj3yfccRtxwghE3aONm/bYgFnwbwqDLi9m+P1AbF+F1N6KO5hh59M0YZo49Tpu4+r0EnJLz24ZSRpRCca4hhOgANJNSpgghugOlaB57S0PK27Nnj7NTp06VO/XedOkJOjSr4NNUbXXcPX0L6HdRMSk7bfSf0pqgAMmMv2qGg8kIU+7O5oE347Vl/1cU0kHfCuDfS6PZfTgQBDSPdDB1hDZ/JOeEkVFvxGMwC2Ij3cx8LB/QJoynbLHQf1wMQYGSGQ/nV9ZxdGIk0x/KJzbSzXOzw2gW7WL4ZC082P+yUsbdWfuqNU9MRpgyJJsH3tfr3KuQDnEVfPq9ru/lBbydHEV+iZHnl2mrEI0GWPpYer3b1mSEKbdn88DseFwShvXWZX2ny7qigOxCI8Nea0lRmQGDgHkbwvnqn4cItrgprRB897uNqXdknUKSRr/uZaRss9B/fFOCAt3MGFtlCI1+qQnTx+QSG+Fm/upg5q4M4Xi+kcFPxdGveymJYzSv3jebg7iyazlWS8O/vSqGfYJofQ1Ym2CYkIFc9xxy6wcNLq82crPLeHBYMiVFDoRB8MW8fXz41QBswfWbe2YywpSbs3ngY72vLimkQ0wFn27W+6pXAV//FkzS9lBMBonFLHn1jqMIARfHl3HjhUXc9p9WmAySzk3LGX5p7QsP+vV2kLLZTP+RYdp4n1AVixv9bDDTHy8mOkLyr1k2iku0F49ObV08P05L9/C9pTz9cjC3PhiKlPDEyBIiw2SlEeUl6+JSUnYE0f/J5pqsB45XyXo5hukjc4iNcDF/TQhzvwrjeIGRwc80o1+3UhJH5fD2snDyiww8P18LXxoNkqXP1+9l4H8VIX0FbhUKxR+GEGIRMFlKuVcIEQMsA8KAKVLKL/zkKZJSBtdJwFo/E4TONNF1q84ZYX/djazTprFePZuefgirrrhWNN4E88yESY0mq/mnMxpNFpefwW0BasNe2DhyTnJ5+en5kn6sh7Xeu+xP57dSniiF4hxDSnmXx99ZwBV1yNOIFotCoVDUlT+dXVQvlBGlUCgUCoXi7HB+21DKiFIoFAqFQnGWUEaUQqFQKBQKRQNQWxwoFAqFQqFQNABlRCkUCoVCoVA0gPPbhlJGlEKhOEs05rYD7RpxcWJF/XcIbxDHzs9tB+ISGnHbgb810rYDAN8fP3WaM0F444hR1A1lRCkUCoVCoTg7nOfhPPUBYoVCoVAoFGcHUY+f0xEjRKQQ4hshxF79d4SPNC2EEOuEEL8JIXYJIf7hcS5BCHFECLFN/7m5LnKVEaVQKBQKheIs0UhWFDwFJEspOwDJ+v/VcQITpZSdgcuBR4QQF3qcf1VK2V3/+aouQpURpVAoFAqF4uxgqMfP6TEEmKf/PQ8YWj2BlPKYlHKL/vcJ4Deg+ekIVUaUQqFQKBSKs0SjeaJipZTHQDOWgJhaayVEa+AS4AePw+OEEDuEEB/4Cgf6QhlRCoVCoVAozg71sKGEEGOEED95/IzxKkqIb4UQO338DKlXlYQIBr4AHpdSnvyi87tAO6A7cAx4uS5lqdV5CsX/AJ06dRLA68DNHZu34sW/ZtKlZXmNdBnHTUx4vykFxUYubFnOzPuPEWACKSFxUTQpu2xYAqRX/usmt8FmcWMwSIwGWPp0OgC7jwbw3JexlFQYaB7h4PZLC3l5dRPcEu7sVcCYa/O8ZC/fGsKc9ZEA2ALcJNxm54JmFZXnXW4Y9mZLYkOd/OfvR2vVV0pI/CCUlK0Wrb7j8unS1lEj3cTXwtl5IACzUdK1vYOpY/Mxe9wVd+wzM3xSE14dn8fAPmX+Zc0PJ2WbLuvBXLq0qSlrwdfBzFsdTLrdzKb3jhAZ6gZg7ooQVnxn1XR0CfYfMbHpP0d9rmRP3W0lcVkMbjfceVkBY673bsP9djOTPo9j1+FAxt+Uwyi9jQ9kmRn/cdPKdBk5Zh4bmMP9ffNracXaSd9fyMxJP7F3Vz4jx3dh+KhODS6rNsSQ9xEdb4HiLNzvdD2tsqSExHetpGw2YwmUvDixmC4dam5ZMekVGzv3GpES2sS7eWFiEbYgOFEseHKmjaNZBlwuGHlHGcMGVPiQBKl7rSSu1vuqRwFjrvbuq29323h9bRMMQrtuJg3MomcrbYx9tCmcxVvCEEDH2HJeGGIn0Cz96pX6m5XEpTHatXV5AWNu8DEuPtHHxaAcRl2nnT+WZ+KfC+M4XmjEYIC7+hTwt3759WjROlCP1XlSytnA7FrO3+BfjLALIZpKKY8JIZoCWX7SmdEMqIVSyqUeZds90swBVtalzsoTpVCcQwghooUQG/W3q6Eex5OEEM385Km+quRFH8luAjoAHabdayfhU9+e7llfRnP/dfmsmZpGqNXFkv8LAyB1l420rADWPJ+Gr/zzxmeQNDm90oACmPxFHBNvOs6K8Ye47sIiJi+JZe7II6yakMbK7aHsswd4lREf4WDB2AxWjD/EQ9fn8OzSWK/z8zeG0y7G9wOrOqlbA0k7ZmLNm1lMezCfhNlhPtMN7lvK6tezWPFKNuUVsDjZWnnO5YJZC0K56uKaxqaXrG0W0jJNrHklk2kP5JHwge8oQI9O5Xw4KZvmTZxexx+49QRJL9hJesHOhOH59OpcTniwu0Z+lxumLo1h7ugjrPpnGiu3hrIv07sNw61uJg/NYtQ13g/RtjEOkiamkzQxnaXj0wkKkPS/6PT28QoJD2Dc5O7cNarjaZVzKuS2j3AvGHhGykrdbCbtqIE1HxQw7R/FJLxl85lu0thilr9byIr3Cmka7WbhcgsAC1cE0q6li+XvFvLxzBO8NNtKRU17Weurr2KYO+IIqx5JY+XOUPZlefdVnzYlLH/oEEkPpTNjSCbPLI8DwF5oYv4PEXwxJp2VjxzC5Ras2hniVyeXG6YuiWHu2COseiqNlVv8jIthWZXG00mMBslTQ7L576RDfP54Op9sDK+R90/EcuBv+t9/A5KqJxBCCOB94Dcp5SvVzjX1+Pc2YGddhCojSqE4t7gHbVJkH+BJACHErcAWKWVt7hfPVSW+VqUMAebv2bNHdm9bRmGJkawCo1cCKeH7PVZu7HECgNsuLyR5u7aJZfJ2G0MvL0QI8Je/OgezzfRqo20YGWl14XALWkQ5CDDBoIsLSf7V+wHWo3UZYVbNeOjesozMAnPlucx8E+t3B3NHr4JaZZ4kebOFodeUavXt6KCwxEBWXs3bXb8e5QihvSx3a+/AnlOl08f/tXHjZaVEhdU0aLxk/RzE0KtLNFkdKvzKurC1g/jo2jfqXLXJyi1XlPg8tyPdQqsoR1UbXlJI8i7vNowKcdGtZTmmWrpm014rLaIcNI90+k9UByKiLFzQLRKj6SzvA3RoA5TmnpGikjeZGXp9hdZXnV0UFgmycmrWP1hvVimhrILK6ToCKC4VSAnFZYKwEOmzrXccsdAq0kGLSL2vLiokeY93X9kCZaWTptRhQIgqT5PLDWUOgdOl/Y4J8d9XOw5ZaNXEQYsmHuPiFz/jotqwjAlz0aWF9pIQbJG0ja3AXnCGA1SNNiWKF4H+Qoi9QH/9f4QQzYQQJ1faXQncB1znYyuDmUKIX4QQO4BrgfF1EarCeQrFuYUDCAICAbcQwgQ8Dtx6muU2BzJO/hMX4cSebyImrOqhnldsINTqqnwoxIVraQDs+SbiIqpeub3yCxj1RjwCGH51AcOv1gydjrEVJP9q44YuxXyzK5gKZ9VdMjbMyY70IL+VXbI5jL6diiv/n7Eimidvzqa4vG7vffYcI3FRVbrFRbqw5xiJifBtEDmckJQaxOS/F+r5DXz7o4V5z+Xwy7u1v5nb84zEeRgkcZEu7Hn+ZfmjtFywYbuFZ+/P9y2nwERceJWcU7WhP1ZtDeGWS07UO9/5gD3HQFx0Vb/ERbux5xiIiapp3D79so2UzWbatXTx1GjNsB0xuIyHEkK4+t5wiksFrz5dhMHHkLQXmogL9eirUCc7Dtfsq29+C+blb5uQW2zkPyOOVKYdeUUe177alkCzmyvblXBVe9+GNejjIsJDVriTHYfqPy4O55j47XAgF7fyHbZuMI202aaUMge43sfxo8DN+t8b8WOuSSnva4hc5YlSKM4tPgFuBFYDCcDDwHwppf+7qMZ4jzerG6ufrKioaHn48OG5QoifZuuR/hp3Elnz3nLy/udrNsbJ1J8+kc6Xk9KZM+4IC1PC2bxXu4En3pnJJ5vCuf2NlpQ5BEbhXYoQvud4fL8/iCWbQ3nipmwA1v1mIzLYxUXxtYfVvFTxVd9a7uXPzwmj54UV9LxQCxcmfhjGE38pxFi7s02T5UNYQx4b67ZY6NGxwmcoD/z1gf95Mr6ocMLaXcEMvPh/04jy2Vd+OuuFicVsWJhPu5YuvkrVDOmNP5vp3M7Fhk/yWfZOAVPfsVJUXDOv7/FX82j/zkWsfjSNt+8+yutrowAoKDWQvDuY5McPsmHiAUorDCRt9x/Oq6us2iguFzz2YTMm3ZZNsKV+xv8pOenqrcvPnxDliVIoziGklAXAIAB9ie2/gNv1iY4RwMtSyk0+sr4qpZzleaBTp06PAKMBAgICfoiPj1+7Z8+eT1kr5BfPmYgJ9w4RRAS7KCwx4nSByaiF0GLCtDRx4U4y88yA9paamVeVPzZce4uPCnXRv3sRO9Is9OpQSrsYBx88oL1dr9oezMbfq0IM9gITMaE1QxS7jwXwzJJY5ow8QoRNu5lvSQti7a82Uve0odwhKCo38MRnccy6O9Mr78L/WlmUrMno2q6CTI/QXGaukZhI36G0txYFk1to4K2xVfNFdh4wM+FVbW5T3gkDKVsCMRnhht6a/gvXBLNonS6rbQWZuSagokpWRP2/r7dqk5VBfkJ5AHFhTjLzq27Z9oKq/qkrqbttdIkvo0lIw77/t2zhPlYtOgjAC7Ovokls/T0ejc3C5YEsWh0IQNeOTjKzq3wHmdkGYiL9Gw1GI9zct4L3l1gYNqCCpWsCGTO8DCGgVTM38XFuDhw20q2Td3vGhTrJLPToq0JTrSG5Xq1LSV8WQG6xgR/SrMRHOIi0aWUO6HyCrRlBDPFj+MaFOcnM85CV7/va8ofDBY990IxbLy1kwMVn4XuXf07bqM4oT5RCce4yBUhEmyf1MzASqPPXW/fs2fP2nj17uu/Zs6c7sAz4a6dOncS2AxZCgtxeoTzQXgQv61TC11u0t94vvw/lOv2mel23YpZ9H4qU4Jm/pFxQVKbdJUvKBf/3m5UOzTSPUU6RZsS43bDut2DMJklGrokKJ6zaHsp1nb1f4Y/mmXj042bMHJ5Jm+iq0OHEm46TOvkga586yCv3HuPydiU1DCiAETeVkDQrm6RZ2dzQu4xl64O0+v5uJsTq9hleW/ytlY3bLLzyeJ5XWGbtO1msfVf7ufHyMp4bXVBpQAGMGFBUORn8hp6lLNtg1WTtDdDapp6hvBMlgs2/BXL9pf4/Oty1RRlpx81k5OhtuDWU67r4cIPUwqqtIQw6jVDe0BHtmZPUnzlJ/f8UBhTAiMHlJL1TSNI7hdzQx8Gy5ACtr34zEmKTxER5e22khENHDZV/r/vBTNsW2rXSNMbNpq3aXL3jeYKDh43Ex9Xs667NykjLMZORp/fVzlCu6+TdV4dyzJWesV1HA3G4BBFWN83CnGw/bKG0Qpt7temglXbR/hdUdG3pY1xcVLdxISVM/jSOtrEV/P3a/DrlqT+NNynqj0B5ohSKcxAhRAegmZQyRQjRHShF89xbGljkV2jzAvY9uzCWGX+tMkJGv9Wc6X/JJDbcxZNDjzP+/aa8tiKKzi3KufMKbY5Qv4uKSdlpo/+U1gQFyMr8OYUmHvmPtmjQ5YZbep2gbxfNm7JyWwifbAoHoP9FRbx4p50H3o/XtiroVUiHuAo+/V5bNXfP5QW8nRxFfomR55dpK/+MBlj6WNVqv/rQr0c5KVss9B8XQ1CgZMbD+VX6JkYy/aF8YiPdPDc7jGbRLoZPjtbqeVkp4+6s39t4v+5lpGyz0H98U4IC3cwYWzUJevRLTZg+JpfYCDfzVwczd2UIx/ONDH4qjn7dS0kco3m/vtkcxJVdy7Fa/IdhTEaYcns2D8yOxyVhWG+9Db/T2/CKArILjQx7rSVFZQYMAuZtCOerfx4i2OKmtELw3e82pt7hc+V3vcnNLuPBYcmUFDkQBsEX8/bx4VcDsAWbT525HohhnyBaXwPWJhgmZCDXPYfc+kGDyurX20HKZjP9R4Zp42JClbEx+tlgpj9eTHSE5F+zbBSXaEZMp7Yunh+npXv43lKefjmYWx/UXiieGFlCZFjNPjMZYcrN2Tzwsd5XlxTSIaaCTzfrfdWrgK9/CyZpeygmg8Rilrx6x1GEgIvjy7jxwiJu+08rTAZJ56blDL/U/4IKkxGmDMvmgff0a+uyQjo0reBTfWXtPVfq4+Jlj3GREs5XTx9i99EAkn4KpWPTcobMbAnAhFty6Hdh/YzzWvlz2kZ1RkhfQWKFQvGHIoRYBEyWUu4VQsSgeZLCgClSyi+qpU0AiqqH8/yytp4TJhpK4amTnDHaBTeerIqGhcLqzTH/XqkzzZFbJjWarLiEOjtTTxvj35o0miy+P944csIbR0wlN/mYLFkf9kbV/X7TwcdSyXMc5YlSKM5BpJR3efydBVxRS9qExqiTQqFQ1Js/nVlUP5QRpVAoFAqF4uzwJ111V1fUxHKFQqFQKBSKBqA8UQqFQqFQKM4O57cjShlRCoVCoVAozhLneThPrc5TKP7X+NnaOBd99Q91nU3SzuCS7FPRmM+Elr4/kHvG+a0R2+/yxlsx55rXSCvmgMyExlnh2DzV1/fFzyJ9Xac34tNi6n6/aZ31p7O4lCdKoVAozkUay4BSKM4mfzqzqH6oieUKhUKhUCgUDUB5ohQKhUKhUJwdzvM5UcqIUigUCoVCcXY4v20oZUQpFAqFQqE4W5zfVpQyohQKhUKhUJwdzvOZ18qIUij+x5ESEueHk7LNgiVA8uKDuXRp46iRbsHXwcxbHUy63cym944QGeoG4ESJ4Mm3oziaY8TlEowcdIJh19RcMi8lJH4YRspWC5ZAyYsP59GlbU05E9+IYOd+M2YTdG1XwdQx+ZhNsP+IiUnvRLDroJnxdxcyanCRX51S91hJTIrBLeHO3gWMuTbP6/zyLSHMWR8JgC3QTcJtdi5oVgHA04tiWf+bjahgFysnHjpl+6XutpK4PAa3W5d1nQ9Z6zxk3V5N1q+6rCdOLUtKSPzIow0fqqUND5gxG6Fr+wqmjvZow3c92vDWWtpwr5XE1bpePQoYc7W3Xt/utvH62iYYhMRogEkDs+jZqgyAjzaFs3hLGALoGFvOC0PsBJp9r3SXEhLftZKy2azpNLGYLh1qfuR50is2du41IiW0iXfzwsQibEFwoljw5EwbR7MMuFww8o4yhg2oOGVb+kIMeR/R8RYozsL9TtcGlVFX0vcXMnPST+zdlc/I8V0YPqpTvfJLCYmfNSHlF6t23f49iy6tymuky8g2MWFOHAXFBi5sWc7MUXYCPJ78Ow4GMvyFeF4dm8nAS7Xr9rqnWmGzuDEI2H2400979uzp2XBNz29P1HluIyoUf06EENFCiI1CiJ1CiKEex5OEEM385EkQQjxRX1mp2yykZZpY80om0x7II+GDCJ/penQq58NJ2TRv4vQ6vnBNMO3iHSx/0c7Hz2bx0sIwKpw186duDdTkvGFn2pg8EuaG+5Qz+KoSVr+WxYpZWZRXCBav1Zb6hwe7mfz3/Fof/AAuN0z9Moa5o46wamIaK7eFss8e4JUmPtLBggczWDHhEA9dn8OzX8RWnru9ZyFzRx2pVYZPWU/UIuuhDFZMPMRDN+Tw7JJqsh6omyyA1G16G75uZ9roPBLeD/eZbvDVJax+1U8b3l/HNvwqhrkjjrDqkTRW7gxlX5a3Xn3alLD8oUMkPZTOjCGZPLM8DgB7oYn5P0TwxZh0Vj5yCJdbsGpniH+dNptJO2pgzQcFTPtHMQlv+d7aYdLYYpa/W8iK9wppGu1m4XILAAtXBNKupYvl7xby8cwTvDTbSkVNu7JOyG0f4V4wsGGZ60lIeADjJnfnrlEdG5Q/daeVtCwzaxLTmXZfFgkLo32mm/VFFPffkM+axHRCrW6WbAytPOdya+ev6lJSI9+8iUdIei6D0zOg0Gyouv6cjhghIoUQ3wgh9uq/fd7IhBBpQohfhBDbhBA/1Td/dZQRpVCcm9wDzAP6AE8CCCFuBbZIKY+eSUHJPwcx9OoShIDuHSooLDGQlVfz1nBhawfx0TU9BEJAcakBKaG4TBAW7Pa5z2byT0EM7avL6eigsFj4lNOvRzlCaOV2a1+BPccIQFSYm27tHZiMte/dtyPDQqsmDlpEOQgwwaCLC0ne5f1g7tG6jDCr5knr3rKMzAJz5blebUsJs9bU06es9Gqyup89WQDJm+vYhpdUa8PcerbhEQutIh20iNT1uqiQ5D3eetkCZeXCq1KHASGqynS5ocwhcLq03zEhPqzqkzptMjP0+gpNp84uCosEWTk1n6jBungpoayCyoeuAIpLRdX4C5GYjLWq559DG6A0t4GZ60dElIULukViNDXMekjeZmPo5Se0dmtXrl23+d6KSwnf77Fy46Wa0XzbFSdI3hpcef7jtWHceGkxUSF1H4P15uRArMvP6fEUkCyl7AAk6//741opZXcppaeBWJ/8lSgjSqE4N3EAQUAg4BZCmIDHgX+faUH2PCNxkVUPubhIF/a8uj+FRgwoYv9RE1c/0ozB/4pj8l/zMfi4s9hzjcQ1qbpZx0W5Kh/uvnA4IWmDlau7l9W5LgD2AhNxYVX6xIY5sRea/aZfsjmMvp0atmO3vdBEXHg1WQW1yPoxjL4XNHx3cHuekbioerZhqpWrL65nGxaaiAv10CvUdxt+81swA99szdiFzZkxxF6ZduQVeVz7aluuerktwRY3V7Wv6emolJVjIC7aXaVTtBt7ju9H09Mv27jynnAOZBi5b7Cm04jBZexPN3L1veEMfjCMyQ+W+Bx/5xv2PJP3dRvhxJ7vPUMnr8hAaJCr0qjU0hj1/Ea+3RrM3f0KfJY/6rVm3D4tnk6dOo05OxqccYagvXii/x7aGPn/B4aaQvGn5BPgRmA1kAA8DMyXUvp/GjUQX19+qs874cYdFjq3crDh7aMse8HO1I8iKCqpWYJPObUIen5uOD07V9Czc/3mt/jysQifR+H7fUEs2RzKEzdn10tGpSyfOp0dWf7l+U///PtnsA196NW/cxGrH03j7buP8vraKAAKSg0k7w4m+fGDbJh4gNIKA0nb/Yfz6qPTCxOL2bAwn3YtXXyVqoUXN/5spnM7Fxs+yWfZOwVMfcdKUSN+xeaPwncfnTrfyTSJn0fzxO3HMfqwAj596jBfPnuYOf84BvBIp06d+ja4ogZR95/TI1ZKeQxA/x3jJ50E1gghfhZCeBqIdc3vhZpYrlCcg0gpC4BBAHps/l/A7UKIOUAE8LKUclNdy9NvFmMA/jPJjC04nEXrtPhI17YVZOaaAO1Bm5lrJCai7u79pSk2xgwuRAhoFeckPtrJgaNmuoU6WbjaxqJkqyannYPM41Vek8wc/3LeWhxCbqGBt8bUP7QSF+Yks6Dq1mYvMBETWjOctPtYAM8siWXOqCNE2Nw1ztdZVn4dZB0N4JnFscx5oP6yFn5drQ1z6tmGExvQhqFOMgs99Co01RqS69W6lPRlAeQWG/ghzUp8hINIm1avAZ1PsDUjiCEXn6jSaXkgi1YHajp1dJKZXfUkz8w2EBPpv42MRri5bwXvL7EwbEAFS9cEMmZ4mTb+mrmJj3Nz4LCRbp3OYoiqgSxbuI9Viw4C8MLsq2gSG1Tv/Gs+aAFA1zZl+nWrkZlnIibMu48igt0UlhpxusBkPJlGa5edaYFMmKPNY8srMpKy04rJADdcUkxsuJYmKtQF8CXQG0itv8ZQn1cyz/uUzmwp5WyP898CcT6yTq5Hha6UUh4VQsQA3wghdkspG6ibMqIUij8DU4BEtHlSP6N5qZKAa+tagH4j0m5GP1slFDFigDZPYv1WCwvWBDOoTwnb9wUQEuQmJqLuD/qmUS427bTQ84IKjhcYOHjMRHyMdjMfMbCYEQM1t8D6LYEsWB3MoCtL2b7XTIhV+pSzONnKxu2BfDTleIPCMl3jy0g7biYj10RsqJNV20N5+Z5jXmmO5pl4dH4zZt6dSZvoBs5CBrq2qCZrWygv3+tH1j0NkzXixmJG3OjRhl8HM+iKOrThjkA+eraBbdisjLQcMxl5JmJDnKzaGcrLw7z1OpRjpmWkAyFg19FAHC5BhNVNszAn2w9bKK0QWMySTQetXNTMe9XYiMHljBisHVv/g5kFKwIZdE0F23cbCbFJYqK8/SxSQvoxA62auZES1v1gpm0L7UHfNMbNpq1mel7k5Hie4OBhI/FxDTOKzzZDR7Rn6Ij2p5X/kRZLAFi/w8qCdWEM6l3E9gOB2nUb7m04CgGXdSrl65+DGdS7iC+/C+G67tp1v/bFqtWgT30QwzUXF3PDJcWUlAvcEoItkpJyATAAmNrQOktR9wHodZ/yff4Gf+eEEHYhRFMp5TEhRFMgy08ZR/XfWUIITwOxTvlryJW+fKkKheKcQAjRAZgupRwuhPgHUAp8CqyRUvapljYBKJJSzqq10J+tXhe9lDD1o3A2bA8iKNDNjLG5dNWXzY9+qQnTx+QSG+Fm/upg5q4M4Xi+kchQN/26l5I4Jg97noGn34siO9+AlILRgwsZclUJ1WeXSwlT3w9jw3YLQQGSGQ/n0bWdLueFKKaPzSM20s2FdzejWbQLm0V7EPa/rIxxd5wgO9/AsKdiKCoVGARYLZKvXrETbJWQ5h2/SfnNxowV0bjcMKxXIQ9dn8unm8IAuKdPAZMXx7JmZzDNwjX5RgMs/Uc6ABMWxvHjASt5xUaiQpw82j+HO3sXejQ0NWUt12X19iPrFw9Zxmqy9nvIGuAhy8cHiKWEqR94tOFDftrwnmpt2NujDZ+u1oYv2wk+VHO1XsrvNmasjsYlYdglhTzUN5dPN+t69Spg9sYIkraHYjJILGbJk/2zK7c4eGNdFF/tDMFkkHRuWk7iYDsBJn3YXd6kpk5vW9nws5mgQMmMCcV07agZA6OfDWb648VER0jufSKE4hJtAnmnti6eH1dMsA3sOYKnXw4mO1c7N/quMoZcr3lVXfOO19CrNsSwTxCtrwFrEyi2I9c9h9z6QZ3yZiZMqpes3OwyHhyWTEmRA2EQBFlNfPjVAGzB/ufUATRPfRHQ2+2TJmzYZSMowM2M+7Po2lozTEe/3pTpf8siNtxFRraJ8bO1LQ46t6xg1qhMAqqJOGlEDby0mIxsE4+88//t3Xl8FdX9//HXJwuEJGRhCQERRMVWqYhrXaq4oVZbca3lq9Ydq7W1rl93cUH9YbWLrVqlWq3W1h0Vv4pFBVuXKqtStS5sCgkBQsIOST6/P+4kuckdIAnJnQHfz8fjPrgzd+6cz5k73PvJOWfO9AagthY+X9j5uk8//XR0qyqXxBf1b3GSYSVz29ynZ2Z3Akvc/Q4zuwro5u5XNtsmD8hw9+XB89eAm939lZa8P7RcJVEi8WVmTwLXuvtnQfPz80AhcIO7P9Ns21uBcne/Z6M7bZZEdZiwS/Q6ypw0DoJJ17Q3IUlUh/k4jcevWRLVkVqbRG2O1iZRbVWfRKXNQbWbdcbXLRrQ4u+bjJLZm5NEdQeeBPoB84CT3X1pMCXMWHc/2sy2J9E9CYmeuL+6++iNvX9T5ao7TyTG3P1HSc8XAftvZPNBwNsdHpSISEul6QbE7r4EOCxk/QLg6OD5l8BurXn/piiJEtkKmNmHwH+BCVHHIiJSz2nrpF1bBiVRIlsBd+/Ye1SIiLRFKwaWb4mURImIiEiH8K383nlKokRERKRjqCVKREREpPXUEiUiW5eFq9NTTjonjN4ujdMBpGtWmHlb57QDvLv1TTsAUDrqtvQUdEB6imk/aokSERERaTU3XZ0nIiIi0gbqzhMRERFptdbcO29LpCRKREREOohaokRERERazTWwXERERKQNNLBcRLZmkz/JZfTzJdTVwcnfrWLkYZVNXv+iPJtr/l7KrK86c8n3l3DOIY2v/3lSEU+9V4gZ7FS6ltt/XE7n7PA5ACZ/msvocSXUOZy8TxUjD2lazgtTu/Lgm90AyOtcx6jjy/l2n3UAXP1kL978OI/u+bW8dNncTdbJHUY/XMikaTnkdHbuuLCSQduvT9nust8V89EX2WRnwa47rOPmkcvIzoIvvs7imnuLmTU7m0t+XM05x67YeFl/Tirrgo2U9WU22Zmw647ruPm8pLLuSyrrhxsua/InuYx+Ifis9qli5KEhx/CNpGN4QrNj+J/gGF7ewmN4Xy6T3s9O1OuylQwamDpvxTV35/HRZ5m4w4C+ddx+2QryusDylcYVY/JYsCiD2lo4+6Q1nHjEutQ6fZbL6FeCOu1RxcgDm9bpH5/k8dvXe5BhTmYGXHPUIvbqvwaAP79TxFNTCzFgp15ruX34hs+/lpj3RTVjrvmAz2Yt4+xLBnHKOd9q8742xob/CdvpB7ByEXX3tu2OTZP/k8vop4Pjtn8VI49oetzcYfTTPZk0K4+cTs4dp5cxaNu1Da/X1sGJY/rRq7CGP16wAIB7xnfnybcL6ZZfA8Clxy5h6LA2VrI+jq28O2/rbmcT2YKYWU8z+6eZfWRmxyWtH2dmfTbwnlFm9rWZTQ/ed2xryqytg5ufLWHseV8z/so5vDStgM/LOjXZpii3jmuPW8Q5Bzf9ki6vyuLRfxbzzCXzeOmKudS6MX5a1w2X81wJY8/5mvGXzeGl6QV8Xt60nL7d1vPYT+fz4qVzueCwJVz/TK+G107Yq5qx53zd4npNntaZOWVZTPhdObeMrGTU2KLQ7Y793ipe+c0iXvzVItauM556PTHfVFF+HdeetWyjCU1DWdODsn5bzi3nVTLqTxso68BVvPLrDZR15qbLanIML9/IMbxgPi9eNpcLDl/C9U83O4bntuIYvp/NnAUZTHioilsuXsmo34fPxXXN+St54b5qXry/mt4963j8hRwAHn+xMzv0q+WF+6r5y5jl/L8HclnXLLesrYObXy5h7KlfM/5nc3jpowI+X9S0TvsNWMULF8xl3AXzuG14Gde9UApAeXUWj75XzDMj5/HSz+ZSW2eM/yj8/GuprkWduOjaIfzonJ02az+b4tP/TN1jR7X5/bV1cPOTJYy98GvGXzeHl6YU8PnCpsdt8n/ymFPRiQk3zuGWEeWM+ltJk9cffaOIHXqlJrVnHlLJuKvnMe7qeQwd1A5zlVlGyx9boC0zapGt0wjgEWA/4AoAM/shMNXdF2zkfb929yHAycBDZi3/Npo5L4f+3dezbff1dMqCY3avZuKspj+W3bvWMrjfWrJCWuVra2HNeqOmFtasM0oKa8LLmZ9D/x5J5eyWWs4e262hMLcOgCH91lBWld3w2t7br6Ywt+Wzd078oAvHHbQKMxiy03qqVxqLKlMPy9A91mIGZjB4x3WUL0lUsnthHYN3XE9W5qZbNSa+38Kydm9W1tLWlTVzXrNjOKSDj+E72Rx32LpEvXaupXqFsWhJaqtCfhCCO6xZR8M4YgNWrjbcYeUao7Crp5xDM7/OoX+39WzbLajTd6qZ+GnTOuV1dizY5+r1GZg1HqfauqTzb71R0jX8/Gup4u45fHtwNzKzOrj1ZO5bsHppm98+c05wLvQIjtse1Uyc2fS4TZyZx3H7VCc+vwFrqF6dyaKqxAdQVpnFm7PyOWn/qs2qRks41uLHlkhJlEh8rAe6AJ2BOjPLAn4J3NmSN7v7x0AN0OLpp8ursigtavzh6VVYQ3nSD+/G9Cqs4eyDKznklu353k3bk59Tx/e+tWrD5RQ2K6d6w+U8/X4hB32r7X8Fly/NpLRHY8JQ2r22IWkJs74Gxr2Vy4FD1rS+rMpMSru3sqzJuRy4W+vKKq9u3Wf19L8LOejbm3EMl2RQ2rOuYbm0Zx3lS8J/Mq6+K48DRhTx5fxMTj82Ua9Tj13DF/MyOfB/ijj2p4Vc+9NVZDR7e3l1FqUFSXUqCD8vXvs4n6Pu2Y7zH9+G24aXN2x79v6VHPLr7fneXcH5t2P4+be1Ka/KorQ46bgVp54L5cuyKC1ubPorLaqhfFliBM9tz/TkiuMqyAjJWx6fXMQPb+vP1Y/1ompVO6QIaokSkTT5K3Ak8AowCrgQeNTdW/TLYGbfBeqAipYWGNb2YS28r0nVqgwmzspn4rWzeevGL1m9LoNxU8K7U1pTzrufd+Hp9wu4/OgWVyO1vJBd20b+0L1pbBF77byOvXZO7d5o97L+1LaywsuJxzG8/bKVvPX4MnboV8vLkxPdSv+cks3OO9Ty1l+X8fy9Vdx8by4rmuV0oedFSJ2G7byCV34+hz/8eAG/fb07AFWrM5j4ST4Tfzmbty4Lzr8Zm9edt6UI/WyaHc3wYwtvfJhHt661fKff2pTXRxy4jNdGzWbcVXMpKajhjmd7tkO01orHlkdJlEhMuHuVux/j7nsBU4EfAM+Y2YNm9rSZ7beBt15iZtOBXwGnuKd+xZrZSDP7wMw+eOCVxvWlhTWULWu8vqS8KmuDXXLNvf1ZLn27radbfi3ZmXDE4OVMm9MldNvSwhrKqpqVU5BazicLO3Hd072494wFFOfVpby+MY+/ksfwK3oy/IqelBTXUra4sTWobEkmJcXhXVm/f6orS6szuPonLe/aePzVPIZf2ZPhVwZlLem4suqFflZhx3BBJ657qhf3ntmGY/hCZ4ZfWMDwCwso6V5HWUXjT0RZRQYl3Ta8v8xMOPqgdUz4ZyKJenZCZ444INEd2L9PHX1L6/jyq6YtdKUFNZRVJ9WpOmujXXJ7b7eaeZWdWLoyg7e/zKVv8Xq65QXn387LmTY//PzbmOcf/5zzhr/GecNfY3F5mu4ruZlKi2ooq0w6bpWp/28T2zS2TpUtS2wz9csuvP5hHofeMIBLH+7Nu//N5fJHEuPMehTUkpkBGRlw8gFVfDg3Z7Njdcts8WNLpCRKJJ5uAEaTGCc1BTgb2NAdTn/t7kPc/UB3fytsA3d/wN33cve9RiaNZ9112zXMWZzN/CVZrKuB8dMKOLSFg0n7FNUwY24Oq9clxr2881kuO5SEt67s2jcoZ2lQzowCDt2laTkLKrP4+aN9GPPjMgb0TL26bVNOPWol4+6sYNydFRy+z2qen5yLO0z/bzZdc52S4tQE4KmJufxzRmfu/uXSlK6mjZZ15ErGjalg3JgKDt+7FWXN7MzdF7eurHoNn1X9MZy+kWM4oo3H8Ni1jLu3mnH3VnP4fut5fmKnRL0+zqRrnlPSvVlrh8PcBRkNz994L5vtt00kkL1L6nhnWuJHfHGlMfurTPqWNj0uu/ZZw5wl2cyvDOr0UQGHNuvGnbsku6HlZdaCzqyvNYpz6+hTWMOMr5LOv9m57NCz9S2Jx526Iw+OG8aD44bRo1frk7Ao7Np/DXMqspm/ODhuUws4dHDT43borit5/t8Fic9vdg5du9RRUljLZcMXM/nW2bx+82zuPmsh++60il+dUQbQMGYK4B8z8hnYO7W1qrWcjBY/NoeZdTOz18zss+Df4pBtvhVchFP/qDazXwavJV+kM93Mjm5JuZriQCRmzGwg0MfdJ5nZEGA1idb5zf+zsJmsTLjhhArOfaAvtQ4n7lPNwNJ1PPF2IQAj9q+iojqTE3/TjxVrMsgweOStIl6+ci679V/DkYNXcPzd/cnKdHbeZi2n7BfewpKVCTcMr+DcsX0Tl1bvHZTzTlDOflX84R/dWbYqk5ueS1xFlJkBz148D4BLHy/l31/mUrkyk4NGD+Dnw5Zw8j7VG6zX0N3XMmlqDsN+0YsunZzbLmy8svC827tz6/mV9OpWx40PFtGnZy2nXJvothj23TVcdNJyKpZlcOJVJaxYbYk6v5zPy3eXk5+b2kkydPe1TJqWw7CLg7Iu2EBZY4OyrgvK2ieprKublXVXOflhx/C4Cs59MDiG+2zkGD4bHMPMZsfwi+AY3jqAnx+xiWO4z3omvZ/NsLML6dLZue3Sxh/p867P59ZfrqRnsfO/v8pj5apEIvOt7Wu56aLEdhf+z2quviufH/408UN++dmr6FbY9PhlZcINR1dw7l+C82/3agaWrOOJ94M67V3Fqx/nM25GAVkZTk628+uTFmAGu/Vdw5G7rOD4P/YnK8PZufdaTtlz8wZKL61Yw09PnMiqFeuxDOOZRz7n4ZePIC+/ZeMEW8pO/Cu23cGQ24OMS+fjb9yIT3uoxe/PyoQbflTBuX8Ijtu+1QzsvY4n3gqO24FVDB20kkmz8hh203Z0yXZuO61sk/u98/mefPJVZzDYptt6bh5R3tYqJklbN91VwER3v8PMrgqW/zd5A3f/FBgCYGaZwNfAc0mb/Nrdf9WaQi2k5V9EImRmTwLXuvtnZlYCPA8UAje4+zPNth0FrGjVf/yXNjCQpr21/EKwzbdd+OX3HSJdX5nz2uHy8pbatcXXImy+dxenraivR1yTtrJKR22oobh9ZR6QlmIaDfPNyoKWrziqxf9juua/0uayzOxT4GB3X2hmvYE33X2DE32Z2RHAje5+QLA8itZ+l6KWKJHYcfcfJT1fBOy/kW1HpSMmEZG2SVtLVC93XwgQJFIlm9j+x8ATzdZdZGY/AT4ALnP3ytS3NaUxUSIiItIhWjOwPPkCmOAxMnlfZvaPYFLh5o/hrYnJzDoBxwJPJa2+D9iBRHffQuCuluxLLVEiIiLSQVreVuPuDwAPbOT1wzf0mpmVm1nvpO68RRsp6vskJjFuGPSV/NzMHgReaknMaokSERGRDuFmLX5spheAM4LnZwDjNrLtCJp15QWJV73jgY9aUqiSKBEREekgGa14bJY7gGFm9hkwLFjGzPqY2cv1G5lZbvD6s83eP8bMPjSzmcAhwCUtKVTdeSIiItIh0nVPPHdfAhwWsn4BcHTS8iqge8h2p7elXCVRIt80pe0+3VS45Zs/UV+LLU7jdADZaWrAT+e8j+Ubni+q3RWlr6htJt+RvsLSNPVA7b/SU069zGGbuYMt9J54LaUkSkRERDqEs2XezqWllESJiIhIx9j8AeOxpiRKREREOsTm3hMv7pREiYiISAdRS5SIiIhIq7kGlouIiIi0hVqiRGQr5g6jHy1m0owccjo5d5y/hEED1qds99iEfB55pSvzyrN55/6v6Na1ruG19/7Tmdv+UkxNLRR3reOx6xc17vvJnkz6KDex7zPKGdQvdeqD+YuzuHRsb6pWZrBLv7WMOauMTlnwRVk21zzSi1nzO3PJsUs454hlDe+5+tES3vwwj+5da3npurlMnpXL6KdKqHM4ef8qRh7Z9N6h7jD6qZ5MmpVHTrZzx0/KGmK5+i+9Gvd1/dyG9/zf1Hx+P747X5R14qkr57Fr/9TY3WH033ow6cOgjmctYlDIdvMrsrj0wdLGOp5TTqekb+CZsztzyu19+fX5ZRy1Z/iUDZP/k8vop0uoqwvqeERIHZ8O6tjJueP0MgZt2xhLbR2cOKYfvQpr+OMFC0LLaLKvx7sxaUaXxL7OW8yg7dalbPfYa115ZEIB8xZl887v5zWcFy+8nceD4wsByMupY9QZS/h2v9TzavLHuYx+Nvjc9q1i5OFN6/RFeTbX/LWUWV915pJjlnDOoYnXF1ZmceXjpSyuziQjA360XxVnDF0WXo8O+nwOvao/eTl1ZBhkmvPLHy5u98/nnvHdefLtQrrl1wBw8Y5LGNqn5VN62PA/YTv9AFYuou7eXVv8vvbitnVfnbd1t7OJbEHMrNbMppvZLDObYWaXmjVtCzezcWb2TvD8yGD76Wa2wsw+DZ4/2ppyJ8/IYU5ZFhPuWsgt5yxl1MPdQrfbY6e1PHz1IrbpUdNkffVK46aHu3HfZRWMH1PGb3+xuHHfH+UyZ1E2E26eyy2nLmLUX8NvrP6rZ3tw5mGVTLhlLgW5dTz9r8SPb1FuHdeeUsE5hy9Lec8J+1Uz9ueJH5raOrj57yWMvehrxl8/h5c+KODzhZ2a1nNWHnMWdWLCqDnccmo5o/7WGMsJ+1Yz9qKvU8rYqfc67hm5gL13XB0ad5M6jp7HLacvYtTjPcPr+Ex3zjx8GRNGz0vU8Z8FDa/V1iVe/96gVRssp7YObn6yhLEXfs346+bw0pSQOv4njzkVnZhw4xxuGdG0jgCPvlHEDr1SE6HQes3skjgvxnzNLWctYdQjKfMTAsF5cWV5ynnRt2cNj11TxoujF3DBsVVc/3CP8Do9XcLY879m/FVzeGlqAZ+XNa1TUW4d1564qCF5qpeZ4Vw1vIL/u2Yuf//lPP76z6KU90LHfz6PXPY1426cz1NXzOuwz+fMQyoZd/U8xl09r1UJFIBP/zN1jx3Vqve0r7TNWB6JLTNqka3Tancf4u6DSNyW4GjgxvoXzawI2AMoMrMB7v5qsP0Q4APg1GD5J60pdOKULhx34ErMYMjAdVSvymBRZepXwy7bradvz9qU9S++ncewvVfRp0fite6FjS1UE2fmc9y+1Yl9b7+G6tUZLKpq+pepO7z7aS5H7rECgOP3q2bijLzEvgpqGbzdWrIyPaXcvQeuoTA3UebMOTn077mebXusp1MWHLNn4z4aY8njuO8GsQxYQ/WqzIZY9h64msK81Lrt0Hsd2/dKbT1pst/peRy37/LEfndYmzh+yzZQxz2DOu6/nInT8hte/8vrhRy550q6d02Nod7MOTn075FUxz2qmTgzpI77JNVxdWMdyyqzeHNWPiftX7XR+jTsa2ouxx0QnBc7htcLYJf+6+jbsyZl/R4D11KYlzgXhuy4lrKlqe+dObdZnXavZuKHTevUvWstg/utJavZKVlSWNvQipOf42zfax3lVamdK1vr59Nic9+C1Uvbd5+tkMZ750VCSZRIDLn7ImAkcJFZw7fLicCLwN+AH7dXWeVLsyjt3vjjUNqtlvLKlvf0zynLonplBqffWsIJ15by/FuNPxzly7IoLW78gS0tqqF8WdN9V67MoCC3lqzMDW+zyTo0K6dXcQ3lVdkh2zQmRKXFrS8ntOzKLEq7JdUxZL+VKzIo6JJUx+IayoMf8vLKTP4xLZ8fD934j2d5VRvqmHQsb3umJ1ccV0FGC3+ryiszKe2eVK9uNZRXtq1r5ulJ+Rw0OLU1L6VORal1aomvlmTx8Ved2a3/mtQyOvjzOec3fTjhlr48915Bh30+j08u4oe39efqx3pRtW5L+9lWS5SIRMDdvyTxf7S+zb/+zuNPBM9bzMxGmtkHZvbBA882bTVIbeMBs7C14WprjVmzO/HHyysYe9Ui7n2ugNkLs4I6hOy7+QpP/dVo7d+koXVotjY0lnb44zf8+G36ffXbjP57Ty4/YTGZm/g2Dj+Wzeq4gXLe+DCPbl1r+U7IeLQNlhe2rxa/u9G7H+fw9OR8Lj+lMuW1zT33AFauNX7xcB+uOb6C/Jy6lNc78vN54qqveO76r3jw4oW89XEeFdVNk8z2+HxGHLiM10bNZtxVcykpqGHM1PDuyPiyVjy2PBpYLhJvBmBmvYAdgX+6u5tZjZl9x90/aslO3P0B4AEAPujij0/I58k3Et0Vu26/jrIljV/+ZUszKSnacLdFc6XdainuuobcHCc3xynuWsfZd5RQkFPLrv3XUJbUqlW2LIuSoqZJXHF+LdWrMqmphazM8G02GUNRTZNyyiuzKClsuo/S4hrKKrOBRGtFWcg2LfX4G4U8OTkxZmbXAWsoW5pUx5D9FufXUb06qY6VWZQUJo7xR3M6c+mDpQBUrshk0ke5ZGXA4bssb30di5rVcVlim1endeX1D/OYPGsAa9cbK9ZkcPkjpfzqjLKm9fpHV56c1DWo11rKlmQBiR/2sqVZlBS3/LwA+GReNtf9qTsPXl5OcX5qglNa2KxOy7IoKWj5Z7K+Fn7xUB9+uGc1R+y2orEebxXy5DuFkGEd9/nsvpJewf+T7gW17LfTKqZ82XjDw/b6fHoUNB7zkw+o4vz3tmnx8YmDrX1guZIokZgys+2BWmAR8HOgGJgd9O4VkOjSu64t+z71iBWcekTiR+fNaTk8NqErx+y3ihmfd6JrlzpKilN/8DbksD1XcfMj3aiphfU1xso1xh8vr2CnohW8+WEuj71ZxDF7rWDG7By65tQ1/Dg11hO++61VvDo1n2P2XsFz7xRw6ODWDZ7dtf8a5izKZv7iLHoV1TB+SgF3nbWwyTaH7rqSxyYVccxey5kxJydRz8LWJQX1Tj2kilMPSXTvvDkzl8feKOSYfVYw48vOif0WhdVxNa9OyeeYfVbw3NtdOXRI4vi/fkfj1YBXPVTCwbut5PDdV9bnLk3rWJFUx6kF3HVmSB0nF3HMnk3reNnwxVw2PDHg/73/duGhicUpCRTAqYcv59TDE8nbm9O78Ng/unLMviuZ8UV4vTZmwZJMfn5PCWPOX8yA0vDEaNd+a5izOJv5S7LoVVjD+GkF3HX6wtBtm3OHa58oZfte6zjrkGVN63FgFaceWAV5GR32+axaa9R5YjzWqrXGF2WdWLEmo90/n0VVmQ3n6T9m5DOwMI039m4HmrFcRNLOzHoC9wO/D1qeRgBHuXv9lXkDgNdoYxKVbOiQNUya3oVhl/amSyfntvMbB6GeN6Ynt563lF7FtTz6Sj5jXypgcVUmx15VytAhaxh93lJ22KaGAwev5tirepOR4Zx08Ep22nY9LIeh31nFpI/yGHZ9/8S+zyhv3Pc9fbj19HJ6FdVyxfGLuWRsb37zQnd23nYtJx9QDUBFVSYn3r4tK9ZkkGHwyOtFvHzjPPK71HHp2FL+/d8uVK7I5NDrB3DEkOWc+/u+icvE96tmYJ91PDE5cZXfiIOqGPqdlUyalcewG7dLxHJ6YxJx6UOl/Pu/uVSuyOSgawbw82OWcPIB1bw2PZ9bnuzJ0hWZnH/vNuzcdy1/urTpD+PQXVcx6cNchl3bny6d6rjtzEWNdfxtb249Y1Gijicu5pIHSvnN893Yud86Tv5edas+p6xMuOFHFZz7h77UOpy4bzUDe6/jibeCOh5YxdBBQR1v2o4u2c5tp6UmSi01dLfVTJrZhWFXbEOXzs5t5zZedXneXSXcevaSxHkxoStjXy5MnBfX9WHo4NWMPmcJf3i+iGUrMrjp0cRVfZkZzrM3NT12WZlww4kVnHt/8Ll9N6hTcHXmiAOqqKjO5MS7+jWeA5OKePnquXyyoBPjPihgp95rGT6mHwCX/mAJQ3dpmoB31OezpDqTn93bG4DaWvjBnsvZZdu17f753Pl8Tz75qjMYbNNtPaP2KN/ke5LZiX/FtjsYcnuQcel8/I0b8WkPtWofm2ULHTDeUuZhHe0iknZmVgt8CGQDNcBfgLuBfsC/gL6e9B/WzKYCF7j7e2b2JnC5u3+wyYI+6JKe//TL0/gXc10av8ey0/SX9dqWtwZutq6pUwN0mMqWTbHQLvLS2AqSps+r9l9pKaZB5qiQQYutUFZ7cYv/c5Zm/naLy7jUEiUSE+6+ocEDc4CUgRDuvkfS84M7JioRkc2xxeVFraIkSkRERDqG7p0nIiIi0npb+9V5W3eKKCIiIpFxrMWPzWFmJwe3zKozs702st1RwS2yPjezq5LWdzOz18zss+Df4paUqyRKREREOkjaZiz/CDgBmLyhDcwsE/gD8H1gF2CEme0SvHwVMNHdBwITg+VNUhIlIiIiHSJd985z94/d/dNNbLYP8Lm7f+nu60jcQmt48Npw4JHg+SPAcS0pV2OiRL5p9lrd6m8rMxsZzHre4VTWllGOyoqmnMxh6SurPWzD7S3+vjGzkSTuGVrvgXaOeRtgftLyV8B3g+e93H0hgLsvNLOS5m8Oo5YoEWmJkZveRGXFpKytsU5ba1lbY53azN0fcPe9kh5NEigz+4eZfRTyGL6hfTYTltBt1iRzaokSERGR2HP3wzdzF18B2yYt9wUWBM/Lzax30ArVm8TttjZJLVEiIiLyTfA+MNDMBphZJxL3H30heO0F4Izg+RnAuJbsUEmUiLREOsdSqKwtoxyVteWUk+6y0s7Mjjezr4D9gPFm9mqwvo+ZvQzg7jXARcCrwMfAk+4+K9jFHcAwM/sMGBYsb7pc3TtPREREpPXUEiUiIiLSBkqiRERERNpASZSIRMLMCjbyWr90xtKRzCzbzHZv6bwzcWRmF0Udw9bAzHpEHYO0L42JEpEGZvYD4NfAauBqdx/fgWVNdfc9gucT3f2wsNfaqaxLN/a6u9/djmXdD9zj7rPMrBB4B6gFugGXu/sT7VVWurT357GJsm5z92uC58Pc/bUOLGtj58Va4AtggrvXbWY5PwQeAmpInAs/cve3N2efmyjvz+5+ZkftXxqpJUpEkt0JHAOcDtxmZteZ2Z5mVmhm327nspInvuu2kdfaQ9dNPNrTgUlX/JwF/NfddwX2BK5sr0LMbLmZVQeP5UnLq8yspr3KicBRSc//XweXtbFzopTEBJV/a4dyRpM4L3oDJwK3t8M+N2ZwB+9fAppsU0SS1br7fwHM7HvAKBJf+LcDI2jfWY99A8/DljevIPeb2nN/m7Au6fkw4KkghjLbzPuDJXP3JsmfmXUFLgTOB55rt4ISBptZdch6S4TiG+yajbOWnBdmNrMdiqpx90+CMt8LPquOlGtmu7OBP0bcfWoHl/+NoSRKRJK9Y2ZHufsr7r4cuCzptTfauaySoDvFkp4TLPds57LSaVnQLfo1cABwDoCZZQFd2rswMysCfgn8BPgrsLe7L2nnYj50993beZ8bsqHzAmjfrteWcPf2aNVpXo8myx1Qp22Au9jwbU4ObefyvrGURIlIA3c/L43FPUhjV1ryc4CxaYyjvZ0P/I5Ed9Av3b0sWH8Y0G5jzIJBypcBp5AYb7O7u1e11/4jtLHzYkvVvB4dXa/P3V2JUhpoYLmIhDKzY4BBQE79One/ObqIJJmZrQQqgIeB5c1fb+fB8te4+23ttT/pWGY2bUMth2a2t7u/n+6YtlYaWC4iKYIrzE4Bfk6iS+BkoH+kQbUjM9vXzF43s3+Z2XFRx9NGd5JIoKCDB8t/UxKoreS8APjf5AUz28XMbg5uaXJfRDFtldQSJSIpzGymuw9O+jcfeNbdj4g6trYws9KkbjXM7EngbBIJ4tvB1XPyDbM1nxdm1p/ExSAjSEyt0B/Yy93nRBnX1kZjokQkzOrg31Vm1gdYAgyIMJ7Ndb+ZTQHudPc1wDLgf4A6IOyqM/lm2CrPCzP7F1BEYnqGk9z9MzObrQSq/ak7T0TCvBRc9XUnMBWYA3ToJJEd2ZXi7scB00nU63QSV7PVAblAu5bV3FbURdQgnXXaGs+LNBy/xSS6dHvReKWrup06gLrzRGSjzKwzkNPeV35F0ZViZpkk5lI6Bhjt7m91QBlbXRdROuu0NZ4XEdWpkMTEniOAHUm0TB3p7v9u77K+ydQSJSIpzGyGmV1jZju4+9oOunT+fjO73szqr/5bRqIr5RTauSvFzI41s38CrwMfAT8GjjezJ8xsh/YsizTWK1kHt26ks05b43mR9nPC3avc/SF3HwZ8F7gR+I2Zze+I8r6p1BIlIimCQamnBI864O/Ak+4+r53L+SFwMfAI8AyJH5Zc4Al3r2jHcmYC+5GY7PJld98nWD8QuMXdf9xeZQX77fB6pbt1I12fVTrLSud5kc7j16zcngD1ZZhZf3ef21HlfdMoiRKRjQp+UK4HTnX3zA7Yfzq62N4C/kzix/Iod/9Be5cRUmZHdxE9DzQMijazB4APSCS9Z7n7Ae1ZXlBmh39W6Swr3edFuo6fmRmJlqeLSPQ4GYkr9O7RXG/tS915IhLKzLYzsytJXOHzbdrx5rnB/tPZxXY8ib/6a0i0AHSYdNUrnYOi0/lZbY3nRZrrBIlz4QAStwDq5u7FJLr0DjCzSzqgvG8stUSJSAozew/IJnHz3L+7+5cdUEZau9jSJYKuw3S02KSz22urOy8iOCemAcPcfXGz9T2BCWm8D+JWT/NEiUiYM+rvOt+Bqkj8Rd4FWFS/0t0/C9ZvqdJSLzM7lkTrYC0wCvgLcIOZXQhc5+5ftFdZpPez2hrPi3TXKbt5AhWUV2Fm2R1Q3jeWWqJEpIGZnebuj1nTO843aOf7sfUgcfn1euCv7r7FTm6YLF31SnPrUNo+q63xvEh3ncxsqrvv0drXpPWURIlIAzM7393/aGY3hrzsGpQaH1EMlpctg5nVAivDXiIx55tao9qJkigRSWFmB7j7vza1TqKzNbbYiGxplESJSIqwJn91A4iINKWB5SLSwMz2A/YHejYbF1UAtPscUSIiWzIlUSKSrBOQT+K7oWvS+mrgpEgiEhGJKXXniUgK3RpCRGTT1BIlImFWmdmdwCCg/qapuPuh0YUkIhIvuu2LiIR5HPgEGADcBMwB3o8yIBGRuFF3noikMLMp7r6nmc1098HBuknuPjTq2ERE4kLdeSISZn3w70IzOwZYAPSNMB4RkdhREiUiYW41s0LgMuAeElMc6O7vIiJJ1J0nIiIi0gZqiRKRBmZ2pbuPMbN7gJS/sNz9FxGEJSISS0qiRCTZx8G/H0QahYjIFkDdeSLShJllAne4+xVRxyIiEmeaJ0pEmnD3WmDPqOMQEYk7deeJSJhpZvYC8BSwsn6luz8bXUgiIvGiJEpEwnQDlgDJt3lxQEmUiEhAY6JERERE2kBjokQkhZk9YmZFScvFZvZQhCGJiMSOkigRCTPY3ZfVL7h7JbB7dOGIiMSPkigRCZNhZsX1C2bWDY2hFBFpQl+KIhLmLuBtM3uaxIDyHwGjow1JRCReNLBcREKZ2S4krs4zYKK7/yfikEREYkVJlIiIiEgbaEyUiIiISBsoiRIRERFpAyVRIiIiIm2gJEpEUpjZvmb2vpmtMLN1ZlZrZtVRxyUiEidKokQkzO+BEcBnQBfgXOCeSCMSEYkZzRMlIqHc/XMzy3T3WuBhM3s76phEROJESZSIhFllZp2A6WY2BlgI5EUck4hIrKg7T0TCnE7i++EiYCWwLXBipBGJiMSMJtsUkVBBS9ROweKn7r4+ynhEROJGSZSIpDCzg4FHgDkkbvuyLXCGu0+OLioRkXhREiUiKcxsCvA/7v5psLwT8IS77xltZCIi8aExUSISJrs+gQJw9/8C2RHGIyISO7o6T0TCfGBmfwL+EiyfBkyJMB4RkdhRd56IpDCzzsDPgO+RGBM1GbjX3ddGGpiISIwoiRKRjTKzbkBfd58ZdSwiInGiMVEiksLM3jSzgiCBmk5ixvK7Iw5LRCRWlESJSJhCd68GTgAeDq7KOzzimEREYkVJlIiEyTKz3sCPgJeiDkZEJI6URIlImJuBV4HP3f19M9se+CzimEREYkUDy0VERETaQC1RIpLCzMYEA8uzzWyimS02s9OijktEJE6URIlImCOCgeU/AL4icSPiK6INSUQkXpREiUiY+lu8HE3innlLowxGRCSOdNsXEQnzopl9AqwGLjSznsCaiGMSEYkVDSwXkVBmVgxUu3utmeUBXd29LOq4RETiQt15IpLCzHJJ3DvvvmBVH2Cv6CISEYkfJVEiEuZhYB2wf7D8FXBrdOGIiMSPkigRCbODu48B1gO4+2rAog1JRCRelESJSJh1ZtYFcAAz2wFYG21IIiLxoqvzRCTMjcArwLZm9jhwAHBmpBGJiMSMrs4TkVBm1h3Yl0Q33rvuvjjikEREYkUtUSKyIUOB75Ho0ssGnos2HBGReFFLlIikMLN7gR2BJ4JVpwBfuPvPootKRCRelESJSAozmwV8x4MvCDPLAD5090HRRiYiEh+6Ok9EwnwK9Eta3haYGVEsIiKxpJYoEUlhZpOAvYF/B6v2Bt4BVgG4+7ERhSYiEhsaWC4iYW6IOgARkbhTS5SIiIhIG2hMlIiIiEgbKIkSERERaQMlUSIiIiJtoIHlIpLCzAYCtwO7ADn16919+8iCEhGJGbVEiUiYh4H7gBrgEOBR4C+RRiQiEjNKokQkTBd3n0jiCt657j4KODTimEREYkXdeSISZk1wq5fPzOwi4GugJOKYRERiRfNEiUgKM9sb+BgoAm4BCoEx7v5ulHGJiMSJkigRERGRNlB3noikMLO9gGuB/iR9T7j74MiCEhGJGbVEiUgKM/sUuAL4EKirX+/ucyMLSkQkZtQSJSJhKtz9haiDEBGJM7VEiUgKMzsMGAFMBNbWr3f3ZyMLSkQkZtQSJSJhzgK+DWTT2J3ngJIoEZGAkigRCbObu+8adRAiInGmGctFJMy7ZrZL1EGIiMSZxkSJSAoz+xjYAZhNYkyUAa4pDkREGimJEpEUZtY/bL2mOBARaaQxUSISRn9diYhsglqiRCSFmX1IIpEyIAcYAHzq7oMiDUxEJEbUEiUiKZpfmWdmewDnRxSOiEgs6eo8Edkkd58K7B11HCIicaKWKBFJYWaXJi1mAHsAFRGFIyISS0qiRCRM16TnNcB44JmIYhERiSUNLBcRERFpA42JEhEREWkDJVEiIiIibaAkSkRERKQNNLBcRFKYWQ5wDjCIxGSbALj72ZEFJSISM2qJEpEwfwFKgSOBSUBfYHmkEYmIxIyuzhORFGY2zd13N7OZ7j7YzLKBV9390KhjExGJC7VEiUiY9cG/y8zsO0AhsF104YiIxI/GRIlImAfMrBi4DngByAeujzYkEZF4URIlIk2YWQZQ7e6VwGRg+4hDEhGJJXXniUgT7l4HXBR1HCIicaeB5SKSwsyuB1YDfwdW1q9396WRBSUiEjNKokQkhZnNDlnt7q6uPRGRgJIoERERkTbQmCgRSWFmuWZ2nZk9ECwPNLMfRB2XiEicKIkSkTAPA+uA/YPlr4BbowtHRCR+lESJSJgd3H0MwaSb7r4asGhDEhGJFyVRIhJmnZl1ARzAzHYA1kYbkohIvGiyTREJcyPwCrCtmT0OHACcGWlEIiIxo6vzRCSUmXUH9iXRjfeuuy+OOCQRkVhREiUiDcxsj4297u5T0xWLiEjcKYkSkQZm9kbwNAfYC5hBoiVqMPCeu38vqthEROJGA8tFpIG7H+LuhwBzgT3cfS933xPYHfg82uhEROJFSZSIhPm2u39Yv+DuHwFDogtHRCR+dHWeiIT52MzGAo+RmObgNODjaEMSEYkXjYkSkRRmlgNcABwUrJoM3Ofua6KLSkQkXpREiYiIiLSBuvNEpIGZPenuPzKzDwlmK0/m7oMjCEtEJJbUEiUiDcyst7svNLP+Ya+7+9x0xyQiEle6Ok9EGrj7wuDpYmB+kDR1BnYDFkQWmIhIDKklSkRSmNkU4ECgGHgX+ABY5e6nRhqYiEiMqCVKRMKYu68CTgDucffjgV0ijklEJFaURIlIGDOz/YBTgfHBOl2IIiKSREmUiIS5GLgaeM7dZ5nZ9sAbm3iPiMg3isZEiYiIiLSBmudFJIWZ7QRcDmxH0veEux8aVUwiInGjligRSWFmM4D7gSlAbf16d58SWVAiIjGjJEpEUpjZFHffM+o4RETiTEmUiKQws1HAIuA5YG39endfGlVMIiJxoyRKRFKY2eyQ1e7u26c9GBGRmFISJSIiItIGujpPRFKYWTZwAXBQsOpN4I/uvj6yoEREYkYtUSKSwszGAtnAI8Gq04Fadz83uqhEROJFSZSIpDCzGe6+26bWiYh8k+m2LyISptbMdqhfCG77UruR7UVEvnE0JkpEwlwBvGFmXwIG9AfOijYkEZF4UXeeiIQys87At0gkUZ+4+9pNvEVE5BtF3XkiksLMfgZ0cfeZ7j4DyDWzC6OOS0QkTtQSJSIpzGy6uw9ptm6au+8eUUgiIrGjligRCZNhZla/YGaZQKcI4xERiR0NLBeRMK8CT5rZ/YADPwVeiTYkEZF4UXeeiKQwswxgJHA4iYHlE4Cx7q5pDkREAkqiRERERNpAY6JERERE2kBJlIiIiEgbKIkSkQ0ys7yoYxARiSslUSKSwsz2N7P/AB8Hy7uZ2b0RhyUiEitKokQkzK+BI4ElAMGs5QdFGpGISMwoiRKRUO4+v9kqTW8gIpJEk22KSJj5ZrY/4GbWCfgFQdeeiIgkaJ4oEUlhZj2A39J0ss2L3X1JpIGJiMSIkigRERGRNtCYKBFJYWZjzKzAzLLNbKKZLTaz06KOS0QkTpREiUiYI9y9GvgB8BWwE3BFtCGJiMSLkigRCZMd/Hs08IS7L40yGBGRONLVeSIS5kUz+wRYDVxoZj2BNRHHJCISKxpYLiKhzKwYqHb32uD2L13dvSzquERE4kJJlIiIiEgbaEyUiIiISBsoiRIRERFpAyVRIpLCEk4zsxuC5X5mtk/UcYmIxImSKBFpYGYHB0/vBfYDRgTLy4E/RBCSiEhsKYkSEQDM7ARg72Dxu+7+M4JpDdy9EugUVWwiInGkJEpE6pUB/YPn680sE3CAYJ6ouqgCExGJI022KSIAuPvbZrYgWPwd8BxQYmajgZOA6yILTkQkhjRPlIiEMrNvA4cBBkx0948jDklEJFaURIlICjPbF5jl7suD5a7ALu7+XrSRiYjEh5IoEUlhZtOAPTz4gjCzDOADd98j2shEROJDA8tFJIx50l9Y7l6HxlCKiDShJEpEwnxpZr8ws+zgcTHwZdRBiYjEiZIoEQnzU2B/4Ovg8V1gZKQRiYjEjMZEiYiIiLSBWqJEJIWZ9TWz58xskZmVm9kzZtY36rhEROJESZSIhHkYeAHoA2wDvBisExGRgLrzRCSFmU139yGbWici8k2mligRCbPYzE4zs8zgcRqwJOqgRETiRC1RIpLCzPoBvwf2I3ET4reBi919bqSBiYjEiJIoEUlhZj3dvSLqOERE4kzdeSIS5m0zm2Bm55hZUdTBiIjEkZIoEUnh7gOB64BBwFQzeykYFyUiIgF154nIRplZD+Bu4FR3z4w6HhGRuFBLlIikMLMCMzvDzP6PxKDyhcA+EYclIhIraokSkRRmNht4HnjS3d+JOBwRkVhSEiUiKczMXF8OIiIbpSRKREREpA00JkpERESkDZREiYiIiLSBkigRSWFmfc3sOTOrMLNyM3vGzPpGHZeISJwoiRKRMA8DLwC9gW2AF4N1IiIS0MByEUlhZtPdfcim1omIfJOpJUpEwiw2s9PMLDN4nAYsiTooEZE4UUuUiKQws37A74H9ACcxa/kv3H1epIGJiMRIVtQBiEgsbevuxyavMLMDACVRIiIBtUSJSAozm+rue2xqnYjIN5laokSkgZntB+wP9DSzS5NeKgAyo4lKRCSelESJSLJOQD6J74auSeurgZMiiUhEJKbUnSciKcysv7vPjToOEZE4U0uUiITpbGYPANuR9D3h7odGFpGISMyoJUpEUpjZDOB+YApQW7/e3adEFpSISMwoiRKRFGY2xd33jDoOEZE4UxIlIinMbBSwCHgOWFu/3t2XRhWTiEjcKIkSkRRmNjtktbv79mkPRkQkppREiYiIiLSBrs4TkVBm9h1gFyCnfp27PxpdRCIi8aKWKBFJYWY3AgeTSKJeBr4P/NPdNeGmiEggI+oARCSWTgIOA8rc/SxgN6BztCGJiMSLkigRCbPa3euAGjMrIHGlngaVi4gk0ZgoEQnzgZkVAQ+SmHBzBfDvSCMSEYkZjYkSkY0ys+2AAnefGXUsIiJxoiRKRFKY2UFh6919crpjERGJKyVRIpLCzF5MWswB9gGm6AbEIiKNNCZKRFK4+w+Tl81sW2BMROGIiMSSrs4TkZb4CvhO1EGIiMSJWqJEJIWZ3QPU9/VnAEOAGZEFJCISQxoTJSIpzOyMpMUaYI67/yuqeERE4khJlIikMLNcYMdg8VN3XxtlPCIicaQxUSLSwMyyzew3wHzgYeAR4Eszuyp4ffcIwxMRiRW1RIlIAzP7HZALXOLuy4N1BcCvgFrgKHcfEGGIIiKxoSRKRBqY2efAQG/2xWBmmcBi4Pvu/m4kwYmIxIy680QkWV3zBArA3WuBCiVQIiKNlESJSLL/mNlPmq80s9OAjyOIR0QkttSdJyINzGwb4FlgNTCFxFxRewNdgOPd/esIwxMRiRUlUSKSwswOBQYBBsxy94kRhyQiEjtKokRERETaQGOiRERERNpASZSIiIhIGyiJEhEREWkDJVEiIiIibaAkSkRERKQN/j/UPAOGd+JqvQAAAABJRU5ErkJggg=="/>
        <xdr:cNvSpPr>
          <a:spLocks noChangeAspect="1" noChangeArrowheads="1"/>
        </xdr:cNvSpPr>
      </xdr:nvSpPr>
      <xdr:spPr bwMode="auto">
        <a:xfrm>
          <a:off x="44843700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92</xdr:col>
      <xdr:colOff>190500</xdr:colOff>
      <xdr:row>1</xdr:row>
      <xdr:rowOff>95250</xdr:rowOff>
    </xdr:from>
    <xdr:to>
      <xdr:col>99</xdr:col>
      <xdr:colOff>495300</xdr:colOff>
      <xdr:row>15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152400</xdr:colOff>
      <xdr:row>1</xdr:row>
      <xdr:rowOff>114300</xdr:rowOff>
    </xdr:from>
    <xdr:to>
      <xdr:col>33</xdr:col>
      <xdr:colOff>590550</xdr:colOff>
      <xdr:row>16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390525</xdr:colOff>
      <xdr:row>1</xdr:row>
      <xdr:rowOff>38100</xdr:rowOff>
    </xdr:from>
    <xdr:to>
      <xdr:col>78</xdr:col>
      <xdr:colOff>85725</xdr:colOff>
      <xdr:row>15</xdr:row>
      <xdr:rowOff>114300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%20de%20Temperamento%20e%20D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ar"/>
      <sheetName val="Planilha1"/>
      <sheetName val="Letras"/>
      <sheetName val="Auxiliar"/>
    </sheetNames>
    <sheetDataSet>
      <sheetData sheetId="0">
        <row r="64">
          <cell r="D64" t="str">
            <v>Feminino</v>
          </cell>
          <cell r="E64">
            <v>26</v>
          </cell>
          <cell r="G64" t="str">
            <v>Engenharia de alimentos</v>
          </cell>
          <cell r="CL64">
            <v>3</v>
          </cell>
          <cell r="CN64" t="str">
            <v>ISTJ</v>
          </cell>
          <cell r="CO64">
            <v>0.1</v>
          </cell>
          <cell r="CP64">
            <v>0.9</v>
          </cell>
          <cell r="CQ64">
            <v>0.7</v>
          </cell>
          <cell r="CR64">
            <v>0.3</v>
          </cell>
          <cell r="CS64">
            <v>0.6</v>
          </cell>
          <cell r="CT64">
            <v>0.4</v>
          </cell>
          <cell r="CU64">
            <v>0.7</v>
          </cell>
          <cell r="CV64">
            <v>0.3</v>
          </cell>
        </row>
        <row r="65">
          <cell r="D65" t="str">
            <v>Masculino</v>
          </cell>
          <cell r="E65">
            <v>28</v>
          </cell>
          <cell r="G65" t="str">
            <v>Engenharia de produção</v>
          </cell>
          <cell r="CL65">
            <v>5</v>
          </cell>
          <cell r="CN65" t="str">
            <v>ESTJ</v>
          </cell>
          <cell r="CO65">
            <v>0.6</v>
          </cell>
          <cell r="CP65">
            <v>0.4</v>
          </cell>
          <cell r="CQ65">
            <v>0.6</v>
          </cell>
          <cell r="CR65">
            <v>0.4</v>
          </cell>
          <cell r="CS65">
            <v>0.75</v>
          </cell>
          <cell r="CT65">
            <v>0.25</v>
          </cell>
          <cell r="CU65">
            <v>0.55000000000000004</v>
          </cell>
          <cell r="CV65">
            <v>0.45</v>
          </cell>
        </row>
        <row r="66">
          <cell r="D66" t="str">
            <v>Masculino</v>
          </cell>
          <cell r="E66">
            <v>26</v>
          </cell>
          <cell r="G66" t="str">
            <v>Eng ambiental e sanitária</v>
          </cell>
          <cell r="CL66">
            <v>7</v>
          </cell>
          <cell r="CN66" t="str">
            <v>ESTJ</v>
          </cell>
          <cell r="CO66">
            <v>0.8</v>
          </cell>
          <cell r="CP66">
            <v>0.2</v>
          </cell>
          <cell r="CQ66">
            <v>0.55000000000000004</v>
          </cell>
          <cell r="CR66">
            <v>0.45</v>
          </cell>
          <cell r="CS66">
            <v>0.75</v>
          </cell>
          <cell r="CT66">
            <v>0.25</v>
          </cell>
          <cell r="CU66">
            <v>0.65</v>
          </cell>
          <cell r="CV66">
            <v>0.35</v>
          </cell>
        </row>
        <row r="67">
          <cell r="D67" t="str">
            <v>Masculino</v>
          </cell>
          <cell r="E67">
            <v>30</v>
          </cell>
          <cell r="G67" t="str">
            <v>Engenharia de Produção</v>
          </cell>
          <cell r="CL67">
            <v>8</v>
          </cell>
          <cell r="CN67" t="str">
            <v>ISTJ</v>
          </cell>
          <cell r="CO67">
            <v>0.1</v>
          </cell>
          <cell r="CP67">
            <v>0.9</v>
          </cell>
          <cell r="CQ67">
            <v>0.65</v>
          </cell>
          <cell r="CR67">
            <v>0.35</v>
          </cell>
          <cell r="CS67">
            <v>0.6</v>
          </cell>
          <cell r="CT67">
            <v>0.4</v>
          </cell>
          <cell r="CU67">
            <v>0.75</v>
          </cell>
          <cell r="CV67">
            <v>0.25</v>
          </cell>
        </row>
        <row r="68">
          <cell r="D68" t="str">
            <v>Masculino</v>
          </cell>
          <cell r="E68">
            <v>28</v>
          </cell>
          <cell r="G68" t="str">
            <v>Engenharia Civil</v>
          </cell>
          <cell r="CL68">
            <v>8</v>
          </cell>
          <cell r="CN68" t="str">
            <v>ESFP</v>
          </cell>
          <cell r="CO68">
            <v>0.9</v>
          </cell>
          <cell r="CP68">
            <v>0.1</v>
          </cell>
          <cell r="CQ68">
            <v>0.6</v>
          </cell>
          <cell r="CR68">
            <v>0.4</v>
          </cell>
          <cell r="CS68">
            <v>0.5</v>
          </cell>
          <cell r="CT68">
            <v>0.5</v>
          </cell>
          <cell r="CU68">
            <v>0.45</v>
          </cell>
          <cell r="CV68">
            <v>0.55000000000000004</v>
          </cell>
        </row>
        <row r="69">
          <cell r="D69" t="str">
            <v>Masculino</v>
          </cell>
          <cell r="E69">
            <v>25</v>
          </cell>
          <cell r="G69" t="str">
            <v>Design</v>
          </cell>
          <cell r="CL69">
            <v>7</v>
          </cell>
          <cell r="CN69" t="str">
            <v>ISTJ</v>
          </cell>
          <cell r="CO69">
            <v>0.5</v>
          </cell>
          <cell r="CP69">
            <v>0.5</v>
          </cell>
          <cell r="CQ69">
            <v>0.55000000000000004</v>
          </cell>
          <cell r="CR69">
            <v>0.45</v>
          </cell>
          <cell r="CS69">
            <v>0.65</v>
          </cell>
          <cell r="CT69">
            <v>0.35</v>
          </cell>
          <cell r="CU69">
            <v>0.6</v>
          </cell>
          <cell r="CV69">
            <v>0.4</v>
          </cell>
        </row>
        <row r="70">
          <cell r="D70" t="str">
            <v>Feminino</v>
          </cell>
          <cell r="E70">
            <v>28</v>
          </cell>
          <cell r="G70" t="str">
            <v>Administração</v>
          </cell>
          <cell r="CL70">
            <v>8</v>
          </cell>
          <cell r="CN70" t="str">
            <v>INFJ</v>
          </cell>
          <cell r="CO70">
            <v>0.2</v>
          </cell>
          <cell r="CP70">
            <v>0.8</v>
          </cell>
          <cell r="CQ70">
            <v>0.45</v>
          </cell>
          <cell r="CR70">
            <v>0.55000000000000004</v>
          </cell>
          <cell r="CS70">
            <v>0.5</v>
          </cell>
          <cell r="CT70">
            <v>0.5</v>
          </cell>
          <cell r="CU70">
            <v>0.65</v>
          </cell>
          <cell r="CV70">
            <v>0.35</v>
          </cell>
        </row>
        <row r="71">
          <cell r="D71" t="str">
            <v>Feminino</v>
          </cell>
          <cell r="E71">
            <v>25</v>
          </cell>
          <cell r="G71" t="str">
            <v>Engenharia de Produção</v>
          </cell>
          <cell r="CL71">
            <v>8</v>
          </cell>
          <cell r="CN71" t="str">
            <v>ENTJ</v>
          </cell>
          <cell r="CO71">
            <v>0.9</v>
          </cell>
          <cell r="CP71">
            <v>0.1</v>
          </cell>
          <cell r="CQ71">
            <v>0.35</v>
          </cell>
          <cell r="CR71">
            <v>0.65</v>
          </cell>
          <cell r="CS71">
            <v>0.55000000000000004</v>
          </cell>
          <cell r="CT71">
            <v>0.45</v>
          </cell>
          <cell r="CU71">
            <v>0.7</v>
          </cell>
          <cell r="CV71">
            <v>0.3</v>
          </cell>
        </row>
        <row r="72">
          <cell r="D72" t="str">
            <v>Feminino</v>
          </cell>
          <cell r="E72">
            <v>47</v>
          </cell>
          <cell r="G72" t="str">
            <v>Pedagogia</v>
          </cell>
          <cell r="CL72">
            <v>7</v>
          </cell>
          <cell r="CN72" t="str">
            <v>ISTJ</v>
          </cell>
          <cell r="CO72">
            <v>0.1</v>
          </cell>
          <cell r="CP72">
            <v>0.9</v>
          </cell>
          <cell r="CQ72">
            <v>0.75</v>
          </cell>
          <cell r="CR72">
            <v>0.25</v>
          </cell>
          <cell r="CS72">
            <v>0.8</v>
          </cell>
          <cell r="CT72">
            <v>0.2</v>
          </cell>
          <cell r="CU72">
            <v>0.75</v>
          </cell>
          <cell r="CV72">
            <v>0.25</v>
          </cell>
        </row>
        <row r="73">
          <cell r="D73" t="str">
            <v>Masculino</v>
          </cell>
          <cell r="E73">
            <v>24</v>
          </cell>
          <cell r="G73" t="str">
            <v>Engenharia Mecânica</v>
          </cell>
          <cell r="CL73">
            <v>8</v>
          </cell>
          <cell r="CN73" t="str">
            <v>INTJ</v>
          </cell>
          <cell r="CO73">
            <v>0.3</v>
          </cell>
          <cell r="CP73">
            <v>0.7</v>
          </cell>
          <cell r="CQ73">
            <v>0.5</v>
          </cell>
          <cell r="CR73">
            <v>0.5</v>
          </cell>
          <cell r="CS73">
            <v>0.65</v>
          </cell>
          <cell r="CT73">
            <v>0.35</v>
          </cell>
          <cell r="CU73">
            <v>0.55000000000000004</v>
          </cell>
          <cell r="CV73">
            <v>0.45</v>
          </cell>
        </row>
        <row r="74">
          <cell r="D74" t="str">
            <v>Masculino</v>
          </cell>
          <cell r="E74">
            <v>24</v>
          </cell>
          <cell r="G74" t="str">
            <v>nenhum</v>
          </cell>
          <cell r="CL74">
            <v>8</v>
          </cell>
          <cell r="CN74" t="str">
            <v>INFP</v>
          </cell>
          <cell r="CO74">
            <v>0.2</v>
          </cell>
          <cell r="CP74">
            <v>0.8</v>
          </cell>
          <cell r="CQ74">
            <v>0.3</v>
          </cell>
          <cell r="CR74">
            <v>0.7</v>
          </cell>
          <cell r="CS74">
            <v>0.4</v>
          </cell>
          <cell r="CT74">
            <v>0.6</v>
          </cell>
          <cell r="CU74">
            <v>0.45</v>
          </cell>
          <cell r="CV74">
            <v>0.55000000000000004</v>
          </cell>
        </row>
        <row r="75">
          <cell r="D75" t="str">
            <v>Masculino</v>
          </cell>
          <cell r="E75">
            <v>31</v>
          </cell>
          <cell r="G75" t="str">
            <v>Engenharia civil</v>
          </cell>
          <cell r="CL75">
            <v>9</v>
          </cell>
          <cell r="CN75" t="str">
            <v>ESTJ</v>
          </cell>
          <cell r="CO75">
            <v>0.7</v>
          </cell>
          <cell r="CP75">
            <v>0.3</v>
          </cell>
          <cell r="CQ75">
            <v>0.6</v>
          </cell>
          <cell r="CR75">
            <v>0.4</v>
          </cell>
          <cell r="CS75">
            <v>0.7</v>
          </cell>
          <cell r="CT75">
            <v>0.3</v>
          </cell>
          <cell r="CU75">
            <v>0.65</v>
          </cell>
          <cell r="CV75">
            <v>0.35</v>
          </cell>
        </row>
        <row r="76">
          <cell r="D76" t="str">
            <v>Masculino</v>
          </cell>
          <cell r="E76">
            <v>23</v>
          </cell>
          <cell r="G76" t="str">
            <v>Administração</v>
          </cell>
          <cell r="CL76">
            <v>6</v>
          </cell>
          <cell r="CN76" t="str">
            <v>ENFJ</v>
          </cell>
          <cell r="CO76">
            <v>0.8</v>
          </cell>
          <cell r="CP76">
            <v>0.2</v>
          </cell>
          <cell r="CQ76">
            <v>0.4</v>
          </cell>
          <cell r="CR76">
            <v>0.6</v>
          </cell>
          <cell r="CS76">
            <v>0.1</v>
          </cell>
          <cell r="CT76">
            <v>0.9</v>
          </cell>
          <cell r="CU76">
            <v>0.7</v>
          </cell>
          <cell r="CV76">
            <v>0.3</v>
          </cell>
        </row>
        <row r="77">
          <cell r="CO77">
            <v>0.7</v>
          </cell>
          <cell r="CP77">
            <v>0.3</v>
          </cell>
          <cell r="CQ77">
            <v>0.6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Tabela1" displayName="Tabela1" ref="A1:P81" totalsRowShown="0" headerRowDxfId="4" headerRowBorderDxfId="3" tableBorderDxfId="2">
  <autoFilter ref="A1:P81"/>
  <sortState ref="A2:W76">
    <sortCondition ref="A1:A76"/>
  </sortState>
  <tableColumns count="16">
    <tableColumn id="1" name="ID" dataDxfId="1"/>
    <tableColumn id="2" name="Sexo"/>
    <tableColumn id="3" name="Idade"/>
    <tableColumn id="5" name="Curso"/>
    <tableColumn id="6" name="Áreas"/>
    <tableColumn id="7" name="Quanto você se considera uma pessoa criativa?"/>
    <tableColumn id="8" name="Temperamento"/>
    <tableColumn id="9" name="% E"/>
    <tableColumn id="10" name="% I"/>
    <tableColumn id="11" name="% S"/>
    <tableColumn id="12" name="% N"/>
    <tableColumn id="13" name="% T"/>
    <tableColumn id="14" name="% F"/>
    <tableColumn id="15" name="% J"/>
    <tableColumn id="16" name="% P"/>
    <tableColumn id="17" name="DA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P81"/>
  <sheetViews>
    <sheetView tabSelected="1" workbookViewId="0">
      <selection activeCell="H11" sqref="H11"/>
    </sheetView>
  </sheetViews>
  <sheetFormatPr defaultRowHeight="15" x14ac:dyDescent="0.25"/>
  <cols>
    <col min="1" max="1" width="5.140625" style="2" customWidth="1"/>
    <col min="2" max="2" width="10.42578125" customWidth="1"/>
    <col min="3" max="3" width="5.85546875" customWidth="1"/>
    <col min="4" max="4" width="20.7109375" customWidth="1"/>
    <col min="5" max="5" width="12.42578125" customWidth="1"/>
    <col min="6" max="6" width="6.7109375" customWidth="1"/>
    <col min="7" max="7" width="8.140625" customWidth="1"/>
    <col min="16" max="16" width="7" customWidth="1"/>
  </cols>
  <sheetData>
    <row r="1" spans="1:16" x14ac:dyDescent="0.25">
      <c r="A1" s="3" t="s">
        <v>67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25">
      <c r="A2" s="2">
        <v>1</v>
      </c>
      <c r="B2" t="s">
        <v>15</v>
      </c>
      <c r="C2">
        <v>53</v>
      </c>
      <c r="D2" t="s">
        <v>17</v>
      </c>
      <c r="E2" t="s">
        <v>49</v>
      </c>
      <c r="F2">
        <v>6</v>
      </c>
      <c r="G2" t="s">
        <v>52</v>
      </c>
      <c r="H2">
        <v>0.2</v>
      </c>
      <c r="I2">
        <v>0.8</v>
      </c>
      <c r="J2">
        <v>0.5</v>
      </c>
      <c r="K2">
        <v>0.5</v>
      </c>
      <c r="L2">
        <v>0.85</v>
      </c>
      <c r="M2">
        <v>0.15</v>
      </c>
      <c r="N2">
        <v>0.6</v>
      </c>
      <c r="O2">
        <v>0.4</v>
      </c>
      <c r="P2" s="1">
        <v>77.59</v>
      </c>
    </row>
    <row r="3" spans="1:16" x14ac:dyDescent="0.25">
      <c r="A3" s="2">
        <v>2</v>
      </c>
      <c r="B3" t="s">
        <v>16</v>
      </c>
      <c r="C3">
        <v>25</v>
      </c>
      <c r="D3" t="s">
        <v>18</v>
      </c>
      <c r="E3" t="s">
        <v>50</v>
      </c>
      <c r="F3">
        <v>7</v>
      </c>
      <c r="G3" t="s">
        <v>53</v>
      </c>
      <c r="H3">
        <v>0.5</v>
      </c>
      <c r="I3">
        <v>0.5</v>
      </c>
      <c r="J3">
        <v>0.5</v>
      </c>
      <c r="K3">
        <v>0.5</v>
      </c>
      <c r="L3">
        <v>0.9</v>
      </c>
      <c r="M3">
        <v>0.1</v>
      </c>
      <c r="N3">
        <v>0.25</v>
      </c>
      <c r="O3">
        <v>0.75</v>
      </c>
      <c r="P3" s="1">
        <v>85.46</v>
      </c>
    </row>
    <row r="4" spans="1:16" x14ac:dyDescent="0.25">
      <c r="A4" s="2">
        <v>3</v>
      </c>
      <c r="B4" t="s">
        <v>16</v>
      </c>
      <c r="C4">
        <v>24</v>
      </c>
      <c r="D4" t="s">
        <v>18</v>
      </c>
      <c r="E4" t="s">
        <v>50</v>
      </c>
      <c r="F4">
        <v>7</v>
      </c>
      <c r="G4" t="s">
        <v>54</v>
      </c>
      <c r="H4">
        <v>0.9</v>
      </c>
      <c r="I4">
        <v>0.1</v>
      </c>
      <c r="J4">
        <v>0.45</v>
      </c>
      <c r="K4">
        <v>0.55000000000000004</v>
      </c>
      <c r="L4">
        <v>0.15</v>
      </c>
      <c r="M4">
        <v>0.85</v>
      </c>
      <c r="N4">
        <v>0.45</v>
      </c>
      <c r="O4">
        <v>0.55000000000000004</v>
      </c>
      <c r="P4" s="1">
        <v>81.680000000000007</v>
      </c>
    </row>
    <row r="5" spans="1:16" x14ac:dyDescent="0.25">
      <c r="A5" s="2">
        <v>4</v>
      </c>
      <c r="B5" t="s">
        <v>15</v>
      </c>
      <c r="C5">
        <v>26</v>
      </c>
      <c r="D5" t="s">
        <v>19</v>
      </c>
      <c r="E5" t="s">
        <v>49</v>
      </c>
      <c r="F5">
        <v>9</v>
      </c>
      <c r="G5" t="s">
        <v>55</v>
      </c>
      <c r="H5">
        <v>0.8</v>
      </c>
      <c r="I5">
        <v>0.2</v>
      </c>
      <c r="J5">
        <v>0.7</v>
      </c>
      <c r="K5">
        <v>0.3</v>
      </c>
      <c r="L5">
        <v>0.55000000000000004</v>
      </c>
      <c r="M5">
        <v>0.45</v>
      </c>
      <c r="N5">
        <v>0.8</v>
      </c>
      <c r="O5">
        <v>0.2</v>
      </c>
      <c r="P5" s="1">
        <v>72.39</v>
      </c>
    </row>
    <row r="6" spans="1:16" x14ac:dyDescent="0.25">
      <c r="A6" s="2">
        <v>5</v>
      </c>
      <c r="B6" t="s">
        <v>16</v>
      </c>
      <c r="C6">
        <v>23</v>
      </c>
      <c r="D6" t="s">
        <v>20</v>
      </c>
      <c r="E6" t="s">
        <v>49</v>
      </c>
      <c r="F6">
        <v>5</v>
      </c>
      <c r="G6" t="s">
        <v>55</v>
      </c>
      <c r="H6">
        <v>0.7</v>
      </c>
      <c r="I6">
        <v>0.3</v>
      </c>
      <c r="J6">
        <v>0.55000000000000004</v>
      </c>
      <c r="K6">
        <v>0.45</v>
      </c>
      <c r="L6">
        <v>0.7</v>
      </c>
      <c r="M6">
        <v>0.3</v>
      </c>
      <c r="N6">
        <v>0.7</v>
      </c>
      <c r="O6">
        <v>0.3</v>
      </c>
      <c r="P6" s="1">
        <v>79.09</v>
      </c>
    </row>
    <row r="7" spans="1:16" x14ac:dyDescent="0.25">
      <c r="A7" s="2">
        <v>6</v>
      </c>
      <c r="B7" t="s">
        <v>15</v>
      </c>
      <c r="C7">
        <v>56</v>
      </c>
      <c r="D7" t="s">
        <v>21</v>
      </c>
      <c r="E7" t="s">
        <v>49</v>
      </c>
      <c r="F7">
        <v>9</v>
      </c>
      <c r="G7" t="s">
        <v>55</v>
      </c>
      <c r="H7">
        <v>0.6</v>
      </c>
      <c r="I7">
        <v>0.4</v>
      </c>
      <c r="J7">
        <v>0.55000000000000004</v>
      </c>
      <c r="K7">
        <v>0.45</v>
      </c>
      <c r="L7">
        <v>0.95</v>
      </c>
      <c r="M7">
        <v>0.05</v>
      </c>
      <c r="N7">
        <v>0.8</v>
      </c>
      <c r="O7">
        <v>0.2</v>
      </c>
      <c r="P7" s="1">
        <v>65.31</v>
      </c>
    </row>
    <row r="8" spans="1:16" x14ac:dyDescent="0.25">
      <c r="A8" s="2">
        <v>7</v>
      </c>
      <c r="B8" t="s">
        <v>15</v>
      </c>
      <c r="C8">
        <v>25</v>
      </c>
      <c r="D8" t="s">
        <v>18</v>
      </c>
      <c r="E8" t="s">
        <v>50</v>
      </c>
      <c r="F8">
        <v>7</v>
      </c>
      <c r="G8" t="s">
        <v>56</v>
      </c>
      <c r="H8">
        <v>0</v>
      </c>
      <c r="I8">
        <v>1</v>
      </c>
      <c r="J8">
        <v>0.65</v>
      </c>
      <c r="K8">
        <v>0.35</v>
      </c>
      <c r="L8">
        <v>0.85</v>
      </c>
      <c r="M8">
        <v>0.15</v>
      </c>
      <c r="N8">
        <v>0.75</v>
      </c>
      <c r="O8">
        <v>0.25</v>
      </c>
      <c r="P8" s="1">
        <v>75.5</v>
      </c>
    </row>
    <row r="9" spans="1:16" x14ac:dyDescent="0.25">
      <c r="A9" s="2">
        <v>8</v>
      </c>
      <c r="B9" t="s">
        <v>15</v>
      </c>
      <c r="C9">
        <v>29</v>
      </c>
      <c r="D9" t="s">
        <v>22</v>
      </c>
      <c r="E9" t="s">
        <v>51</v>
      </c>
      <c r="F9">
        <v>9</v>
      </c>
      <c r="G9" t="s">
        <v>52</v>
      </c>
      <c r="H9">
        <v>0.3</v>
      </c>
      <c r="I9">
        <v>0.7</v>
      </c>
      <c r="J9">
        <v>0.3</v>
      </c>
      <c r="K9">
        <v>0.7</v>
      </c>
      <c r="L9">
        <v>0.65</v>
      </c>
      <c r="M9">
        <v>0.35</v>
      </c>
      <c r="N9">
        <v>0.65</v>
      </c>
      <c r="O9">
        <v>0.35</v>
      </c>
      <c r="P9" s="1">
        <v>73.45</v>
      </c>
    </row>
    <row r="10" spans="1:16" x14ac:dyDescent="0.25">
      <c r="A10" s="2">
        <v>9</v>
      </c>
      <c r="B10" t="s">
        <v>15</v>
      </c>
      <c r="C10">
        <v>20</v>
      </c>
      <c r="D10" t="s">
        <v>23</v>
      </c>
      <c r="E10" t="s">
        <v>50</v>
      </c>
      <c r="F10">
        <v>8</v>
      </c>
      <c r="G10" t="s">
        <v>57</v>
      </c>
      <c r="H10">
        <v>0.6</v>
      </c>
      <c r="I10">
        <v>0.4</v>
      </c>
      <c r="J10">
        <v>0.6</v>
      </c>
      <c r="K10">
        <v>0.4</v>
      </c>
      <c r="L10">
        <v>0.65</v>
      </c>
      <c r="M10">
        <v>0.35</v>
      </c>
      <c r="N10">
        <v>0.5</v>
      </c>
      <c r="O10">
        <v>0.5</v>
      </c>
      <c r="P10" s="1">
        <v>54.42</v>
      </c>
    </row>
    <row r="11" spans="1:16" x14ac:dyDescent="0.25">
      <c r="A11" s="2">
        <v>10</v>
      </c>
      <c r="B11" t="s">
        <v>15</v>
      </c>
      <c r="C11">
        <v>23</v>
      </c>
      <c r="D11" t="s">
        <v>24</v>
      </c>
      <c r="E11" t="s">
        <v>50</v>
      </c>
      <c r="F11">
        <v>4</v>
      </c>
      <c r="G11" t="s">
        <v>58</v>
      </c>
      <c r="H11">
        <v>0.3</v>
      </c>
      <c r="I11">
        <v>0.7</v>
      </c>
      <c r="J11">
        <v>0.55000000000000004</v>
      </c>
      <c r="K11">
        <v>0.45</v>
      </c>
      <c r="L11">
        <v>0.45</v>
      </c>
      <c r="M11">
        <v>0.55000000000000004</v>
      </c>
      <c r="N11">
        <v>0.65</v>
      </c>
      <c r="O11">
        <v>0.35</v>
      </c>
      <c r="P11" s="1">
        <v>85.53</v>
      </c>
    </row>
    <row r="12" spans="1:16" x14ac:dyDescent="0.25">
      <c r="A12" s="2">
        <v>11</v>
      </c>
      <c r="B12" t="s">
        <v>15</v>
      </c>
      <c r="C12">
        <v>19</v>
      </c>
      <c r="D12" t="s">
        <v>23</v>
      </c>
      <c r="E12" t="s">
        <v>50</v>
      </c>
      <c r="F12">
        <v>10</v>
      </c>
      <c r="G12" t="s">
        <v>54</v>
      </c>
      <c r="H12">
        <v>0.7</v>
      </c>
      <c r="I12">
        <v>0.3</v>
      </c>
      <c r="J12">
        <v>0.3</v>
      </c>
      <c r="K12">
        <v>0.7</v>
      </c>
      <c r="L12">
        <v>0.45</v>
      </c>
      <c r="M12">
        <v>0.55000000000000004</v>
      </c>
      <c r="N12">
        <v>0.45</v>
      </c>
      <c r="O12">
        <v>0.55000000000000004</v>
      </c>
      <c r="P12" s="1">
        <v>61.82</v>
      </c>
    </row>
    <row r="13" spans="1:16" x14ac:dyDescent="0.25">
      <c r="A13" s="2">
        <v>12</v>
      </c>
      <c r="B13" t="s">
        <v>16</v>
      </c>
      <c r="C13">
        <v>61</v>
      </c>
      <c r="D13" t="s">
        <v>19</v>
      </c>
      <c r="E13" t="s">
        <v>49</v>
      </c>
      <c r="F13">
        <v>10</v>
      </c>
      <c r="G13" t="s">
        <v>52</v>
      </c>
      <c r="H13">
        <v>0.5</v>
      </c>
      <c r="I13">
        <v>0.5</v>
      </c>
      <c r="J13">
        <v>0.5</v>
      </c>
      <c r="K13">
        <v>0.5</v>
      </c>
      <c r="L13">
        <v>0.65</v>
      </c>
      <c r="M13">
        <v>0.35</v>
      </c>
      <c r="N13">
        <v>0.55000000000000004</v>
      </c>
      <c r="O13">
        <v>0.45</v>
      </c>
      <c r="P13" s="1">
        <v>77.94</v>
      </c>
    </row>
    <row r="14" spans="1:16" x14ac:dyDescent="0.25">
      <c r="A14" s="2">
        <v>13</v>
      </c>
      <c r="B14" t="s">
        <v>16</v>
      </c>
      <c r="C14">
        <v>22</v>
      </c>
      <c r="D14" t="s">
        <v>25</v>
      </c>
      <c r="E14" t="s">
        <v>49</v>
      </c>
      <c r="F14">
        <v>7</v>
      </c>
      <c r="G14" t="s">
        <v>52</v>
      </c>
      <c r="H14">
        <v>0.3</v>
      </c>
      <c r="I14">
        <v>0.7</v>
      </c>
      <c r="J14">
        <v>0.5</v>
      </c>
      <c r="K14">
        <v>0.5</v>
      </c>
      <c r="L14">
        <v>0.65</v>
      </c>
      <c r="M14">
        <v>0.35</v>
      </c>
      <c r="N14">
        <v>0.65</v>
      </c>
      <c r="O14">
        <v>0.35</v>
      </c>
      <c r="P14" s="1">
        <v>67.489999999999995</v>
      </c>
    </row>
    <row r="15" spans="1:16" x14ac:dyDescent="0.25">
      <c r="A15" s="2">
        <v>14</v>
      </c>
      <c r="B15" t="s">
        <v>16</v>
      </c>
      <c r="C15">
        <v>29</v>
      </c>
      <c r="D15" t="s">
        <v>26</v>
      </c>
      <c r="E15" t="s">
        <v>50</v>
      </c>
      <c r="F15">
        <v>7</v>
      </c>
      <c r="G15" t="s">
        <v>59</v>
      </c>
      <c r="H15">
        <v>1</v>
      </c>
      <c r="I15">
        <v>0</v>
      </c>
      <c r="J15">
        <v>0.5</v>
      </c>
      <c r="K15">
        <v>0.5</v>
      </c>
      <c r="L15">
        <v>0.5</v>
      </c>
      <c r="M15">
        <v>0.5</v>
      </c>
      <c r="N15">
        <v>0.6</v>
      </c>
      <c r="O15">
        <v>0.4</v>
      </c>
      <c r="P15" s="1">
        <v>72.08</v>
      </c>
    </row>
    <row r="16" spans="1:16" x14ac:dyDescent="0.25">
      <c r="A16" s="2">
        <v>15</v>
      </c>
      <c r="B16" t="s">
        <v>16</v>
      </c>
      <c r="C16">
        <v>28</v>
      </c>
      <c r="D16" t="s">
        <v>27</v>
      </c>
      <c r="E16" t="s">
        <v>49</v>
      </c>
      <c r="F16">
        <v>8</v>
      </c>
      <c r="G16" t="s">
        <v>55</v>
      </c>
      <c r="H16">
        <v>0.9</v>
      </c>
      <c r="I16">
        <v>0.1</v>
      </c>
      <c r="J16">
        <v>0.6</v>
      </c>
      <c r="K16">
        <v>0.4</v>
      </c>
      <c r="L16">
        <v>0.6</v>
      </c>
      <c r="M16">
        <v>0.4</v>
      </c>
      <c r="N16">
        <v>0.65</v>
      </c>
      <c r="O16">
        <v>0.35</v>
      </c>
      <c r="P16" s="1">
        <v>74.89</v>
      </c>
    </row>
    <row r="17" spans="1:16" x14ac:dyDescent="0.25">
      <c r="A17" s="2">
        <v>16</v>
      </c>
      <c r="B17" t="s">
        <v>16</v>
      </c>
      <c r="C17">
        <v>25</v>
      </c>
      <c r="D17" t="s">
        <v>24</v>
      </c>
      <c r="E17" t="s">
        <v>50</v>
      </c>
      <c r="F17">
        <v>8</v>
      </c>
      <c r="G17" t="s">
        <v>54</v>
      </c>
      <c r="H17">
        <v>0.7</v>
      </c>
      <c r="I17">
        <v>0.3</v>
      </c>
      <c r="J17">
        <v>0.25</v>
      </c>
      <c r="K17">
        <v>0.75</v>
      </c>
      <c r="L17">
        <v>0.3</v>
      </c>
      <c r="M17">
        <v>0.7</v>
      </c>
      <c r="N17">
        <v>0.5</v>
      </c>
      <c r="O17">
        <v>0.5</v>
      </c>
      <c r="P17" s="1">
        <v>69.12</v>
      </c>
    </row>
    <row r="18" spans="1:16" x14ac:dyDescent="0.25">
      <c r="A18" s="2">
        <v>17</v>
      </c>
      <c r="B18" t="s">
        <v>16</v>
      </c>
      <c r="C18">
        <v>41</v>
      </c>
      <c r="D18" t="s">
        <v>28</v>
      </c>
      <c r="E18" t="s">
        <v>49</v>
      </c>
      <c r="F18">
        <v>8</v>
      </c>
      <c r="G18" t="s">
        <v>60</v>
      </c>
      <c r="H18">
        <v>0.7</v>
      </c>
      <c r="I18">
        <v>0.3</v>
      </c>
      <c r="J18">
        <v>0.6</v>
      </c>
      <c r="K18">
        <v>0.4</v>
      </c>
      <c r="L18">
        <v>0.15</v>
      </c>
      <c r="M18">
        <v>0.85</v>
      </c>
      <c r="N18">
        <v>0.5</v>
      </c>
      <c r="O18">
        <v>0.5</v>
      </c>
      <c r="P18" s="1">
        <v>79.86</v>
      </c>
    </row>
    <row r="19" spans="1:16" x14ac:dyDescent="0.25">
      <c r="A19" s="2">
        <v>18</v>
      </c>
      <c r="B19" t="s">
        <v>15</v>
      </c>
      <c r="C19">
        <v>21</v>
      </c>
      <c r="D19" t="s">
        <v>29</v>
      </c>
      <c r="E19" t="s">
        <v>50</v>
      </c>
      <c r="F19">
        <v>8</v>
      </c>
      <c r="G19" t="s">
        <v>52</v>
      </c>
      <c r="H19">
        <v>0.4</v>
      </c>
      <c r="I19">
        <v>0.6</v>
      </c>
      <c r="J19">
        <v>0.4</v>
      </c>
      <c r="K19">
        <v>0.6</v>
      </c>
      <c r="L19">
        <v>0.7</v>
      </c>
      <c r="M19">
        <v>0.3</v>
      </c>
      <c r="N19">
        <v>0.75</v>
      </c>
      <c r="O19">
        <v>0.25</v>
      </c>
      <c r="P19" s="1">
        <v>71.39</v>
      </c>
    </row>
    <row r="20" spans="1:16" x14ac:dyDescent="0.25">
      <c r="A20" s="2">
        <v>19</v>
      </c>
      <c r="B20" t="s">
        <v>15</v>
      </c>
      <c r="C20">
        <v>23</v>
      </c>
      <c r="D20" t="s">
        <v>30</v>
      </c>
      <c r="E20" t="s">
        <v>50</v>
      </c>
      <c r="F20">
        <v>9</v>
      </c>
      <c r="G20" t="s">
        <v>54</v>
      </c>
      <c r="H20">
        <v>1</v>
      </c>
      <c r="I20">
        <v>0</v>
      </c>
      <c r="J20">
        <v>0.5</v>
      </c>
      <c r="K20">
        <v>0.5</v>
      </c>
      <c r="L20">
        <v>0.5</v>
      </c>
      <c r="M20">
        <v>0.5</v>
      </c>
      <c r="N20">
        <v>0.3</v>
      </c>
      <c r="O20">
        <v>0.7</v>
      </c>
      <c r="P20" s="1">
        <v>71.900000000000006</v>
      </c>
    </row>
    <row r="21" spans="1:16" x14ac:dyDescent="0.25">
      <c r="A21" s="2">
        <v>20</v>
      </c>
      <c r="B21" t="s">
        <v>16</v>
      </c>
      <c r="C21">
        <v>22</v>
      </c>
      <c r="D21" t="s">
        <v>18</v>
      </c>
      <c r="E21" t="s">
        <v>50</v>
      </c>
      <c r="F21">
        <v>8</v>
      </c>
      <c r="G21" t="s">
        <v>55</v>
      </c>
      <c r="H21">
        <v>0.8</v>
      </c>
      <c r="I21">
        <v>0.2</v>
      </c>
      <c r="J21">
        <v>0.65</v>
      </c>
      <c r="K21">
        <v>0.35</v>
      </c>
      <c r="L21">
        <v>0.7</v>
      </c>
      <c r="M21">
        <v>0.3</v>
      </c>
      <c r="N21">
        <v>0.9</v>
      </c>
      <c r="O21">
        <v>0.1</v>
      </c>
      <c r="P21" s="1">
        <v>69.41</v>
      </c>
    </row>
    <row r="22" spans="1:16" x14ac:dyDescent="0.25">
      <c r="A22" s="2">
        <v>21</v>
      </c>
      <c r="B22" t="s">
        <v>16</v>
      </c>
      <c r="C22">
        <v>23</v>
      </c>
      <c r="D22" t="s">
        <v>18</v>
      </c>
      <c r="E22" t="s">
        <v>50</v>
      </c>
      <c r="F22">
        <v>5</v>
      </c>
      <c r="G22" t="s">
        <v>61</v>
      </c>
      <c r="H22">
        <v>0.7</v>
      </c>
      <c r="I22">
        <v>0.3</v>
      </c>
      <c r="J22">
        <v>0.8</v>
      </c>
      <c r="K22">
        <v>0.2</v>
      </c>
      <c r="L22">
        <v>0.45</v>
      </c>
      <c r="M22">
        <v>0.55000000000000004</v>
      </c>
      <c r="N22">
        <v>0.6</v>
      </c>
      <c r="O22">
        <v>0.4</v>
      </c>
      <c r="P22" s="1">
        <v>78.03</v>
      </c>
    </row>
    <row r="23" spans="1:16" x14ac:dyDescent="0.25">
      <c r="A23" s="2">
        <v>22</v>
      </c>
      <c r="B23" t="s">
        <v>15</v>
      </c>
      <c r="C23">
        <v>21</v>
      </c>
      <c r="D23" t="s">
        <v>31</v>
      </c>
      <c r="E23" t="s">
        <v>50</v>
      </c>
      <c r="F23">
        <v>7</v>
      </c>
      <c r="G23" t="s">
        <v>62</v>
      </c>
      <c r="H23">
        <v>0.2</v>
      </c>
      <c r="I23">
        <v>0.8</v>
      </c>
      <c r="J23">
        <v>0.4</v>
      </c>
      <c r="K23">
        <v>0.6</v>
      </c>
      <c r="L23">
        <v>0.5</v>
      </c>
      <c r="M23">
        <v>0.5</v>
      </c>
      <c r="N23">
        <v>0.55000000000000004</v>
      </c>
      <c r="O23">
        <v>0.45</v>
      </c>
      <c r="P23" s="1">
        <v>79.22</v>
      </c>
    </row>
    <row r="24" spans="1:16" x14ac:dyDescent="0.25">
      <c r="A24" s="2">
        <v>23</v>
      </c>
      <c r="B24" t="s">
        <v>16</v>
      </c>
      <c r="C24">
        <v>21</v>
      </c>
      <c r="D24" t="s">
        <v>32</v>
      </c>
      <c r="E24" t="s">
        <v>50</v>
      </c>
      <c r="F24">
        <v>6</v>
      </c>
      <c r="G24" t="s">
        <v>62</v>
      </c>
      <c r="H24">
        <v>0.1</v>
      </c>
      <c r="I24">
        <v>0.9</v>
      </c>
      <c r="J24">
        <v>0.45</v>
      </c>
      <c r="K24">
        <v>0.55000000000000004</v>
      </c>
      <c r="L24">
        <v>0.25</v>
      </c>
      <c r="M24">
        <v>0.75</v>
      </c>
      <c r="N24">
        <v>0.6</v>
      </c>
      <c r="O24">
        <v>0.4</v>
      </c>
      <c r="P24" s="1">
        <v>60.77</v>
      </c>
    </row>
    <row r="25" spans="1:16" x14ac:dyDescent="0.25">
      <c r="A25" s="2">
        <v>24</v>
      </c>
      <c r="B25" t="s">
        <v>16</v>
      </c>
      <c r="C25">
        <v>22</v>
      </c>
      <c r="D25" t="s">
        <v>25</v>
      </c>
      <c r="E25" t="s">
        <v>49</v>
      </c>
      <c r="F25">
        <v>5</v>
      </c>
      <c r="G25" t="s">
        <v>59</v>
      </c>
      <c r="H25">
        <v>0.6</v>
      </c>
      <c r="I25">
        <v>0.4</v>
      </c>
      <c r="J25">
        <v>0.4</v>
      </c>
      <c r="K25">
        <v>0.6</v>
      </c>
      <c r="L25">
        <v>0.2</v>
      </c>
      <c r="M25">
        <v>0.8</v>
      </c>
      <c r="N25">
        <v>0.75</v>
      </c>
      <c r="O25">
        <v>0.25</v>
      </c>
      <c r="P25" s="1">
        <v>78.72</v>
      </c>
    </row>
    <row r="26" spans="1:16" x14ac:dyDescent="0.25">
      <c r="A26" s="2">
        <v>25</v>
      </c>
      <c r="B26" t="s">
        <v>16</v>
      </c>
      <c r="C26">
        <v>24</v>
      </c>
      <c r="D26" t="s">
        <v>18</v>
      </c>
      <c r="E26" t="s">
        <v>50</v>
      </c>
      <c r="F26">
        <v>7</v>
      </c>
      <c r="G26" t="s">
        <v>63</v>
      </c>
      <c r="H26">
        <v>0.1</v>
      </c>
      <c r="I26">
        <v>0.9</v>
      </c>
      <c r="J26">
        <v>0.55000000000000004</v>
      </c>
      <c r="K26">
        <v>0.45</v>
      </c>
      <c r="L26">
        <v>0.45</v>
      </c>
      <c r="M26">
        <v>0.55000000000000004</v>
      </c>
      <c r="N26">
        <v>0.5</v>
      </c>
      <c r="O26">
        <v>0.5</v>
      </c>
      <c r="P26" s="1">
        <v>79.599999999999994</v>
      </c>
    </row>
    <row r="27" spans="1:16" x14ac:dyDescent="0.25">
      <c r="A27" s="2">
        <v>26</v>
      </c>
      <c r="B27" t="s">
        <v>16</v>
      </c>
      <c r="C27">
        <v>24</v>
      </c>
      <c r="D27" t="s">
        <v>21</v>
      </c>
      <c r="E27" t="s">
        <v>49</v>
      </c>
      <c r="F27">
        <v>6</v>
      </c>
      <c r="G27" t="s">
        <v>64</v>
      </c>
      <c r="H27">
        <v>0.6</v>
      </c>
      <c r="I27">
        <v>0.4</v>
      </c>
      <c r="J27">
        <v>0.4</v>
      </c>
      <c r="K27">
        <v>0.6</v>
      </c>
      <c r="L27">
        <v>0.75</v>
      </c>
      <c r="M27">
        <v>0.25</v>
      </c>
      <c r="N27">
        <v>0.7</v>
      </c>
      <c r="O27">
        <v>0.3</v>
      </c>
      <c r="P27" s="1">
        <v>76.75</v>
      </c>
    </row>
    <row r="28" spans="1:16" x14ac:dyDescent="0.25">
      <c r="A28" s="2">
        <v>27</v>
      </c>
      <c r="B28" t="s">
        <v>16</v>
      </c>
      <c r="C28">
        <v>26</v>
      </c>
      <c r="D28" t="s">
        <v>33</v>
      </c>
      <c r="E28" t="s">
        <v>49</v>
      </c>
      <c r="F28">
        <v>7</v>
      </c>
      <c r="G28" t="s">
        <v>62</v>
      </c>
      <c r="H28">
        <v>0.1</v>
      </c>
      <c r="I28">
        <v>0.9</v>
      </c>
      <c r="J28">
        <v>0.5</v>
      </c>
      <c r="K28">
        <v>0.5</v>
      </c>
      <c r="L28">
        <v>0.4</v>
      </c>
      <c r="M28">
        <v>0.6</v>
      </c>
      <c r="N28">
        <v>0.55000000000000004</v>
      </c>
      <c r="O28">
        <v>0.45</v>
      </c>
      <c r="P28" s="1">
        <v>73.83</v>
      </c>
    </row>
    <row r="29" spans="1:16" x14ac:dyDescent="0.25">
      <c r="A29" s="2">
        <v>28</v>
      </c>
      <c r="B29" t="s">
        <v>16</v>
      </c>
      <c r="C29">
        <v>22</v>
      </c>
      <c r="D29" t="s">
        <v>19</v>
      </c>
      <c r="E29" t="s">
        <v>49</v>
      </c>
      <c r="F29">
        <v>8</v>
      </c>
      <c r="G29" t="s">
        <v>61</v>
      </c>
      <c r="H29">
        <v>0.9</v>
      </c>
      <c r="I29">
        <v>0.1</v>
      </c>
      <c r="J29">
        <v>0.55000000000000004</v>
      </c>
      <c r="K29">
        <v>0.45</v>
      </c>
      <c r="L29">
        <v>0.5</v>
      </c>
      <c r="M29">
        <v>0.5</v>
      </c>
      <c r="N29">
        <v>0.75</v>
      </c>
      <c r="O29">
        <v>0.25</v>
      </c>
      <c r="P29" s="1">
        <v>81.44</v>
      </c>
    </row>
    <row r="30" spans="1:16" x14ac:dyDescent="0.25">
      <c r="A30" s="2">
        <v>29</v>
      </c>
      <c r="B30" t="s">
        <v>15</v>
      </c>
      <c r="C30">
        <v>26</v>
      </c>
      <c r="D30" t="s">
        <v>18</v>
      </c>
      <c r="E30" t="s">
        <v>50</v>
      </c>
      <c r="F30">
        <v>1</v>
      </c>
      <c r="G30" t="s">
        <v>63</v>
      </c>
      <c r="H30">
        <v>0.2</v>
      </c>
      <c r="I30">
        <v>0.8</v>
      </c>
      <c r="J30">
        <v>0.7</v>
      </c>
      <c r="K30">
        <v>0.3</v>
      </c>
      <c r="L30">
        <v>0.45</v>
      </c>
      <c r="M30">
        <v>0.55000000000000004</v>
      </c>
      <c r="N30">
        <v>0.5</v>
      </c>
      <c r="O30">
        <v>0.5</v>
      </c>
      <c r="P30" s="1">
        <v>75.83</v>
      </c>
    </row>
    <row r="31" spans="1:16" x14ac:dyDescent="0.25">
      <c r="A31" s="2">
        <v>30</v>
      </c>
      <c r="B31" t="s">
        <v>16</v>
      </c>
      <c r="C31">
        <v>33</v>
      </c>
      <c r="D31" t="s">
        <v>34</v>
      </c>
      <c r="E31" t="s">
        <v>49</v>
      </c>
      <c r="F31">
        <v>7</v>
      </c>
      <c r="G31" t="s">
        <v>63</v>
      </c>
      <c r="H31">
        <v>0.4</v>
      </c>
      <c r="I31">
        <v>0.6</v>
      </c>
      <c r="J31">
        <v>0.55000000000000004</v>
      </c>
      <c r="K31">
        <v>0.45</v>
      </c>
      <c r="L31">
        <v>0.15</v>
      </c>
      <c r="M31">
        <v>0.85</v>
      </c>
      <c r="N31">
        <v>0.4</v>
      </c>
      <c r="O31">
        <v>0.6</v>
      </c>
      <c r="P31" s="1">
        <v>78.48</v>
      </c>
    </row>
    <row r="32" spans="1:16" x14ac:dyDescent="0.25">
      <c r="A32" s="2">
        <v>31</v>
      </c>
      <c r="B32" t="s">
        <v>16</v>
      </c>
      <c r="C32">
        <v>29</v>
      </c>
      <c r="D32" t="s">
        <v>20</v>
      </c>
      <c r="E32" t="s">
        <v>49</v>
      </c>
      <c r="F32">
        <v>8</v>
      </c>
      <c r="G32" t="s">
        <v>54</v>
      </c>
      <c r="H32">
        <v>0.7</v>
      </c>
      <c r="I32">
        <v>0.3</v>
      </c>
      <c r="J32">
        <v>0.35</v>
      </c>
      <c r="K32">
        <v>0.65</v>
      </c>
      <c r="L32">
        <v>0.25</v>
      </c>
      <c r="M32">
        <v>0.75</v>
      </c>
      <c r="N32">
        <v>0.3</v>
      </c>
      <c r="O32">
        <v>0.7</v>
      </c>
      <c r="P32" s="1">
        <v>72.08</v>
      </c>
    </row>
    <row r="33" spans="1:16" x14ac:dyDescent="0.25">
      <c r="A33" s="2">
        <v>32</v>
      </c>
      <c r="B33" t="s">
        <v>16</v>
      </c>
      <c r="C33">
        <v>22</v>
      </c>
      <c r="D33" t="s">
        <v>35</v>
      </c>
      <c r="E33" t="s">
        <v>50</v>
      </c>
      <c r="F33">
        <v>9</v>
      </c>
      <c r="G33" t="s">
        <v>56</v>
      </c>
      <c r="H33">
        <v>0.1</v>
      </c>
      <c r="I33">
        <v>0.9</v>
      </c>
      <c r="J33">
        <v>0.55000000000000004</v>
      </c>
      <c r="K33">
        <v>0.45</v>
      </c>
      <c r="L33">
        <v>0.65</v>
      </c>
      <c r="M33">
        <v>0.35</v>
      </c>
      <c r="N33">
        <v>0.6</v>
      </c>
      <c r="O33">
        <v>0.4</v>
      </c>
      <c r="P33" s="1">
        <v>78.97</v>
      </c>
    </row>
    <row r="34" spans="1:16" x14ac:dyDescent="0.25">
      <c r="A34" s="2">
        <v>33</v>
      </c>
      <c r="B34" t="s">
        <v>16</v>
      </c>
      <c r="C34">
        <v>23</v>
      </c>
      <c r="D34" t="s">
        <v>36</v>
      </c>
      <c r="E34" t="s">
        <v>50</v>
      </c>
      <c r="F34">
        <v>9</v>
      </c>
      <c r="G34" t="s">
        <v>61</v>
      </c>
      <c r="H34">
        <v>0.8</v>
      </c>
      <c r="I34">
        <v>0.2</v>
      </c>
      <c r="J34">
        <v>0.7</v>
      </c>
      <c r="K34">
        <v>0.3</v>
      </c>
      <c r="L34">
        <v>0.35</v>
      </c>
      <c r="M34">
        <v>0.65</v>
      </c>
      <c r="N34">
        <v>0.6</v>
      </c>
      <c r="O34">
        <v>0.4</v>
      </c>
      <c r="P34" s="1">
        <v>70.3</v>
      </c>
    </row>
    <row r="35" spans="1:16" x14ac:dyDescent="0.25">
      <c r="A35" s="2">
        <v>34</v>
      </c>
      <c r="B35" t="s">
        <v>16</v>
      </c>
      <c r="C35">
        <v>22</v>
      </c>
      <c r="D35" t="s">
        <v>37</v>
      </c>
      <c r="E35" t="s">
        <v>51</v>
      </c>
      <c r="F35">
        <v>8</v>
      </c>
      <c r="G35" t="s">
        <v>60</v>
      </c>
      <c r="H35">
        <v>0.7</v>
      </c>
      <c r="I35">
        <v>0.3</v>
      </c>
      <c r="J35">
        <v>0.6</v>
      </c>
      <c r="K35">
        <v>0.4</v>
      </c>
      <c r="L35">
        <v>0.3</v>
      </c>
      <c r="M35">
        <v>0.7</v>
      </c>
      <c r="N35">
        <v>0.5</v>
      </c>
      <c r="O35">
        <v>0.5</v>
      </c>
      <c r="P35" s="1">
        <v>80.48</v>
      </c>
    </row>
    <row r="36" spans="1:16" x14ac:dyDescent="0.25">
      <c r="A36" s="2">
        <v>35</v>
      </c>
      <c r="B36" t="s">
        <v>16</v>
      </c>
      <c r="C36">
        <v>25</v>
      </c>
      <c r="D36" t="s">
        <v>38</v>
      </c>
      <c r="E36" t="s">
        <v>49</v>
      </c>
      <c r="F36">
        <v>7</v>
      </c>
      <c r="G36" t="s">
        <v>63</v>
      </c>
      <c r="H36">
        <v>0.5</v>
      </c>
      <c r="I36">
        <v>0.5</v>
      </c>
      <c r="J36">
        <v>0.55000000000000004</v>
      </c>
      <c r="K36">
        <v>0.45</v>
      </c>
      <c r="L36">
        <v>0.5</v>
      </c>
      <c r="M36">
        <v>0.5</v>
      </c>
      <c r="N36">
        <v>0.45</v>
      </c>
      <c r="O36">
        <v>0.55000000000000004</v>
      </c>
      <c r="P36" s="1">
        <v>76.98</v>
      </c>
    </row>
    <row r="37" spans="1:16" x14ac:dyDescent="0.25">
      <c r="A37" s="2">
        <v>36</v>
      </c>
      <c r="B37" t="s">
        <v>16</v>
      </c>
      <c r="C37">
        <v>24</v>
      </c>
      <c r="D37" t="s">
        <v>19</v>
      </c>
      <c r="E37" t="s">
        <v>49</v>
      </c>
      <c r="F37">
        <v>4</v>
      </c>
      <c r="G37" t="s">
        <v>65</v>
      </c>
      <c r="H37">
        <v>0.7</v>
      </c>
      <c r="I37">
        <v>0.3</v>
      </c>
      <c r="J37">
        <v>0.5</v>
      </c>
      <c r="K37">
        <v>0.5</v>
      </c>
      <c r="L37">
        <v>0.65</v>
      </c>
      <c r="M37">
        <v>0.35</v>
      </c>
      <c r="N37">
        <v>0.5</v>
      </c>
      <c r="O37">
        <v>0.5</v>
      </c>
      <c r="P37" s="1">
        <v>71.489999999999995</v>
      </c>
    </row>
    <row r="38" spans="1:16" x14ac:dyDescent="0.25">
      <c r="A38" s="2">
        <v>37</v>
      </c>
      <c r="B38" t="s">
        <v>15</v>
      </c>
      <c r="C38">
        <v>24</v>
      </c>
      <c r="D38" t="s">
        <v>39</v>
      </c>
      <c r="E38" t="s">
        <v>49</v>
      </c>
      <c r="F38">
        <v>6</v>
      </c>
      <c r="G38" t="s">
        <v>56</v>
      </c>
      <c r="H38">
        <v>0.3</v>
      </c>
      <c r="I38">
        <v>0.7</v>
      </c>
      <c r="J38">
        <v>0.55000000000000004</v>
      </c>
      <c r="K38">
        <v>0.45</v>
      </c>
      <c r="L38">
        <v>0.7</v>
      </c>
      <c r="M38">
        <v>0.3</v>
      </c>
      <c r="N38">
        <v>0.6</v>
      </c>
      <c r="O38">
        <v>0.4</v>
      </c>
      <c r="P38" s="1">
        <v>63.84</v>
      </c>
    </row>
    <row r="39" spans="1:16" x14ac:dyDescent="0.25">
      <c r="A39" s="2">
        <v>38</v>
      </c>
      <c r="B39" t="s">
        <v>16</v>
      </c>
      <c r="C39">
        <v>26</v>
      </c>
      <c r="D39" t="s">
        <v>40</v>
      </c>
      <c r="E39" t="s">
        <v>50</v>
      </c>
      <c r="F39">
        <v>7</v>
      </c>
      <c r="G39" t="s">
        <v>55</v>
      </c>
      <c r="H39">
        <v>0.6</v>
      </c>
      <c r="I39">
        <v>0.4</v>
      </c>
      <c r="J39">
        <v>0.6</v>
      </c>
      <c r="K39">
        <v>0.4</v>
      </c>
      <c r="L39">
        <v>0.8</v>
      </c>
      <c r="M39">
        <v>0.2</v>
      </c>
      <c r="N39">
        <v>0.8</v>
      </c>
      <c r="O39">
        <v>0.2</v>
      </c>
      <c r="P39" s="1">
        <v>79.03</v>
      </c>
    </row>
    <row r="40" spans="1:16" x14ac:dyDescent="0.25">
      <c r="A40" s="2">
        <v>39</v>
      </c>
      <c r="B40" t="s">
        <v>15</v>
      </c>
      <c r="C40">
        <v>28</v>
      </c>
      <c r="D40" t="s">
        <v>24</v>
      </c>
      <c r="E40" t="s">
        <v>50</v>
      </c>
      <c r="F40">
        <v>10</v>
      </c>
      <c r="G40" t="s">
        <v>55</v>
      </c>
      <c r="H40">
        <v>0.8</v>
      </c>
      <c r="I40">
        <v>0.2</v>
      </c>
      <c r="J40">
        <v>0.7</v>
      </c>
      <c r="K40">
        <v>0.3</v>
      </c>
      <c r="L40">
        <v>0.6</v>
      </c>
      <c r="M40">
        <v>0.4</v>
      </c>
      <c r="N40">
        <v>0.55000000000000004</v>
      </c>
      <c r="O40">
        <v>0.45</v>
      </c>
      <c r="P40" s="1">
        <v>68.97</v>
      </c>
    </row>
    <row r="41" spans="1:16" x14ac:dyDescent="0.25">
      <c r="A41" s="2">
        <v>40</v>
      </c>
      <c r="B41" t="s">
        <v>16</v>
      </c>
      <c r="C41">
        <v>50</v>
      </c>
      <c r="D41" t="s">
        <v>41</v>
      </c>
      <c r="E41" t="s">
        <v>51</v>
      </c>
      <c r="F41">
        <v>1</v>
      </c>
      <c r="G41" t="s">
        <v>56</v>
      </c>
      <c r="H41">
        <v>0.1</v>
      </c>
      <c r="I41">
        <v>0.9</v>
      </c>
      <c r="J41">
        <v>0.65</v>
      </c>
      <c r="K41">
        <v>0.35</v>
      </c>
      <c r="L41">
        <v>0.85</v>
      </c>
      <c r="M41">
        <v>0.15</v>
      </c>
      <c r="N41">
        <v>0.9</v>
      </c>
      <c r="O41">
        <v>0.1</v>
      </c>
      <c r="P41" s="1">
        <v>78</v>
      </c>
    </row>
    <row r="42" spans="1:16" x14ac:dyDescent="0.25">
      <c r="A42" s="2">
        <v>41</v>
      </c>
      <c r="B42" t="s">
        <v>15</v>
      </c>
      <c r="C42">
        <v>25</v>
      </c>
      <c r="D42" t="s">
        <v>40</v>
      </c>
      <c r="E42" t="s">
        <v>50</v>
      </c>
      <c r="F42">
        <v>9</v>
      </c>
      <c r="G42" t="s">
        <v>54</v>
      </c>
      <c r="H42">
        <v>0.9</v>
      </c>
      <c r="I42">
        <v>0.1</v>
      </c>
      <c r="J42">
        <v>0.35</v>
      </c>
      <c r="K42">
        <v>0.65</v>
      </c>
      <c r="L42">
        <v>0.1</v>
      </c>
      <c r="M42">
        <v>0.9</v>
      </c>
      <c r="N42">
        <v>0.4</v>
      </c>
      <c r="O42">
        <v>0.6</v>
      </c>
      <c r="P42" s="1">
        <v>82.49</v>
      </c>
    </row>
    <row r="43" spans="1:16" x14ac:dyDescent="0.25">
      <c r="A43" s="2">
        <v>42</v>
      </c>
      <c r="B43" t="s">
        <v>16</v>
      </c>
      <c r="C43">
        <v>41</v>
      </c>
      <c r="D43" t="s">
        <v>42</v>
      </c>
      <c r="E43" t="s">
        <v>49</v>
      </c>
      <c r="F43">
        <v>9</v>
      </c>
      <c r="G43" t="s">
        <v>56</v>
      </c>
      <c r="H43">
        <v>0</v>
      </c>
      <c r="I43">
        <v>1</v>
      </c>
      <c r="J43">
        <v>0.6</v>
      </c>
      <c r="K43">
        <v>0.4</v>
      </c>
      <c r="L43">
        <v>0.75</v>
      </c>
      <c r="M43">
        <v>0.25</v>
      </c>
      <c r="N43">
        <v>0.8</v>
      </c>
      <c r="O43">
        <v>0.2</v>
      </c>
      <c r="P43" s="1">
        <v>79.72</v>
      </c>
    </row>
    <row r="44" spans="1:16" x14ac:dyDescent="0.25">
      <c r="A44" s="2">
        <v>43</v>
      </c>
      <c r="B44" t="s">
        <v>15</v>
      </c>
      <c r="C44">
        <v>22</v>
      </c>
      <c r="D44" t="s">
        <v>18</v>
      </c>
      <c r="E44" t="s">
        <v>50</v>
      </c>
      <c r="F44">
        <v>8</v>
      </c>
      <c r="G44" t="s">
        <v>63</v>
      </c>
      <c r="H44">
        <v>0.5</v>
      </c>
      <c r="I44">
        <v>0.5</v>
      </c>
      <c r="J44">
        <v>0.6</v>
      </c>
      <c r="K44">
        <v>0.4</v>
      </c>
      <c r="L44">
        <v>0.5</v>
      </c>
      <c r="M44">
        <v>0.5</v>
      </c>
      <c r="N44">
        <v>0.5</v>
      </c>
      <c r="O44">
        <v>0.5</v>
      </c>
      <c r="P44" s="1">
        <v>82.67</v>
      </c>
    </row>
    <row r="45" spans="1:16" x14ac:dyDescent="0.25">
      <c r="A45" s="2">
        <v>44</v>
      </c>
      <c r="B45" t="s">
        <v>16</v>
      </c>
      <c r="C45">
        <v>24</v>
      </c>
      <c r="D45" t="s">
        <v>43</v>
      </c>
      <c r="E45" t="s">
        <v>49</v>
      </c>
      <c r="F45">
        <v>7</v>
      </c>
      <c r="G45" t="s">
        <v>59</v>
      </c>
      <c r="H45">
        <v>0.7</v>
      </c>
      <c r="I45">
        <v>0.3</v>
      </c>
      <c r="J45">
        <v>0.5</v>
      </c>
      <c r="K45">
        <v>0.5</v>
      </c>
      <c r="L45">
        <v>0.4</v>
      </c>
      <c r="M45">
        <v>0.6</v>
      </c>
      <c r="N45">
        <v>0.7</v>
      </c>
      <c r="O45">
        <v>0.3</v>
      </c>
      <c r="P45" s="1">
        <v>75.39</v>
      </c>
    </row>
    <row r="46" spans="1:16" x14ac:dyDescent="0.25">
      <c r="A46" s="2">
        <v>45</v>
      </c>
      <c r="B46" t="s">
        <v>15</v>
      </c>
      <c r="C46">
        <v>25</v>
      </c>
      <c r="D46" t="s">
        <v>44</v>
      </c>
      <c r="E46" t="s">
        <v>50</v>
      </c>
      <c r="F46">
        <v>8</v>
      </c>
      <c r="G46" t="s">
        <v>52</v>
      </c>
      <c r="H46">
        <v>0.2</v>
      </c>
      <c r="I46">
        <v>0.8</v>
      </c>
      <c r="J46">
        <v>0.5</v>
      </c>
      <c r="K46">
        <v>0.5</v>
      </c>
      <c r="L46">
        <v>0.55000000000000004</v>
      </c>
      <c r="M46">
        <v>0.45</v>
      </c>
      <c r="N46">
        <v>0.6</v>
      </c>
      <c r="O46">
        <v>0.4</v>
      </c>
      <c r="P46" s="1">
        <v>78.040000000000006</v>
      </c>
    </row>
    <row r="47" spans="1:16" x14ac:dyDescent="0.25">
      <c r="A47" s="2">
        <v>46</v>
      </c>
      <c r="B47" t="s">
        <v>16</v>
      </c>
      <c r="C47">
        <v>24</v>
      </c>
      <c r="D47" t="s">
        <v>40</v>
      </c>
      <c r="E47" t="s">
        <v>50</v>
      </c>
      <c r="F47">
        <v>8</v>
      </c>
      <c r="G47" t="s">
        <v>62</v>
      </c>
      <c r="H47">
        <v>0.1</v>
      </c>
      <c r="I47">
        <v>0.9</v>
      </c>
      <c r="J47">
        <v>0.25</v>
      </c>
      <c r="K47">
        <v>0.75</v>
      </c>
      <c r="L47">
        <v>0.45</v>
      </c>
      <c r="M47">
        <v>0.55000000000000004</v>
      </c>
      <c r="N47">
        <v>0.65</v>
      </c>
      <c r="O47">
        <v>0.35</v>
      </c>
      <c r="P47" s="1">
        <v>75.66</v>
      </c>
    </row>
    <row r="48" spans="1:16" x14ac:dyDescent="0.25">
      <c r="A48" s="2">
        <v>47</v>
      </c>
      <c r="B48" t="s">
        <v>16</v>
      </c>
      <c r="C48">
        <v>54</v>
      </c>
      <c r="D48" t="s">
        <v>42</v>
      </c>
      <c r="E48" t="s">
        <v>49</v>
      </c>
      <c r="F48">
        <v>9</v>
      </c>
      <c r="G48" t="s">
        <v>56</v>
      </c>
      <c r="H48">
        <v>0.2</v>
      </c>
      <c r="I48">
        <v>0.8</v>
      </c>
      <c r="J48">
        <v>0.6</v>
      </c>
      <c r="K48">
        <v>0.4</v>
      </c>
      <c r="L48">
        <v>0.7</v>
      </c>
      <c r="M48">
        <v>0.3</v>
      </c>
      <c r="N48">
        <v>0.55000000000000004</v>
      </c>
      <c r="O48">
        <v>0.45</v>
      </c>
      <c r="P48" s="1">
        <v>72.650000000000006</v>
      </c>
    </row>
    <row r="49" spans="1:16" x14ac:dyDescent="0.25">
      <c r="A49" s="2">
        <v>48</v>
      </c>
      <c r="B49" t="s">
        <v>16</v>
      </c>
      <c r="C49">
        <v>28</v>
      </c>
      <c r="D49" t="s">
        <v>18</v>
      </c>
      <c r="E49" t="s">
        <v>50</v>
      </c>
      <c r="F49">
        <v>8</v>
      </c>
      <c r="G49" t="s">
        <v>62</v>
      </c>
      <c r="H49">
        <v>0.5</v>
      </c>
      <c r="I49">
        <v>0.5</v>
      </c>
      <c r="J49">
        <v>0.4</v>
      </c>
      <c r="K49">
        <v>0.6</v>
      </c>
      <c r="L49">
        <v>0.4</v>
      </c>
      <c r="M49">
        <v>0.6</v>
      </c>
      <c r="N49">
        <v>0.55000000000000004</v>
      </c>
      <c r="O49">
        <v>0.45</v>
      </c>
      <c r="P49" s="1">
        <v>72.06</v>
      </c>
    </row>
    <row r="50" spans="1:16" x14ac:dyDescent="0.25">
      <c r="A50" s="2">
        <v>49</v>
      </c>
      <c r="B50" t="s">
        <v>16</v>
      </c>
      <c r="C50">
        <v>20</v>
      </c>
      <c r="D50" t="s">
        <v>44</v>
      </c>
      <c r="E50" t="s">
        <v>50</v>
      </c>
      <c r="F50">
        <v>8</v>
      </c>
      <c r="G50" t="s">
        <v>56</v>
      </c>
      <c r="H50">
        <v>0.4</v>
      </c>
      <c r="I50">
        <v>0.6</v>
      </c>
      <c r="J50">
        <v>0.65</v>
      </c>
      <c r="K50">
        <v>0.35</v>
      </c>
      <c r="L50">
        <v>0.6</v>
      </c>
      <c r="M50">
        <v>0.4</v>
      </c>
      <c r="N50">
        <v>0.7</v>
      </c>
      <c r="O50">
        <v>0.3</v>
      </c>
      <c r="P50" s="1">
        <v>78.290000000000006</v>
      </c>
    </row>
    <row r="51" spans="1:16" x14ac:dyDescent="0.25">
      <c r="A51" s="2">
        <v>50</v>
      </c>
      <c r="B51" t="s">
        <v>15</v>
      </c>
      <c r="C51">
        <v>23</v>
      </c>
      <c r="D51" t="s">
        <v>18</v>
      </c>
      <c r="E51" t="s">
        <v>50</v>
      </c>
      <c r="F51">
        <v>9</v>
      </c>
      <c r="G51" t="s">
        <v>52</v>
      </c>
      <c r="H51">
        <v>0.2</v>
      </c>
      <c r="I51">
        <v>0.8</v>
      </c>
      <c r="J51">
        <v>0.2</v>
      </c>
      <c r="K51">
        <v>0.8</v>
      </c>
      <c r="L51">
        <v>0.95</v>
      </c>
      <c r="M51">
        <v>0.05</v>
      </c>
      <c r="N51">
        <v>0.75</v>
      </c>
      <c r="O51">
        <v>0.25</v>
      </c>
      <c r="P51" s="1">
        <v>77.8</v>
      </c>
    </row>
    <row r="52" spans="1:16" x14ac:dyDescent="0.25">
      <c r="A52" s="2">
        <v>51</v>
      </c>
      <c r="B52" t="s">
        <v>15</v>
      </c>
      <c r="C52">
        <v>26</v>
      </c>
      <c r="D52" t="s">
        <v>45</v>
      </c>
      <c r="E52" t="s">
        <v>50</v>
      </c>
      <c r="F52">
        <v>7</v>
      </c>
      <c r="G52" t="s">
        <v>65</v>
      </c>
      <c r="H52">
        <v>0.6</v>
      </c>
      <c r="I52">
        <v>0.4</v>
      </c>
      <c r="J52">
        <v>0.5</v>
      </c>
      <c r="K52">
        <v>0.5</v>
      </c>
      <c r="L52">
        <v>0.6</v>
      </c>
      <c r="M52">
        <v>0.4</v>
      </c>
      <c r="N52">
        <v>0.45</v>
      </c>
      <c r="O52">
        <v>0.55000000000000004</v>
      </c>
      <c r="P52" s="1">
        <v>65.3</v>
      </c>
    </row>
    <row r="53" spans="1:16" x14ac:dyDescent="0.25">
      <c r="A53" s="2">
        <v>52</v>
      </c>
      <c r="B53" t="s">
        <v>16</v>
      </c>
      <c r="C53">
        <v>20</v>
      </c>
      <c r="D53" t="s">
        <v>18</v>
      </c>
      <c r="E53" t="s">
        <v>50</v>
      </c>
      <c r="F53">
        <v>1</v>
      </c>
      <c r="G53" t="s">
        <v>58</v>
      </c>
      <c r="H53">
        <v>0.1</v>
      </c>
      <c r="I53">
        <v>0.9</v>
      </c>
      <c r="J53">
        <v>0.55000000000000004</v>
      </c>
      <c r="K53">
        <v>0.45</v>
      </c>
      <c r="L53">
        <v>0.35</v>
      </c>
      <c r="M53">
        <v>0.65</v>
      </c>
      <c r="N53">
        <v>0.7</v>
      </c>
      <c r="O53">
        <v>0.3</v>
      </c>
      <c r="P53" s="1">
        <v>77.55</v>
      </c>
    </row>
    <row r="54" spans="1:16" x14ac:dyDescent="0.25">
      <c r="A54" s="2">
        <v>53</v>
      </c>
      <c r="B54" t="s">
        <v>16</v>
      </c>
      <c r="C54">
        <v>22</v>
      </c>
      <c r="D54" t="s">
        <v>18</v>
      </c>
      <c r="E54" t="s">
        <v>50</v>
      </c>
      <c r="F54">
        <v>7</v>
      </c>
      <c r="G54" t="s">
        <v>58</v>
      </c>
      <c r="H54">
        <v>0.5</v>
      </c>
      <c r="I54">
        <v>0.5</v>
      </c>
      <c r="J54">
        <v>0.65</v>
      </c>
      <c r="K54">
        <v>0.35</v>
      </c>
      <c r="L54">
        <v>0.25</v>
      </c>
      <c r="M54">
        <v>0.75</v>
      </c>
      <c r="N54">
        <v>0.7</v>
      </c>
      <c r="O54">
        <v>0.3</v>
      </c>
      <c r="P54" s="1">
        <v>76.62</v>
      </c>
    </row>
    <row r="55" spans="1:16" x14ac:dyDescent="0.25">
      <c r="A55" s="2">
        <v>54</v>
      </c>
      <c r="B55" t="s">
        <v>15</v>
      </c>
      <c r="C55">
        <v>28</v>
      </c>
      <c r="D55" t="s">
        <v>46</v>
      </c>
      <c r="E55" t="s">
        <v>50</v>
      </c>
      <c r="F55">
        <v>8</v>
      </c>
      <c r="G55" t="s">
        <v>62</v>
      </c>
      <c r="H55">
        <v>0.3</v>
      </c>
      <c r="I55">
        <v>0.7</v>
      </c>
      <c r="J55">
        <v>0.45</v>
      </c>
      <c r="K55">
        <v>0.55000000000000004</v>
      </c>
      <c r="L55">
        <v>0.5</v>
      </c>
      <c r="M55">
        <v>0.5</v>
      </c>
      <c r="N55">
        <v>0.6</v>
      </c>
      <c r="O55">
        <v>0.4</v>
      </c>
      <c r="P55" s="1">
        <v>73.7</v>
      </c>
    </row>
    <row r="56" spans="1:16" x14ac:dyDescent="0.25">
      <c r="A56" s="2">
        <v>55</v>
      </c>
      <c r="B56" t="s">
        <v>16</v>
      </c>
      <c r="C56">
        <v>23</v>
      </c>
      <c r="D56" t="s">
        <v>40</v>
      </c>
      <c r="E56" t="s">
        <v>50</v>
      </c>
      <c r="F56">
        <v>4</v>
      </c>
      <c r="G56" t="s">
        <v>58</v>
      </c>
      <c r="H56">
        <v>0.4</v>
      </c>
      <c r="I56">
        <v>0.6</v>
      </c>
      <c r="J56">
        <v>0.55000000000000004</v>
      </c>
      <c r="K56">
        <v>0.45</v>
      </c>
      <c r="L56">
        <v>0.4</v>
      </c>
      <c r="M56">
        <v>0.6</v>
      </c>
      <c r="N56">
        <v>0.65</v>
      </c>
      <c r="O56">
        <v>0.35</v>
      </c>
      <c r="P56" s="1">
        <v>79.790000000000006</v>
      </c>
    </row>
    <row r="57" spans="1:16" x14ac:dyDescent="0.25">
      <c r="A57" s="2">
        <v>56</v>
      </c>
      <c r="B57" t="s">
        <v>16</v>
      </c>
      <c r="C57">
        <v>22</v>
      </c>
      <c r="D57" t="s">
        <v>18</v>
      </c>
      <c r="E57" t="s">
        <v>50</v>
      </c>
      <c r="F57">
        <v>8</v>
      </c>
      <c r="G57" t="s">
        <v>61</v>
      </c>
      <c r="H57">
        <v>0.9</v>
      </c>
      <c r="I57">
        <v>0.1</v>
      </c>
      <c r="J57">
        <v>0.8</v>
      </c>
      <c r="K57">
        <v>0.2</v>
      </c>
      <c r="L57">
        <v>0.35</v>
      </c>
      <c r="M57">
        <v>0.65</v>
      </c>
      <c r="N57">
        <v>0.55000000000000004</v>
      </c>
      <c r="O57">
        <v>0.45</v>
      </c>
      <c r="P57" s="1">
        <v>70.39</v>
      </c>
    </row>
    <row r="58" spans="1:16" x14ac:dyDescent="0.25">
      <c r="A58" s="2">
        <v>57</v>
      </c>
      <c r="B58" t="s">
        <v>15</v>
      </c>
      <c r="C58">
        <v>21</v>
      </c>
      <c r="D58" t="s">
        <v>18</v>
      </c>
      <c r="E58" t="s">
        <v>50</v>
      </c>
      <c r="F58">
        <v>9</v>
      </c>
      <c r="G58" t="s">
        <v>62</v>
      </c>
      <c r="H58">
        <v>0.4</v>
      </c>
      <c r="I58">
        <v>0.6</v>
      </c>
      <c r="J58">
        <v>0.3</v>
      </c>
      <c r="K58">
        <v>0.7</v>
      </c>
      <c r="L58">
        <v>0.5</v>
      </c>
      <c r="M58">
        <v>0.5</v>
      </c>
      <c r="N58">
        <v>0.55000000000000004</v>
      </c>
      <c r="O58">
        <v>0.45</v>
      </c>
      <c r="P58" s="1">
        <v>85.37</v>
      </c>
    </row>
    <row r="59" spans="1:16" x14ac:dyDescent="0.25">
      <c r="A59" s="2">
        <v>58</v>
      </c>
      <c r="B59" t="s">
        <v>16</v>
      </c>
      <c r="C59">
        <v>22</v>
      </c>
      <c r="D59" t="s">
        <v>40</v>
      </c>
      <c r="E59" t="s">
        <v>50</v>
      </c>
      <c r="F59">
        <v>7</v>
      </c>
      <c r="G59" t="s">
        <v>63</v>
      </c>
      <c r="H59">
        <v>0.4</v>
      </c>
      <c r="I59">
        <v>0.6</v>
      </c>
      <c r="J59">
        <v>0.65</v>
      </c>
      <c r="K59">
        <v>0.35</v>
      </c>
      <c r="L59">
        <v>0.45</v>
      </c>
      <c r="M59">
        <v>0.55000000000000004</v>
      </c>
      <c r="N59">
        <v>0.45</v>
      </c>
      <c r="O59">
        <v>0.55000000000000004</v>
      </c>
      <c r="P59" s="1">
        <v>77.400000000000006</v>
      </c>
    </row>
    <row r="60" spans="1:16" x14ac:dyDescent="0.25">
      <c r="A60" s="2">
        <v>59</v>
      </c>
      <c r="B60" t="s">
        <v>15</v>
      </c>
      <c r="C60">
        <v>24</v>
      </c>
      <c r="D60" t="s">
        <v>29</v>
      </c>
      <c r="E60" t="s">
        <v>50</v>
      </c>
      <c r="F60">
        <v>8</v>
      </c>
      <c r="G60" t="s">
        <v>66</v>
      </c>
      <c r="H60">
        <v>0.1</v>
      </c>
      <c r="I60">
        <v>0.9</v>
      </c>
      <c r="J60">
        <v>0.5</v>
      </c>
      <c r="K60">
        <v>0.5</v>
      </c>
      <c r="L60">
        <v>0.45</v>
      </c>
      <c r="M60">
        <v>0.55000000000000004</v>
      </c>
      <c r="N60">
        <v>0.5</v>
      </c>
      <c r="O60">
        <v>0.5</v>
      </c>
      <c r="P60" s="1">
        <v>76.5</v>
      </c>
    </row>
    <row r="61" spans="1:16" x14ac:dyDescent="0.25">
      <c r="A61" s="2">
        <v>60</v>
      </c>
      <c r="B61" t="s">
        <v>15</v>
      </c>
      <c r="C61">
        <v>26</v>
      </c>
      <c r="D61" t="s">
        <v>29</v>
      </c>
      <c r="E61" t="s">
        <v>50</v>
      </c>
      <c r="F61">
        <v>7</v>
      </c>
      <c r="G61" t="s">
        <v>54</v>
      </c>
      <c r="H61">
        <v>0.7</v>
      </c>
      <c r="I61">
        <v>0.3</v>
      </c>
      <c r="J61">
        <v>0.45</v>
      </c>
      <c r="K61">
        <v>0.55000000000000004</v>
      </c>
      <c r="L61">
        <v>0.45</v>
      </c>
      <c r="M61">
        <v>0.55000000000000004</v>
      </c>
      <c r="N61">
        <v>0.45</v>
      </c>
      <c r="O61">
        <v>0.55000000000000004</v>
      </c>
      <c r="P61" s="1">
        <v>83.63</v>
      </c>
    </row>
    <row r="62" spans="1:16" x14ac:dyDescent="0.25">
      <c r="A62" s="2">
        <v>61</v>
      </c>
      <c r="B62" t="s">
        <v>16</v>
      </c>
      <c r="C62">
        <v>21</v>
      </c>
      <c r="D62" t="s">
        <v>47</v>
      </c>
      <c r="E62" t="s">
        <v>51</v>
      </c>
      <c r="F62">
        <v>6</v>
      </c>
      <c r="G62" t="s">
        <v>56</v>
      </c>
      <c r="H62">
        <v>0.2</v>
      </c>
      <c r="I62">
        <v>0.8</v>
      </c>
      <c r="J62">
        <v>0.55000000000000004</v>
      </c>
      <c r="K62">
        <v>0.45</v>
      </c>
      <c r="L62">
        <v>0.6</v>
      </c>
      <c r="M62">
        <v>0.4</v>
      </c>
      <c r="N62">
        <v>0.65</v>
      </c>
      <c r="O62">
        <v>0.35</v>
      </c>
      <c r="P62" s="1">
        <v>79.510000000000005</v>
      </c>
    </row>
    <row r="63" spans="1:16" x14ac:dyDescent="0.25">
      <c r="A63" s="2">
        <v>62</v>
      </c>
      <c r="B63" t="s">
        <v>16</v>
      </c>
      <c r="C63">
        <v>22</v>
      </c>
      <c r="D63" t="s">
        <v>48</v>
      </c>
      <c r="E63" t="s">
        <v>51</v>
      </c>
      <c r="F63">
        <v>9</v>
      </c>
      <c r="G63" t="s">
        <v>62</v>
      </c>
      <c r="H63">
        <v>0.2</v>
      </c>
      <c r="I63">
        <v>0.8</v>
      </c>
      <c r="J63">
        <v>0.45</v>
      </c>
      <c r="K63">
        <v>0.55000000000000004</v>
      </c>
      <c r="L63">
        <v>0.3</v>
      </c>
      <c r="M63">
        <v>0.7</v>
      </c>
      <c r="N63">
        <v>0.65</v>
      </c>
      <c r="O63">
        <v>0.35</v>
      </c>
      <c r="P63" s="1">
        <v>70.59</v>
      </c>
    </row>
    <row r="64" spans="1:16" x14ac:dyDescent="0.25">
      <c r="A64" s="2">
        <v>63</v>
      </c>
      <c r="B64" t="str">
        <f>[1]Testar!D64</f>
        <v>Feminino</v>
      </c>
      <c r="C64">
        <f>[1]Testar!E64</f>
        <v>26</v>
      </c>
      <c r="D64" t="str">
        <f>[1]Testar!G64</f>
        <v>Engenharia de alimentos</v>
      </c>
      <c r="E64" t="s">
        <v>50</v>
      </c>
      <c r="F64">
        <f>[1]Testar!CL64</f>
        <v>3</v>
      </c>
      <c r="G64" t="str">
        <f>[1]Testar!CN64</f>
        <v>ISTJ</v>
      </c>
      <c r="H64">
        <f>[1]Testar!CO64</f>
        <v>0.1</v>
      </c>
      <c r="I64">
        <f>[1]Testar!CP64</f>
        <v>0.9</v>
      </c>
      <c r="J64">
        <f>[1]Testar!CQ64</f>
        <v>0.7</v>
      </c>
      <c r="K64">
        <f>[1]Testar!CR64</f>
        <v>0.3</v>
      </c>
      <c r="L64">
        <f>[1]Testar!CS64</f>
        <v>0.6</v>
      </c>
      <c r="M64">
        <f>[1]Testar!CT64</f>
        <v>0.4</v>
      </c>
      <c r="N64">
        <f>[1]Testar!CU64</f>
        <v>0.7</v>
      </c>
      <c r="O64">
        <f>[1]Testar!CV64</f>
        <v>0.3</v>
      </c>
      <c r="P64" s="1">
        <v>69.930000000000007</v>
      </c>
    </row>
    <row r="65" spans="1:16" x14ac:dyDescent="0.25">
      <c r="A65" s="2">
        <v>64</v>
      </c>
      <c r="B65" t="str">
        <f>[1]Testar!D65</f>
        <v>Masculino</v>
      </c>
      <c r="C65">
        <f>[1]Testar!E65</f>
        <v>28</v>
      </c>
      <c r="D65" t="str">
        <f>[1]Testar!G65</f>
        <v>Engenharia de produção</v>
      </c>
      <c r="E65" t="s">
        <v>50</v>
      </c>
      <c r="F65">
        <f>[1]Testar!CL65</f>
        <v>5</v>
      </c>
      <c r="G65" t="str">
        <f>[1]Testar!CN65</f>
        <v>ESTJ</v>
      </c>
      <c r="H65">
        <f>[1]Testar!CO65</f>
        <v>0.6</v>
      </c>
      <c r="I65">
        <f>[1]Testar!CP65</f>
        <v>0.4</v>
      </c>
      <c r="J65">
        <f>[1]Testar!CQ65</f>
        <v>0.6</v>
      </c>
      <c r="K65">
        <f>[1]Testar!CR65</f>
        <v>0.4</v>
      </c>
      <c r="L65">
        <f>[1]Testar!CS65</f>
        <v>0.75</v>
      </c>
      <c r="M65">
        <f>[1]Testar!CT65</f>
        <v>0.25</v>
      </c>
      <c r="N65">
        <f>[1]Testar!CU65</f>
        <v>0.55000000000000004</v>
      </c>
      <c r="O65">
        <f>[1]Testar!CV65</f>
        <v>0.45</v>
      </c>
      <c r="P65" s="1">
        <v>81.08</v>
      </c>
    </row>
    <row r="66" spans="1:16" x14ac:dyDescent="0.25">
      <c r="A66" s="2">
        <v>65</v>
      </c>
      <c r="B66" t="str">
        <f>[1]Testar!D66</f>
        <v>Masculino</v>
      </c>
      <c r="C66">
        <f>[1]Testar!E66</f>
        <v>26</v>
      </c>
      <c r="D66" t="str">
        <f>[1]Testar!G66</f>
        <v>Eng ambiental e sanitária</v>
      </c>
      <c r="E66" t="s">
        <v>50</v>
      </c>
      <c r="F66">
        <f>[1]Testar!CL66</f>
        <v>7</v>
      </c>
      <c r="G66" t="str">
        <f>[1]Testar!CN66</f>
        <v>ESTJ</v>
      </c>
      <c r="H66">
        <f>[1]Testar!CO66</f>
        <v>0.8</v>
      </c>
      <c r="I66">
        <f>[1]Testar!CP66</f>
        <v>0.2</v>
      </c>
      <c r="J66">
        <f>[1]Testar!CQ66</f>
        <v>0.55000000000000004</v>
      </c>
      <c r="K66">
        <f>[1]Testar!CR66</f>
        <v>0.45</v>
      </c>
      <c r="L66">
        <f>[1]Testar!CS66</f>
        <v>0.75</v>
      </c>
      <c r="M66">
        <f>[1]Testar!CT66</f>
        <v>0.25</v>
      </c>
      <c r="N66">
        <f>[1]Testar!CU66</f>
        <v>0.65</v>
      </c>
      <c r="O66">
        <f>[1]Testar!CV66</f>
        <v>0.35</v>
      </c>
      <c r="P66" s="1">
        <v>76.69</v>
      </c>
    </row>
    <row r="67" spans="1:16" x14ac:dyDescent="0.25">
      <c r="A67" s="2">
        <v>66</v>
      </c>
      <c r="B67" t="str">
        <f>[1]Testar!D67</f>
        <v>Masculino</v>
      </c>
      <c r="C67">
        <f>[1]Testar!E67</f>
        <v>30</v>
      </c>
      <c r="D67" t="str">
        <f>[1]Testar!G67</f>
        <v>Engenharia de Produção</v>
      </c>
      <c r="E67" t="s">
        <v>50</v>
      </c>
      <c r="F67">
        <f>[1]Testar!CL67</f>
        <v>8</v>
      </c>
      <c r="G67" t="str">
        <f>[1]Testar!CN67</f>
        <v>ISTJ</v>
      </c>
      <c r="H67">
        <f>[1]Testar!CO67</f>
        <v>0.1</v>
      </c>
      <c r="I67">
        <f>[1]Testar!CP67</f>
        <v>0.9</v>
      </c>
      <c r="J67">
        <f>[1]Testar!CQ67</f>
        <v>0.65</v>
      </c>
      <c r="K67">
        <f>[1]Testar!CR67</f>
        <v>0.35</v>
      </c>
      <c r="L67">
        <f>[1]Testar!CS67</f>
        <v>0.6</v>
      </c>
      <c r="M67">
        <f>[1]Testar!CT67</f>
        <v>0.4</v>
      </c>
      <c r="N67">
        <f>[1]Testar!CU67</f>
        <v>0.75</v>
      </c>
      <c r="O67">
        <f>[1]Testar!CV67</f>
        <v>0.25</v>
      </c>
      <c r="P67" s="1">
        <v>79.27</v>
      </c>
    </row>
    <row r="68" spans="1:16" x14ac:dyDescent="0.25">
      <c r="A68" s="2">
        <v>67</v>
      </c>
      <c r="B68" t="str">
        <f>[1]Testar!D68</f>
        <v>Masculino</v>
      </c>
      <c r="C68">
        <f>[1]Testar!E68</f>
        <v>28</v>
      </c>
      <c r="D68" t="str">
        <f>[1]Testar!G68</f>
        <v>Engenharia Civil</v>
      </c>
      <c r="E68" t="s">
        <v>50</v>
      </c>
      <c r="F68">
        <f>[1]Testar!CL68</f>
        <v>8</v>
      </c>
      <c r="G68" t="str">
        <f>[1]Testar!CN68</f>
        <v>ESFP</v>
      </c>
      <c r="H68">
        <f>[1]Testar!CO68</f>
        <v>0.9</v>
      </c>
      <c r="I68">
        <f>[1]Testar!CP68</f>
        <v>0.1</v>
      </c>
      <c r="J68">
        <f>[1]Testar!CQ68</f>
        <v>0.6</v>
      </c>
      <c r="K68">
        <f>[1]Testar!CR68</f>
        <v>0.4</v>
      </c>
      <c r="L68">
        <f>[1]Testar!CS68</f>
        <v>0.5</v>
      </c>
      <c r="M68">
        <f>[1]Testar!CT68</f>
        <v>0.5</v>
      </c>
      <c r="N68">
        <f>[1]Testar!CU68</f>
        <v>0.45</v>
      </c>
      <c r="O68">
        <f>[1]Testar!CV68</f>
        <v>0.55000000000000004</v>
      </c>
      <c r="P68" s="1">
        <v>79.83</v>
      </c>
    </row>
    <row r="69" spans="1:16" x14ac:dyDescent="0.25">
      <c r="A69" s="2">
        <v>68</v>
      </c>
      <c r="B69" t="str">
        <f>[1]Testar!D69</f>
        <v>Masculino</v>
      </c>
      <c r="C69">
        <f>[1]Testar!E69</f>
        <v>25</v>
      </c>
      <c r="D69" t="str">
        <f>[1]Testar!G69</f>
        <v>Design</v>
      </c>
      <c r="E69" t="s">
        <v>49</v>
      </c>
      <c r="F69">
        <f>[1]Testar!CL69</f>
        <v>7</v>
      </c>
      <c r="G69" t="str">
        <f>[1]Testar!CN69</f>
        <v>ISTJ</v>
      </c>
      <c r="H69">
        <f>[1]Testar!CO69</f>
        <v>0.5</v>
      </c>
      <c r="I69">
        <f>[1]Testar!CP69</f>
        <v>0.5</v>
      </c>
      <c r="J69">
        <f>[1]Testar!CQ69</f>
        <v>0.55000000000000004</v>
      </c>
      <c r="K69">
        <f>[1]Testar!CR69</f>
        <v>0.45</v>
      </c>
      <c r="L69">
        <f>[1]Testar!CS69</f>
        <v>0.65</v>
      </c>
      <c r="M69">
        <f>[1]Testar!CT69</f>
        <v>0.35</v>
      </c>
      <c r="N69">
        <f>[1]Testar!CU69</f>
        <v>0.6</v>
      </c>
      <c r="O69">
        <f>[1]Testar!CV69</f>
        <v>0.4</v>
      </c>
      <c r="P69" s="1">
        <v>70.540000000000006</v>
      </c>
    </row>
    <row r="70" spans="1:16" x14ac:dyDescent="0.25">
      <c r="A70" s="2">
        <v>69</v>
      </c>
      <c r="B70" t="str">
        <f>[1]Testar!D70</f>
        <v>Feminino</v>
      </c>
      <c r="C70">
        <f>[1]Testar!E70</f>
        <v>28</v>
      </c>
      <c r="D70" t="str">
        <f>[1]Testar!G70</f>
        <v>Administração</v>
      </c>
      <c r="E70" t="s">
        <v>49</v>
      </c>
      <c r="F70">
        <f>[1]Testar!CL70</f>
        <v>8</v>
      </c>
      <c r="G70" t="str">
        <f>[1]Testar!CN70</f>
        <v>INFJ</v>
      </c>
      <c r="H70">
        <f>[1]Testar!CO70</f>
        <v>0.2</v>
      </c>
      <c r="I70">
        <f>[1]Testar!CP70</f>
        <v>0.8</v>
      </c>
      <c r="J70">
        <f>[1]Testar!CQ70</f>
        <v>0.45</v>
      </c>
      <c r="K70">
        <f>[1]Testar!CR70</f>
        <v>0.55000000000000004</v>
      </c>
      <c r="L70">
        <f>[1]Testar!CS70</f>
        <v>0.5</v>
      </c>
      <c r="M70">
        <f>[1]Testar!CT70</f>
        <v>0.5</v>
      </c>
      <c r="N70">
        <f>[1]Testar!CU70</f>
        <v>0.65</v>
      </c>
      <c r="O70">
        <f>[1]Testar!CV70</f>
        <v>0.35</v>
      </c>
      <c r="P70" s="1">
        <v>72.53</v>
      </c>
    </row>
    <row r="71" spans="1:16" x14ac:dyDescent="0.25">
      <c r="A71" s="2">
        <v>70</v>
      </c>
      <c r="B71" t="str">
        <f>[1]Testar!D71</f>
        <v>Feminino</v>
      </c>
      <c r="C71">
        <f>[1]Testar!E71</f>
        <v>25</v>
      </c>
      <c r="D71" t="str">
        <f>[1]Testar!G71</f>
        <v>Engenharia de Produção</v>
      </c>
      <c r="E71" t="s">
        <v>50</v>
      </c>
      <c r="F71">
        <f>[1]Testar!CL71</f>
        <v>8</v>
      </c>
      <c r="G71" t="str">
        <f>[1]Testar!CN71</f>
        <v>ENTJ</v>
      </c>
      <c r="H71">
        <f>[1]Testar!CO71</f>
        <v>0.9</v>
      </c>
      <c r="I71">
        <f>[1]Testar!CP71</f>
        <v>0.1</v>
      </c>
      <c r="J71">
        <f>[1]Testar!CQ71</f>
        <v>0.35</v>
      </c>
      <c r="K71">
        <f>[1]Testar!CR71</f>
        <v>0.65</v>
      </c>
      <c r="L71">
        <f>[1]Testar!CS71</f>
        <v>0.55000000000000004</v>
      </c>
      <c r="M71">
        <f>[1]Testar!CT71</f>
        <v>0.45</v>
      </c>
      <c r="N71">
        <f>[1]Testar!CU71</f>
        <v>0.7</v>
      </c>
      <c r="O71">
        <f>[1]Testar!CV71</f>
        <v>0.3</v>
      </c>
      <c r="P71" s="1">
        <v>80.41</v>
      </c>
    </row>
    <row r="72" spans="1:16" x14ac:dyDescent="0.25">
      <c r="A72" s="2">
        <v>71</v>
      </c>
      <c r="B72" t="str">
        <f>[1]Testar!D72</f>
        <v>Feminino</v>
      </c>
      <c r="C72">
        <f>[1]Testar!E72</f>
        <v>47</v>
      </c>
      <c r="D72" t="str">
        <f>[1]Testar!G72</f>
        <v>Pedagogia</v>
      </c>
      <c r="E72" t="s">
        <v>49</v>
      </c>
      <c r="F72">
        <f>[1]Testar!CL72</f>
        <v>7</v>
      </c>
      <c r="G72" t="str">
        <f>[1]Testar!CN72</f>
        <v>ISTJ</v>
      </c>
      <c r="H72">
        <f>[1]Testar!CO72</f>
        <v>0.1</v>
      </c>
      <c r="I72">
        <f>[1]Testar!CP72</f>
        <v>0.9</v>
      </c>
      <c r="J72">
        <f>[1]Testar!CQ72</f>
        <v>0.75</v>
      </c>
      <c r="K72">
        <f>[1]Testar!CR72</f>
        <v>0.25</v>
      </c>
      <c r="L72">
        <f>[1]Testar!CS72</f>
        <v>0.8</v>
      </c>
      <c r="M72">
        <f>[1]Testar!CT72</f>
        <v>0.2</v>
      </c>
      <c r="N72">
        <f>[1]Testar!CU72</f>
        <v>0.75</v>
      </c>
      <c r="O72">
        <f>[1]Testar!CV72</f>
        <v>0.25</v>
      </c>
      <c r="P72" s="1">
        <v>68.680000000000007</v>
      </c>
    </row>
    <row r="73" spans="1:16" x14ac:dyDescent="0.25">
      <c r="A73" s="2">
        <v>72</v>
      </c>
      <c r="B73" t="str">
        <f>[1]Testar!D73</f>
        <v>Masculino</v>
      </c>
      <c r="C73">
        <f>[1]Testar!E73</f>
        <v>24</v>
      </c>
      <c r="D73" t="str">
        <f>[1]Testar!G73</f>
        <v>Engenharia Mecânica</v>
      </c>
      <c r="E73" t="s">
        <v>50</v>
      </c>
      <c r="F73">
        <f>[1]Testar!CL73</f>
        <v>8</v>
      </c>
      <c r="G73" t="str">
        <f>[1]Testar!CN73</f>
        <v>INTJ</v>
      </c>
      <c r="H73">
        <f>[1]Testar!CO73</f>
        <v>0.3</v>
      </c>
      <c r="I73">
        <f>[1]Testar!CP73</f>
        <v>0.7</v>
      </c>
      <c r="J73">
        <f>[1]Testar!CQ73</f>
        <v>0.5</v>
      </c>
      <c r="K73">
        <f>[1]Testar!CR73</f>
        <v>0.5</v>
      </c>
      <c r="L73">
        <f>[1]Testar!CS73</f>
        <v>0.65</v>
      </c>
      <c r="M73">
        <f>[1]Testar!CT73</f>
        <v>0.35</v>
      </c>
      <c r="N73">
        <f>[1]Testar!CU73</f>
        <v>0.55000000000000004</v>
      </c>
      <c r="O73">
        <f>[1]Testar!CV73</f>
        <v>0.45</v>
      </c>
      <c r="P73" s="1">
        <v>72.81</v>
      </c>
    </row>
    <row r="74" spans="1:16" x14ac:dyDescent="0.25">
      <c r="A74" s="2">
        <v>73</v>
      </c>
      <c r="B74" t="str">
        <f>[1]Testar!D74</f>
        <v>Masculino</v>
      </c>
      <c r="C74">
        <f>[1]Testar!E74</f>
        <v>24</v>
      </c>
      <c r="D74" t="str">
        <f>[1]Testar!G74</f>
        <v>nenhum</v>
      </c>
      <c r="E74" t="s">
        <v>49</v>
      </c>
      <c r="F74">
        <f>[1]Testar!CL74</f>
        <v>8</v>
      </c>
      <c r="G74" t="str">
        <f>[1]Testar!CN74</f>
        <v>INFP</v>
      </c>
      <c r="H74">
        <f>[1]Testar!CO74</f>
        <v>0.2</v>
      </c>
      <c r="I74">
        <f>[1]Testar!CP74</f>
        <v>0.8</v>
      </c>
      <c r="J74">
        <f>[1]Testar!CQ74</f>
        <v>0.3</v>
      </c>
      <c r="K74">
        <f>[1]Testar!CR74</f>
        <v>0.7</v>
      </c>
      <c r="L74">
        <f>[1]Testar!CS74</f>
        <v>0.4</v>
      </c>
      <c r="M74">
        <f>[1]Testar!CT74</f>
        <v>0.6</v>
      </c>
      <c r="N74">
        <f>[1]Testar!CU74</f>
        <v>0.45</v>
      </c>
      <c r="O74">
        <f>[1]Testar!CV74</f>
        <v>0.55000000000000004</v>
      </c>
      <c r="P74" s="1">
        <v>71.94</v>
      </c>
    </row>
    <row r="75" spans="1:16" x14ac:dyDescent="0.25">
      <c r="A75" s="2">
        <v>74</v>
      </c>
      <c r="B75" t="str">
        <f>[1]Testar!D75</f>
        <v>Masculino</v>
      </c>
      <c r="C75">
        <f>[1]Testar!E75</f>
        <v>31</v>
      </c>
      <c r="D75" t="str">
        <f>[1]Testar!G75</f>
        <v>Engenharia civil</v>
      </c>
      <c r="E75" t="s">
        <v>50</v>
      </c>
      <c r="F75">
        <f>[1]Testar!CL75</f>
        <v>9</v>
      </c>
      <c r="G75" t="str">
        <f>[1]Testar!CN75</f>
        <v>ESTJ</v>
      </c>
      <c r="H75">
        <f>[1]Testar!CO75</f>
        <v>0.7</v>
      </c>
      <c r="I75">
        <f>[1]Testar!CP75</f>
        <v>0.3</v>
      </c>
      <c r="J75">
        <f>[1]Testar!CQ75</f>
        <v>0.6</v>
      </c>
      <c r="K75">
        <f>[1]Testar!CR75</f>
        <v>0.4</v>
      </c>
      <c r="L75">
        <f>[1]Testar!CS75</f>
        <v>0.7</v>
      </c>
      <c r="M75">
        <f>[1]Testar!CT75</f>
        <v>0.3</v>
      </c>
      <c r="N75">
        <f>[1]Testar!CU75</f>
        <v>0.65</v>
      </c>
      <c r="O75">
        <f>[1]Testar!CV75</f>
        <v>0.35</v>
      </c>
      <c r="P75" s="1">
        <v>69.83</v>
      </c>
    </row>
    <row r="76" spans="1:16" x14ac:dyDescent="0.25">
      <c r="A76" s="2">
        <v>75</v>
      </c>
      <c r="B76" t="str">
        <f>[1]Testar!D76</f>
        <v>Masculino</v>
      </c>
      <c r="C76">
        <f>[1]Testar!E76</f>
        <v>23</v>
      </c>
      <c r="D76" t="str">
        <f>[1]Testar!G76</f>
        <v>Administração</v>
      </c>
      <c r="E76" t="s">
        <v>49</v>
      </c>
      <c r="F76">
        <f>[1]Testar!CL76</f>
        <v>6</v>
      </c>
      <c r="G76" t="str">
        <f>[1]Testar!CN76</f>
        <v>ENFJ</v>
      </c>
      <c r="H76">
        <f>[1]Testar!CO76</f>
        <v>0.8</v>
      </c>
      <c r="I76">
        <f>[1]Testar!CP76</f>
        <v>0.2</v>
      </c>
      <c r="J76">
        <f>[1]Testar!CQ76</f>
        <v>0.4</v>
      </c>
      <c r="K76">
        <f>[1]Testar!CR76</f>
        <v>0.6</v>
      </c>
      <c r="L76">
        <f>[1]Testar!CS76</f>
        <v>0.1</v>
      </c>
      <c r="M76">
        <f>[1]Testar!CT76</f>
        <v>0.9</v>
      </c>
      <c r="N76">
        <f>[1]Testar!CU76</f>
        <v>0.7</v>
      </c>
      <c r="O76">
        <f>[1]Testar!CV76</f>
        <v>0.3</v>
      </c>
      <c r="P76" s="1">
        <v>77.31</v>
      </c>
    </row>
    <row r="77" spans="1:16" x14ac:dyDescent="0.25">
      <c r="A77" s="2">
        <v>76</v>
      </c>
      <c r="B77" t="s">
        <v>16</v>
      </c>
      <c r="C77">
        <v>25</v>
      </c>
      <c r="D77" t="s">
        <v>27</v>
      </c>
      <c r="E77" t="s">
        <v>49</v>
      </c>
      <c r="F77">
        <v>8</v>
      </c>
      <c r="G77" t="s">
        <v>66</v>
      </c>
      <c r="H77">
        <v>0.5</v>
      </c>
      <c r="I77">
        <v>0.5</v>
      </c>
      <c r="J77">
        <v>0.45</v>
      </c>
      <c r="K77">
        <v>0.55000000000000004</v>
      </c>
      <c r="L77">
        <v>0.25</v>
      </c>
      <c r="M77">
        <v>0.75</v>
      </c>
      <c r="N77">
        <v>0.5</v>
      </c>
      <c r="O77">
        <v>0.5</v>
      </c>
      <c r="P77" s="1">
        <v>79.540000000000006</v>
      </c>
    </row>
    <row r="78" spans="1:16" x14ac:dyDescent="0.25">
      <c r="A78" s="2">
        <v>77</v>
      </c>
      <c r="B78" t="s">
        <v>16</v>
      </c>
      <c r="C78">
        <v>25</v>
      </c>
      <c r="D78" t="s">
        <v>25</v>
      </c>
      <c r="E78" t="s">
        <v>49</v>
      </c>
      <c r="F78">
        <v>8</v>
      </c>
      <c r="G78" t="s">
        <v>57</v>
      </c>
      <c r="H78">
        <f>[1]Testar!$CO$77</f>
        <v>0.7</v>
      </c>
      <c r="I78">
        <f>[1]Testar!$CP$77</f>
        <v>0.3</v>
      </c>
      <c r="J78">
        <f>[1]Testar!$CQ$77</f>
        <v>0.6</v>
      </c>
      <c r="K78">
        <v>0.4</v>
      </c>
      <c r="L78">
        <v>0.8</v>
      </c>
      <c r="M78">
        <v>0.2</v>
      </c>
      <c r="N78">
        <v>0.5</v>
      </c>
      <c r="O78">
        <v>0.5</v>
      </c>
      <c r="P78">
        <v>66.900000000000006</v>
      </c>
    </row>
    <row r="79" spans="1:16" x14ac:dyDescent="0.25">
      <c r="A79" s="2">
        <v>78</v>
      </c>
      <c r="B79" t="s">
        <v>16</v>
      </c>
      <c r="C79">
        <v>24</v>
      </c>
      <c r="D79" t="s">
        <v>18</v>
      </c>
      <c r="E79" t="s">
        <v>50</v>
      </c>
      <c r="F79">
        <v>5</v>
      </c>
      <c r="G79" t="s">
        <v>59</v>
      </c>
      <c r="H79">
        <v>0.6</v>
      </c>
      <c r="I79">
        <v>0.4</v>
      </c>
      <c r="J79">
        <v>0.5</v>
      </c>
      <c r="K79">
        <v>0.5</v>
      </c>
      <c r="L79">
        <v>0.1</v>
      </c>
      <c r="M79">
        <v>0.9</v>
      </c>
      <c r="N79">
        <v>0.55000000000000004</v>
      </c>
      <c r="O79">
        <v>0.45</v>
      </c>
      <c r="P79" s="1">
        <v>73.59</v>
      </c>
    </row>
    <row r="80" spans="1:16" x14ac:dyDescent="0.25">
      <c r="A80" s="2">
        <v>79</v>
      </c>
      <c r="B80" t="s">
        <v>15</v>
      </c>
      <c r="C80">
        <v>25</v>
      </c>
      <c r="D80" t="s">
        <v>40</v>
      </c>
      <c r="E80" t="s">
        <v>50</v>
      </c>
      <c r="F80">
        <v>8</v>
      </c>
      <c r="G80" t="s">
        <v>65</v>
      </c>
      <c r="H80">
        <v>0.7</v>
      </c>
      <c r="I80">
        <v>0.3</v>
      </c>
      <c r="J80">
        <v>0.45</v>
      </c>
      <c r="K80">
        <v>0.55000000000000004</v>
      </c>
      <c r="L80">
        <v>0.4</v>
      </c>
      <c r="M80">
        <v>0.6</v>
      </c>
      <c r="N80">
        <v>0.3</v>
      </c>
      <c r="O80">
        <v>0.7</v>
      </c>
      <c r="P80" s="1">
        <v>77.680000000000007</v>
      </c>
    </row>
    <row r="81" spans="1:16" x14ac:dyDescent="0.25">
      <c r="A81" s="2">
        <v>80</v>
      </c>
      <c r="B81" t="s">
        <v>15</v>
      </c>
      <c r="C81">
        <v>23</v>
      </c>
      <c r="D81" t="s">
        <v>29</v>
      </c>
      <c r="E81" t="s">
        <v>50</v>
      </c>
      <c r="F81">
        <v>7</v>
      </c>
      <c r="G81" t="s">
        <v>60</v>
      </c>
      <c r="H81">
        <v>0.8</v>
      </c>
      <c r="I81">
        <v>0.2</v>
      </c>
      <c r="J81">
        <v>0.55000000000000004</v>
      </c>
      <c r="K81">
        <v>0.45</v>
      </c>
      <c r="L81">
        <v>0.3</v>
      </c>
      <c r="M81">
        <v>0.7</v>
      </c>
      <c r="N81">
        <v>0.2</v>
      </c>
      <c r="O81">
        <v>0.8</v>
      </c>
      <c r="P81" s="1">
        <v>84.59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CR81"/>
  <sheetViews>
    <sheetView topLeftCell="BQ1" workbookViewId="0">
      <selection activeCell="BU84" sqref="BU84"/>
    </sheetView>
  </sheetViews>
  <sheetFormatPr defaultRowHeight="15" x14ac:dyDescent="0.25"/>
  <cols>
    <col min="11" max="11" width="5.140625" customWidth="1"/>
    <col min="22" max="26" width="7.28515625" customWidth="1"/>
    <col min="27" max="27" width="8.5703125" bestFit="1" customWidth="1"/>
    <col min="28" max="28" width="9" customWidth="1"/>
    <col min="29" max="31" width="7.28515625" customWidth="1"/>
    <col min="32" max="34" width="9.140625" customWidth="1"/>
    <col min="35" max="35" width="7.5703125" customWidth="1"/>
    <col min="46" max="46" width="6.85546875" customWidth="1"/>
    <col min="90" max="90" width="6.85546875" customWidth="1"/>
  </cols>
  <sheetData>
    <row r="1" spans="1:92" x14ac:dyDescent="0.25">
      <c r="A1" t="str">
        <f>Tabela1[[#Headers],[Quanto você se considera uma pessoa criativa?]]</f>
        <v>Quanto você se considera uma pessoa criativa?</v>
      </c>
      <c r="B1" t="str">
        <f>Tabela1[[#Headers],[% N]]</f>
        <v>% N</v>
      </c>
      <c r="L1" t="str">
        <f>A1</f>
        <v>Quanto você se considera uma pessoa criativa?</v>
      </c>
      <c r="M1" t="str">
        <f>Tabela1[[#Headers],[% P]]</f>
        <v>% P</v>
      </c>
      <c r="W1" t="str">
        <f>L1</f>
        <v>Quanto você se considera uma pessoa criativa?</v>
      </c>
      <c r="X1" t="str">
        <f>Tabela1[[#Headers],[% E]]</f>
        <v>% E</v>
      </c>
      <c r="AJ1" t="str">
        <f>A:A</f>
        <v>Quanto você se considera uma pessoa criativa?</v>
      </c>
      <c r="AK1" t="str">
        <f>Tabela1[[#Headers],[DAT]]</f>
        <v>DAT</v>
      </c>
      <c r="AU1" s="2" t="str">
        <f t="shared" ref="AU1:AU32" si="0">CB1</f>
        <v>% N</v>
      </c>
      <c r="AV1" s="2" t="str">
        <f>AK1</f>
        <v>DAT</v>
      </c>
      <c r="BF1" t="str">
        <f t="shared" ref="BF1:BF32" si="1">CC1</f>
        <v>% P</v>
      </c>
      <c r="BG1" t="str">
        <f>AV1</f>
        <v>DAT</v>
      </c>
      <c r="BQ1" t="str">
        <f>Tabela1[[#Headers],[% F]]</f>
        <v>% F</v>
      </c>
      <c r="BR1" t="str">
        <f>BG1</f>
        <v>DAT</v>
      </c>
      <c r="CB1" t="str">
        <f t="shared" ref="CB1:CB32" si="2">B1</f>
        <v>% N</v>
      </c>
      <c r="CC1" t="str">
        <f t="shared" ref="CC1:CC32" si="3">M1</f>
        <v>% P</v>
      </c>
      <c r="CM1" t="str">
        <f>Tabela1[[#Headers],[% F]]</f>
        <v>% F</v>
      </c>
      <c r="CN1" t="str">
        <f>CC1</f>
        <v>% P</v>
      </c>
    </row>
    <row r="2" spans="1:92" x14ac:dyDescent="0.25">
      <c r="A2">
        <f>Tabela1[[#This Row],[Quanto você se considera uma pessoa criativa?]]</f>
        <v>6</v>
      </c>
      <c r="B2">
        <f>Tabela1[[#This Row],[% N]]</f>
        <v>0.5</v>
      </c>
      <c r="L2">
        <f t="shared" ref="L2:L65" si="4">A2</f>
        <v>6</v>
      </c>
      <c r="M2">
        <f>Tabela1[[#This Row],[% P]]</f>
        <v>0.4</v>
      </c>
      <c r="W2">
        <f>L2</f>
        <v>6</v>
      </c>
      <c r="X2">
        <f>Tabela1[[#This Row],[% E]]</f>
        <v>0.2</v>
      </c>
      <c r="AJ2">
        <f t="shared" ref="AJ2:AJ33" si="5">A2</f>
        <v>6</v>
      </c>
      <c r="AK2">
        <f>Tabela1[[#This Row],[DAT]]</f>
        <v>77.59</v>
      </c>
      <c r="AU2">
        <f t="shared" si="0"/>
        <v>0.5</v>
      </c>
      <c r="AV2">
        <f>AK2</f>
        <v>77.59</v>
      </c>
      <c r="BF2">
        <f t="shared" si="1"/>
        <v>0.4</v>
      </c>
      <c r="BG2">
        <f>AV2</f>
        <v>77.59</v>
      </c>
      <c r="BQ2">
        <f>Tabela1[[#This Row],[% F]]</f>
        <v>0.15</v>
      </c>
      <c r="BR2">
        <f t="shared" ref="BR2:BR65" si="6">BG2</f>
        <v>77.59</v>
      </c>
      <c r="CB2">
        <f t="shared" si="2"/>
        <v>0.5</v>
      </c>
      <c r="CC2">
        <f t="shared" si="3"/>
        <v>0.4</v>
      </c>
      <c r="CM2">
        <f>Tabela1[[#This Row],[% F]]</f>
        <v>0.15</v>
      </c>
      <c r="CN2">
        <f t="shared" ref="CN2:CN65" si="7">CC2</f>
        <v>0.4</v>
      </c>
    </row>
    <row r="3" spans="1:92" x14ac:dyDescent="0.25">
      <c r="A3">
        <f>Tabela1[[#This Row],[Quanto você se considera uma pessoa criativa?]]</f>
        <v>7</v>
      </c>
      <c r="B3">
        <f>Tabela1[[#This Row],[% N]]</f>
        <v>0.5</v>
      </c>
      <c r="L3">
        <f t="shared" si="4"/>
        <v>7</v>
      </c>
      <c r="M3">
        <f>Tabela1[[#This Row],[% P]]</f>
        <v>0.75</v>
      </c>
      <c r="W3">
        <f>L3</f>
        <v>7</v>
      </c>
      <c r="X3">
        <f>Tabela1[[#This Row],[% E]]</f>
        <v>0.5</v>
      </c>
      <c r="AJ3">
        <f t="shared" si="5"/>
        <v>7</v>
      </c>
      <c r="AK3">
        <f>Tabela1[[#This Row],[DAT]]</f>
        <v>85.46</v>
      </c>
      <c r="AU3">
        <f t="shared" si="0"/>
        <v>0.5</v>
      </c>
      <c r="AV3">
        <f t="shared" ref="AV3:AV66" si="8">AK3</f>
        <v>85.46</v>
      </c>
      <c r="BF3">
        <f t="shared" si="1"/>
        <v>0.75</v>
      </c>
      <c r="BG3">
        <f t="shared" ref="BG3:BG66" si="9">AV3</f>
        <v>85.46</v>
      </c>
      <c r="BQ3">
        <f>Tabela1[[#This Row],[% F]]</f>
        <v>0.1</v>
      </c>
      <c r="BR3">
        <f t="shared" si="6"/>
        <v>85.46</v>
      </c>
      <c r="CB3">
        <f t="shared" si="2"/>
        <v>0.5</v>
      </c>
      <c r="CC3">
        <f t="shared" si="3"/>
        <v>0.75</v>
      </c>
      <c r="CM3">
        <f>Tabela1[[#This Row],[% F]]</f>
        <v>0.1</v>
      </c>
      <c r="CN3">
        <f t="shared" si="7"/>
        <v>0.75</v>
      </c>
    </row>
    <row r="4" spans="1:92" x14ac:dyDescent="0.25">
      <c r="A4">
        <f>Tabela1[[#This Row],[Quanto você se considera uma pessoa criativa?]]</f>
        <v>7</v>
      </c>
      <c r="B4">
        <f>Tabela1[[#This Row],[% N]]</f>
        <v>0.55000000000000004</v>
      </c>
      <c r="L4">
        <f t="shared" si="4"/>
        <v>7</v>
      </c>
      <c r="M4">
        <f>Tabela1[[#This Row],[% P]]</f>
        <v>0.55000000000000004</v>
      </c>
      <c r="W4">
        <f t="shared" ref="W4:W67" si="10">L4</f>
        <v>7</v>
      </c>
      <c r="X4">
        <f>Tabela1[[#This Row],[% E]]</f>
        <v>0.9</v>
      </c>
      <c r="AJ4">
        <f t="shared" si="5"/>
        <v>7</v>
      </c>
      <c r="AK4">
        <f>Tabela1[[#This Row],[DAT]]</f>
        <v>81.680000000000007</v>
      </c>
      <c r="AU4">
        <f t="shared" si="0"/>
        <v>0.55000000000000004</v>
      </c>
      <c r="AV4">
        <f t="shared" si="8"/>
        <v>81.680000000000007</v>
      </c>
      <c r="BF4">
        <f t="shared" si="1"/>
        <v>0.55000000000000004</v>
      </c>
      <c r="BG4">
        <f t="shared" si="9"/>
        <v>81.680000000000007</v>
      </c>
      <c r="BQ4">
        <f>Tabela1[[#This Row],[% F]]</f>
        <v>0.85</v>
      </c>
      <c r="BR4">
        <f t="shared" si="6"/>
        <v>81.680000000000007</v>
      </c>
      <c r="CB4">
        <f t="shared" si="2"/>
        <v>0.55000000000000004</v>
      </c>
      <c r="CC4">
        <f t="shared" si="3"/>
        <v>0.55000000000000004</v>
      </c>
      <c r="CM4">
        <f>Tabela1[[#This Row],[% F]]</f>
        <v>0.85</v>
      </c>
      <c r="CN4">
        <f t="shared" si="7"/>
        <v>0.55000000000000004</v>
      </c>
    </row>
    <row r="5" spans="1:92" x14ac:dyDescent="0.25">
      <c r="A5">
        <f>Tabela1[[#This Row],[Quanto você se considera uma pessoa criativa?]]</f>
        <v>9</v>
      </c>
      <c r="B5">
        <f>Tabela1[[#This Row],[% N]]</f>
        <v>0.3</v>
      </c>
      <c r="L5">
        <f t="shared" si="4"/>
        <v>9</v>
      </c>
      <c r="M5">
        <f>Tabela1[[#This Row],[% P]]</f>
        <v>0.2</v>
      </c>
      <c r="W5">
        <f t="shared" si="10"/>
        <v>9</v>
      </c>
      <c r="X5">
        <f>Tabela1[[#This Row],[% E]]</f>
        <v>0.8</v>
      </c>
      <c r="AJ5">
        <f t="shared" si="5"/>
        <v>9</v>
      </c>
      <c r="AK5">
        <f>Tabela1[[#This Row],[DAT]]</f>
        <v>72.39</v>
      </c>
      <c r="AU5">
        <f t="shared" si="0"/>
        <v>0.3</v>
      </c>
      <c r="AV5">
        <f t="shared" si="8"/>
        <v>72.39</v>
      </c>
      <c r="BF5">
        <f t="shared" si="1"/>
        <v>0.2</v>
      </c>
      <c r="BG5">
        <f t="shared" si="9"/>
        <v>72.39</v>
      </c>
      <c r="BQ5">
        <f>Tabela1[[#This Row],[% F]]</f>
        <v>0.45</v>
      </c>
      <c r="BR5">
        <f t="shared" si="6"/>
        <v>72.39</v>
      </c>
      <c r="CB5">
        <f t="shared" si="2"/>
        <v>0.3</v>
      </c>
      <c r="CC5">
        <f t="shared" si="3"/>
        <v>0.2</v>
      </c>
      <c r="CM5">
        <f>Tabela1[[#This Row],[% F]]</f>
        <v>0.45</v>
      </c>
      <c r="CN5">
        <f t="shared" si="7"/>
        <v>0.2</v>
      </c>
    </row>
    <row r="6" spans="1:92" x14ac:dyDescent="0.25">
      <c r="A6">
        <f>Tabela1[[#This Row],[Quanto você se considera uma pessoa criativa?]]</f>
        <v>5</v>
      </c>
      <c r="B6">
        <f>Tabela1[[#This Row],[% N]]</f>
        <v>0.45</v>
      </c>
      <c r="L6">
        <f t="shared" si="4"/>
        <v>5</v>
      </c>
      <c r="M6">
        <f>Tabela1[[#This Row],[% P]]</f>
        <v>0.3</v>
      </c>
      <c r="W6">
        <f t="shared" si="10"/>
        <v>5</v>
      </c>
      <c r="X6">
        <f>Tabela1[[#This Row],[% E]]</f>
        <v>0.7</v>
      </c>
      <c r="AJ6">
        <f t="shared" si="5"/>
        <v>5</v>
      </c>
      <c r="AK6">
        <f>Tabela1[[#This Row],[DAT]]</f>
        <v>79.09</v>
      </c>
      <c r="AU6">
        <f t="shared" si="0"/>
        <v>0.45</v>
      </c>
      <c r="AV6">
        <f t="shared" si="8"/>
        <v>79.09</v>
      </c>
      <c r="BF6">
        <f t="shared" si="1"/>
        <v>0.3</v>
      </c>
      <c r="BG6">
        <f t="shared" si="9"/>
        <v>79.09</v>
      </c>
      <c r="BQ6">
        <f>Tabela1[[#This Row],[% F]]</f>
        <v>0.3</v>
      </c>
      <c r="BR6">
        <f t="shared" si="6"/>
        <v>79.09</v>
      </c>
      <c r="CB6">
        <f t="shared" si="2"/>
        <v>0.45</v>
      </c>
      <c r="CC6">
        <f t="shared" si="3"/>
        <v>0.3</v>
      </c>
      <c r="CM6">
        <f>Tabela1[[#This Row],[% F]]</f>
        <v>0.3</v>
      </c>
      <c r="CN6">
        <f t="shared" si="7"/>
        <v>0.3</v>
      </c>
    </row>
    <row r="7" spans="1:92" x14ac:dyDescent="0.25">
      <c r="A7">
        <f>Tabela1[[#This Row],[Quanto você se considera uma pessoa criativa?]]</f>
        <v>9</v>
      </c>
      <c r="B7">
        <f>Tabela1[[#This Row],[% N]]</f>
        <v>0.45</v>
      </c>
      <c r="L7">
        <f t="shared" si="4"/>
        <v>9</v>
      </c>
      <c r="M7">
        <f>Tabela1[[#This Row],[% P]]</f>
        <v>0.2</v>
      </c>
      <c r="W7">
        <f t="shared" si="10"/>
        <v>9</v>
      </c>
      <c r="X7">
        <f>Tabela1[[#This Row],[% E]]</f>
        <v>0.6</v>
      </c>
      <c r="AJ7">
        <f t="shared" si="5"/>
        <v>9</v>
      </c>
      <c r="AK7">
        <f>Tabela1[[#This Row],[DAT]]</f>
        <v>65.31</v>
      </c>
      <c r="AU7">
        <f t="shared" si="0"/>
        <v>0.45</v>
      </c>
      <c r="AV7">
        <f t="shared" si="8"/>
        <v>65.31</v>
      </c>
      <c r="BF7">
        <f t="shared" si="1"/>
        <v>0.2</v>
      </c>
      <c r="BG7">
        <f t="shared" si="9"/>
        <v>65.31</v>
      </c>
      <c r="BQ7">
        <f>Tabela1[[#This Row],[% F]]</f>
        <v>0.05</v>
      </c>
      <c r="BR7">
        <f t="shared" si="6"/>
        <v>65.31</v>
      </c>
      <c r="CB7">
        <f t="shared" si="2"/>
        <v>0.45</v>
      </c>
      <c r="CC7">
        <f t="shared" si="3"/>
        <v>0.2</v>
      </c>
      <c r="CM7">
        <f>Tabela1[[#This Row],[% F]]</f>
        <v>0.05</v>
      </c>
      <c r="CN7">
        <f t="shared" si="7"/>
        <v>0.2</v>
      </c>
    </row>
    <row r="8" spans="1:92" x14ac:dyDescent="0.25">
      <c r="A8">
        <f>Tabela1[[#This Row],[Quanto você se considera uma pessoa criativa?]]</f>
        <v>7</v>
      </c>
      <c r="B8">
        <f>Tabela1[[#This Row],[% N]]</f>
        <v>0.35</v>
      </c>
      <c r="L8">
        <f t="shared" si="4"/>
        <v>7</v>
      </c>
      <c r="M8">
        <f>Tabela1[[#This Row],[% P]]</f>
        <v>0.25</v>
      </c>
      <c r="W8">
        <f t="shared" si="10"/>
        <v>7</v>
      </c>
      <c r="X8" s="17">
        <f>Tabela1[[#This Row],[% E]]</f>
        <v>0</v>
      </c>
      <c r="AJ8">
        <f t="shared" si="5"/>
        <v>7</v>
      </c>
      <c r="AK8">
        <f>Tabela1[[#This Row],[DAT]]</f>
        <v>75.5</v>
      </c>
      <c r="AU8">
        <f t="shared" si="0"/>
        <v>0.35</v>
      </c>
      <c r="AV8">
        <f t="shared" si="8"/>
        <v>75.5</v>
      </c>
      <c r="BF8">
        <f t="shared" si="1"/>
        <v>0.25</v>
      </c>
      <c r="BG8">
        <f t="shared" si="9"/>
        <v>75.5</v>
      </c>
      <c r="BQ8">
        <f>Tabela1[[#This Row],[% F]]</f>
        <v>0.15</v>
      </c>
      <c r="BR8">
        <f t="shared" si="6"/>
        <v>75.5</v>
      </c>
      <c r="CB8">
        <f t="shared" si="2"/>
        <v>0.35</v>
      </c>
      <c r="CC8">
        <f t="shared" si="3"/>
        <v>0.25</v>
      </c>
      <c r="CM8">
        <f>Tabela1[[#This Row],[% F]]</f>
        <v>0.15</v>
      </c>
      <c r="CN8">
        <f t="shared" si="7"/>
        <v>0.25</v>
      </c>
    </row>
    <row r="9" spans="1:92" x14ac:dyDescent="0.25">
      <c r="A9">
        <f>Tabela1[[#This Row],[Quanto você se considera uma pessoa criativa?]]</f>
        <v>9</v>
      </c>
      <c r="B9">
        <f>Tabela1[[#This Row],[% N]]</f>
        <v>0.7</v>
      </c>
      <c r="L9">
        <f t="shared" si="4"/>
        <v>9</v>
      </c>
      <c r="M9">
        <f>Tabela1[[#This Row],[% P]]</f>
        <v>0.35</v>
      </c>
      <c r="W9">
        <f t="shared" si="10"/>
        <v>9</v>
      </c>
      <c r="X9">
        <f>Tabela1[[#This Row],[% E]]</f>
        <v>0.3</v>
      </c>
      <c r="AJ9">
        <f t="shared" si="5"/>
        <v>9</v>
      </c>
      <c r="AK9">
        <f>Tabela1[[#This Row],[DAT]]</f>
        <v>73.45</v>
      </c>
      <c r="AU9">
        <f t="shared" si="0"/>
        <v>0.7</v>
      </c>
      <c r="AV9">
        <f t="shared" si="8"/>
        <v>73.45</v>
      </c>
      <c r="BF9">
        <f t="shared" si="1"/>
        <v>0.35</v>
      </c>
      <c r="BG9">
        <f t="shared" si="9"/>
        <v>73.45</v>
      </c>
      <c r="BQ9">
        <f>Tabela1[[#This Row],[% F]]</f>
        <v>0.35</v>
      </c>
      <c r="BR9">
        <f t="shared" si="6"/>
        <v>73.45</v>
      </c>
      <c r="CB9">
        <f t="shared" si="2"/>
        <v>0.7</v>
      </c>
      <c r="CC9">
        <f t="shared" si="3"/>
        <v>0.35</v>
      </c>
      <c r="CM9">
        <f>Tabela1[[#This Row],[% F]]</f>
        <v>0.35</v>
      </c>
      <c r="CN9">
        <f t="shared" si="7"/>
        <v>0.35</v>
      </c>
    </row>
    <row r="10" spans="1:92" x14ac:dyDescent="0.25">
      <c r="A10">
        <f>Tabela1[[#This Row],[Quanto você se considera uma pessoa criativa?]]</f>
        <v>8</v>
      </c>
      <c r="B10">
        <f>Tabela1[[#This Row],[% N]]</f>
        <v>0.4</v>
      </c>
      <c r="L10">
        <f t="shared" si="4"/>
        <v>8</v>
      </c>
      <c r="M10">
        <f>Tabela1[[#This Row],[% P]]</f>
        <v>0.5</v>
      </c>
      <c r="W10">
        <f t="shared" si="10"/>
        <v>8</v>
      </c>
      <c r="X10">
        <f>Tabela1[[#This Row],[% E]]</f>
        <v>0.6</v>
      </c>
      <c r="AJ10">
        <f t="shared" si="5"/>
        <v>8</v>
      </c>
      <c r="AK10">
        <f>Tabela1[[#This Row],[DAT]]</f>
        <v>54.42</v>
      </c>
      <c r="AU10">
        <f t="shared" si="0"/>
        <v>0.4</v>
      </c>
      <c r="AV10">
        <f t="shared" si="8"/>
        <v>54.42</v>
      </c>
      <c r="BF10">
        <f t="shared" si="1"/>
        <v>0.5</v>
      </c>
      <c r="BG10">
        <f t="shared" si="9"/>
        <v>54.42</v>
      </c>
      <c r="BQ10">
        <f>Tabela1[[#This Row],[% F]]</f>
        <v>0.35</v>
      </c>
      <c r="BR10">
        <f t="shared" si="6"/>
        <v>54.42</v>
      </c>
      <c r="CB10">
        <f t="shared" si="2"/>
        <v>0.4</v>
      </c>
      <c r="CC10">
        <f t="shared" si="3"/>
        <v>0.5</v>
      </c>
      <c r="CM10">
        <f>Tabela1[[#This Row],[% F]]</f>
        <v>0.35</v>
      </c>
      <c r="CN10">
        <f t="shared" si="7"/>
        <v>0.5</v>
      </c>
    </row>
    <row r="11" spans="1:92" x14ac:dyDescent="0.25">
      <c r="A11">
        <f>Tabela1[[#This Row],[Quanto você se considera uma pessoa criativa?]]</f>
        <v>4</v>
      </c>
      <c r="B11">
        <f>Tabela1[[#This Row],[% N]]</f>
        <v>0.45</v>
      </c>
      <c r="L11">
        <f t="shared" si="4"/>
        <v>4</v>
      </c>
      <c r="M11">
        <f>Tabela1[[#This Row],[% P]]</f>
        <v>0.35</v>
      </c>
      <c r="W11">
        <f t="shared" si="10"/>
        <v>4</v>
      </c>
      <c r="X11">
        <f>Tabela1[[#This Row],[% E]]</f>
        <v>0.3</v>
      </c>
      <c r="AJ11">
        <f t="shared" si="5"/>
        <v>4</v>
      </c>
      <c r="AK11">
        <f>Tabela1[[#This Row],[DAT]]</f>
        <v>85.53</v>
      </c>
      <c r="AU11">
        <f t="shared" si="0"/>
        <v>0.45</v>
      </c>
      <c r="AV11">
        <f t="shared" si="8"/>
        <v>85.53</v>
      </c>
      <c r="BF11">
        <f t="shared" si="1"/>
        <v>0.35</v>
      </c>
      <c r="BG11">
        <f t="shared" si="9"/>
        <v>85.53</v>
      </c>
      <c r="BQ11">
        <f>Tabela1[[#This Row],[% F]]</f>
        <v>0.55000000000000004</v>
      </c>
      <c r="BR11">
        <f t="shared" si="6"/>
        <v>85.53</v>
      </c>
      <c r="CB11">
        <f t="shared" si="2"/>
        <v>0.45</v>
      </c>
      <c r="CC11">
        <f t="shared" si="3"/>
        <v>0.35</v>
      </c>
      <c r="CM11">
        <f>Tabela1[[#This Row],[% F]]</f>
        <v>0.55000000000000004</v>
      </c>
      <c r="CN11">
        <f t="shared" si="7"/>
        <v>0.35</v>
      </c>
    </row>
    <row r="12" spans="1:92" x14ac:dyDescent="0.25">
      <c r="A12">
        <f>Tabela1[[#This Row],[Quanto você se considera uma pessoa criativa?]]</f>
        <v>10</v>
      </c>
      <c r="B12">
        <f>Tabela1[[#This Row],[% N]]</f>
        <v>0.7</v>
      </c>
      <c r="L12">
        <f t="shared" si="4"/>
        <v>10</v>
      </c>
      <c r="M12">
        <f>Tabela1[[#This Row],[% P]]</f>
        <v>0.55000000000000004</v>
      </c>
      <c r="W12">
        <f t="shared" si="10"/>
        <v>10</v>
      </c>
      <c r="X12">
        <f>Tabela1[[#This Row],[% E]]</f>
        <v>0.7</v>
      </c>
      <c r="AJ12">
        <f t="shared" si="5"/>
        <v>10</v>
      </c>
      <c r="AK12">
        <f>Tabela1[[#This Row],[DAT]]</f>
        <v>61.82</v>
      </c>
      <c r="AU12">
        <f t="shared" si="0"/>
        <v>0.7</v>
      </c>
      <c r="AV12">
        <f t="shared" si="8"/>
        <v>61.82</v>
      </c>
      <c r="BF12">
        <f t="shared" si="1"/>
        <v>0.55000000000000004</v>
      </c>
      <c r="BG12">
        <f t="shared" si="9"/>
        <v>61.82</v>
      </c>
      <c r="BQ12">
        <f>Tabela1[[#This Row],[% F]]</f>
        <v>0.55000000000000004</v>
      </c>
      <c r="BR12">
        <f t="shared" si="6"/>
        <v>61.82</v>
      </c>
      <c r="CB12">
        <f t="shared" si="2"/>
        <v>0.7</v>
      </c>
      <c r="CC12">
        <f t="shared" si="3"/>
        <v>0.55000000000000004</v>
      </c>
      <c r="CM12">
        <f>Tabela1[[#This Row],[% F]]</f>
        <v>0.55000000000000004</v>
      </c>
      <c r="CN12">
        <f t="shared" si="7"/>
        <v>0.55000000000000004</v>
      </c>
    </row>
    <row r="13" spans="1:92" x14ac:dyDescent="0.25">
      <c r="A13">
        <f>Tabela1[[#This Row],[Quanto você se considera uma pessoa criativa?]]</f>
        <v>10</v>
      </c>
      <c r="B13">
        <f>Tabela1[[#This Row],[% N]]</f>
        <v>0.5</v>
      </c>
      <c r="L13">
        <f t="shared" si="4"/>
        <v>10</v>
      </c>
      <c r="M13">
        <f>Tabela1[[#This Row],[% P]]</f>
        <v>0.45</v>
      </c>
      <c r="W13">
        <f t="shared" si="10"/>
        <v>10</v>
      </c>
      <c r="X13">
        <f>Tabela1[[#This Row],[% E]]</f>
        <v>0.5</v>
      </c>
      <c r="AJ13">
        <f t="shared" si="5"/>
        <v>10</v>
      </c>
      <c r="AK13">
        <f>Tabela1[[#This Row],[DAT]]</f>
        <v>77.94</v>
      </c>
      <c r="AU13">
        <f t="shared" si="0"/>
        <v>0.5</v>
      </c>
      <c r="AV13">
        <f t="shared" si="8"/>
        <v>77.94</v>
      </c>
      <c r="BF13">
        <f t="shared" si="1"/>
        <v>0.45</v>
      </c>
      <c r="BG13">
        <f t="shared" si="9"/>
        <v>77.94</v>
      </c>
      <c r="BQ13">
        <f>Tabela1[[#This Row],[% F]]</f>
        <v>0.35</v>
      </c>
      <c r="BR13">
        <f t="shared" si="6"/>
        <v>77.94</v>
      </c>
      <c r="CB13">
        <f t="shared" si="2"/>
        <v>0.5</v>
      </c>
      <c r="CC13">
        <f t="shared" si="3"/>
        <v>0.45</v>
      </c>
      <c r="CM13">
        <f>Tabela1[[#This Row],[% F]]</f>
        <v>0.35</v>
      </c>
      <c r="CN13">
        <f t="shared" si="7"/>
        <v>0.45</v>
      </c>
    </row>
    <row r="14" spans="1:92" x14ac:dyDescent="0.25">
      <c r="A14">
        <f>Tabela1[[#This Row],[Quanto você se considera uma pessoa criativa?]]</f>
        <v>7</v>
      </c>
      <c r="B14">
        <f>Tabela1[[#This Row],[% N]]</f>
        <v>0.5</v>
      </c>
      <c r="L14">
        <f t="shared" si="4"/>
        <v>7</v>
      </c>
      <c r="M14">
        <f>Tabela1[[#This Row],[% P]]</f>
        <v>0.35</v>
      </c>
      <c r="W14">
        <f t="shared" si="10"/>
        <v>7</v>
      </c>
      <c r="X14">
        <f>Tabela1[[#This Row],[% E]]</f>
        <v>0.3</v>
      </c>
      <c r="AJ14">
        <f t="shared" si="5"/>
        <v>7</v>
      </c>
      <c r="AK14">
        <f>Tabela1[[#This Row],[DAT]]</f>
        <v>67.489999999999995</v>
      </c>
      <c r="AU14">
        <f t="shared" si="0"/>
        <v>0.5</v>
      </c>
      <c r="AV14">
        <f t="shared" si="8"/>
        <v>67.489999999999995</v>
      </c>
      <c r="BF14">
        <f t="shared" si="1"/>
        <v>0.35</v>
      </c>
      <c r="BG14">
        <f t="shared" si="9"/>
        <v>67.489999999999995</v>
      </c>
      <c r="BQ14">
        <f>Tabela1[[#This Row],[% F]]</f>
        <v>0.35</v>
      </c>
      <c r="BR14">
        <f t="shared" si="6"/>
        <v>67.489999999999995</v>
      </c>
      <c r="CB14">
        <f t="shared" si="2"/>
        <v>0.5</v>
      </c>
      <c r="CC14">
        <f t="shared" si="3"/>
        <v>0.35</v>
      </c>
      <c r="CM14">
        <f>Tabela1[[#This Row],[% F]]</f>
        <v>0.35</v>
      </c>
      <c r="CN14">
        <f t="shared" si="7"/>
        <v>0.35</v>
      </c>
    </row>
    <row r="15" spans="1:92" x14ac:dyDescent="0.25">
      <c r="A15">
        <f>Tabela1[[#This Row],[Quanto você se considera uma pessoa criativa?]]</f>
        <v>7</v>
      </c>
      <c r="B15">
        <f>Tabela1[[#This Row],[% N]]</f>
        <v>0.5</v>
      </c>
      <c r="L15">
        <f t="shared" si="4"/>
        <v>7</v>
      </c>
      <c r="M15">
        <f>Tabela1[[#This Row],[% P]]</f>
        <v>0.4</v>
      </c>
      <c r="W15">
        <f t="shared" si="10"/>
        <v>7</v>
      </c>
      <c r="X15">
        <f>Tabela1[[#This Row],[% E]]</f>
        <v>1</v>
      </c>
      <c r="AJ15">
        <f t="shared" si="5"/>
        <v>7</v>
      </c>
      <c r="AK15">
        <f>Tabela1[[#This Row],[DAT]]</f>
        <v>72.08</v>
      </c>
      <c r="AU15">
        <f t="shared" si="0"/>
        <v>0.5</v>
      </c>
      <c r="AV15">
        <f t="shared" si="8"/>
        <v>72.08</v>
      </c>
      <c r="BF15">
        <f t="shared" si="1"/>
        <v>0.4</v>
      </c>
      <c r="BG15">
        <f t="shared" si="9"/>
        <v>72.08</v>
      </c>
      <c r="BQ15">
        <f>Tabela1[[#This Row],[% F]]</f>
        <v>0.5</v>
      </c>
      <c r="BR15">
        <f t="shared" si="6"/>
        <v>72.08</v>
      </c>
      <c r="CB15">
        <f t="shared" si="2"/>
        <v>0.5</v>
      </c>
      <c r="CC15">
        <f t="shared" si="3"/>
        <v>0.4</v>
      </c>
      <c r="CM15">
        <f>Tabela1[[#This Row],[% F]]</f>
        <v>0.5</v>
      </c>
      <c r="CN15">
        <f t="shared" si="7"/>
        <v>0.4</v>
      </c>
    </row>
    <row r="16" spans="1:92" x14ac:dyDescent="0.25">
      <c r="A16">
        <f>Tabela1[[#This Row],[Quanto você se considera uma pessoa criativa?]]</f>
        <v>8</v>
      </c>
      <c r="B16">
        <f>Tabela1[[#This Row],[% N]]</f>
        <v>0.4</v>
      </c>
      <c r="L16">
        <f t="shared" si="4"/>
        <v>8</v>
      </c>
      <c r="M16">
        <f>Tabela1[[#This Row],[% P]]</f>
        <v>0.35</v>
      </c>
      <c r="W16">
        <f t="shared" si="10"/>
        <v>8</v>
      </c>
      <c r="X16">
        <f>Tabela1[[#This Row],[% E]]</f>
        <v>0.9</v>
      </c>
      <c r="AJ16">
        <f t="shared" si="5"/>
        <v>8</v>
      </c>
      <c r="AK16">
        <f>Tabela1[[#This Row],[DAT]]</f>
        <v>74.89</v>
      </c>
      <c r="AU16">
        <f t="shared" si="0"/>
        <v>0.4</v>
      </c>
      <c r="AV16">
        <f t="shared" si="8"/>
        <v>74.89</v>
      </c>
      <c r="BF16">
        <f t="shared" si="1"/>
        <v>0.35</v>
      </c>
      <c r="BG16">
        <f t="shared" si="9"/>
        <v>74.89</v>
      </c>
      <c r="BQ16">
        <f>Tabela1[[#This Row],[% F]]</f>
        <v>0.4</v>
      </c>
      <c r="BR16">
        <f t="shared" si="6"/>
        <v>74.89</v>
      </c>
      <c r="CB16">
        <f t="shared" si="2"/>
        <v>0.4</v>
      </c>
      <c r="CC16">
        <f t="shared" si="3"/>
        <v>0.35</v>
      </c>
      <c r="CM16">
        <f>Tabela1[[#This Row],[% F]]</f>
        <v>0.4</v>
      </c>
      <c r="CN16">
        <f t="shared" si="7"/>
        <v>0.35</v>
      </c>
    </row>
    <row r="17" spans="1:96" ht="15.75" thickBot="1" x14ac:dyDescent="0.3">
      <c r="A17">
        <f>Tabela1[[#This Row],[Quanto você se considera uma pessoa criativa?]]</f>
        <v>8</v>
      </c>
      <c r="B17">
        <f>Tabela1[[#This Row],[% N]]</f>
        <v>0.75</v>
      </c>
      <c r="L17">
        <f t="shared" si="4"/>
        <v>8</v>
      </c>
      <c r="M17">
        <f>Tabela1[[#This Row],[% P]]</f>
        <v>0.5</v>
      </c>
      <c r="W17">
        <f t="shared" si="10"/>
        <v>8</v>
      </c>
      <c r="X17">
        <f>Tabela1[[#This Row],[% E]]</f>
        <v>0.7</v>
      </c>
      <c r="AJ17">
        <f t="shared" si="5"/>
        <v>8</v>
      </c>
      <c r="AK17">
        <f>Tabela1[[#This Row],[DAT]]</f>
        <v>69.12</v>
      </c>
      <c r="AU17">
        <f t="shared" si="0"/>
        <v>0.75</v>
      </c>
      <c r="AV17">
        <f t="shared" si="8"/>
        <v>69.12</v>
      </c>
      <c r="BF17">
        <f t="shared" si="1"/>
        <v>0.5</v>
      </c>
      <c r="BG17">
        <f t="shared" si="9"/>
        <v>69.12</v>
      </c>
      <c r="BQ17">
        <f>Tabela1[[#This Row],[% F]]</f>
        <v>0.7</v>
      </c>
      <c r="BR17">
        <f t="shared" si="6"/>
        <v>69.12</v>
      </c>
      <c r="CB17">
        <f t="shared" si="2"/>
        <v>0.75</v>
      </c>
      <c r="CC17">
        <f t="shared" si="3"/>
        <v>0.5</v>
      </c>
      <c r="CM17">
        <f>Tabela1[[#This Row],[% F]]</f>
        <v>0.7</v>
      </c>
      <c r="CN17">
        <f t="shared" si="7"/>
        <v>0.5</v>
      </c>
    </row>
    <row r="18" spans="1:96" x14ac:dyDescent="0.25">
      <c r="A18">
        <f>Tabela1[[#This Row],[Quanto você se considera uma pessoa criativa?]]</f>
        <v>8</v>
      </c>
      <c r="B18">
        <f>Tabela1[[#This Row],[% N]]</f>
        <v>0.4</v>
      </c>
      <c r="D18" s="7"/>
      <c r="E18" s="8" t="s">
        <v>4</v>
      </c>
      <c r="F18" s="7" t="s">
        <v>9</v>
      </c>
      <c r="L18">
        <f t="shared" si="4"/>
        <v>8</v>
      </c>
      <c r="M18">
        <f>Tabela1[[#This Row],[% P]]</f>
        <v>0.5</v>
      </c>
      <c r="O18" s="7"/>
      <c r="P18" s="8" t="s">
        <v>4</v>
      </c>
      <c r="Q18" s="7" t="s">
        <v>13</v>
      </c>
      <c r="W18">
        <f t="shared" si="10"/>
        <v>8</v>
      </c>
      <c r="X18">
        <f>Tabela1[[#This Row],[% E]]</f>
        <v>0.7</v>
      </c>
      <c r="AA18" s="7"/>
      <c r="AB18" s="8" t="s">
        <v>4</v>
      </c>
      <c r="AC18" s="7" t="s">
        <v>6</v>
      </c>
      <c r="AJ18">
        <f t="shared" si="5"/>
        <v>8</v>
      </c>
      <c r="AK18">
        <f>Tabela1[[#This Row],[DAT]]</f>
        <v>79.86</v>
      </c>
      <c r="AM18" s="7"/>
      <c r="AN18" s="8" t="s">
        <v>4</v>
      </c>
      <c r="AO18" s="7" t="s">
        <v>14</v>
      </c>
      <c r="AU18">
        <f t="shared" si="0"/>
        <v>0.4</v>
      </c>
      <c r="AV18">
        <f t="shared" si="8"/>
        <v>79.86</v>
      </c>
      <c r="AX18" s="7"/>
      <c r="AY18" s="7" t="s">
        <v>9</v>
      </c>
      <c r="AZ18" s="7" t="s">
        <v>14</v>
      </c>
      <c r="BF18">
        <f t="shared" si="1"/>
        <v>0.5</v>
      </c>
      <c r="BG18">
        <f t="shared" si="9"/>
        <v>79.86</v>
      </c>
      <c r="BI18" s="7"/>
      <c r="BJ18" s="7" t="s">
        <v>13</v>
      </c>
      <c r="BK18" s="7" t="s">
        <v>14</v>
      </c>
      <c r="BQ18">
        <f>Tabela1[[#This Row],[% F]]</f>
        <v>0.85</v>
      </c>
      <c r="BR18">
        <f t="shared" si="6"/>
        <v>79.86</v>
      </c>
      <c r="BT18" s="7"/>
      <c r="BU18" s="7" t="s">
        <v>11</v>
      </c>
      <c r="BV18" s="7" t="s">
        <v>14</v>
      </c>
      <c r="CB18">
        <f t="shared" si="2"/>
        <v>0.4</v>
      </c>
      <c r="CC18">
        <f t="shared" si="3"/>
        <v>0.5</v>
      </c>
      <c r="CE18" s="7"/>
      <c r="CF18" s="7" t="s">
        <v>9</v>
      </c>
      <c r="CG18" s="7" t="s">
        <v>13</v>
      </c>
      <c r="CM18">
        <f>Tabela1[[#This Row],[% F]]</f>
        <v>0.85</v>
      </c>
      <c r="CN18">
        <f t="shared" si="7"/>
        <v>0.5</v>
      </c>
      <c r="CP18" s="7"/>
      <c r="CQ18" s="7" t="s">
        <v>11</v>
      </c>
      <c r="CR18" s="7" t="s">
        <v>13</v>
      </c>
    </row>
    <row r="19" spans="1:96" x14ac:dyDescent="0.25">
      <c r="A19">
        <f>Tabela1[[#This Row],[Quanto você se considera uma pessoa criativa?]]</f>
        <v>8</v>
      </c>
      <c r="B19">
        <f>Tabela1[[#This Row],[% N]]</f>
        <v>0.6</v>
      </c>
      <c r="D19" s="5" t="s">
        <v>4</v>
      </c>
      <c r="E19" s="5">
        <v>1</v>
      </c>
      <c r="F19" s="5"/>
      <c r="L19">
        <f t="shared" si="4"/>
        <v>8</v>
      </c>
      <c r="M19">
        <f>Tabela1[[#This Row],[% P]]</f>
        <v>0.25</v>
      </c>
      <c r="O19" s="5" t="s">
        <v>4</v>
      </c>
      <c r="P19" s="5">
        <v>1</v>
      </c>
      <c r="Q19" s="5"/>
      <c r="W19">
        <f t="shared" si="10"/>
        <v>8</v>
      </c>
      <c r="X19">
        <f>Tabela1[[#This Row],[% E]]</f>
        <v>0.4</v>
      </c>
      <c r="AA19" s="5" t="s">
        <v>4</v>
      </c>
      <c r="AB19" s="5">
        <v>1</v>
      </c>
      <c r="AC19" s="5"/>
      <c r="AJ19">
        <f t="shared" si="5"/>
        <v>8</v>
      </c>
      <c r="AK19">
        <f>Tabela1[[#This Row],[DAT]]</f>
        <v>71.39</v>
      </c>
      <c r="AM19" s="5" t="s">
        <v>4</v>
      </c>
      <c r="AN19" s="5">
        <v>1</v>
      </c>
      <c r="AO19" s="5"/>
      <c r="AU19">
        <f t="shared" si="0"/>
        <v>0.6</v>
      </c>
      <c r="AV19">
        <f t="shared" si="8"/>
        <v>71.39</v>
      </c>
      <c r="AX19" s="5" t="s">
        <v>9</v>
      </c>
      <c r="AY19" s="5">
        <v>1</v>
      </c>
      <c r="AZ19" s="5"/>
      <c r="BF19">
        <f t="shared" si="1"/>
        <v>0.25</v>
      </c>
      <c r="BG19">
        <f t="shared" si="9"/>
        <v>71.39</v>
      </c>
      <c r="BI19" s="5" t="s">
        <v>13</v>
      </c>
      <c r="BJ19" s="5">
        <v>1</v>
      </c>
      <c r="BK19" s="5"/>
      <c r="BQ19">
        <f>Tabela1[[#This Row],[% F]]</f>
        <v>0.3</v>
      </c>
      <c r="BR19">
        <f t="shared" si="6"/>
        <v>71.39</v>
      </c>
      <c r="BT19" s="5" t="s">
        <v>11</v>
      </c>
      <c r="BU19" s="5">
        <v>1</v>
      </c>
      <c r="BV19" s="5"/>
      <c r="CB19">
        <f t="shared" si="2"/>
        <v>0.6</v>
      </c>
      <c r="CC19">
        <f t="shared" si="3"/>
        <v>0.25</v>
      </c>
      <c r="CE19" s="5" t="s">
        <v>9</v>
      </c>
      <c r="CF19" s="5">
        <v>1</v>
      </c>
      <c r="CG19" s="5"/>
      <c r="CM19">
        <f>Tabela1[[#This Row],[% F]]</f>
        <v>0.3</v>
      </c>
      <c r="CN19">
        <f t="shared" si="7"/>
        <v>0.25</v>
      </c>
      <c r="CP19" s="5" t="s">
        <v>11</v>
      </c>
      <c r="CQ19" s="5">
        <v>1</v>
      </c>
      <c r="CR19" s="5"/>
    </row>
    <row r="20" spans="1:96" ht="15.75" thickBot="1" x14ac:dyDescent="0.3">
      <c r="A20">
        <f>Tabela1[[#This Row],[Quanto você se considera uma pessoa criativa?]]</f>
        <v>9</v>
      </c>
      <c r="B20">
        <f>Tabela1[[#This Row],[% N]]</f>
        <v>0.5</v>
      </c>
      <c r="D20" s="6" t="s">
        <v>9</v>
      </c>
      <c r="E20" s="9">
        <f>CORREL(A2:A81,B2:B81)</f>
        <v>0.23986586549401667</v>
      </c>
      <c r="F20" s="6">
        <v>1</v>
      </c>
      <c r="L20">
        <f t="shared" si="4"/>
        <v>9</v>
      </c>
      <c r="M20">
        <f>Tabela1[[#This Row],[% P]]</f>
        <v>0.7</v>
      </c>
      <c r="O20" s="6" t="s">
        <v>13</v>
      </c>
      <c r="P20" s="9">
        <f>CORREL(L2:L81,M2:M81)</f>
        <v>0.16680507362028008</v>
      </c>
      <c r="Q20" s="6">
        <v>1</v>
      </c>
      <c r="W20">
        <f t="shared" si="10"/>
        <v>9</v>
      </c>
      <c r="X20">
        <f>Tabela1[[#This Row],[% E]]</f>
        <v>1</v>
      </c>
      <c r="AA20" s="6" t="s">
        <v>6</v>
      </c>
      <c r="AB20" s="9">
        <f>CORREL(W2:W81,X2:X81)</f>
        <v>0.23489353901993729</v>
      </c>
      <c r="AC20" s="6">
        <v>1</v>
      </c>
      <c r="AJ20">
        <f t="shared" si="5"/>
        <v>9</v>
      </c>
      <c r="AK20">
        <f>Tabela1[[#This Row],[DAT]]</f>
        <v>71.900000000000006</v>
      </c>
      <c r="AM20" s="6" t="s">
        <v>14</v>
      </c>
      <c r="AN20" s="9">
        <f>CORREL(AJ2:AJ81,AK2:AK81)</f>
        <v>-0.15744729350063646</v>
      </c>
      <c r="AO20" s="6">
        <v>1</v>
      </c>
      <c r="AU20">
        <f t="shared" si="0"/>
        <v>0.5</v>
      </c>
      <c r="AV20">
        <f t="shared" si="8"/>
        <v>71.900000000000006</v>
      </c>
      <c r="AX20" s="6" t="s">
        <v>14</v>
      </c>
      <c r="AY20" s="10">
        <f>CORREL(AU2:AU81,AV2:AV81)</f>
        <v>4.7204911340776326E-2</v>
      </c>
      <c r="AZ20" s="6">
        <v>1</v>
      </c>
      <c r="BF20">
        <f t="shared" si="1"/>
        <v>0.7</v>
      </c>
      <c r="BG20">
        <f t="shared" si="9"/>
        <v>71.900000000000006</v>
      </c>
      <c r="BI20" s="6" t="s">
        <v>14</v>
      </c>
      <c r="BJ20" s="9">
        <f>CORREL(BF2:BF81,BG2:BG81)</f>
        <v>9.5018688393839715E-2</v>
      </c>
      <c r="BK20" s="6">
        <v>1</v>
      </c>
      <c r="BQ20">
        <f>Tabela1[[#This Row],[% F]]</f>
        <v>0.5</v>
      </c>
      <c r="BR20">
        <f t="shared" si="6"/>
        <v>71.900000000000006</v>
      </c>
      <c r="BT20" s="6" t="s">
        <v>14</v>
      </c>
      <c r="BU20" s="18">
        <f>CORREL(BQ2:BQ81,BR2:BR81)</f>
        <v>0.15268653530693699</v>
      </c>
      <c r="BV20" s="6">
        <v>1</v>
      </c>
      <c r="CB20">
        <f t="shared" si="2"/>
        <v>0.5</v>
      </c>
      <c r="CC20">
        <f t="shared" si="3"/>
        <v>0.7</v>
      </c>
      <c r="CE20" s="6" t="s">
        <v>13</v>
      </c>
      <c r="CF20" s="18">
        <f>CORREL(CB2:CB81,CC2:CC81)</f>
        <v>0.19103229973830893</v>
      </c>
      <c r="CG20" s="6">
        <v>1</v>
      </c>
      <c r="CM20">
        <f>Tabela1[[#This Row],[% F]]</f>
        <v>0.5</v>
      </c>
      <c r="CN20">
        <f t="shared" si="7"/>
        <v>0.7</v>
      </c>
      <c r="CP20" s="6" t="s">
        <v>13</v>
      </c>
      <c r="CQ20" s="11">
        <f>CORREL(CM2:CM81,CN2:CN81)</f>
        <v>0.38579831385053087</v>
      </c>
      <c r="CR20" s="6">
        <v>1</v>
      </c>
    </row>
    <row r="21" spans="1:96" x14ac:dyDescent="0.25">
      <c r="A21">
        <f>Tabela1[[#This Row],[Quanto você se considera uma pessoa criativa?]]</f>
        <v>8</v>
      </c>
      <c r="B21">
        <f>Tabela1[[#This Row],[% N]]</f>
        <v>0.35</v>
      </c>
      <c r="L21">
        <f t="shared" si="4"/>
        <v>8</v>
      </c>
      <c r="M21">
        <f>Tabela1[[#This Row],[% P]]</f>
        <v>0.1</v>
      </c>
      <c r="W21">
        <f t="shared" si="10"/>
        <v>8</v>
      </c>
      <c r="X21">
        <f>Tabela1[[#This Row],[% E]]</f>
        <v>0.8</v>
      </c>
      <c r="AJ21">
        <f t="shared" si="5"/>
        <v>8</v>
      </c>
      <c r="AK21">
        <f>Tabela1[[#This Row],[DAT]]</f>
        <v>69.41</v>
      </c>
      <c r="AU21">
        <f t="shared" si="0"/>
        <v>0.35</v>
      </c>
      <c r="AV21">
        <f t="shared" si="8"/>
        <v>69.41</v>
      </c>
      <c r="BF21">
        <f t="shared" si="1"/>
        <v>0.1</v>
      </c>
      <c r="BG21">
        <f t="shared" si="9"/>
        <v>69.41</v>
      </c>
      <c r="BQ21">
        <f>Tabela1[[#This Row],[% F]]</f>
        <v>0.3</v>
      </c>
      <c r="BR21">
        <f t="shared" si="6"/>
        <v>69.41</v>
      </c>
      <c r="CB21">
        <f t="shared" si="2"/>
        <v>0.35</v>
      </c>
      <c r="CC21">
        <f t="shared" si="3"/>
        <v>0.1</v>
      </c>
      <c r="CM21">
        <f>Tabela1[[#This Row],[% F]]</f>
        <v>0.3</v>
      </c>
      <c r="CN21">
        <f t="shared" si="7"/>
        <v>0.1</v>
      </c>
    </row>
    <row r="22" spans="1:96" x14ac:dyDescent="0.25">
      <c r="A22">
        <f>Tabela1[[#This Row],[Quanto você se considera uma pessoa criativa?]]</f>
        <v>5</v>
      </c>
      <c r="B22">
        <f>Tabela1[[#This Row],[% N]]</f>
        <v>0.2</v>
      </c>
      <c r="L22">
        <f t="shared" si="4"/>
        <v>5</v>
      </c>
      <c r="M22">
        <f>Tabela1[[#This Row],[% P]]</f>
        <v>0.4</v>
      </c>
      <c r="W22">
        <f t="shared" si="10"/>
        <v>5</v>
      </c>
      <c r="X22">
        <f>Tabela1[[#This Row],[% E]]</f>
        <v>0.7</v>
      </c>
      <c r="AJ22">
        <f t="shared" si="5"/>
        <v>5</v>
      </c>
      <c r="AK22">
        <f>Tabela1[[#This Row],[DAT]]</f>
        <v>78.03</v>
      </c>
      <c r="AU22">
        <f t="shared" si="0"/>
        <v>0.2</v>
      </c>
      <c r="AV22">
        <f t="shared" si="8"/>
        <v>78.03</v>
      </c>
      <c r="BF22">
        <f t="shared" si="1"/>
        <v>0.4</v>
      </c>
      <c r="BG22">
        <f t="shared" si="9"/>
        <v>78.03</v>
      </c>
      <c r="BQ22">
        <f>Tabela1[[#This Row],[% F]]</f>
        <v>0.55000000000000004</v>
      </c>
      <c r="BR22">
        <f t="shared" si="6"/>
        <v>78.03</v>
      </c>
      <c r="BT22" s="12"/>
      <c r="BU22" s="12"/>
      <c r="BV22" s="12"/>
      <c r="CB22">
        <f t="shared" si="2"/>
        <v>0.2</v>
      </c>
      <c r="CC22">
        <f t="shared" si="3"/>
        <v>0.4</v>
      </c>
      <c r="CM22">
        <f>Tabela1[[#This Row],[% F]]</f>
        <v>0.55000000000000004</v>
      </c>
      <c r="CN22">
        <f t="shared" si="7"/>
        <v>0.4</v>
      </c>
    </row>
    <row r="23" spans="1:96" x14ac:dyDescent="0.25">
      <c r="A23">
        <f>Tabela1[[#This Row],[Quanto você se considera uma pessoa criativa?]]</f>
        <v>7</v>
      </c>
      <c r="B23">
        <f>Tabela1[[#This Row],[% N]]</f>
        <v>0.6</v>
      </c>
      <c r="L23">
        <f t="shared" si="4"/>
        <v>7</v>
      </c>
      <c r="M23">
        <f>Tabela1[[#This Row],[% P]]</f>
        <v>0.45</v>
      </c>
      <c r="W23">
        <f t="shared" si="10"/>
        <v>7</v>
      </c>
      <c r="X23">
        <f>Tabela1[[#This Row],[% E]]</f>
        <v>0.2</v>
      </c>
      <c r="AJ23">
        <f t="shared" si="5"/>
        <v>7</v>
      </c>
      <c r="AK23">
        <f>Tabela1[[#This Row],[DAT]]</f>
        <v>79.22</v>
      </c>
      <c r="AU23">
        <f t="shared" si="0"/>
        <v>0.6</v>
      </c>
      <c r="AV23">
        <f t="shared" si="8"/>
        <v>79.22</v>
      </c>
      <c r="BF23">
        <f t="shared" si="1"/>
        <v>0.45</v>
      </c>
      <c r="BG23">
        <f t="shared" si="9"/>
        <v>79.22</v>
      </c>
      <c r="BQ23">
        <f>Tabela1[[#This Row],[% F]]</f>
        <v>0.5</v>
      </c>
      <c r="BR23">
        <f t="shared" si="6"/>
        <v>79.22</v>
      </c>
      <c r="BT23" s="5"/>
      <c r="BV23" s="5"/>
      <c r="CB23">
        <f t="shared" si="2"/>
        <v>0.6</v>
      </c>
      <c r="CC23">
        <f t="shared" si="3"/>
        <v>0.45</v>
      </c>
      <c r="CM23">
        <f>Tabela1[[#This Row],[% F]]</f>
        <v>0.5</v>
      </c>
      <c r="CN23">
        <f t="shared" si="7"/>
        <v>0.45</v>
      </c>
    </row>
    <row r="24" spans="1:96" x14ac:dyDescent="0.25">
      <c r="A24">
        <f>Tabela1[[#This Row],[Quanto você se considera uma pessoa criativa?]]</f>
        <v>6</v>
      </c>
      <c r="B24">
        <f>Tabela1[[#This Row],[% N]]</f>
        <v>0.55000000000000004</v>
      </c>
      <c r="L24">
        <f t="shared" si="4"/>
        <v>6</v>
      </c>
      <c r="M24">
        <f>Tabela1[[#This Row],[% P]]</f>
        <v>0.4</v>
      </c>
      <c r="W24">
        <f t="shared" si="10"/>
        <v>6</v>
      </c>
      <c r="X24">
        <f>Tabela1[[#This Row],[% E]]</f>
        <v>0.1</v>
      </c>
      <c r="AJ24">
        <f t="shared" si="5"/>
        <v>6</v>
      </c>
      <c r="AK24">
        <f>Tabela1[[#This Row],[DAT]]</f>
        <v>60.77</v>
      </c>
      <c r="AU24">
        <f t="shared" si="0"/>
        <v>0.55000000000000004</v>
      </c>
      <c r="AV24">
        <f t="shared" si="8"/>
        <v>60.77</v>
      </c>
      <c r="BF24">
        <f t="shared" si="1"/>
        <v>0.4</v>
      </c>
      <c r="BG24">
        <f t="shared" si="9"/>
        <v>60.77</v>
      </c>
      <c r="BQ24">
        <f>Tabela1[[#This Row],[% F]]</f>
        <v>0.75</v>
      </c>
      <c r="BR24">
        <f t="shared" si="6"/>
        <v>60.77</v>
      </c>
      <c r="BT24" s="5"/>
      <c r="BU24" s="5"/>
      <c r="BV24" s="5"/>
      <c r="CB24">
        <f t="shared" si="2"/>
        <v>0.55000000000000004</v>
      </c>
      <c r="CC24">
        <f t="shared" si="3"/>
        <v>0.4</v>
      </c>
      <c r="CM24">
        <f>Tabela1[[#This Row],[% F]]</f>
        <v>0.75</v>
      </c>
      <c r="CN24">
        <f t="shared" si="7"/>
        <v>0.4</v>
      </c>
    </row>
    <row r="25" spans="1:96" x14ac:dyDescent="0.25">
      <c r="A25">
        <f>Tabela1[[#This Row],[Quanto você se considera uma pessoa criativa?]]</f>
        <v>5</v>
      </c>
      <c r="B25">
        <f>Tabela1[[#This Row],[% N]]</f>
        <v>0.6</v>
      </c>
      <c r="L25">
        <f t="shared" si="4"/>
        <v>5</v>
      </c>
      <c r="M25">
        <f>Tabela1[[#This Row],[% P]]</f>
        <v>0.25</v>
      </c>
      <c r="W25">
        <f t="shared" si="10"/>
        <v>5</v>
      </c>
      <c r="X25">
        <f>Tabela1[[#This Row],[% E]]</f>
        <v>0.6</v>
      </c>
      <c r="AJ25">
        <f t="shared" si="5"/>
        <v>5</v>
      </c>
      <c r="AK25">
        <f>Tabela1[[#This Row],[DAT]]</f>
        <v>78.72</v>
      </c>
      <c r="AU25">
        <f t="shared" si="0"/>
        <v>0.6</v>
      </c>
      <c r="AV25">
        <f t="shared" si="8"/>
        <v>78.72</v>
      </c>
      <c r="BF25">
        <f t="shared" si="1"/>
        <v>0.25</v>
      </c>
      <c r="BG25">
        <f t="shared" si="9"/>
        <v>78.72</v>
      </c>
      <c r="BQ25">
        <f>Tabela1[[#This Row],[% F]]</f>
        <v>0.8</v>
      </c>
      <c r="BR25">
        <f t="shared" si="6"/>
        <v>78.72</v>
      </c>
      <c r="BT25" s="12"/>
      <c r="BU25" s="12"/>
      <c r="BV25" s="12"/>
      <c r="CB25">
        <f t="shared" si="2"/>
        <v>0.6</v>
      </c>
      <c r="CC25">
        <f t="shared" si="3"/>
        <v>0.25</v>
      </c>
      <c r="CM25">
        <f>Tabela1[[#This Row],[% F]]</f>
        <v>0.8</v>
      </c>
      <c r="CN25">
        <f t="shared" si="7"/>
        <v>0.25</v>
      </c>
    </row>
    <row r="26" spans="1:96" x14ac:dyDescent="0.25">
      <c r="A26">
        <f>Tabela1[[#This Row],[Quanto você se considera uma pessoa criativa?]]</f>
        <v>7</v>
      </c>
      <c r="B26">
        <f>Tabela1[[#This Row],[% N]]</f>
        <v>0.45</v>
      </c>
      <c r="L26">
        <f t="shared" si="4"/>
        <v>7</v>
      </c>
      <c r="M26">
        <f>Tabela1[[#This Row],[% P]]</f>
        <v>0.5</v>
      </c>
      <c r="W26">
        <f t="shared" si="10"/>
        <v>7</v>
      </c>
      <c r="X26">
        <f>Tabela1[[#This Row],[% E]]</f>
        <v>0.1</v>
      </c>
      <c r="AJ26">
        <f t="shared" si="5"/>
        <v>7</v>
      </c>
      <c r="AK26">
        <f>Tabela1[[#This Row],[DAT]]</f>
        <v>79.599999999999994</v>
      </c>
      <c r="AU26">
        <f t="shared" si="0"/>
        <v>0.45</v>
      </c>
      <c r="AV26">
        <f t="shared" si="8"/>
        <v>79.599999999999994</v>
      </c>
      <c r="BF26">
        <f t="shared" si="1"/>
        <v>0.5</v>
      </c>
      <c r="BG26">
        <f t="shared" si="9"/>
        <v>79.599999999999994</v>
      </c>
      <c r="BQ26">
        <f>Tabela1[[#This Row],[% F]]</f>
        <v>0.55000000000000004</v>
      </c>
      <c r="BR26">
        <f t="shared" si="6"/>
        <v>79.599999999999994</v>
      </c>
      <c r="BT26" s="5"/>
      <c r="BU26" s="5"/>
      <c r="BV26" s="5"/>
      <c r="CB26">
        <f t="shared" si="2"/>
        <v>0.45</v>
      </c>
      <c r="CC26">
        <f t="shared" si="3"/>
        <v>0.5</v>
      </c>
      <c r="CM26">
        <f>Tabela1[[#This Row],[% F]]</f>
        <v>0.55000000000000004</v>
      </c>
      <c r="CN26">
        <f t="shared" si="7"/>
        <v>0.5</v>
      </c>
    </row>
    <row r="27" spans="1:96" x14ac:dyDescent="0.25">
      <c r="A27">
        <f>Tabela1[[#This Row],[Quanto você se considera uma pessoa criativa?]]</f>
        <v>6</v>
      </c>
      <c r="B27">
        <f>Tabela1[[#This Row],[% N]]</f>
        <v>0.6</v>
      </c>
      <c r="L27">
        <f t="shared" si="4"/>
        <v>6</v>
      </c>
      <c r="M27">
        <f>Tabela1[[#This Row],[% P]]</f>
        <v>0.3</v>
      </c>
      <c r="W27">
        <f t="shared" si="10"/>
        <v>6</v>
      </c>
      <c r="X27">
        <f>Tabela1[[#This Row],[% E]]</f>
        <v>0.6</v>
      </c>
      <c r="AJ27">
        <f t="shared" si="5"/>
        <v>6</v>
      </c>
      <c r="AK27">
        <f>Tabela1[[#This Row],[DAT]]</f>
        <v>76.75</v>
      </c>
      <c r="AU27">
        <f t="shared" si="0"/>
        <v>0.6</v>
      </c>
      <c r="AV27">
        <f t="shared" si="8"/>
        <v>76.75</v>
      </c>
      <c r="BF27">
        <f t="shared" si="1"/>
        <v>0.3</v>
      </c>
      <c r="BG27">
        <f t="shared" si="9"/>
        <v>76.75</v>
      </c>
      <c r="BQ27">
        <f>Tabela1[[#This Row],[% F]]</f>
        <v>0.25</v>
      </c>
      <c r="BR27">
        <f t="shared" si="6"/>
        <v>76.75</v>
      </c>
      <c r="BT27" s="5"/>
      <c r="BU27" s="5"/>
      <c r="BV27" s="5"/>
      <c r="CB27">
        <f t="shared" si="2"/>
        <v>0.6</v>
      </c>
      <c r="CC27">
        <f t="shared" si="3"/>
        <v>0.3</v>
      </c>
      <c r="CM27">
        <f>Tabela1[[#This Row],[% F]]</f>
        <v>0.25</v>
      </c>
      <c r="CN27">
        <f t="shared" si="7"/>
        <v>0.3</v>
      </c>
    </row>
    <row r="28" spans="1:96" x14ac:dyDescent="0.25">
      <c r="A28">
        <f>Tabela1[[#This Row],[Quanto você se considera uma pessoa criativa?]]</f>
        <v>7</v>
      </c>
      <c r="B28">
        <f>Tabela1[[#This Row],[% N]]</f>
        <v>0.5</v>
      </c>
      <c r="L28">
        <f t="shared" si="4"/>
        <v>7</v>
      </c>
      <c r="M28">
        <f>Tabela1[[#This Row],[% P]]</f>
        <v>0.45</v>
      </c>
      <c r="W28">
        <f t="shared" si="10"/>
        <v>7</v>
      </c>
      <c r="X28">
        <f>Tabela1[[#This Row],[% E]]</f>
        <v>0.1</v>
      </c>
      <c r="AJ28">
        <f t="shared" si="5"/>
        <v>7</v>
      </c>
      <c r="AK28">
        <f>Tabela1[[#This Row],[DAT]]</f>
        <v>73.83</v>
      </c>
      <c r="AU28">
        <f t="shared" si="0"/>
        <v>0.5</v>
      </c>
      <c r="AV28">
        <f t="shared" si="8"/>
        <v>73.83</v>
      </c>
      <c r="BF28">
        <f t="shared" si="1"/>
        <v>0.45</v>
      </c>
      <c r="BG28">
        <f t="shared" si="9"/>
        <v>73.83</v>
      </c>
      <c r="BQ28">
        <f>Tabela1[[#This Row],[% F]]</f>
        <v>0.6</v>
      </c>
      <c r="BR28">
        <f t="shared" si="6"/>
        <v>73.83</v>
      </c>
      <c r="BT28" s="5"/>
      <c r="BU28" s="5"/>
      <c r="BV28" s="5"/>
      <c r="CB28">
        <f t="shared" si="2"/>
        <v>0.5</v>
      </c>
      <c r="CC28">
        <f t="shared" si="3"/>
        <v>0.45</v>
      </c>
      <c r="CM28">
        <f>Tabela1[[#This Row],[% F]]</f>
        <v>0.6</v>
      </c>
      <c r="CN28">
        <f t="shared" si="7"/>
        <v>0.45</v>
      </c>
    </row>
    <row r="29" spans="1:96" x14ac:dyDescent="0.25">
      <c r="A29">
        <f>Tabela1[[#This Row],[Quanto você se considera uma pessoa criativa?]]</f>
        <v>8</v>
      </c>
      <c r="B29">
        <f>Tabela1[[#This Row],[% N]]</f>
        <v>0.45</v>
      </c>
      <c r="L29">
        <f t="shared" si="4"/>
        <v>8</v>
      </c>
      <c r="M29">
        <f>Tabela1[[#This Row],[% P]]</f>
        <v>0.25</v>
      </c>
      <c r="W29">
        <f t="shared" si="10"/>
        <v>8</v>
      </c>
      <c r="X29">
        <f>Tabela1[[#This Row],[% E]]</f>
        <v>0.9</v>
      </c>
      <c r="AJ29">
        <f t="shared" si="5"/>
        <v>8</v>
      </c>
      <c r="AK29">
        <f>Tabela1[[#This Row],[DAT]]</f>
        <v>81.44</v>
      </c>
      <c r="AU29">
        <f t="shared" si="0"/>
        <v>0.45</v>
      </c>
      <c r="AV29">
        <f t="shared" si="8"/>
        <v>81.44</v>
      </c>
      <c r="BF29">
        <f t="shared" si="1"/>
        <v>0.25</v>
      </c>
      <c r="BG29">
        <f t="shared" si="9"/>
        <v>81.44</v>
      </c>
      <c r="BQ29">
        <f>Tabela1[[#This Row],[% F]]</f>
        <v>0.5</v>
      </c>
      <c r="BR29">
        <f t="shared" si="6"/>
        <v>81.44</v>
      </c>
      <c r="CB29">
        <f t="shared" si="2"/>
        <v>0.45</v>
      </c>
      <c r="CC29">
        <f t="shared" si="3"/>
        <v>0.25</v>
      </c>
      <c r="CM29">
        <f>Tabela1[[#This Row],[% F]]</f>
        <v>0.5</v>
      </c>
      <c r="CN29">
        <f t="shared" si="7"/>
        <v>0.25</v>
      </c>
    </row>
    <row r="30" spans="1:96" x14ac:dyDescent="0.25">
      <c r="A30">
        <f>Tabela1[[#This Row],[Quanto você se considera uma pessoa criativa?]]</f>
        <v>1</v>
      </c>
      <c r="B30">
        <f>Tabela1[[#This Row],[% N]]</f>
        <v>0.3</v>
      </c>
      <c r="L30">
        <f t="shared" si="4"/>
        <v>1</v>
      </c>
      <c r="M30">
        <f>Tabela1[[#This Row],[% P]]</f>
        <v>0.5</v>
      </c>
      <c r="W30">
        <f t="shared" si="10"/>
        <v>1</v>
      </c>
      <c r="X30">
        <f>Tabela1[[#This Row],[% E]]</f>
        <v>0.2</v>
      </c>
      <c r="AJ30">
        <f t="shared" si="5"/>
        <v>1</v>
      </c>
      <c r="AK30">
        <f>Tabela1[[#This Row],[DAT]]</f>
        <v>75.83</v>
      </c>
      <c r="AU30">
        <f t="shared" si="0"/>
        <v>0.3</v>
      </c>
      <c r="AV30">
        <f t="shared" si="8"/>
        <v>75.83</v>
      </c>
      <c r="BF30">
        <f t="shared" si="1"/>
        <v>0.5</v>
      </c>
      <c r="BG30">
        <f t="shared" si="9"/>
        <v>75.83</v>
      </c>
      <c r="BQ30">
        <f>Tabela1[[#This Row],[% F]]</f>
        <v>0.55000000000000004</v>
      </c>
      <c r="BR30">
        <f t="shared" si="6"/>
        <v>75.83</v>
      </c>
      <c r="CB30">
        <f t="shared" si="2"/>
        <v>0.3</v>
      </c>
      <c r="CC30">
        <f t="shared" si="3"/>
        <v>0.5</v>
      </c>
      <c r="CM30">
        <f>Tabela1[[#This Row],[% F]]</f>
        <v>0.55000000000000004</v>
      </c>
      <c r="CN30">
        <f t="shared" si="7"/>
        <v>0.5</v>
      </c>
    </row>
    <row r="31" spans="1:96" x14ac:dyDescent="0.25">
      <c r="A31">
        <f>Tabela1[[#This Row],[Quanto você se considera uma pessoa criativa?]]</f>
        <v>7</v>
      </c>
      <c r="B31">
        <f>Tabela1[[#This Row],[% N]]</f>
        <v>0.45</v>
      </c>
      <c r="L31">
        <f t="shared" si="4"/>
        <v>7</v>
      </c>
      <c r="M31">
        <f>Tabela1[[#This Row],[% P]]</f>
        <v>0.6</v>
      </c>
      <c r="W31">
        <f t="shared" si="10"/>
        <v>7</v>
      </c>
      <c r="X31">
        <f>Tabela1[[#This Row],[% E]]</f>
        <v>0.4</v>
      </c>
      <c r="AJ31">
        <f t="shared" si="5"/>
        <v>7</v>
      </c>
      <c r="AK31">
        <f>Tabela1[[#This Row],[DAT]]</f>
        <v>78.48</v>
      </c>
      <c r="AU31">
        <f t="shared" si="0"/>
        <v>0.45</v>
      </c>
      <c r="AV31">
        <f t="shared" si="8"/>
        <v>78.48</v>
      </c>
      <c r="BF31">
        <f t="shared" si="1"/>
        <v>0.6</v>
      </c>
      <c r="BG31">
        <f t="shared" si="9"/>
        <v>78.48</v>
      </c>
      <c r="BQ31">
        <f>Tabela1[[#This Row],[% F]]</f>
        <v>0.85</v>
      </c>
      <c r="BR31">
        <f t="shared" si="6"/>
        <v>78.48</v>
      </c>
      <c r="CB31">
        <f t="shared" si="2"/>
        <v>0.45</v>
      </c>
      <c r="CC31">
        <f t="shared" si="3"/>
        <v>0.6</v>
      </c>
      <c r="CM31">
        <f>Tabela1[[#This Row],[% F]]</f>
        <v>0.85</v>
      </c>
      <c r="CN31">
        <f t="shared" si="7"/>
        <v>0.6</v>
      </c>
    </row>
    <row r="32" spans="1:96" x14ac:dyDescent="0.25">
      <c r="A32">
        <f>Tabela1[[#This Row],[Quanto você se considera uma pessoa criativa?]]</f>
        <v>8</v>
      </c>
      <c r="B32">
        <f>Tabela1[[#This Row],[% N]]</f>
        <v>0.65</v>
      </c>
      <c r="L32">
        <f t="shared" si="4"/>
        <v>8</v>
      </c>
      <c r="M32">
        <f>Tabela1[[#This Row],[% P]]</f>
        <v>0.7</v>
      </c>
      <c r="W32">
        <f t="shared" si="10"/>
        <v>8</v>
      </c>
      <c r="X32">
        <f>Tabela1[[#This Row],[% E]]</f>
        <v>0.7</v>
      </c>
      <c r="AJ32">
        <f t="shared" si="5"/>
        <v>8</v>
      </c>
      <c r="AK32">
        <f>Tabela1[[#This Row],[DAT]]</f>
        <v>72.08</v>
      </c>
      <c r="AU32">
        <f t="shared" si="0"/>
        <v>0.65</v>
      </c>
      <c r="AV32">
        <f t="shared" si="8"/>
        <v>72.08</v>
      </c>
      <c r="BF32">
        <f t="shared" si="1"/>
        <v>0.7</v>
      </c>
      <c r="BG32">
        <f t="shared" si="9"/>
        <v>72.08</v>
      </c>
      <c r="BQ32">
        <f>Tabela1[[#This Row],[% F]]</f>
        <v>0.75</v>
      </c>
      <c r="BR32">
        <f t="shared" si="6"/>
        <v>72.08</v>
      </c>
      <c r="CB32">
        <f t="shared" si="2"/>
        <v>0.65</v>
      </c>
      <c r="CC32">
        <f t="shared" si="3"/>
        <v>0.7</v>
      </c>
      <c r="CM32">
        <f>Tabela1[[#This Row],[% F]]</f>
        <v>0.75</v>
      </c>
      <c r="CN32">
        <f t="shared" si="7"/>
        <v>0.7</v>
      </c>
    </row>
    <row r="33" spans="1:92" x14ac:dyDescent="0.25">
      <c r="A33">
        <f>Tabela1[[#This Row],[Quanto você se considera uma pessoa criativa?]]</f>
        <v>9</v>
      </c>
      <c r="B33">
        <f>Tabela1[[#This Row],[% N]]</f>
        <v>0.45</v>
      </c>
      <c r="L33">
        <f t="shared" si="4"/>
        <v>9</v>
      </c>
      <c r="M33">
        <f>Tabela1[[#This Row],[% P]]</f>
        <v>0.4</v>
      </c>
      <c r="W33">
        <f t="shared" si="10"/>
        <v>9</v>
      </c>
      <c r="X33">
        <f>Tabela1[[#This Row],[% E]]</f>
        <v>0.1</v>
      </c>
      <c r="AJ33">
        <f t="shared" si="5"/>
        <v>9</v>
      </c>
      <c r="AK33">
        <f>Tabela1[[#This Row],[DAT]]</f>
        <v>78.97</v>
      </c>
      <c r="AU33">
        <f t="shared" ref="AU33:AU64" si="11">CB33</f>
        <v>0.45</v>
      </c>
      <c r="AV33">
        <f t="shared" si="8"/>
        <v>78.97</v>
      </c>
      <c r="BF33">
        <f t="shared" ref="BF33:BF64" si="12">CC33</f>
        <v>0.4</v>
      </c>
      <c r="BG33">
        <f t="shared" si="9"/>
        <v>78.97</v>
      </c>
      <c r="BQ33">
        <f>Tabela1[[#This Row],[% F]]</f>
        <v>0.35</v>
      </c>
      <c r="BR33">
        <f t="shared" si="6"/>
        <v>78.97</v>
      </c>
      <c r="CB33">
        <f t="shared" ref="CB33:CB64" si="13">B33</f>
        <v>0.45</v>
      </c>
      <c r="CC33">
        <f t="shared" ref="CC33:CC64" si="14">M33</f>
        <v>0.4</v>
      </c>
      <c r="CM33">
        <f>Tabela1[[#This Row],[% F]]</f>
        <v>0.35</v>
      </c>
      <c r="CN33">
        <f t="shared" si="7"/>
        <v>0.4</v>
      </c>
    </row>
    <row r="34" spans="1:92" x14ac:dyDescent="0.25">
      <c r="A34">
        <f>Tabela1[[#This Row],[Quanto você se considera uma pessoa criativa?]]</f>
        <v>9</v>
      </c>
      <c r="B34">
        <f>Tabela1[[#This Row],[% N]]</f>
        <v>0.3</v>
      </c>
      <c r="L34">
        <f t="shared" si="4"/>
        <v>9</v>
      </c>
      <c r="M34">
        <f>Tabela1[[#This Row],[% P]]</f>
        <v>0.4</v>
      </c>
      <c r="W34">
        <f t="shared" si="10"/>
        <v>9</v>
      </c>
      <c r="X34">
        <f>Tabela1[[#This Row],[% E]]</f>
        <v>0.8</v>
      </c>
      <c r="AJ34">
        <f t="shared" ref="AJ34:AJ65" si="15">A34</f>
        <v>9</v>
      </c>
      <c r="AK34">
        <f>Tabela1[[#This Row],[DAT]]</f>
        <v>70.3</v>
      </c>
      <c r="AU34">
        <f t="shared" si="11"/>
        <v>0.3</v>
      </c>
      <c r="AV34">
        <f t="shared" si="8"/>
        <v>70.3</v>
      </c>
      <c r="BF34">
        <f t="shared" si="12"/>
        <v>0.4</v>
      </c>
      <c r="BG34">
        <f t="shared" si="9"/>
        <v>70.3</v>
      </c>
      <c r="BQ34">
        <f>Tabela1[[#This Row],[% F]]</f>
        <v>0.65</v>
      </c>
      <c r="BR34">
        <f t="shared" si="6"/>
        <v>70.3</v>
      </c>
      <c r="CB34">
        <f t="shared" si="13"/>
        <v>0.3</v>
      </c>
      <c r="CC34">
        <f t="shared" si="14"/>
        <v>0.4</v>
      </c>
      <c r="CM34">
        <f>Tabela1[[#This Row],[% F]]</f>
        <v>0.65</v>
      </c>
      <c r="CN34">
        <f t="shared" si="7"/>
        <v>0.4</v>
      </c>
    </row>
    <row r="35" spans="1:92" x14ac:dyDescent="0.25">
      <c r="A35">
        <f>Tabela1[[#This Row],[Quanto você se considera uma pessoa criativa?]]</f>
        <v>8</v>
      </c>
      <c r="B35">
        <f>Tabela1[[#This Row],[% N]]</f>
        <v>0.4</v>
      </c>
      <c r="L35">
        <f t="shared" si="4"/>
        <v>8</v>
      </c>
      <c r="M35">
        <f>Tabela1[[#This Row],[% P]]</f>
        <v>0.5</v>
      </c>
      <c r="W35">
        <f t="shared" si="10"/>
        <v>8</v>
      </c>
      <c r="X35">
        <f>Tabela1[[#This Row],[% E]]</f>
        <v>0.7</v>
      </c>
      <c r="AJ35">
        <f t="shared" si="15"/>
        <v>8</v>
      </c>
      <c r="AK35">
        <f>Tabela1[[#This Row],[DAT]]</f>
        <v>80.48</v>
      </c>
      <c r="AU35">
        <f t="shared" si="11"/>
        <v>0.4</v>
      </c>
      <c r="AV35">
        <f t="shared" si="8"/>
        <v>80.48</v>
      </c>
      <c r="BF35">
        <f t="shared" si="12"/>
        <v>0.5</v>
      </c>
      <c r="BG35">
        <f t="shared" si="9"/>
        <v>80.48</v>
      </c>
      <c r="BQ35">
        <f>Tabela1[[#This Row],[% F]]</f>
        <v>0.7</v>
      </c>
      <c r="BR35">
        <f t="shared" si="6"/>
        <v>80.48</v>
      </c>
      <c r="CB35">
        <f t="shared" si="13"/>
        <v>0.4</v>
      </c>
      <c r="CC35">
        <f t="shared" si="14"/>
        <v>0.5</v>
      </c>
      <c r="CM35">
        <f>Tabela1[[#This Row],[% F]]</f>
        <v>0.7</v>
      </c>
      <c r="CN35">
        <f t="shared" si="7"/>
        <v>0.5</v>
      </c>
    </row>
    <row r="36" spans="1:92" x14ac:dyDescent="0.25">
      <c r="A36">
        <f>Tabela1[[#This Row],[Quanto você se considera uma pessoa criativa?]]</f>
        <v>7</v>
      </c>
      <c r="B36">
        <f>Tabela1[[#This Row],[% N]]</f>
        <v>0.45</v>
      </c>
      <c r="L36">
        <f t="shared" si="4"/>
        <v>7</v>
      </c>
      <c r="M36">
        <f>Tabela1[[#This Row],[% P]]</f>
        <v>0.55000000000000004</v>
      </c>
      <c r="W36">
        <f t="shared" si="10"/>
        <v>7</v>
      </c>
      <c r="X36">
        <f>Tabela1[[#This Row],[% E]]</f>
        <v>0.5</v>
      </c>
      <c r="AJ36">
        <f t="shared" si="15"/>
        <v>7</v>
      </c>
      <c r="AK36">
        <f>Tabela1[[#This Row],[DAT]]</f>
        <v>76.98</v>
      </c>
      <c r="AU36">
        <f t="shared" si="11"/>
        <v>0.45</v>
      </c>
      <c r="AV36">
        <f t="shared" si="8"/>
        <v>76.98</v>
      </c>
      <c r="BF36">
        <f t="shared" si="12"/>
        <v>0.55000000000000004</v>
      </c>
      <c r="BG36">
        <f t="shared" si="9"/>
        <v>76.98</v>
      </c>
      <c r="BQ36">
        <f>Tabela1[[#This Row],[% F]]</f>
        <v>0.5</v>
      </c>
      <c r="BR36">
        <f t="shared" si="6"/>
        <v>76.98</v>
      </c>
      <c r="CB36">
        <f t="shared" si="13"/>
        <v>0.45</v>
      </c>
      <c r="CC36">
        <f t="shared" si="14"/>
        <v>0.55000000000000004</v>
      </c>
      <c r="CM36">
        <f>Tabela1[[#This Row],[% F]]</f>
        <v>0.5</v>
      </c>
      <c r="CN36">
        <f t="shared" si="7"/>
        <v>0.55000000000000004</v>
      </c>
    </row>
    <row r="37" spans="1:92" x14ac:dyDescent="0.25">
      <c r="A37">
        <f>Tabela1[[#This Row],[Quanto você se considera uma pessoa criativa?]]</f>
        <v>4</v>
      </c>
      <c r="B37">
        <f>Tabela1[[#This Row],[% N]]</f>
        <v>0.5</v>
      </c>
      <c r="L37">
        <f t="shared" si="4"/>
        <v>4</v>
      </c>
      <c r="M37">
        <f>Tabela1[[#This Row],[% P]]</f>
        <v>0.5</v>
      </c>
      <c r="W37">
        <f t="shared" si="10"/>
        <v>4</v>
      </c>
      <c r="X37">
        <f>Tabela1[[#This Row],[% E]]</f>
        <v>0.7</v>
      </c>
      <c r="AJ37">
        <f t="shared" si="15"/>
        <v>4</v>
      </c>
      <c r="AK37">
        <f>Tabela1[[#This Row],[DAT]]</f>
        <v>71.489999999999995</v>
      </c>
      <c r="AU37">
        <f t="shared" si="11"/>
        <v>0.5</v>
      </c>
      <c r="AV37">
        <f t="shared" si="8"/>
        <v>71.489999999999995</v>
      </c>
      <c r="BF37">
        <f t="shared" si="12"/>
        <v>0.5</v>
      </c>
      <c r="BG37">
        <f t="shared" si="9"/>
        <v>71.489999999999995</v>
      </c>
      <c r="BQ37">
        <f>Tabela1[[#This Row],[% F]]</f>
        <v>0.35</v>
      </c>
      <c r="BR37">
        <f t="shared" si="6"/>
        <v>71.489999999999995</v>
      </c>
      <c r="CB37">
        <f t="shared" si="13"/>
        <v>0.5</v>
      </c>
      <c r="CC37">
        <f t="shared" si="14"/>
        <v>0.5</v>
      </c>
      <c r="CM37">
        <f>Tabela1[[#This Row],[% F]]</f>
        <v>0.35</v>
      </c>
      <c r="CN37">
        <f t="shared" si="7"/>
        <v>0.5</v>
      </c>
    </row>
    <row r="38" spans="1:92" x14ac:dyDescent="0.25">
      <c r="A38">
        <f>Tabela1[[#This Row],[Quanto você se considera uma pessoa criativa?]]</f>
        <v>6</v>
      </c>
      <c r="B38">
        <f>Tabela1[[#This Row],[% N]]</f>
        <v>0.45</v>
      </c>
      <c r="L38">
        <f t="shared" si="4"/>
        <v>6</v>
      </c>
      <c r="M38">
        <f>Tabela1[[#This Row],[% P]]</f>
        <v>0.4</v>
      </c>
      <c r="W38">
        <f t="shared" si="10"/>
        <v>6</v>
      </c>
      <c r="X38">
        <f>Tabela1[[#This Row],[% E]]</f>
        <v>0.3</v>
      </c>
      <c r="AJ38">
        <f t="shared" si="15"/>
        <v>6</v>
      </c>
      <c r="AK38">
        <f>Tabela1[[#This Row],[DAT]]</f>
        <v>63.84</v>
      </c>
      <c r="AU38">
        <f t="shared" si="11"/>
        <v>0.45</v>
      </c>
      <c r="AV38">
        <f t="shared" si="8"/>
        <v>63.84</v>
      </c>
      <c r="BF38">
        <f t="shared" si="12"/>
        <v>0.4</v>
      </c>
      <c r="BG38">
        <f t="shared" si="9"/>
        <v>63.84</v>
      </c>
      <c r="BQ38">
        <f>Tabela1[[#This Row],[% F]]</f>
        <v>0.3</v>
      </c>
      <c r="BR38">
        <f t="shared" si="6"/>
        <v>63.84</v>
      </c>
      <c r="CB38">
        <f t="shared" si="13"/>
        <v>0.45</v>
      </c>
      <c r="CC38">
        <f t="shared" si="14"/>
        <v>0.4</v>
      </c>
      <c r="CM38">
        <f>Tabela1[[#This Row],[% F]]</f>
        <v>0.3</v>
      </c>
      <c r="CN38">
        <f t="shared" si="7"/>
        <v>0.4</v>
      </c>
    </row>
    <row r="39" spans="1:92" x14ac:dyDescent="0.25">
      <c r="A39">
        <f>Tabela1[[#This Row],[Quanto você se considera uma pessoa criativa?]]</f>
        <v>7</v>
      </c>
      <c r="B39">
        <f>Tabela1[[#This Row],[% N]]</f>
        <v>0.4</v>
      </c>
      <c r="L39">
        <f t="shared" si="4"/>
        <v>7</v>
      </c>
      <c r="M39">
        <f>Tabela1[[#This Row],[% P]]</f>
        <v>0.2</v>
      </c>
      <c r="W39">
        <f t="shared" si="10"/>
        <v>7</v>
      </c>
      <c r="X39">
        <f>Tabela1[[#This Row],[% E]]</f>
        <v>0.6</v>
      </c>
      <c r="AJ39">
        <f t="shared" si="15"/>
        <v>7</v>
      </c>
      <c r="AK39">
        <f>Tabela1[[#This Row],[DAT]]</f>
        <v>79.03</v>
      </c>
      <c r="AU39">
        <f t="shared" si="11"/>
        <v>0.4</v>
      </c>
      <c r="AV39">
        <f t="shared" si="8"/>
        <v>79.03</v>
      </c>
      <c r="BF39">
        <f t="shared" si="12"/>
        <v>0.2</v>
      </c>
      <c r="BG39">
        <f t="shared" si="9"/>
        <v>79.03</v>
      </c>
      <c r="BQ39">
        <f>Tabela1[[#This Row],[% F]]</f>
        <v>0.2</v>
      </c>
      <c r="BR39">
        <f t="shared" si="6"/>
        <v>79.03</v>
      </c>
      <c r="CB39">
        <f t="shared" si="13"/>
        <v>0.4</v>
      </c>
      <c r="CC39">
        <f t="shared" si="14"/>
        <v>0.2</v>
      </c>
      <c r="CM39">
        <f>Tabela1[[#This Row],[% F]]</f>
        <v>0.2</v>
      </c>
      <c r="CN39">
        <f t="shared" si="7"/>
        <v>0.2</v>
      </c>
    </row>
    <row r="40" spans="1:92" x14ac:dyDescent="0.25">
      <c r="A40">
        <f>Tabela1[[#This Row],[Quanto você se considera uma pessoa criativa?]]</f>
        <v>10</v>
      </c>
      <c r="B40">
        <f>Tabela1[[#This Row],[% N]]</f>
        <v>0.3</v>
      </c>
      <c r="L40">
        <f t="shared" si="4"/>
        <v>10</v>
      </c>
      <c r="M40">
        <f>Tabela1[[#This Row],[% P]]</f>
        <v>0.45</v>
      </c>
      <c r="W40">
        <f t="shared" si="10"/>
        <v>10</v>
      </c>
      <c r="X40">
        <f>Tabela1[[#This Row],[% E]]</f>
        <v>0.8</v>
      </c>
      <c r="AJ40">
        <f t="shared" si="15"/>
        <v>10</v>
      </c>
      <c r="AK40">
        <f>Tabela1[[#This Row],[DAT]]</f>
        <v>68.97</v>
      </c>
      <c r="AU40">
        <f t="shared" si="11"/>
        <v>0.3</v>
      </c>
      <c r="AV40">
        <f t="shared" si="8"/>
        <v>68.97</v>
      </c>
      <c r="BF40">
        <f t="shared" si="12"/>
        <v>0.45</v>
      </c>
      <c r="BG40">
        <f t="shared" si="9"/>
        <v>68.97</v>
      </c>
      <c r="BQ40">
        <f>Tabela1[[#This Row],[% F]]</f>
        <v>0.4</v>
      </c>
      <c r="BR40">
        <f t="shared" si="6"/>
        <v>68.97</v>
      </c>
      <c r="CB40">
        <f t="shared" si="13"/>
        <v>0.3</v>
      </c>
      <c r="CC40">
        <f t="shared" si="14"/>
        <v>0.45</v>
      </c>
      <c r="CM40">
        <f>Tabela1[[#This Row],[% F]]</f>
        <v>0.4</v>
      </c>
      <c r="CN40">
        <f t="shared" si="7"/>
        <v>0.45</v>
      </c>
    </row>
    <row r="41" spans="1:92" x14ac:dyDescent="0.25">
      <c r="A41">
        <f>Tabela1[[#This Row],[Quanto você se considera uma pessoa criativa?]]</f>
        <v>1</v>
      </c>
      <c r="B41">
        <f>Tabela1[[#This Row],[% N]]</f>
        <v>0.35</v>
      </c>
      <c r="L41">
        <f t="shared" si="4"/>
        <v>1</v>
      </c>
      <c r="M41">
        <f>Tabela1[[#This Row],[% P]]</f>
        <v>0.1</v>
      </c>
      <c r="W41">
        <f t="shared" si="10"/>
        <v>1</v>
      </c>
      <c r="X41">
        <f>Tabela1[[#This Row],[% E]]</f>
        <v>0.1</v>
      </c>
      <c r="AJ41">
        <f t="shared" si="15"/>
        <v>1</v>
      </c>
      <c r="AK41">
        <f>Tabela1[[#This Row],[DAT]]</f>
        <v>78</v>
      </c>
      <c r="AU41">
        <f t="shared" si="11"/>
        <v>0.35</v>
      </c>
      <c r="AV41">
        <f t="shared" si="8"/>
        <v>78</v>
      </c>
      <c r="BF41">
        <f t="shared" si="12"/>
        <v>0.1</v>
      </c>
      <c r="BG41">
        <f t="shared" si="9"/>
        <v>78</v>
      </c>
      <c r="BQ41">
        <f>Tabela1[[#This Row],[% F]]</f>
        <v>0.15</v>
      </c>
      <c r="BR41">
        <f t="shared" si="6"/>
        <v>78</v>
      </c>
      <c r="CB41">
        <f t="shared" si="13"/>
        <v>0.35</v>
      </c>
      <c r="CC41">
        <f t="shared" si="14"/>
        <v>0.1</v>
      </c>
      <c r="CM41">
        <f>Tabela1[[#This Row],[% F]]</f>
        <v>0.15</v>
      </c>
      <c r="CN41">
        <f t="shared" si="7"/>
        <v>0.1</v>
      </c>
    </row>
    <row r="42" spans="1:92" x14ac:dyDescent="0.25">
      <c r="A42">
        <f>Tabela1[[#This Row],[Quanto você se considera uma pessoa criativa?]]</f>
        <v>9</v>
      </c>
      <c r="B42">
        <f>Tabela1[[#This Row],[% N]]</f>
        <v>0.65</v>
      </c>
      <c r="L42">
        <f t="shared" si="4"/>
        <v>9</v>
      </c>
      <c r="M42">
        <f>Tabela1[[#This Row],[% P]]</f>
        <v>0.6</v>
      </c>
      <c r="W42">
        <f t="shared" si="10"/>
        <v>9</v>
      </c>
      <c r="X42">
        <f>Tabela1[[#This Row],[% E]]</f>
        <v>0.9</v>
      </c>
      <c r="AJ42">
        <f t="shared" si="15"/>
        <v>9</v>
      </c>
      <c r="AK42">
        <f>Tabela1[[#This Row],[DAT]]</f>
        <v>82.49</v>
      </c>
      <c r="AU42">
        <f t="shared" si="11"/>
        <v>0.65</v>
      </c>
      <c r="AV42">
        <f t="shared" si="8"/>
        <v>82.49</v>
      </c>
      <c r="BF42">
        <f t="shared" si="12"/>
        <v>0.6</v>
      </c>
      <c r="BG42">
        <f t="shared" si="9"/>
        <v>82.49</v>
      </c>
      <c r="BQ42">
        <f>Tabela1[[#This Row],[% F]]</f>
        <v>0.9</v>
      </c>
      <c r="BR42">
        <f t="shared" si="6"/>
        <v>82.49</v>
      </c>
      <c r="CB42">
        <f t="shared" si="13"/>
        <v>0.65</v>
      </c>
      <c r="CC42">
        <f t="shared" si="14"/>
        <v>0.6</v>
      </c>
      <c r="CM42">
        <f>Tabela1[[#This Row],[% F]]</f>
        <v>0.9</v>
      </c>
      <c r="CN42">
        <f t="shared" si="7"/>
        <v>0.6</v>
      </c>
    </row>
    <row r="43" spans="1:92" x14ac:dyDescent="0.25">
      <c r="A43">
        <f>Tabela1[[#This Row],[Quanto você se considera uma pessoa criativa?]]</f>
        <v>9</v>
      </c>
      <c r="B43">
        <f>Tabela1[[#This Row],[% N]]</f>
        <v>0.4</v>
      </c>
      <c r="L43">
        <f t="shared" si="4"/>
        <v>9</v>
      </c>
      <c r="M43">
        <f>Tabela1[[#This Row],[% P]]</f>
        <v>0.2</v>
      </c>
      <c r="W43">
        <f t="shared" si="10"/>
        <v>9</v>
      </c>
      <c r="X43">
        <f>Tabela1[[#This Row],[% E]]</f>
        <v>0</v>
      </c>
      <c r="AJ43">
        <f t="shared" si="15"/>
        <v>9</v>
      </c>
      <c r="AK43">
        <f>Tabela1[[#This Row],[DAT]]</f>
        <v>79.72</v>
      </c>
      <c r="AU43">
        <f t="shared" si="11"/>
        <v>0.4</v>
      </c>
      <c r="AV43">
        <f t="shared" si="8"/>
        <v>79.72</v>
      </c>
      <c r="BF43">
        <f t="shared" si="12"/>
        <v>0.2</v>
      </c>
      <c r="BG43">
        <f t="shared" si="9"/>
        <v>79.72</v>
      </c>
      <c r="BQ43">
        <f>Tabela1[[#This Row],[% F]]</f>
        <v>0.25</v>
      </c>
      <c r="BR43">
        <f t="shared" si="6"/>
        <v>79.72</v>
      </c>
      <c r="CB43">
        <f t="shared" si="13"/>
        <v>0.4</v>
      </c>
      <c r="CC43">
        <f t="shared" si="14"/>
        <v>0.2</v>
      </c>
      <c r="CM43">
        <f>Tabela1[[#This Row],[% F]]</f>
        <v>0.25</v>
      </c>
      <c r="CN43">
        <f t="shared" si="7"/>
        <v>0.2</v>
      </c>
    </row>
    <row r="44" spans="1:92" x14ac:dyDescent="0.25">
      <c r="A44">
        <f>Tabela1[[#This Row],[Quanto você se considera uma pessoa criativa?]]</f>
        <v>8</v>
      </c>
      <c r="B44">
        <f>Tabela1[[#This Row],[% N]]</f>
        <v>0.4</v>
      </c>
      <c r="L44">
        <f t="shared" si="4"/>
        <v>8</v>
      </c>
      <c r="M44">
        <f>Tabela1[[#This Row],[% P]]</f>
        <v>0.5</v>
      </c>
      <c r="W44">
        <f t="shared" si="10"/>
        <v>8</v>
      </c>
      <c r="X44">
        <f>Tabela1[[#This Row],[% E]]</f>
        <v>0.5</v>
      </c>
      <c r="AJ44">
        <f t="shared" si="15"/>
        <v>8</v>
      </c>
      <c r="AK44">
        <f>Tabela1[[#This Row],[DAT]]</f>
        <v>82.67</v>
      </c>
      <c r="AU44">
        <f t="shared" si="11"/>
        <v>0.4</v>
      </c>
      <c r="AV44">
        <f t="shared" si="8"/>
        <v>82.67</v>
      </c>
      <c r="BF44">
        <f t="shared" si="12"/>
        <v>0.5</v>
      </c>
      <c r="BG44">
        <f t="shared" si="9"/>
        <v>82.67</v>
      </c>
      <c r="BQ44">
        <f>Tabela1[[#This Row],[% F]]</f>
        <v>0.5</v>
      </c>
      <c r="BR44">
        <f t="shared" si="6"/>
        <v>82.67</v>
      </c>
      <c r="CB44">
        <f t="shared" si="13"/>
        <v>0.4</v>
      </c>
      <c r="CC44">
        <f t="shared" si="14"/>
        <v>0.5</v>
      </c>
      <c r="CM44">
        <f>Tabela1[[#This Row],[% F]]</f>
        <v>0.5</v>
      </c>
      <c r="CN44">
        <f t="shared" si="7"/>
        <v>0.5</v>
      </c>
    </row>
    <row r="45" spans="1:92" x14ac:dyDescent="0.25">
      <c r="A45">
        <f>Tabela1[[#This Row],[Quanto você se considera uma pessoa criativa?]]</f>
        <v>7</v>
      </c>
      <c r="B45">
        <f>Tabela1[[#This Row],[% N]]</f>
        <v>0.5</v>
      </c>
      <c r="L45">
        <f t="shared" si="4"/>
        <v>7</v>
      </c>
      <c r="M45">
        <f>Tabela1[[#This Row],[% P]]</f>
        <v>0.3</v>
      </c>
      <c r="W45">
        <f t="shared" si="10"/>
        <v>7</v>
      </c>
      <c r="X45">
        <f>Tabela1[[#This Row],[% E]]</f>
        <v>0.7</v>
      </c>
      <c r="AJ45">
        <f t="shared" si="15"/>
        <v>7</v>
      </c>
      <c r="AK45">
        <f>Tabela1[[#This Row],[DAT]]</f>
        <v>75.39</v>
      </c>
      <c r="AU45">
        <f t="shared" si="11"/>
        <v>0.5</v>
      </c>
      <c r="AV45">
        <f t="shared" si="8"/>
        <v>75.39</v>
      </c>
      <c r="BF45">
        <f t="shared" si="12"/>
        <v>0.3</v>
      </c>
      <c r="BG45">
        <f t="shared" si="9"/>
        <v>75.39</v>
      </c>
      <c r="BQ45">
        <f>Tabela1[[#This Row],[% F]]</f>
        <v>0.6</v>
      </c>
      <c r="BR45">
        <f t="shared" si="6"/>
        <v>75.39</v>
      </c>
      <c r="CB45">
        <f t="shared" si="13"/>
        <v>0.5</v>
      </c>
      <c r="CC45">
        <f t="shared" si="14"/>
        <v>0.3</v>
      </c>
      <c r="CM45">
        <f>Tabela1[[#This Row],[% F]]</f>
        <v>0.6</v>
      </c>
      <c r="CN45">
        <f t="shared" si="7"/>
        <v>0.3</v>
      </c>
    </row>
    <row r="46" spans="1:92" x14ac:dyDescent="0.25">
      <c r="A46">
        <f>Tabela1[[#This Row],[Quanto você se considera uma pessoa criativa?]]</f>
        <v>8</v>
      </c>
      <c r="B46">
        <f>Tabela1[[#This Row],[% N]]</f>
        <v>0.5</v>
      </c>
      <c r="L46">
        <f t="shared" si="4"/>
        <v>8</v>
      </c>
      <c r="M46">
        <f>Tabela1[[#This Row],[% P]]</f>
        <v>0.4</v>
      </c>
      <c r="W46">
        <f t="shared" si="10"/>
        <v>8</v>
      </c>
      <c r="X46">
        <f>Tabela1[[#This Row],[% E]]</f>
        <v>0.2</v>
      </c>
      <c r="AJ46">
        <f t="shared" si="15"/>
        <v>8</v>
      </c>
      <c r="AK46">
        <f>Tabela1[[#This Row],[DAT]]</f>
        <v>78.040000000000006</v>
      </c>
      <c r="AU46">
        <f t="shared" si="11"/>
        <v>0.5</v>
      </c>
      <c r="AV46">
        <f t="shared" si="8"/>
        <v>78.040000000000006</v>
      </c>
      <c r="BF46">
        <f t="shared" si="12"/>
        <v>0.4</v>
      </c>
      <c r="BG46">
        <f t="shared" si="9"/>
        <v>78.040000000000006</v>
      </c>
      <c r="BQ46">
        <f>Tabela1[[#This Row],[% F]]</f>
        <v>0.45</v>
      </c>
      <c r="BR46">
        <f t="shared" si="6"/>
        <v>78.040000000000006</v>
      </c>
      <c r="CB46">
        <f t="shared" si="13"/>
        <v>0.5</v>
      </c>
      <c r="CC46">
        <f t="shared" si="14"/>
        <v>0.4</v>
      </c>
      <c r="CM46">
        <f>Tabela1[[#This Row],[% F]]</f>
        <v>0.45</v>
      </c>
      <c r="CN46">
        <f t="shared" si="7"/>
        <v>0.4</v>
      </c>
    </row>
    <row r="47" spans="1:92" x14ac:dyDescent="0.25">
      <c r="A47">
        <f>Tabela1[[#This Row],[Quanto você se considera uma pessoa criativa?]]</f>
        <v>8</v>
      </c>
      <c r="B47">
        <f>Tabela1[[#This Row],[% N]]</f>
        <v>0.75</v>
      </c>
      <c r="L47">
        <f t="shared" si="4"/>
        <v>8</v>
      </c>
      <c r="M47">
        <f>Tabela1[[#This Row],[% P]]</f>
        <v>0.35</v>
      </c>
      <c r="W47">
        <f t="shared" si="10"/>
        <v>8</v>
      </c>
      <c r="X47">
        <f>Tabela1[[#This Row],[% E]]</f>
        <v>0.1</v>
      </c>
      <c r="AJ47">
        <f t="shared" si="15"/>
        <v>8</v>
      </c>
      <c r="AK47">
        <f>Tabela1[[#This Row],[DAT]]</f>
        <v>75.66</v>
      </c>
      <c r="AU47">
        <f t="shared" si="11"/>
        <v>0.75</v>
      </c>
      <c r="AV47">
        <f t="shared" si="8"/>
        <v>75.66</v>
      </c>
      <c r="BF47">
        <f t="shared" si="12"/>
        <v>0.35</v>
      </c>
      <c r="BG47">
        <f t="shared" si="9"/>
        <v>75.66</v>
      </c>
      <c r="BQ47">
        <f>Tabela1[[#This Row],[% F]]</f>
        <v>0.55000000000000004</v>
      </c>
      <c r="BR47">
        <f t="shared" si="6"/>
        <v>75.66</v>
      </c>
      <c r="CB47">
        <f t="shared" si="13"/>
        <v>0.75</v>
      </c>
      <c r="CC47">
        <f t="shared" si="14"/>
        <v>0.35</v>
      </c>
      <c r="CM47">
        <f>Tabela1[[#This Row],[% F]]</f>
        <v>0.55000000000000004</v>
      </c>
      <c r="CN47">
        <f t="shared" si="7"/>
        <v>0.35</v>
      </c>
    </row>
    <row r="48" spans="1:92" x14ac:dyDescent="0.25">
      <c r="A48">
        <f>Tabela1[[#This Row],[Quanto você se considera uma pessoa criativa?]]</f>
        <v>9</v>
      </c>
      <c r="B48">
        <f>Tabela1[[#This Row],[% N]]</f>
        <v>0.4</v>
      </c>
      <c r="L48">
        <f t="shared" si="4"/>
        <v>9</v>
      </c>
      <c r="M48">
        <f>Tabela1[[#This Row],[% P]]</f>
        <v>0.45</v>
      </c>
      <c r="W48">
        <f t="shared" si="10"/>
        <v>9</v>
      </c>
      <c r="X48">
        <f>Tabela1[[#This Row],[% E]]</f>
        <v>0.2</v>
      </c>
      <c r="AJ48">
        <f t="shared" si="15"/>
        <v>9</v>
      </c>
      <c r="AK48">
        <f>Tabela1[[#This Row],[DAT]]</f>
        <v>72.650000000000006</v>
      </c>
      <c r="AU48">
        <f t="shared" si="11"/>
        <v>0.4</v>
      </c>
      <c r="AV48">
        <f t="shared" si="8"/>
        <v>72.650000000000006</v>
      </c>
      <c r="BF48">
        <f t="shared" si="12"/>
        <v>0.45</v>
      </c>
      <c r="BG48">
        <f t="shared" si="9"/>
        <v>72.650000000000006</v>
      </c>
      <c r="BQ48">
        <f>Tabela1[[#This Row],[% F]]</f>
        <v>0.3</v>
      </c>
      <c r="BR48">
        <f t="shared" si="6"/>
        <v>72.650000000000006</v>
      </c>
      <c r="CB48">
        <f t="shared" si="13"/>
        <v>0.4</v>
      </c>
      <c r="CC48">
        <f t="shared" si="14"/>
        <v>0.45</v>
      </c>
      <c r="CM48">
        <f>Tabela1[[#This Row],[% F]]</f>
        <v>0.3</v>
      </c>
      <c r="CN48">
        <f t="shared" si="7"/>
        <v>0.45</v>
      </c>
    </row>
    <row r="49" spans="1:92" x14ac:dyDescent="0.25">
      <c r="A49">
        <f>Tabela1[[#This Row],[Quanto você se considera uma pessoa criativa?]]</f>
        <v>8</v>
      </c>
      <c r="B49">
        <f>Tabela1[[#This Row],[% N]]</f>
        <v>0.6</v>
      </c>
      <c r="L49">
        <f t="shared" si="4"/>
        <v>8</v>
      </c>
      <c r="M49">
        <f>Tabela1[[#This Row],[% P]]</f>
        <v>0.45</v>
      </c>
      <c r="W49">
        <f t="shared" si="10"/>
        <v>8</v>
      </c>
      <c r="X49">
        <f>Tabela1[[#This Row],[% E]]</f>
        <v>0.5</v>
      </c>
      <c r="AJ49">
        <f t="shared" si="15"/>
        <v>8</v>
      </c>
      <c r="AK49">
        <f>Tabela1[[#This Row],[DAT]]</f>
        <v>72.06</v>
      </c>
      <c r="AU49">
        <f t="shared" si="11"/>
        <v>0.6</v>
      </c>
      <c r="AV49">
        <f t="shared" si="8"/>
        <v>72.06</v>
      </c>
      <c r="BF49">
        <f t="shared" si="12"/>
        <v>0.45</v>
      </c>
      <c r="BG49">
        <f t="shared" si="9"/>
        <v>72.06</v>
      </c>
      <c r="BQ49">
        <f>Tabela1[[#This Row],[% F]]</f>
        <v>0.6</v>
      </c>
      <c r="BR49">
        <f t="shared" si="6"/>
        <v>72.06</v>
      </c>
      <c r="CB49">
        <f t="shared" si="13"/>
        <v>0.6</v>
      </c>
      <c r="CC49">
        <f t="shared" si="14"/>
        <v>0.45</v>
      </c>
      <c r="CM49">
        <f>Tabela1[[#This Row],[% F]]</f>
        <v>0.6</v>
      </c>
      <c r="CN49">
        <f t="shared" si="7"/>
        <v>0.45</v>
      </c>
    </row>
    <row r="50" spans="1:92" x14ac:dyDescent="0.25">
      <c r="A50">
        <f>Tabela1[[#This Row],[Quanto você se considera uma pessoa criativa?]]</f>
        <v>8</v>
      </c>
      <c r="B50">
        <f>Tabela1[[#This Row],[% N]]</f>
        <v>0.35</v>
      </c>
      <c r="L50">
        <f t="shared" si="4"/>
        <v>8</v>
      </c>
      <c r="M50">
        <f>Tabela1[[#This Row],[% P]]</f>
        <v>0.3</v>
      </c>
      <c r="W50">
        <f t="shared" si="10"/>
        <v>8</v>
      </c>
      <c r="X50">
        <f>Tabela1[[#This Row],[% E]]</f>
        <v>0.4</v>
      </c>
      <c r="AJ50">
        <f t="shared" si="15"/>
        <v>8</v>
      </c>
      <c r="AK50">
        <f>Tabela1[[#This Row],[DAT]]</f>
        <v>78.290000000000006</v>
      </c>
      <c r="AU50">
        <f t="shared" si="11"/>
        <v>0.35</v>
      </c>
      <c r="AV50">
        <f t="shared" si="8"/>
        <v>78.290000000000006</v>
      </c>
      <c r="BF50">
        <f t="shared" si="12"/>
        <v>0.3</v>
      </c>
      <c r="BG50">
        <f t="shared" si="9"/>
        <v>78.290000000000006</v>
      </c>
      <c r="BQ50">
        <f>Tabela1[[#This Row],[% F]]</f>
        <v>0.4</v>
      </c>
      <c r="BR50">
        <f t="shared" si="6"/>
        <v>78.290000000000006</v>
      </c>
      <c r="CB50">
        <f t="shared" si="13"/>
        <v>0.35</v>
      </c>
      <c r="CC50">
        <f t="shared" si="14"/>
        <v>0.3</v>
      </c>
      <c r="CM50">
        <f>Tabela1[[#This Row],[% F]]</f>
        <v>0.4</v>
      </c>
      <c r="CN50">
        <f t="shared" si="7"/>
        <v>0.3</v>
      </c>
    </row>
    <row r="51" spans="1:92" x14ac:dyDescent="0.25">
      <c r="A51">
        <f>Tabela1[[#This Row],[Quanto você se considera uma pessoa criativa?]]</f>
        <v>9</v>
      </c>
      <c r="B51">
        <f>Tabela1[[#This Row],[% N]]</f>
        <v>0.8</v>
      </c>
      <c r="L51">
        <f t="shared" si="4"/>
        <v>9</v>
      </c>
      <c r="M51">
        <f>Tabela1[[#This Row],[% P]]</f>
        <v>0.25</v>
      </c>
      <c r="W51">
        <f t="shared" si="10"/>
        <v>9</v>
      </c>
      <c r="X51">
        <f>Tabela1[[#This Row],[% E]]</f>
        <v>0.2</v>
      </c>
      <c r="AJ51">
        <f t="shared" si="15"/>
        <v>9</v>
      </c>
      <c r="AK51">
        <f>Tabela1[[#This Row],[DAT]]</f>
        <v>77.8</v>
      </c>
      <c r="AU51">
        <f t="shared" si="11"/>
        <v>0.8</v>
      </c>
      <c r="AV51">
        <f t="shared" si="8"/>
        <v>77.8</v>
      </c>
      <c r="BF51">
        <f t="shared" si="12"/>
        <v>0.25</v>
      </c>
      <c r="BG51">
        <f t="shared" si="9"/>
        <v>77.8</v>
      </c>
      <c r="BQ51">
        <f>Tabela1[[#This Row],[% F]]</f>
        <v>0.05</v>
      </c>
      <c r="BR51">
        <f t="shared" si="6"/>
        <v>77.8</v>
      </c>
      <c r="CB51">
        <f t="shared" si="13"/>
        <v>0.8</v>
      </c>
      <c r="CC51">
        <f t="shared" si="14"/>
        <v>0.25</v>
      </c>
      <c r="CM51">
        <f>Tabela1[[#This Row],[% F]]</f>
        <v>0.05</v>
      </c>
      <c r="CN51">
        <f t="shared" si="7"/>
        <v>0.25</v>
      </c>
    </row>
    <row r="52" spans="1:92" x14ac:dyDescent="0.25">
      <c r="A52">
        <f>Tabela1[[#This Row],[Quanto você se considera uma pessoa criativa?]]</f>
        <v>7</v>
      </c>
      <c r="B52">
        <f>Tabela1[[#This Row],[% N]]</f>
        <v>0.5</v>
      </c>
      <c r="L52">
        <f t="shared" si="4"/>
        <v>7</v>
      </c>
      <c r="M52">
        <f>Tabela1[[#This Row],[% P]]</f>
        <v>0.55000000000000004</v>
      </c>
      <c r="W52">
        <f t="shared" si="10"/>
        <v>7</v>
      </c>
      <c r="X52">
        <f>Tabela1[[#This Row],[% E]]</f>
        <v>0.6</v>
      </c>
      <c r="AJ52">
        <f t="shared" si="15"/>
        <v>7</v>
      </c>
      <c r="AK52">
        <f>Tabela1[[#This Row],[DAT]]</f>
        <v>65.3</v>
      </c>
      <c r="AU52">
        <f t="shared" si="11"/>
        <v>0.5</v>
      </c>
      <c r="AV52">
        <f t="shared" si="8"/>
        <v>65.3</v>
      </c>
      <c r="BF52">
        <f t="shared" si="12"/>
        <v>0.55000000000000004</v>
      </c>
      <c r="BG52">
        <f t="shared" si="9"/>
        <v>65.3</v>
      </c>
      <c r="BQ52">
        <f>Tabela1[[#This Row],[% F]]</f>
        <v>0.4</v>
      </c>
      <c r="BR52">
        <f t="shared" si="6"/>
        <v>65.3</v>
      </c>
      <c r="CB52">
        <f t="shared" si="13"/>
        <v>0.5</v>
      </c>
      <c r="CC52">
        <f t="shared" si="14"/>
        <v>0.55000000000000004</v>
      </c>
      <c r="CM52">
        <f>Tabela1[[#This Row],[% F]]</f>
        <v>0.4</v>
      </c>
      <c r="CN52">
        <f t="shared" si="7"/>
        <v>0.55000000000000004</v>
      </c>
    </row>
    <row r="53" spans="1:92" x14ac:dyDescent="0.25">
      <c r="A53">
        <f>Tabela1[[#This Row],[Quanto você se considera uma pessoa criativa?]]</f>
        <v>1</v>
      </c>
      <c r="B53">
        <f>Tabela1[[#This Row],[% N]]</f>
        <v>0.45</v>
      </c>
      <c r="L53">
        <f t="shared" si="4"/>
        <v>1</v>
      </c>
      <c r="M53">
        <f>Tabela1[[#This Row],[% P]]</f>
        <v>0.3</v>
      </c>
      <c r="W53">
        <f t="shared" si="10"/>
        <v>1</v>
      </c>
      <c r="X53">
        <f>Tabela1[[#This Row],[% E]]</f>
        <v>0.1</v>
      </c>
      <c r="AJ53">
        <f t="shared" si="15"/>
        <v>1</v>
      </c>
      <c r="AK53">
        <f>Tabela1[[#This Row],[DAT]]</f>
        <v>77.55</v>
      </c>
      <c r="AU53">
        <f t="shared" si="11"/>
        <v>0.45</v>
      </c>
      <c r="AV53">
        <f t="shared" si="8"/>
        <v>77.55</v>
      </c>
      <c r="BF53">
        <f t="shared" si="12"/>
        <v>0.3</v>
      </c>
      <c r="BG53">
        <f t="shared" si="9"/>
        <v>77.55</v>
      </c>
      <c r="BQ53">
        <f>Tabela1[[#This Row],[% F]]</f>
        <v>0.65</v>
      </c>
      <c r="BR53">
        <f t="shared" si="6"/>
        <v>77.55</v>
      </c>
      <c r="CB53">
        <f t="shared" si="13"/>
        <v>0.45</v>
      </c>
      <c r="CC53">
        <f t="shared" si="14"/>
        <v>0.3</v>
      </c>
      <c r="CM53">
        <f>Tabela1[[#This Row],[% F]]</f>
        <v>0.65</v>
      </c>
      <c r="CN53">
        <f t="shared" si="7"/>
        <v>0.3</v>
      </c>
    </row>
    <row r="54" spans="1:92" x14ac:dyDescent="0.25">
      <c r="A54">
        <f>Tabela1[[#This Row],[Quanto você se considera uma pessoa criativa?]]</f>
        <v>7</v>
      </c>
      <c r="B54">
        <f>Tabela1[[#This Row],[% N]]</f>
        <v>0.35</v>
      </c>
      <c r="L54">
        <f t="shared" si="4"/>
        <v>7</v>
      </c>
      <c r="M54">
        <f>Tabela1[[#This Row],[% P]]</f>
        <v>0.3</v>
      </c>
      <c r="W54">
        <f t="shared" si="10"/>
        <v>7</v>
      </c>
      <c r="X54">
        <f>Tabela1[[#This Row],[% E]]</f>
        <v>0.5</v>
      </c>
      <c r="AJ54">
        <f t="shared" si="15"/>
        <v>7</v>
      </c>
      <c r="AK54">
        <f>Tabela1[[#This Row],[DAT]]</f>
        <v>76.62</v>
      </c>
      <c r="AU54">
        <f t="shared" si="11"/>
        <v>0.35</v>
      </c>
      <c r="AV54">
        <f t="shared" si="8"/>
        <v>76.62</v>
      </c>
      <c r="BF54">
        <f t="shared" si="12"/>
        <v>0.3</v>
      </c>
      <c r="BG54">
        <f t="shared" si="9"/>
        <v>76.62</v>
      </c>
      <c r="BQ54">
        <f>Tabela1[[#This Row],[% F]]</f>
        <v>0.75</v>
      </c>
      <c r="BR54">
        <f t="shared" si="6"/>
        <v>76.62</v>
      </c>
      <c r="CB54">
        <f t="shared" si="13"/>
        <v>0.35</v>
      </c>
      <c r="CC54">
        <f t="shared" si="14"/>
        <v>0.3</v>
      </c>
      <c r="CM54">
        <f>Tabela1[[#This Row],[% F]]</f>
        <v>0.75</v>
      </c>
      <c r="CN54">
        <f t="shared" si="7"/>
        <v>0.3</v>
      </c>
    </row>
    <row r="55" spans="1:92" x14ac:dyDescent="0.25">
      <c r="A55">
        <f>Tabela1[[#This Row],[Quanto você se considera uma pessoa criativa?]]</f>
        <v>8</v>
      </c>
      <c r="B55">
        <f>Tabela1[[#This Row],[% N]]</f>
        <v>0.55000000000000004</v>
      </c>
      <c r="L55">
        <f t="shared" si="4"/>
        <v>8</v>
      </c>
      <c r="M55">
        <f>Tabela1[[#This Row],[% P]]</f>
        <v>0.4</v>
      </c>
      <c r="W55">
        <f t="shared" si="10"/>
        <v>8</v>
      </c>
      <c r="X55">
        <f>Tabela1[[#This Row],[% E]]</f>
        <v>0.3</v>
      </c>
      <c r="AJ55">
        <f t="shared" si="15"/>
        <v>8</v>
      </c>
      <c r="AK55">
        <f>Tabela1[[#This Row],[DAT]]</f>
        <v>73.7</v>
      </c>
      <c r="AU55">
        <f t="shared" si="11"/>
        <v>0.55000000000000004</v>
      </c>
      <c r="AV55">
        <f t="shared" si="8"/>
        <v>73.7</v>
      </c>
      <c r="BF55">
        <f t="shared" si="12"/>
        <v>0.4</v>
      </c>
      <c r="BG55">
        <f t="shared" si="9"/>
        <v>73.7</v>
      </c>
      <c r="BQ55">
        <f>Tabela1[[#This Row],[% F]]</f>
        <v>0.5</v>
      </c>
      <c r="BR55">
        <f t="shared" si="6"/>
        <v>73.7</v>
      </c>
      <c r="CB55">
        <f t="shared" si="13"/>
        <v>0.55000000000000004</v>
      </c>
      <c r="CC55">
        <f t="shared" si="14"/>
        <v>0.4</v>
      </c>
      <c r="CM55">
        <f>Tabela1[[#This Row],[% F]]</f>
        <v>0.5</v>
      </c>
      <c r="CN55">
        <f t="shared" si="7"/>
        <v>0.4</v>
      </c>
    </row>
    <row r="56" spans="1:92" x14ac:dyDescent="0.25">
      <c r="A56">
        <f>Tabela1[[#This Row],[Quanto você se considera uma pessoa criativa?]]</f>
        <v>4</v>
      </c>
      <c r="B56">
        <f>Tabela1[[#This Row],[% N]]</f>
        <v>0.45</v>
      </c>
      <c r="L56">
        <f t="shared" si="4"/>
        <v>4</v>
      </c>
      <c r="M56">
        <f>Tabela1[[#This Row],[% P]]</f>
        <v>0.35</v>
      </c>
      <c r="W56">
        <f t="shared" si="10"/>
        <v>4</v>
      </c>
      <c r="X56">
        <f>Tabela1[[#This Row],[% E]]</f>
        <v>0.4</v>
      </c>
      <c r="AJ56">
        <f t="shared" si="15"/>
        <v>4</v>
      </c>
      <c r="AK56">
        <f>Tabela1[[#This Row],[DAT]]</f>
        <v>79.790000000000006</v>
      </c>
      <c r="AU56">
        <f t="shared" si="11"/>
        <v>0.45</v>
      </c>
      <c r="AV56">
        <f t="shared" si="8"/>
        <v>79.790000000000006</v>
      </c>
      <c r="BF56">
        <f t="shared" si="12"/>
        <v>0.35</v>
      </c>
      <c r="BG56">
        <f t="shared" si="9"/>
        <v>79.790000000000006</v>
      </c>
      <c r="BQ56">
        <f>Tabela1[[#This Row],[% F]]</f>
        <v>0.6</v>
      </c>
      <c r="BR56">
        <f t="shared" si="6"/>
        <v>79.790000000000006</v>
      </c>
      <c r="CB56">
        <f t="shared" si="13"/>
        <v>0.45</v>
      </c>
      <c r="CC56">
        <f t="shared" si="14"/>
        <v>0.35</v>
      </c>
      <c r="CM56">
        <f>Tabela1[[#This Row],[% F]]</f>
        <v>0.6</v>
      </c>
      <c r="CN56">
        <f t="shared" si="7"/>
        <v>0.35</v>
      </c>
    </row>
    <row r="57" spans="1:92" x14ac:dyDescent="0.25">
      <c r="A57">
        <f>Tabela1[[#This Row],[Quanto você se considera uma pessoa criativa?]]</f>
        <v>8</v>
      </c>
      <c r="B57">
        <f>Tabela1[[#This Row],[% N]]</f>
        <v>0.2</v>
      </c>
      <c r="L57">
        <f t="shared" si="4"/>
        <v>8</v>
      </c>
      <c r="M57">
        <f>Tabela1[[#This Row],[% P]]</f>
        <v>0.45</v>
      </c>
      <c r="W57">
        <f t="shared" si="10"/>
        <v>8</v>
      </c>
      <c r="X57">
        <f>Tabela1[[#This Row],[% E]]</f>
        <v>0.9</v>
      </c>
      <c r="AJ57">
        <f t="shared" si="15"/>
        <v>8</v>
      </c>
      <c r="AK57">
        <f>Tabela1[[#This Row],[DAT]]</f>
        <v>70.39</v>
      </c>
      <c r="AU57">
        <f t="shared" si="11"/>
        <v>0.2</v>
      </c>
      <c r="AV57">
        <f t="shared" si="8"/>
        <v>70.39</v>
      </c>
      <c r="BF57">
        <f t="shared" si="12"/>
        <v>0.45</v>
      </c>
      <c r="BG57">
        <f t="shared" si="9"/>
        <v>70.39</v>
      </c>
      <c r="BQ57">
        <f>Tabela1[[#This Row],[% F]]</f>
        <v>0.65</v>
      </c>
      <c r="BR57">
        <f t="shared" si="6"/>
        <v>70.39</v>
      </c>
      <c r="CB57">
        <f t="shared" si="13"/>
        <v>0.2</v>
      </c>
      <c r="CC57">
        <f t="shared" si="14"/>
        <v>0.45</v>
      </c>
      <c r="CM57">
        <f>Tabela1[[#This Row],[% F]]</f>
        <v>0.65</v>
      </c>
      <c r="CN57">
        <f t="shared" si="7"/>
        <v>0.45</v>
      </c>
    </row>
    <row r="58" spans="1:92" x14ac:dyDescent="0.25">
      <c r="A58">
        <f>Tabela1[[#This Row],[Quanto você se considera uma pessoa criativa?]]</f>
        <v>9</v>
      </c>
      <c r="B58">
        <f>Tabela1[[#This Row],[% N]]</f>
        <v>0.7</v>
      </c>
      <c r="L58">
        <f t="shared" si="4"/>
        <v>9</v>
      </c>
      <c r="M58">
        <f>Tabela1[[#This Row],[% P]]</f>
        <v>0.45</v>
      </c>
      <c r="W58">
        <f t="shared" si="10"/>
        <v>9</v>
      </c>
      <c r="X58">
        <f>Tabela1[[#This Row],[% E]]</f>
        <v>0.4</v>
      </c>
      <c r="AJ58">
        <f t="shared" si="15"/>
        <v>9</v>
      </c>
      <c r="AK58">
        <f>Tabela1[[#This Row],[DAT]]</f>
        <v>85.37</v>
      </c>
      <c r="AU58">
        <f t="shared" si="11"/>
        <v>0.7</v>
      </c>
      <c r="AV58">
        <f t="shared" si="8"/>
        <v>85.37</v>
      </c>
      <c r="BF58">
        <f t="shared" si="12"/>
        <v>0.45</v>
      </c>
      <c r="BG58">
        <f t="shared" si="9"/>
        <v>85.37</v>
      </c>
      <c r="BQ58">
        <f>Tabela1[[#This Row],[% F]]</f>
        <v>0.5</v>
      </c>
      <c r="BR58">
        <f t="shared" si="6"/>
        <v>85.37</v>
      </c>
      <c r="CB58">
        <f t="shared" si="13"/>
        <v>0.7</v>
      </c>
      <c r="CC58">
        <f t="shared" si="14"/>
        <v>0.45</v>
      </c>
      <c r="CM58">
        <f>Tabela1[[#This Row],[% F]]</f>
        <v>0.5</v>
      </c>
      <c r="CN58">
        <f t="shared" si="7"/>
        <v>0.45</v>
      </c>
    </row>
    <row r="59" spans="1:92" x14ac:dyDescent="0.25">
      <c r="A59">
        <f>Tabela1[[#This Row],[Quanto você se considera uma pessoa criativa?]]</f>
        <v>7</v>
      </c>
      <c r="B59">
        <f>Tabela1[[#This Row],[% N]]</f>
        <v>0.35</v>
      </c>
      <c r="L59">
        <f t="shared" si="4"/>
        <v>7</v>
      </c>
      <c r="M59">
        <f>Tabela1[[#This Row],[% P]]</f>
        <v>0.55000000000000004</v>
      </c>
      <c r="W59">
        <f t="shared" si="10"/>
        <v>7</v>
      </c>
      <c r="X59">
        <f>Tabela1[[#This Row],[% E]]</f>
        <v>0.4</v>
      </c>
      <c r="AJ59">
        <f t="shared" si="15"/>
        <v>7</v>
      </c>
      <c r="AK59">
        <f>Tabela1[[#This Row],[DAT]]</f>
        <v>77.400000000000006</v>
      </c>
      <c r="AU59">
        <f t="shared" si="11"/>
        <v>0.35</v>
      </c>
      <c r="AV59">
        <f t="shared" si="8"/>
        <v>77.400000000000006</v>
      </c>
      <c r="BF59">
        <f t="shared" si="12"/>
        <v>0.55000000000000004</v>
      </c>
      <c r="BG59">
        <f t="shared" si="9"/>
        <v>77.400000000000006</v>
      </c>
      <c r="BQ59">
        <f>Tabela1[[#This Row],[% F]]</f>
        <v>0.55000000000000004</v>
      </c>
      <c r="BR59">
        <f t="shared" si="6"/>
        <v>77.400000000000006</v>
      </c>
      <c r="CB59">
        <f t="shared" si="13"/>
        <v>0.35</v>
      </c>
      <c r="CC59">
        <f t="shared" si="14"/>
        <v>0.55000000000000004</v>
      </c>
      <c r="CM59">
        <f>Tabela1[[#This Row],[% F]]</f>
        <v>0.55000000000000004</v>
      </c>
      <c r="CN59">
        <f t="shared" si="7"/>
        <v>0.55000000000000004</v>
      </c>
    </row>
    <row r="60" spans="1:92" x14ac:dyDescent="0.25">
      <c r="A60">
        <f>Tabela1[[#This Row],[Quanto você se considera uma pessoa criativa?]]</f>
        <v>8</v>
      </c>
      <c r="B60">
        <f>Tabela1[[#This Row],[% N]]</f>
        <v>0.5</v>
      </c>
      <c r="L60">
        <f t="shared" si="4"/>
        <v>8</v>
      </c>
      <c r="M60">
        <f>Tabela1[[#This Row],[% P]]</f>
        <v>0.5</v>
      </c>
      <c r="W60">
        <f t="shared" si="10"/>
        <v>8</v>
      </c>
      <c r="X60">
        <f>Tabela1[[#This Row],[% E]]</f>
        <v>0.1</v>
      </c>
      <c r="AJ60">
        <f t="shared" si="15"/>
        <v>8</v>
      </c>
      <c r="AK60">
        <f>Tabela1[[#This Row],[DAT]]</f>
        <v>76.5</v>
      </c>
      <c r="AU60">
        <f t="shared" si="11"/>
        <v>0.5</v>
      </c>
      <c r="AV60">
        <f t="shared" si="8"/>
        <v>76.5</v>
      </c>
      <c r="BF60">
        <f t="shared" si="12"/>
        <v>0.5</v>
      </c>
      <c r="BG60">
        <f t="shared" si="9"/>
        <v>76.5</v>
      </c>
      <c r="BQ60">
        <f>Tabela1[[#This Row],[% F]]</f>
        <v>0.55000000000000004</v>
      </c>
      <c r="BR60">
        <f t="shared" si="6"/>
        <v>76.5</v>
      </c>
      <c r="CB60">
        <f t="shared" si="13"/>
        <v>0.5</v>
      </c>
      <c r="CC60">
        <f t="shared" si="14"/>
        <v>0.5</v>
      </c>
      <c r="CM60">
        <f>Tabela1[[#This Row],[% F]]</f>
        <v>0.55000000000000004</v>
      </c>
      <c r="CN60">
        <f t="shared" si="7"/>
        <v>0.5</v>
      </c>
    </row>
    <row r="61" spans="1:92" x14ac:dyDescent="0.25">
      <c r="A61">
        <f>Tabela1[[#This Row],[Quanto você se considera uma pessoa criativa?]]</f>
        <v>7</v>
      </c>
      <c r="B61">
        <f>Tabela1[[#This Row],[% N]]</f>
        <v>0.55000000000000004</v>
      </c>
      <c r="L61">
        <f t="shared" si="4"/>
        <v>7</v>
      </c>
      <c r="M61">
        <f>Tabela1[[#This Row],[% P]]</f>
        <v>0.55000000000000004</v>
      </c>
      <c r="W61">
        <f t="shared" si="10"/>
        <v>7</v>
      </c>
      <c r="X61">
        <f>Tabela1[[#This Row],[% E]]</f>
        <v>0.7</v>
      </c>
      <c r="AJ61">
        <f t="shared" si="15"/>
        <v>7</v>
      </c>
      <c r="AK61">
        <f>Tabela1[[#This Row],[DAT]]</f>
        <v>83.63</v>
      </c>
      <c r="AU61">
        <f t="shared" si="11"/>
        <v>0.55000000000000004</v>
      </c>
      <c r="AV61">
        <f t="shared" si="8"/>
        <v>83.63</v>
      </c>
      <c r="BF61">
        <f t="shared" si="12"/>
        <v>0.55000000000000004</v>
      </c>
      <c r="BG61">
        <f t="shared" si="9"/>
        <v>83.63</v>
      </c>
      <c r="BQ61">
        <f>Tabela1[[#This Row],[% F]]</f>
        <v>0.55000000000000004</v>
      </c>
      <c r="BR61">
        <f t="shared" si="6"/>
        <v>83.63</v>
      </c>
      <c r="CB61">
        <f t="shared" si="13"/>
        <v>0.55000000000000004</v>
      </c>
      <c r="CC61">
        <f t="shared" si="14"/>
        <v>0.55000000000000004</v>
      </c>
      <c r="CM61">
        <f>Tabela1[[#This Row],[% F]]</f>
        <v>0.55000000000000004</v>
      </c>
      <c r="CN61">
        <f t="shared" si="7"/>
        <v>0.55000000000000004</v>
      </c>
    </row>
    <row r="62" spans="1:92" x14ac:dyDescent="0.25">
      <c r="A62">
        <f>Tabela1[[#This Row],[Quanto você se considera uma pessoa criativa?]]</f>
        <v>6</v>
      </c>
      <c r="B62">
        <f>Tabela1[[#This Row],[% N]]</f>
        <v>0.45</v>
      </c>
      <c r="L62">
        <f t="shared" si="4"/>
        <v>6</v>
      </c>
      <c r="M62">
        <f>Tabela1[[#This Row],[% P]]</f>
        <v>0.35</v>
      </c>
      <c r="W62">
        <f t="shared" si="10"/>
        <v>6</v>
      </c>
      <c r="X62">
        <f>Tabela1[[#This Row],[% E]]</f>
        <v>0.2</v>
      </c>
      <c r="AJ62">
        <f t="shared" si="15"/>
        <v>6</v>
      </c>
      <c r="AK62">
        <f>Tabela1[[#This Row],[DAT]]</f>
        <v>79.510000000000005</v>
      </c>
      <c r="AU62">
        <f t="shared" si="11"/>
        <v>0.45</v>
      </c>
      <c r="AV62">
        <f t="shared" si="8"/>
        <v>79.510000000000005</v>
      </c>
      <c r="BF62">
        <f t="shared" si="12"/>
        <v>0.35</v>
      </c>
      <c r="BG62">
        <f t="shared" si="9"/>
        <v>79.510000000000005</v>
      </c>
      <c r="BQ62">
        <f>Tabela1[[#This Row],[% F]]</f>
        <v>0.4</v>
      </c>
      <c r="BR62">
        <f t="shared" si="6"/>
        <v>79.510000000000005</v>
      </c>
      <c r="CB62">
        <f t="shared" si="13"/>
        <v>0.45</v>
      </c>
      <c r="CC62">
        <f t="shared" si="14"/>
        <v>0.35</v>
      </c>
      <c r="CM62">
        <f>Tabela1[[#This Row],[% F]]</f>
        <v>0.4</v>
      </c>
      <c r="CN62">
        <f t="shared" si="7"/>
        <v>0.35</v>
      </c>
    </row>
    <row r="63" spans="1:92" x14ac:dyDescent="0.25">
      <c r="A63">
        <f>Tabela1[[#This Row],[Quanto você se considera uma pessoa criativa?]]</f>
        <v>9</v>
      </c>
      <c r="B63">
        <f>Tabela1[[#This Row],[% N]]</f>
        <v>0.55000000000000004</v>
      </c>
      <c r="L63">
        <f t="shared" si="4"/>
        <v>9</v>
      </c>
      <c r="M63">
        <f>Tabela1[[#This Row],[% P]]</f>
        <v>0.35</v>
      </c>
      <c r="W63">
        <f t="shared" si="10"/>
        <v>9</v>
      </c>
      <c r="X63">
        <f>Tabela1[[#This Row],[% E]]</f>
        <v>0.2</v>
      </c>
      <c r="AJ63">
        <f t="shared" si="15"/>
        <v>9</v>
      </c>
      <c r="AK63">
        <f>Tabela1[[#This Row],[DAT]]</f>
        <v>70.59</v>
      </c>
      <c r="AU63">
        <f t="shared" si="11"/>
        <v>0.55000000000000004</v>
      </c>
      <c r="AV63">
        <f t="shared" si="8"/>
        <v>70.59</v>
      </c>
      <c r="BF63">
        <f t="shared" si="12"/>
        <v>0.35</v>
      </c>
      <c r="BG63">
        <f t="shared" si="9"/>
        <v>70.59</v>
      </c>
      <c r="BQ63">
        <f>Tabela1[[#This Row],[% F]]</f>
        <v>0.7</v>
      </c>
      <c r="BR63">
        <f t="shared" si="6"/>
        <v>70.59</v>
      </c>
      <c r="CB63">
        <f t="shared" si="13"/>
        <v>0.55000000000000004</v>
      </c>
      <c r="CC63">
        <f t="shared" si="14"/>
        <v>0.35</v>
      </c>
      <c r="CM63">
        <f>Tabela1[[#This Row],[% F]]</f>
        <v>0.7</v>
      </c>
      <c r="CN63">
        <f t="shared" si="7"/>
        <v>0.35</v>
      </c>
    </row>
    <row r="64" spans="1:92" x14ac:dyDescent="0.25">
      <c r="A64">
        <f>Tabela1[[#This Row],[Quanto você se considera uma pessoa criativa?]]</f>
        <v>3</v>
      </c>
      <c r="B64">
        <f>Tabela1[[#This Row],[% N]]</f>
        <v>0.3</v>
      </c>
      <c r="L64">
        <f t="shared" si="4"/>
        <v>3</v>
      </c>
      <c r="M64">
        <f>Tabela1[[#This Row],[% P]]</f>
        <v>0.3</v>
      </c>
      <c r="W64">
        <f t="shared" si="10"/>
        <v>3</v>
      </c>
      <c r="X64">
        <f>Tabela1[[#This Row],[% E]]</f>
        <v>0.1</v>
      </c>
      <c r="AJ64">
        <f t="shared" si="15"/>
        <v>3</v>
      </c>
      <c r="AK64">
        <f>Tabela1[[#This Row],[DAT]]</f>
        <v>69.930000000000007</v>
      </c>
      <c r="AU64">
        <f t="shared" si="11"/>
        <v>0.3</v>
      </c>
      <c r="AV64">
        <f t="shared" si="8"/>
        <v>69.930000000000007</v>
      </c>
      <c r="BF64">
        <f t="shared" si="12"/>
        <v>0.3</v>
      </c>
      <c r="BG64">
        <f t="shared" si="9"/>
        <v>69.930000000000007</v>
      </c>
      <c r="BQ64">
        <f>Tabela1[[#This Row],[% F]]</f>
        <v>0.4</v>
      </c>
      <c r="BR64">
        <f t="shared" si="6"/>
        <v>69.930000000000007</v>
      </c>
      <c r="CB64">
        <f t="shared" si="13"/>
        <v>0.3</v>
      </c>
      <c r="CC64">
        <f t="shared" si="14"/>
        <v>0.3</v>
      </c>
      <c r="CM64">
        <f>Tabela1[[#This Row],[% F]]</f>
        <v>0.4</v>
      </c>
      <c r="CN64">
        <f t="shared" si="7"/>
        <v>0.3</v>
      </c>
    </row>
    <row r="65" spans="1:92" x14ac:dyDescent="0.25">
      <c r="A65">
        <f>Tabela1[[#This Row],[Quanto você se considera uma pessoa criativa?]]</f>
        <v>5</v>
      </c>
      <c r="B65">
        <f>Tabela1[[#This Row],[% N]]</f>
        <v>0.4</v>
      </c>
      <c r="L65">
        <f t="shared" si="4"/>
        <v>5</v>
      </c>
      <c r="M65">
        <f>Tabela1[[#This Row],[% P]]</f>
        <v>0.45</v>
      </c>
      <c r="W65">
        <f t="shared" si="10"/>
        <v>5</v>
      </c>
      <c r="X65">
        <f>Tabela1[[#This Row],[% E]]</f>
        <v>0.6</v>
      </c>
      <c r="AJ65">
        <f t="shared" si="15"/>
        <v>5</v>
      </c>
      <c r="AK65">
        <f>Tabela1[[#This Row],[DAT]]</f>
        <v>81.08</v>
      </c>
      <c r="AU65">
        <f t="shared" ref="AU65:AU77" si="16">CB65</f>
        <v>0.4</v>
      </c>
      <c r="AV65">
        <f t="shared" si="8"/>
        <v>81.08</v>
      </c>
      <c r="BF65">
        <f t="shared" ref="BF65:BF77" si="17">CC65</f>
        <v>0.45</v>
      </c>
      <c r="BG65">
        <f t="shared" si="9"/>
        <v>81.08</v>
      </c>
      <c r="BQ65">
        <f>Tabela1[[#This Row],[% F]]</f>
        <v>0.25</v>
      </c>
      <c r="BR65">
        <f t="shared" si="6"/>
        <v>81.08</v>
      </c>
      <c r="CB65">
        <f t="shared" ref="CB65:CB77" si="18">B65</f>
        <v>0.4</v>
      </c>
      <c r="CC65">
        <f t="shared" ref="CC65:CC77" si="19">M65</f>
        <v>0.45</v>
      </c>
      <c r="CM65">
        <f>Tabela1[[#This Row],[% F]]</f>
        <v>0.25</v>
      </c>
      <c r="CN65">
        <f t="shared" si="7"/>
        <v>0.45</v>
      </c>
    </row>
    <row r="66" spans="1:92" x14ac:dyDescent="0.25">
      <c r="A66">
        <f>Tabela1[[#This Row],[Quanto você se considera uma pessoa criativa?]]</f>
        <v>7</v>
      </c>
      <c r="B66">
        <f>Tabela1[[#This Row],[% N]]</f>
        <v>0.45</v>
      </c>
      <c r="L66">
        <f t="shared" ref="L66:L79" si="20">A66</f>
        <v>7</v>
      </c>
      <c r="M66">
        <f>Tabela1[[#This Row],[% P]]</f>
        <v>0.35</v>
      </c>
      <c r="W66">
        <f t="shared" si="10"/>
        <v>7</v>
      </c>
      <c r="X66">
        <f>Tabela1[[#This Row],[% E]]</f>
        <v>0.8</v>
      </c>
      <c r="AJ66">
        <f t="shared" ref="AJ66:AJ77" si="21">A66</f>
        <v>7</v>
      </c>
      <c r="AK66">
        <f>Tabela1[[#This Row],[DAT]]</f>
        <v>76.69</v>
      </c>
      <c r="AU66">
        <f t="shared" si="16"/>
        <v>0.45</v>
      </c>
      <c r="AV66">
        <f t="shared" si="8"/>
        <v>76.69</v>
      </c>
      <c r="BF66">
        <f t="shared" si="17"/>
        <v>0.35</v>
      </c>
      <c r="BG66">
        <f t="shared" si="9"/>
        <v>76.69</v>
      </c>
      <c r="BQ66">
        <f>Tabela1[[#This Row],[% F]]</f>
        <v>0.25</v>
      </c>
      <c r="BR66">
        <f t="shared" ref="BR66:BR77" si="22">BG66</f>
        <v>76.69</v>
      </c>
      <c r="CB66">
        <f t="shared" si="18"/>
        <v>0.45</v>
      </c>
      <c r="CC66">
        <f t="shared" si="19"/>
        <v>0.35</v>
      </c>
      <c r="CM66">
        <f>Tabela1[[#This Row],[% F]]</f>
        <v>0.25</v>
      </c>
      <c r="CN66">
        <f t="shared" ref="CN66:CN77" si="23">CC66</f>
        <v>0.35</v>
      </c>
    </row>
    <row r="67" spans="1:92" x14ac:dyDescent="0.25">
      <c r="A67">
        <f>Tabela1[[#This Row],[Quanto você se considera uma pessoa criativa?]]</f>
        <v>8</v>
      </c>
      <c r="B67">
        <f>Tabela1[[#This Row],[% N]]</f>
        <v>0.35</v>
      </c>
      <c r="L67">
        <f t="shared" si="20"/>
        <v>8</v>
      </c>
      <c r="M67">
        <f>Tabela1[[#This Row],[% P]]</f>
        <v>0.25</v>
      </c>
      <c r="W67">
        <f t="shared" si="10"/>
        <v>8</v>
      </c>
      <c r="X67">
        <f>Tabela1[[#This Row],[% E]]</f>
        <v>0.1</v>
      </c>
      <c r="AJ67">
        <f t="shared" si="21"/>
        <v>8</v>
      </c>
      <c r="AK67">
        <f>Tabela1[[#This Row],[DAT]]</f>
        <v>79.27</v>
      </c>
      <c r="AU67">
        <f t="shared" si="16"/>
        <v>0.35</v>
      </c>
      <c r="AV67">
        <f t="shared" ref="AV67:AV77" si="24">AK67</f>
        <v>79.27</v>
      </c>
      <c r="BF67">
        <f t="shared" si="17"/>
        <v>0.25</v>
      </c>
      <c r="BG67">
        <f t="shared" ref="BG67:BG77" si="25">AV67</f>
        <v>79.27</v>
      </c>
      <c r="BQ67">
        <f>Tabela1[[#This Row],[% F]]</f>
        <v>0.4</v>
      </c>
      <c r="BR67">
        <f t="shared" si="22"/>
        <v>79.27</v>
      </c>
      <c r="CB67">
        <f t="shared" si="18"/>
        <v>0.35</v>
      </c>
      <c r="CC67">
        <f t="shared" si="19"/>
        <v>0.25</v>
      </c>
      <c r="CM67">
        <f>Tabela1[[#This Row],[% F]]</f>
        <v>0.4</v>
      </c>
      <c r="CN67">
        <f t="shared" si="23"/>
        <v>0.25</v>
      </c>
    </row>
    <row r="68" spans="1:92" x14ac:dyDescent="0.25">
      <c r="A68">
        <f>Tabela1[[#This Row],[Quanto você se considera uma pessoa criativa?]]</f>
        <v>8</v>
      </c>
      <c r="B68">
        <f>Tabela1[[#This Row],[% N]]</f>
        <v>0.4</v>
      </c>
      <c r="L68">
        <f t="shared" si="20"/>
        <v>8</v>
      </c>
      <c r="M68">
        <f>Tabela1[[#This Row],[% P]]</f>
        <v>0.55000000000000004</v>
      </c>
      <c r="W68">
        <f t="shared" ref="W68:W77" si="26">L68</f>
        <v>8</v>
      </c>
      <c r="X68">
        <f>Tabela1[[#This Row],[% E]]</f>
        <v>0.9</v>
      </c>
      <c r="AJ68">
        <f t="shared" si="21"/>
        <v>8</v>
      </c>
      <c r="AK68">
        <f>Tabela1[[#This Row],[DAT]]</f>
        <v>79.83</v>
      </c>
      <c r="AU68">
        <f t="shared" si="16"/>
        <v>0.4</v>
      </c>
      <c r="AV68">
        <f t="shared" si="24"/>
        <v>79.83</v>
      </c>
      <c r="BF68">
        <f t="shared" si="17"/>
        <v>0.55000000000000004</v>
      </c>
      <c r="BG68">
        <f t="shared" si="25"/>
        <v>79.83</v>
      </c>
      <c r="BQ68">
        <f>Tabela1[[#This Row],[% F]]</f>
        <v>0.5</v>
      </c>
      <c r="BR68">
        <f t="shared" si="22"/>
        <v>79.83</v>
      </c>
      <c r="CB68">
        <f t="shared" si="18"/>
        <v>0.4</v>
      </c>
      <c r="CC68">
        <f t="shared" si="19"/>
        <v>0.55000000000000004</v>
      </c>
      <c r="CM68">
        <f>Tabela1[[#This Row],[% F]]</f>
        <v>0.5</v>
      </c>
      <c r="CN68">
        <f t="shared" si="23"/>
        <v>0.55000000000000004</v>
      </c>
    </row>
    <row r="69" spans="1:92" x14ac:dyDescent="0.25">
      <c r="A69">
        <f>Tabela1[[#This Row],[Quanto você se considera uma pessoa criativa?]]</f>
        <v>7</v>
      </c>
      <c r="B69">
        <f>Tabela1[[#This Row],[% N]]</f>
        <v>0.45</v>
      </c>
      <c r="L69">
        <f t="shared" si="20"/>
        <v>7</v>
      </c>
      <c r="M69">
        <f>Tabela1[[#This Row],[% P]]</f>
        <v>0.4</v>
      </c>
      <c r="W69">
        <f t="shared" si="26"/>
        <v>7</v>
      </c>
      <c r="X69">
        <f>Tabela1[[#This Row],[% E]]</f>
        <v>0.5</v>
      </c>
      <c r="AJ69">
        <f t="shared" si="21"/>
        <v>7</v>
      </c>
      <c r="AK69">
        <f>Tabela1[[#This Row],[DAT]]</f>
        <v>70.540000000000006</v>
      </c>
      <c r="AU69">
        <f t="shared" si="16"/>
        <v>0.45</v>
      </c>
      <c r="AV69">
        <f t="shared" si="24"/>
        <v>70.540000000000006</v>
      </c>
      <c r="BF69">
        <f t="shared" si="17"/>
        <v>0.4</v>
      </c>
      <c r="BG69">
        <f t="shared" si="25"/>
        <v>70.540000000000006</v>
      </c>
      <c r="BQ69">
        <f>Tabela1[[#This Row],[% F]]</f>
        <v>0.35</v>
      </c>
      <c r="BR69">
        <f t="shared" si="22"/>
        <v>70.540000000000006</v>
      </c>
      <c r="CB69">
        <f t="shared" si="18"/>
        <v>0.45</v>
      </c>
      <c r="CC69">
        <f t="shared" si="19"/>
        <v>0.4</v>
      </c>
      <c r="CM69">
        <f>Tabela1[[#This Row],[% F]]</f>
        <v>0.35</v>
      </c>
      <c r="CN69">
        <f t="shared" si="23"/>
        <v>0.4</v>
      </c>
    </row>
    <row r="70" spans="1:92" x14ac:dyDescent="0.25">
      <c r="A70">
        <f>Tabela1[[#This Row],[Quanto você se considera uma pessoa criativa?]]</f>
        <v>8</v>
      </c>
      <c r="B70">
        <f>Tabela1[[#This Row],[% N]]</f>
        <v>0.55000000000000004</v>
      </c>
      <c r="L70">
        <f t="shared" si="20"/>
        <v>8</v>
      </c>
      <c r="M70">
        <f>Tabela1[[#This Row],[% P]]</f>
        <v>0.35</v>
      </c>
      <c r="W70">
        <f t="shared" si="26"/>
        <v>8</v>
      </c>
      <c r="X70">
        <f>Tabela1[[#This Row],[% E]]</f>
        <v>0.2</v>
      </c>
      <c r="AJ70">
        <f t="shared" si="21"/>
        <v>8</v>
      </c>
      <c r="AK70">
        <f>Tabela1[[#This Row],[DAT]]</f>
        <v>72.53</v>
      </c>
      <c r="AU70">
        <f t="shared" si="16"/>
        <v>0.55000000000000004</v>
      </c>
      <c r="AV70">
        <f t="shared" si="24"/>
        <v>72.53</v>
      </c>
      <c r="BF70">
        <f t="shared" si="17"/>
        <v>0.35</v>
      </c>
      <c r="BG70">
        <f t="shared" si="25"/>
        <v>72.53</v>
      </c>
      <c r="BQ70">
        <f>Tabela1[[#This Row],[% F]]</f>
        <v>0.5</v>
      </c>
      <c r="BR70">
        <f t="shared" si="22"/>
        <v>72.53</v>
      </c>
      <c r="CB70">
        <f t="shared" si="18"/>
        <v>0.55000000000000004</v>
      </c>
      <c r="CC70">
        <f t="shared" si="19"/>
        <v>0.35</v>
      </c>
      <c r="CM70">
        <f>Tabela1[[#This Row],[% F]]</f>
        <v>0.5</v>
      </c>
      <c r="CN70">
        <f t="shared" si="23"/>
        <v>0.35</v>
      </c>
    </row>
    <row r="71" spans="1:92" x14ac:dyDescent="0.25">
      <c r="A71">
        <f>Tabela1[[#This Row],[Quanto você se considera uma pessoa criativa?]]</f>
        <v>8</v>
      </c>
      <c r="B71">
        <f>Tabela1[[#This Row],[% N]]</f>
        <v>0.65</v>
      </c>
      <c r="L71">
        <f t="shared" si="20"/>
        <v>8</v>
      </c>
      <c r="M71">
        <f>Tabela1[[#This Row],[% P]]</f>
        <v>0.3</v>
      </c>
      <c r="W71">
        <f t="shared" si="26"/>
        <v>8</v>
      </c>
      <c r="X71">
        <f>Tabela1[[#This Row],[% E]]</f>
        <v>0.9</v>
      </c>
      <c r="AJ71">
        <f t="shared" si="21"/>
        <v>8</v>
      </c>
      <c r="AK71">
        <f>Tabela1[[#This Row],[DAT]]</f>
        <v>80.41</v>
      </c>
      <c r="AU71">
        <f t="shared" si="16"/>
        <v>0.65</v>
      </c>
      <c r="AV71">
        <f t="shared" si="24"/>
        <v>80.41</v>
      </c>
      <c r="BF71">
        <f t="shared" si="17"/>
        <v>0.3</v>
      </c>
      <c r="BG71">
        <f t="shared" si="25"/>
        <v>80.41</v>
      </c>
      <c r="BQ71">
        <f>Tabela1[[#This Row],[% F]]</f>
        <v>0.45</v>
      </c>
      <c r="BR71">
        <f t="shared" si="22"/>
        <v>80.41</v>
      </c>
      <c r="CB71">
        <f t="shared" si="18"/>
        <v>0.65</v>
      </c>
      <c r="CC71">
        <f t="shared" si="19"/>
        <v>0.3</v>
      </c>
      <c r="CM71">
        <f>Tabela1[[#This Row],[% F]]</f>
        <v>0.45</v>
      </c>
      <c r="CN71">
        <f t="shared" si="23"/>
        <v>0.3</v>
      </c>
    </row>
    <row r="72" spans="1:92" x14ac:dyDescent="0.25">
      <c r="A72">
        <f>Tabela1[[#This Row],[Quanto você se considera uma pessoa criativa?]]</f>
        <v>7</v>
      </c>
      <c r="B72">
        <f>Tabela1[[#This Row],[% N]]</f>
        <v>0.25</v>
      </c>
      <c r="L72">
        <f t="shared" si="20"/>
        <v>7</v>
      </c>
      <c r="M72">
        <f>Tabela1[[#This Row],[% P]]</f>
        <v>0.25</v>
      </c>
      <c r="W72">
        <f t="shared" si="26"/>
        <v>7</v>
      </c>
      <c r="X72">
        <f>Tabela1[[#This Row],[% E]]</f>
        <v>0.1</v>
      </c>
      <c r="AJ72">
        <f t="shared" si="21"/>
        <v>7</v>
      </c>
      <c r="AK72">
        <f>Tabela1[[#This Row],[DAT]]</f>
        <v>68.680000000000007</v>
      </c>
      <c r="AU72">
        <f t="shared" si="16"/>
        <v>0.25</v>
      </c>
      <c r="AV72">
        <f t="shared" si="24"/>
        <v>68.680000000000007</v>
      </c>
      <c r="BF72">
        <f t="shared" si="17"/>
        <v>0.25</v>
      </c>
      <c r="BG72">
        <f t="shared" si="25"/>
        <v>68.680000000000007</v>
      </c>
      <c r="BQ72">
        <f>Tabela1[[#This Row],[% F]]</f>
        <v>0.2</v>
      </c>
      <c r="BR72">
        <f t="shared" si="22"/>
        <v>68.680000000000007</v>
      </c>
      <c r="CB72">
        <f t="shared" si="18"/>
        <v>0.25</v>
      </c>
      <c r="CC72">
        <f t="shared" si="19"/>
        <v>0.25</v>
      </c>
      <c r="CM72">
        <f>Tabela1[[#This Row],[% F]]</f>
        <v>0.2</v>
      </c>
      <c r="CN72">
        <f t="shared" si="23"/>
        <v>0.25</v>
      </c>
    </row>
    <row r="73" spans="1:92" x14ac:dyDescent="0.25">
      <c r="A73">
        <f>Tabela1[[#This Row],[Quanto você se considera uma pessoa criativa?]]</f>
        <v>8</v>
      </c>
      <c r="B73">
        <f>Tabela1[[#This Row],[% N]]</f>
        <v>0.5</v>
      </c>
      <c r="L73">
        <f t="shared" si="20"/>
        <v>8</v>
      </c>
      <c r="M73">
        <f>Tabela1[[#This Row],[% P]]</f>
        <v>0.45</v>
      </c>
      <c r="W73">
        <f t="shared" si="26"/>
        <v>8</v>
      </c>
      <c r="X73">
        <f>Tabela1[[#This Row],[% E]]</f>
        <v>0.3</v>
      </c>
      <c r="AJ73">
        <f t="shared" si="21"/>
        <v>8</v>
      </c>
      <c r="AK73">
        <f>Tabela1[[#This Row],[DAT]]</f>
        <v>72.81</v>
      </c>
      <c r="AU73">
        <f t="shared" si="16"/>
        <v>0.5</v>
      </c>
      <c r="AV73">
        <f t="shared" si="24"/>
        <v>72.81</v>
      </c>
      <c r="BF73">
        <f t="shared" si="17"/>
        <v>0.45</v>
      </c>
      <c r="BG73">
        <f t="shared" si="25"/>
        <v>72.81</v>
      </c>
      <c r="BQ73">
        <f>Tabela1[[#This Row],[% F]]</f>
        <v>0.35</v>
      </c>
      <c r="BR73">
        <f t="shared" si="22"/>
        <v>72.81</v>
      </c>
      <c r="CB73">
        <f t="shared" si="18"/>
        <v>0.5</v>
      </c>
      <c r="CC73">
        <f t="shared" si="19"/>
        <v>0.45</v>
      </c>
      <c r="CM73">
        <f>Tabela1[[#This Row],[% F]]</f>
        <v>0.35</v>
      </c>
      <c r="CN73">
        <f t="shared" si="23"/>
        <v>0.45</v>
      </c>
    </row>
    <row r="74" spans="1:92" x14ac:dyDescent="0.25">
      <c r="A74">
        <f>Tabela1[[#This Row],[Quanto você se considera uma pessoa criativa?]]</f>
        <v>8</v>
      </c>
      <c r="B74">
        <f>Tabela1[[#This Row],[% N]]</f>
        <v>0.7</v>
      </c>
      <c r="L74">
        <f t="shared" si="20"/>
        <v>8</v>
      </c>
      <c r="M74">
        <f>Tabela1[[#This Row],[% P]]</f>
        <v>0.55000000000000004</v>
      </c>
      <c r="W74">
        <f t="shared" si="26"/>
        <v>8</v>
      </c>
      <c r="X74">
        <f>Tabela1[[#This Row],[% E]]</f>
        <v>0.2</v>
      </c>
      <c r="AJ74">
        <f t="shared" si="21"/>
        <v>8</v>
      </c>
      <c r="AK74">
        <f>Tabela1[[#This Row],[DAT]]</f>
        <v>71.94</v>
      </c>
      <c r="AU74">
        <f t="shared" si="16"/>
        <v>0.7</v>
      </c>
      <c r="AV74">
        <f t="shared" si="24"/>
        <v>71.94</v>
      </c>
      <c r="BF74">
        <f t="shared" si="17"/>
        <v>0.55000000000000004</v>
      </c>
      <c r="BG74">
        <f t="shared" si="25"/>
        <v>71.94</v>
      </c>
      <c r="BQ74">
        <f>Tabela1[[#This Row],[% F]]</f>
        <v>0.6</v>
      </c>
      <c r="BR74">
        <f t="shared" si="22"/>
        <v>71.94</v>
      </c>
      <c r="CB74">
        <f t="shared" si="18"/>
        <v>0.7</v>
      </c>
      <c r="CC74">
        <f t="shared" si="19"/>
        <v>0.55000000000000004</v>
      </c>
      <c r="CM74">
        <f>Tabela1[[#This Row],[% F]]</f>
        <v>0.6</v>
      </c>
      <c r="CN74">
        <f t="shared" si="23"/>
        <v>0.55000000000000004</v>
      </c>
    </row>
    <row r="75" spans="1:92" x14ac:dyDescent="0.25">
      <c r="A75">
        <f>Tabela1[[#This Row],[Quanto você se considera uma pessoa criativa?]]</f>
        <v>9</v>
      </c>
      <c r="B75">
        <f>Tabela1[[#This Row],[% N]]</f>
        <v>0.4</v>
      </c>
      <c r="L75">
        <f t="shared" si="20"/>
        <v>9</v>
      </c>
      <c r="M75">
        <f>Tabela1[[#This Row],[% P]]</f>
        <v>0.35</v>
      </c>
      <c r="W75">
        <f t="shared" si="26"/>
        <v>9</v>
      </c>
      <c r="X75">
        <f>Tabela1[[#This Row],[% E]]</f>
        <v>0.7</v>
      </c>
      <c r="AJ75">
        <f t="shared" si="21"/>
        <v>9</v>
      </c>
      <c r="AK75">
        <f>Tabela1[[#This Row],[DAT]]</f>
        <v>69.83</v>
      </c>
      <c r="AU75">
        <f t="shared" si="16"/>
        <v>0.4</v>
      </c>
      <c r="AV75">
        <f t="shared" si="24"/>
        <v>69.83</v>
      </c>
      <c r="BF75">
        <f t="shared" si="17"/>
        <v>0.35</v>
      </c>
      <c r="BG75">
        <f t="shared" si="25"/>
        <v>69.83</v>
      </c>
      <c r="BQ75">
        <f>Tabela1[[#This Row],[% F]]</f>
        <v>0.3</v>
      </c>
      <c r="BR75">
        <f t="shared" si="22"/>
        <v>69.83</v>
      </c>
      <c r="CB75">
        <f t="shared" si="18"/>
        <v>0.4</v>
      </c>
      <c r="CC75">
        <f t="shared" si="19"/>
        <v>0.35</v>
      </c>
      <c r="CM75">
        <f>Tabela1[[#This Row],[% F]]</f>
        <v>0.3</v>
      </c>
      <c r="CN75">
        <f t="shared" si="23"/>
        <v>0.35</v>
      </c>
    </row>
    <row r="76" spans="1:92" x14ac:dyDescent="0.25">
      <c r="A76">
        <f>Tabela1[[#This Row],[Quanto você se considera uma pessoa criativa?]]</f>
        <v>6</v>
      </c>
      <c r="B76">
        <f>Tabela1[[#This Row],[% N]]</f>
        <v>0.6</v>
      </c>
      <c r="L76">
        <f t="shared" si="20"/>
        <v>6</v>
      </c>
      <c r="M76">
        <f>Tabela1[[#This Row],[% P]]</f>
        <v>0.3</v>
      </c>
      <c r="W76">
        <f t="shared" si="26"/>
        <v>6</v>
      </c>
      <c r="X76">
        <f>Tabela1[[#This Row],[% E]]</f>
        <v>0.8</v>
      </c>
      <c r="AJ76">
        <f t="shared" si="21"/>
        <v>6</v>
      </c>
      <c r="AK76">
        <f>Tabela1[[#This Row],[DAT]]</f>
        <v>77.31</v>
      </c>
      <c r="AU76">
        <f t="shared" si="16"/>
        <v>0.6</v>
      </c>
      <c r="AV76">
        <f t="shared" si="24"/>
        <v>77.31</v>
      </c>
      <c r="BF76">
        <f t="shared" si="17"/>
        <v>0.3</v>
      </c>
      <c r="BG76">
        <f t="shared" si="25"/>
        <v>77.31</v>
      </c>
      <c r="BQ76">
        <f>Tabela1[[#This Row],[% F]]</f>
        <v>0.9</v>
      </c>
      <c r="BR76">
        <f t="shared" si="22"/>
        <v>77.31</v>
      </c>
      <c r="CB76">
        <f t="shared" si="18"/>
        <v>0.6</v>
      </c>
      <c r="CC76">
        <f t="shared" si="19"/>
        <v>0.3</v>
      </c>
      <c r="CM76">
        <f>Tabela1[[#This Row],[% F]]</f>
        <v>0.9</v>
      </c>
      <c r="CN76">
        <f t="shared" si="23"/>
        <v>0.3</v>
      </c>
    </row>
    <row r="77" spans="1:92" x14ac:dyDescent="0.25">
      <c r="A77">
        <f>Tabela1[[#This Row],[Quanto você se considera uma pessoa criativa?]]</f>
        <v>8</v>
      </c>
      <c r="B77">
        <f>Tabela1[[#This Row],[% N]]</f>
        <v>0.55000000000000004</v>
      </c>
      <c r="L77">
        <f t="shared" si="20"/>
        <v>8</v>
      </c>
      <c r="M77">
        <f>Tabela1[[#This Row],[% P]]</f>
        <v>0.5</v>
      </c>
      <c r="W77">
        <f t="shared" si="26"/>
        <v>8</v>
      </c>
      <c r="X77">
        <f>Tabela1[[#This Row],[% E]]</f>
        <v>0.5</v>
      </c>
      <c r="AJ77">
        <f t="shared" si="21"/>
        <v>8</v>
      </c>
      <c r="AK77">
        <f>Tabela1[[#This Row],[DAT]]</f>
        <v>79.540000000000006</v>
      </c>
      <c r="AU77">
        <f t="shared" si="16"/>
        <v>0.55000000000000004</v>
      </c>
      <c r="AV77">
        <f t="shared" si="24"/>
        <v>79.540000000000006</v>
      </c>
      <c r="BF77">
        <f t="shared" si="17"/>
        <v>0.5</v>
      </c>
      <c r="BG77">
        <f t="shared" si="25"/>
        <v>79.540000000000006</v>
      </c>
      <c r="BQ77">
        <f>Tabela1[[#This Row],[% F]]</f>
        <v>0.75</v>
      </c>
      <c r="BR77">
        <f t="shared" si="22"/>
        <v>79.540000000000006</v>
      </c>
      <c r="CB77">
        <f t="shared" si="18"/>
        <v>0.55000000000000004</v>
      </c>
      <c r="CC77">
        <f t="shared" si="19"/>
        <v>0.5</v>
      </c>
      <c r="CM77">
        <f>Tabela1[[#This Row],[% F]]</f>
        <v>0.75</v>
      </c>
      <c r="CN77">
        <f t="shared" si="23"/>
        <v>0.5</v>
      </c>
    </row>
    <row r="78" spans="1:92" x14ac:dyDescent="0.25">
      <c r="A78">
        <f>Tabela1[[#This Row],[Quanto você se considera uma pessoa criativa?]]</f>
        <v>8</v>
      </c>
      <c r="B78">
        <f>Tabela1[[#This Row],[% N]]</f>
        <v>0.4</v>
      </c>
      <c r="L78">
        <f t="shared" si="20"/>
        <v>8</v>
      </c>
      <c r="M78">
        <f>Tabela1[[#This Row],[% P]]</f>
        <v>0.5</v>
      </c>
      <c r="W78">
        <f t="shared" ref="W78:W79" si="27">L78</f>
        <v>8</v>
      </c>
      <c r="X78">
        <f>Tabela1[[#This Row],[% E]]</f>
        <v>0.7</v>
      </c>
      <c r="AJ78">
        <f t="shared" ref="AJ78:AJ79" si="28">A78</f>
        <v>8</v>
      </c>
      <c r="AK78">
        <f>Tabela1[[#This Row],[DAT]]</f>
        <v>66.900000000000006</v>
      </c>
      <c r="AU78">
        <f t="shared" ref="AU78:AU79" si="29">CB78</f>
        <v>0.4</v>
      </c>
      <c r="AV78">
        <f t="shared" ref="AV78:AV79" si="30">AK78</f>
        <v>66.900000000000006</v>
      </c>
      <c r="BF78">
        <f t="shared" ref="BF78:BF79" si="31">CC78</f>
        <v>0.5</v>
      </c>
      <c r="BG78">
        <f t="shared" ref="BG78:BG79" si="32">AV78</f>
        <v>66.900000000000006</v>
      </c>
      <c r="BQ78">
        <f>Tabela1[[#This Row],[% F]]</f>
        <v>0.2</v>
      </c>
      <c r="BR78">
        <f t="shared" ref="BR78:BR79" si="33">BG78</f>
        <v>66.900000000000006</v>
      </c>
      <c r="CB78">
        <f t="shared" ref="CB78:CB79" si="34">B78</f>
        <v>0.4</v>
      </c>
      <c r="CC78">
        <f t="shared" ref="CC78:CC79" si="35">M78</f>
        <v>0.5</v>
      </c>
      <c r="CM78">
        <f>Tabela1[[#This Row],[% F]]</f>
        <v>0.2</v>
      </c>
      <c r="CN78">
        <f t="shared" ref="CN78:CN79" si="36">CC78</f>
        <v>0.5</v>
      </c>
    </row>
    <row r="79" spans="1:92" x14ac:dyDescent="0.25">
      <c r="A79">
        <f>Tabela1[[#This Row],[Quanto você se considera uma pessoa criativa?]]</f>
        <v>5</v>
      </c>
      <c r="B79">
        <f>Tabela1[[#This Row],[% N]]</f>
        <v>0.5</v>
      </c>
      <c r="L79">
        <f t="shared" si="20"/>
        <v>5</v>
      </c>
      <c r="M79">
        <f>Tabela1[[#This Row],[% P]]</f>
        <v>0.45</v>
      </c>
      <c r="W79">
        <f t="shared" si="27"/>
        <v>5</v>
      </c>
      <c r="X79">
        <f>Tabela1[[#This Row],[% E]]</f>
        <v>0.6</v>
      </c>
      <c r="AJ79">
        <f t="shared" si="28"/>
        <v>5</v>
      </c>
      <c r="AK79">
        <f>Tabela1[[#This Row],[DAT]]</f>
        <v>73.59</v>
      </c>
      <c r="AU79">
        <f t="shared" si="29"/>
        <v>0.5</v>
      </c>
      <c r="AV79">
        <f t="shared" si="30"/>
        <v>73.59</v>
      </c>
      <c r="BF79">
        <f t="shared" si="31"/>
        <v>0.45</v>
      </c>
      <c r="BG79">
        <f t="shared" si="32"/>
        <v>73.59</v>
      </c>
      <c r="BQ79">
        <f>Tabela1[[#This Row],[% F]]</f>
        <v>0.9</v>
      </c>
      <c r="BR79">
        <f t="shared" si="33"/>
        <v>73.59</v>
      </c>
      <c r="CB79">
        <f t="shared" si="34"/>
        <v>0.5</v>
      </c>
      <c r="CC79">
        <f t="shared" si="35"/>
        <v>0.45</v>
      </c>
      <c r="CM79">
        <f>Tabela1[[#This Row],[% F]]</f>
        <v>0.9</v>
      </c>
      <c r="CN79">
        <f t="shared" si="36"/>
        <v>0.45</v>
      </c>
    </row>
    <row r="80" spans="1:92" x14ac:dyDescent="0.25">
      <c r="A80">
        <f>Tabela1[[#This Row],[Quanto você se considera uma pessoa criativa?]]</f>
        <v>8</v>
      </c>
      <c r="B80">
        <f>Tabela1[[#This Row],[% N]]</f>
        <v>0.55000000000000004</v>
      </c>
      <c r="L80">
        <f t="shared" ref="L80:L81" si="37">A80</f>
        <v>8</v>
      </c>
      <c r="M80">
        <f>Tabela1[[#This Row],[% P]]</f>
        <v>0.7</v>
      </c>
      <c r="W80">
        <f t="shared" ref="W80:W81" si="38">L80</f>
        <v>8</v>
      </c>
      <c r="X80">
        <f>Tabela1[[#This Row],[% E]]</f>
        <v>0.7</v>
      </c>
      <c r="AJ80">
        <f t="shared" ref="AJ80:AJ81" si="39">A80</f>
        <v>8</v>
      </c>
      <c r="AK80">
        <f>Tabela1[[#This Row],[DAT]]</f>
        <v>77.680000000000007</v>
      </c>
      <c r="AU80">
        <f t="shared" ref="AU80:AU81" si="40">CB80</f>
        <v>0.55000000000000004</v>
      </c>
      <c r="AV80">
        <f t="shared" ref="AV80:AV81" si="41">AK80</f>
        <v>77.680000000000007</v>
      </c>
      <c r="BF80">
        <f t="shared" ref="BF80:BF81" si="42">CC80</f>
        <v>0.7</v>
      </c>
      <c r="BG80">
        <f t="shared" ref="BG80:BG81" si="43">AV80</f>
        <v>77.680000000000007</v>
      </c>
      <c r="BQ80">
        <f>Tabela1[[#This Row],[% F]]</f>
        <v>0.6</v>
      </c>
      <c r="BR80">
        <f t="shared" ref="BR80:BR81" si="44">BG80</f>
        <v>77.680000000000007</v>
      </c>
      <c r="CB80">
        <f t="shared" ref="CB80:CB81" si="45">B80</f>
        <v>0.55000000000000004</v>
      </c>
      <c r="CC80">
        <f t="shared" ref="CC80:CC81" si="46">M80</f>
        <v>0.7</v>
      </c>
      <c r="CM80">
        <f>Tabela1[[#This Row],[% F]]</f>
        <v>0.6</v>
      </c>
      <c r="CN80">
        <f t="shared" ref="CN80:CN81" si="47">CC80</f>
        <v>0.7</v>
      </c>
    </row>
    <row r="81" spans="1:92" x14ac:dyDescent="0.25">
      <c r="A81">
        <f>Tabela1[[#This Row],[Quanto você se considera uma pessoa criativa?]]</f>
        <v>7</v>
      </c>
      <c r="B81">
        <f>Tabela1[[#This Row],[% N]]</f>
        <v>0.45</v>
      </c>
      <c r="L81">
        <f t="shared" si="37"/>
        <v>7</v>
      </c>
      <c r="M81">
        <f>Tabela1[[#This Row],[% P]]</f>
        <v>0.8</v>
      </c>
      <c r="W81">
        <f t="shared" si="38"/>
        <v>7</v>
      </c>
      <c r="X81">
        <f>Tabela1[[#This Row],[% E]]</f>
        <v>0.8</v>
      </c>
      <c r="AJ81">
        <f t="shared" si="39"/>
        <v>7</v>
      </c>
      <c r="AK81">
        <f>Tabela1[[#This Row],[DAT]]</f>
        <v>84.59</v>
      </c>
      <c r="AU81">
        <f t="shared" si="40"/>
        <v>0.45</v>
      </c>
      <c r="AV81">
        <f t="shared" si="41"/>
        <v>84.59</v>
      </c>
      <c r="BF81">
        <f t="shared" si="42"/>
        <v>0.8</v>
      </c>
      <c r="BG81">
        <f t="shared" si="43"/>
        <v>84.59</v>
      </c>
      <c r="BQ81">
        <f>Tabela1[[#This Row],[% F]]</f>
        <v>0.7</v>
      </c>
      <c r="BR81">
        <v>84.59</v>
      </c>
      <c r="CB81">
        <f t="shared" si="45"/>
        <v>0.45</v>
      </c>
      <c r="CC81">
        <f t="shared" si="46"/>
        <v>0.8</v>
      </c>
      <c r="CM81">
        <f>Tabela1[[#This Row],[% F]]</f>
        <v>0.7</v>
      </c>
      <c r="CN81">
        <f t="shared" si="47"/>
        <v>0.8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H3" sqref="H3"/>
    </sheetView>
  </sheetViews>
  <sheetFormatPr defaultRowHeight="15" x14ac:dyDescent="0.25"/>
  <cols>
    <col min="1" max="1" width="9.140625" style="2"/>
    <col min="4" max="4" width="9.140625" style="2"/>
  </cols>
  <sheetData>
    <row r="1" spans="1:7" x14ac:dyDescent="0.25">
      <c r="A1" s="2" t="s">
        <v>11</v>
      </c>
      <c r="B1" t="s">
        <v>68</v>
      </c>
      <c r="D1" s="2" t="s">
        <v>14</v>
      </c>
      <c r="E1" t="s">
        <v>68</v>
      </c>
    </row>
    <row r="2" spans="1:7" x14ac:dyDescent="0.25">
      <c r="A2" s="2">
        <v>0.15</v>
      </c>
      <c r="B2">
        <f>_xlfn.RANK.AVG(A2,$A$2:$A$81,1)</f>
        <v>5</v>
      </c>
      <c r="D2" s="2">
        <v>77.59</v>
      </c>
      <c r="E2">
        <f>_xlfn.RANK.AVG(D2,$D$2:$D$81,1)</f>
        <v>47</v>
      </c>
    </row>
    <row r="3" spans="1:7" x14ac:dyDescent="0.25">
      <c r="A3" s="2">
        <v>0.1</v>
      </c>
      <c r="B3">
        <f t="shared" ref="B2:B65" si="0">_xlfn.RANK.AVG(A3,$A$2:$A$81,1)</f>
        <v>3</v>
      </c>
      <c r="D3" s="2">
        <v>85.46</v>
      </c>
      <c r="E3">
        <f t="shared" ref="E3:E66" si="1">_xlfn.RANK.AVG(D3,$D$2:$D$81,1)</f>
        <v>79</v>
      </c>
      <c r="G3">
        <f>CORREL(B2:B81,E2:E81)</f>
        <v>0.16240993772172979</v>
      </c>
    </row>
    <row r="4" spans="1:7" x14ac:dyDescent="0.25">
      <c r="A4" s="2">
        <v>0.85</v>
      </c>
      <c r="B4">
        <f t="shared" si="0"/>
        <v>76</v>
      </c>
      <c r="D4" s="2">
        <v>81.680000000000007</v>
      </c>
      <c r="E4">
        <f t="shared" si="1"/>
        <v>74</v>
      </c>
    </row>
    <row r="5" spans="1:7" x14ac:dyDescent="0.25">
      <c r="A5" s="2">
        <v>0.45</v>
      </c>
      <c r="B5">
        <f t="shared" si="0"/>
        <v>36</v>
      </c>
      <c r="D5" s="2">
        <v>72.39</v>
      </c>
      <c r="E5">
        <f t="shared" si="1"/>
        <v>26</v>
      </c>
    </row>
    <row r="6" spans="1:7" x14ac:dyDescent="0.25">
      <c r="A6" s="2">
        <v>0.3</v>
      </c>
      <c r="B6">
        <f t="shared" si="0"/>
        <v>16.5</v>
      </c>
      <c r="D6" s="2">
        <v>79.09</v>
      </c>
      <c r="E6">
        <f t="shared" si="1"/>
        <v>59</v>
      </c>
    </row>
    <row r="7" spans="1:7" x14ac:dyDescent="0.25">
      <c r="A7" s="2">
        <v>0.05</v>
      </c>
      <c r="B7">
        <f t="shared" si="0"/>
        <v>1.5</v>
      </c>
      <c r="D7" s="2">
        <v>65.31</v>
      </c>
      <c r="E7">
        <f t="shared" si="1"/>
        <v>6</v>
      </c>
    </row>
    <row r="8" spans="1:7" x14ac:dyDescent="0.25">
      <c r="A8" s="2">
        <v>0.15</v>
      </c>
      <c r="B8">
        <f t="shared" si="0"/>
        <v>5</v>
      </c>
      <c r="D8" s="2">
        <v>75.5</v>
      </c>
      <c r="E8">
        <f t="shared" si="1"/>
        <v>36</v>
      </c>
    </row>
    <row r="9" spans="1:7" x14ac:dyDescent="0.25">
      <c r="A9" s="2">
        <v>0.35</v>
      </c>
      <c r="B9">
        <f t="shared" si="0"/>
        <v>23.5</v>
      </c>
      <c r="D9" s="2">
        <v>73.45</v>
      </c>
      <c r="E9">
        <f t="shared" si="1"/>
        <v>30</v>
      </c>
    </row>
    <row r="10" spans="1:7" x14ac:dyDescent="0.25">
      <c r="A10" s="2">
        <v>0.35</v>
      </c>
      <c r="B10">
        <f t="shared" si="0"/>
        <v>23.5</v>
      </c>
      <c r="D10" s="2">
        <v>54.42</v>
      </c>
      <c r="E10">
        <f t="shared" si="1"/>
        <v>1</v>
      </c>
    </row>
    <row r="11" spans="1:7" x14ac:dyDescent="0.25">
      <c r="A11" s="2">
        <v>0.55000000000000004</v>
      </c>
      <c r="B11">
        <f t="shared" si="0"/>
        <v>52</v>
      </c>
      <c r="D11" s="2">
        <v>85.53</v>
      </c>
      <c r="E11">
        <f t="shared" si="1"/>
        <v>80</v>
      </c>
    </row>
    <row r="12" spans="1:7" x14ac:dyDescent="0.25">
      <c r="A12" s="2">
        <v>0.55000000000000004</v>
      </c>
      <c r="B12">
        <f t="shared" si="0"/>
        <v>52</v>
      </c>
      <c r="D12" s="2">
        <v>61.82</v>
      </c>
      <c r="E12">
        <f t="shared" si="1"/>
        <v>3</v>
      </c>
    </row>
    <row r="13" spans="1:7" x14ac:dyDescent="0.25">
      <c r="A13" s="2">
        <v>0.35</v>
      </c>
      <c r="B13">
        <f t="shared" si="0"/>
        <v>23.5</v>
      </c>
      <c r="D13" s="2">
        <v>77.94</v>
      </c>
      <c r="E13">
        <f t="shared" si="1"/>
        <v>50</v>
      </c>
    </row>
    <row r="14" spans="1:7" x14ac:dyDescent="0.25">
      <c r="A14" s="2">
        <v>0.35</v>
      </c>
      <c r="B14">
        <f t="shared" si="0"/>
        <v>23.5</v>
      </c>
      <c r="D14" s="2">
        <v>67.489999999999995</v>
      </c>
      <c r="E14">
        <f t="shared" si="1"/>
        <v>8</v>
      </c>
    </row>
    <row r="15" spans="1:7" x14ac:dyDescent="0.25">
      <c r="A15" s="2">
        <v>0.5</v>
      </c>
      <c r="B15">
        <f t="shared" si="0"/>
        <v>42.5</v>
      </c>
      <c r="D15" s="2">
        <v>72.08</v>
      </c>
      <c r="E15">
        <f t="shared" si="1"/>
        <v>24.5</v>
      </c>
    </row>
    <row r="16" spans="1:7" x14ac:dyDescent="0.25">
      <c r="A16" s="2">
        <v>0.4</v>
      </c>
      <c r="B16">
        <f t="shared" si="0"/>
        <v>31</v>
      </c>
      <c r="D16" s="2">
        <v>74.89</v>
      </c>
      <c r="E16">
        <f t="shared" si="1"/>
        <v>34</v>
      </c>
    </row>
    <row r="17" spans="1:5" x14ac:dyDescent="0.25">
      <c r="A17" s="2">
        <v>0.7</v>
      </c>
      <c r="B17">
        <f t="shared" si="0"/>
        <v>67.5</v>
      </c>
      <c r="D17" s="2">
        <v>69.12</v>
      </c>
      <c r="E17">
        <f t="shared" si="1"/>
        <v>11</v>
      </c>
    </row>
    <row r="18" spans="1:5" x14ac:dyDescent="0.25">
      <c r="A18" s="2">
        <v>0.85</v>
      </c>
      <c r="B18">
        <f t="shared" si="0"/>
        <v>76</v>
      </c>
      <c r="D18" s="2">
        <v>79.86</v>
      </c>
      <c r="E18">
        <f t="shared" si="1"/>
        <v>68</v>
      </c>
    </row>
    <row r="19" spans="1:5" x14ac:dyDescent="0.25">
      <c r="A19" s="2">
        <v>0.3</v>
      </c>
      <c r="B19">
        <f t="shared" si="0"/>
        <v>16.5</v>
      </c>
      <c r="D19" s="2">
        <v>71.39</v>
      </c>
      <c r="E19">
        <f t="shared" si="1"/>
        <v>19</v>
      </c>
    </row>
    <row r="20" spans="1:5" x14ac:dyDescent="0.25">
      <c r="A20" s="2">
        <v>0.5</v>
      </c>
      <c r="B20">
        <f t="shared" si="0"/>
        <v>42.5</v>
      </c>
      <c r="D20" s="2">
        <v>71.900000000000006</v>
      </c>
      <c r="E20">
        <f t="shared" si="1"/>
        <v>21</v>
      </c>
    </row>
    <row r="21" spans="1:5" x14ac:dyDescent="0.25">
      <c r="A21" s="2">
        <v>0.3</v>
      </c>
      <c r="B21">
        <f t="shared" si="0"/>
        <v>16.5</v>
      </c>
      <c r="D21" s="2">
        <v>69.41</v>
      </c>
      <c r="E21">
        <f t="shared" si="1"/>
        <v>12</v>
      </c>
    </row>
    <row r="22" spans="1:5" x14ac:dyDescent="0.25">
      <c r="A22" s="2">
        <v>0.55000000000000004</v>
      </c>
      <c r="B22">
        <f t="shared" si="0"/>
        <v>52</v>
      </c>
      <c r="D22" s="2">
        <v>78.03</v>
      </c>
      <c r="E22">
        <f t="shared" si="1"/>
        <v>52</v>
      </c>
    </row>
    <row r="23" spans="1:5" x14ac:dyDescent="0.25">
      <c r="A23" s="2">
        <v>0.5</v>
      </c>
      <c r="B23">
        <f t="shared" si="0"/>
        <v>42.5</v>
      </c>
      <c r="D23" s="2">
        <v>79.22</v>
      </c>
      <c r="E23">
        <f t="shared" si="1"/>
        <v>60</v>
      </c>
    </row>
    <row r="24" spans="1:5" x14ac:dyDescent="0.25">
      <c r="A24" s="2">
        <v>0.75</v>
      </c>
      <c r="B24">
        <f t="shared" si="0"/>
        <v>71.5</v>
      </c>
      <c r="D24" s="2">
        <v>60.77</v>
      </c>
      <c r="E24">
        <f t="shared" si="1"/>
        <v>2</v>
      </c>
    </row>
    <row r="25" spans="1:5" x14ac:dyDescent="0.25">
      <c r="A25" s="2">
        <v>0.8</v>
      </c>
      <c r="B25">
        <f t="shared" si="0"/>
        <v>74</v>
      </c>
      <c r="D25" s="2">
        <v>78.72</v>
      </c>
      <c r="E25">
        <f t="shared" si="1"/>
        <v>56</v>
      </c>
    </row>
    <row r="26" spans="1:5" x14ac:dyDescent="0.25">
      <c r="A26" s="2">
        <v>0.55000000000000004</v>
      </c>
      <c r="B26">
        <f t="shared" si="0"/>
        <v>52</v>
      </c>
      <c r="D26" s="2">
        <v>79.599999999999994</v>
      </c>
      <c r="E26">
        <f t="shared" si="1"/>
        <v>64</v>
      </c>
    </row>
    <row r="27" spans="1:5" x14ac:dyDescent="0.25">
      <c r="A27" s="2">
        <v>0.25</v>
      </c>
      <c r="B27">
        <f t="shared" si="0"/>
        <v>11.5</v>
      </c>
      <c r="D27" s="2">
        <v>76.75</v>
      </c>
      <c r="E27">
        <f t="shared" si="1"/>
        <v>42</v>
      </c>
    </row>
    <row r="28" spans="1:5" x14ac:dyDescent="0.25">
      <c r="A28" s="2">
        <v>0.6</v>
      </c>
      <c r="B28">
        <f t="shared" si="0"/>
        <v>59.5</v>
      </c>
      <c r="D28" s="2">
        <v>73.83</v>
      </c>
      <c r="E28">
        <f t="shared" si="1"/>
        <v>33</v>
      </c>
    </row>
    <row r="29" spans="1:5" x14ac:dyDescent="0.25">
      <c r="A29" s="2">
        <v>0.5</v>
      </c>
      <c r="B29">
        <f t="shared" si="0"/>
        <v>42.5</v>
      </c>
      <c r="D29" s="2">
        <v>81.44</v>
      </c>
      <c r="E29">
        <f t="shared" si="1"/>
        <v>73</v>
      </c>
    </row>
    <row r="30" spans="1:5" x14ac:dyDescent="0.25">
      <c r="A30" s="2">
        <v>0.55000000000000004</v>
      </c>
      <c r="B30">
        <f t="shared" si="0"/>
        <v>52</v>
      </c>
      <c r="D30" s="2">
        <v>75.83</v>
      </c>
      <c r="E30">
        <f t="shared" si="1"/>
        <v>38</v>
      </c>
    </row>
    <row r="31" spans="1:5" x14ac:dyDescent="0.25">
      <c r="A31" s="2">
        <v>0.85</v>
      </c>
      <c r="B31">
        <f t="shared" si="0"/>
        <v>76</v>
      </c>
      <c r="D31" s="2">
        <v>78.48</v>
      </c>
      <c r="E31">
        <f t="shared" si="1"/>
        <v>55</v>
      </c>
    </row>
    <row r="32" spans="1:5" x14ac:dyDescent="0.25">
      <c r="A32" s="2">
        <v>0.75</v>
      </c>
      <c r="B32">
        <f t="shared" si="0"/>
        <v>71.5</v>
      </c>
      <c r="D32" s="2">
        <v>72.08</v>
      </c>
      <c r="E32">
        <f t="shared" si="1"/>
        <v>24.5</v>
      </c>
    </row>
    <row r="33" spans="1:5" x14ac:dyDescent="0.25">
      <c r="A33" s="2">
        <v>0.35</v>
      </c>
      <c r="B33">
        <f t="shared" si="0"/>
        <v>23.5</v>
      </c>
      <c r="D33" s="2">
        <v>78.97</v>
      </c>
      <c r="E33">
        <f t="shared" si="1"/>
        <v>57</v>
      </c>
    </row>
    <row r="34" spans="1:5" x14ac:dyDescent="0.25">
      <c r="A34" s="2">
        <v>0.65</v>
      </c>
      <c r="B34">
        <f t="shared" si="0"/>
        <v>64</v>
      </c>
      <c r="D34" s="2">
        <v>70.3</v>
      </c>
      <c r="E34">
        <f t="shared" si="1"/>
        <v>15</v>
      </c>
    </row>
    <row r="35" spans="1:5" x14ac:dyDescent="0.25">
      <c r="A35" s="2">
        <v>0.7</v>
      </c>
      <c r="B35">
        <f t="shared" si="0"/>
        <v>67.5</v>
      </c>
      <c r="D35" s="2">
        <v>80.48</v>
      </c>
      <c r="E35">
        <f t="shared" si="1"/>
        <v>71</v>
      </c>
    </row>
    <row r="36" spans="1:5" x14ac:dyDescent="0.25">
      <c r="A36" s="2">
        <v>0.5</v>
      </c>
      <c r="B36">
        <f t="shared" si="0"/>
        <v>42.5</v>
      </c>
      <c r="D36" s="2">
        <v>76.98</v>
      </c>
      <c r="E36">
        <f t="shared" si="1"/>
        <v>43</v>
      </c>
    </row>
    <row r="37" spans="1:5" x14ac:dyDescent="0.25">
      <c r="A37" s="2">
        <v>0.35</v>
      </c>
      <c r="B37">
        <f t="shared" si="0"/>
        <v>23.5</v>
      </c>
      <c r="D37" s="2">
        <v>71.489999999999995</v>
      </c>
      <c r="E37">
        <f t="shared" si="1"/>
        <v>20</v>
      </c>
    </row>
    <row r="38" spans="1:5" x14ac:dyDescent="0.25">
      <c r="A38" s="2">
        <v>0.3</v>
      </c>
      <c r="B38">
        <f t="shared" si="0"/>
        <v>16.5</v>
      </c>
      <c r="D38" s="2">
        <v>63.84</v>
      </c>
      <c r="E38">
        <f t="shared" si="1"/>
        <v>4</v>
      </c>
    </row>
    <row r="39" spans="1:5" x14ac:dyDescent="0.25">
      <c r="A39" s="2">
        <v>0.2</v>
      </c>
      <c r="B39">
        <f t="shared" si="0"/>
        <v>8</v>
      </c>
      <c r="D39" s="2">
        <v>79.03</v>
      </c>
      <c r="E39">
        <f t="shared" si="1"/>
        <v>58</v>
      </c>
    </row>
    <row r="40" spans="1:5" x14ac:dyDescent="0.25">
      <c r="A40" s="2">
        <v>0.4</v>
      </c>
      <c r="B40">
        <f t="shared" si="0"/>
        <v>31</v>
      </c>
      <c r="D40" s="2">
        <v>68.97</v>
      </c>
      <c r="E40">
        <f t="shared" si="1"/>
        <v>10</v>
      </c>
    </row>
    <row r="41" spans="1:5" x14ac:dyDescent="0.25">
      <c r="A41" s="2">
        <v>0.15</v>
      </c>
      <c r="B41">
        <f t="shared" si="0"/>
        <v>5</v>
      </c>
      <c r="D41" s="2">
        <v>78</v>
      </c>
      <c r="E41">
        <f t="shared" si="1"/>
        <v>51</v>
      </c>
    </row>
    <row r="42" spans="1:5" x14ac:dyDescent="0.25">
      <c r="A42" s="2">
        <v>0.9</v>
      </c>
      <c r="B42">
        <f t="shared" si="0"/>
        <v>79</v>
      </c>
      <c r="D42" s="2">
        <v>82.49</v>
      </c>
      <c r="E42">
        <f t="shared" si="1"/>
        <v>75</v>
      </c>
    </row>
    <row r="43" spans="1:5" x14ac:dyDescent="0.25">
      <c r="A43" s="2">
        <v>0.25</v>
      </c>
      <c r="B43">
        <f t="shared" si="0"/>
        <v>11.5</v>
      </c>
      <c r="D43" s="2">
        <v>79.72</v>
      </c>
      <c r="E43">
        <f t="shared" si="1"/>
        <v>65</v>
      </c>
    </row>
    <row r="44" spans="1:5" x14ac:dyDescent="0.25">
      <c r="A44" s="2">
        <v>0.5</v>
      </c>
      <c r="B44">
        <f t="shared" si="0"/>
        <v>42.5</v>
      </c>
      <c r="D44" s="2">
        <v>82.67</v>
      </c>
      <c r="E44">
        <f t="shared" si="1"/>
        <v>76</v>
      </c>
    </row>
    <row r="45" spans="1:5" x14ac:dyDescent="0.25">
      <c r="A45" s="2">
        <v>0.6</v>
      </c>
      <c r="B45">
        <f t="shared" si="0"/>
        <v>59.5</v>
      </c>
      <c r="D45" s="2">
        <v>75.39</v>
      </c>
      <c r="E45">
        <f t="shared" si="1"/>
        <v>35</v>
      </c>
    </row>
    <row r="46" spans="1:5" x14ac:dyDescent="0.25">
      <c r="A46" s="2">
        <v>0.45</v>
      </c>
      <c r="B46">
        <f t="shared" si="0"/>
        <v>36</v>
      </c>
      <c r="D46" s="2">
        <v>78.040000000000006</v>
      </c>
      <c r="E46">
        <f t="shared" si="1"/>
        <v>53</v>
      </c>
    </row>
    <row r="47" spans="1:5" x14ac:dyDescent="0.25">
      <c r="A47" s="2">
        <v>0.55000000000000004</v>
      </c>
      <c r="B47">
        <f t="shared" si="0"/>
        <v>52</v>
      </c>
      <c r="D47" s="2">
        <v>75.66</v>
      </c>
      <c r="E47">
        <f t="shared" si="1"/>
        <v>37</v>
      </c>
    </row>
    <row r="48" spans="1:5" x14ac:dyDescent="0.25">
      <c r="A48" s="2">
        <v>0.3</v>
      </c>
      <c r="B48">
        <f t="shared" si="0"/>
        <v>16.5</v>
      </c>
      <c r="D48" s="2">
        <v>72.650000000000006</v>
      </c>
      <c r="E48">
        <f t="shared" si="1"/>
        <v>28</v>
      </c>
    </row>
    <row r="49" spans="1:5" x14ac:dyDescent="0.25">
      <c r="A49" s="2">
        <v>0.6</v>
      </c>
      <c r="B49">
        <f t="shared" si="0"/>
        <v>59.5</v>
      </c>
      <c r="D49" s="2">
        <v>72.06</v>
      </c>
      <c r="E49">
        <f t="shared" si="1"/>
        <v>23</v>
      </c>
    </row>
    <row r="50" spans="1:5" x14ac:dyDescent="0.25">
      <c r="A50" s="2">
        <v>0.4</v>
      </c>
      <c r="B50">
        <f t="shared" si="0"/>
        <v>31</v>
      </c>
      <c r="D50" s="2">
        <v>78.290000000000006</v>
      </c>
      <c r="E50">
        <f t="shared" si="1"/>
        <v>54</v>
      </c>
    </row>
    <row r="51" spans="1:5" x14ac:dyDescent="0.25">
      <c r="A51" s="2">
        <v>0.05</v>
      </c>
      <c r="B51">
        <f t="shared" si="0"/>
        <v>1.5</v>
      </c>
      <c r="D51" s="2">
        <v>77.8</v>
      </c>
      <c r="E51">
        <f t="shared" si="1"/>
        <v>49</v>
      </c>
    </row>
    <row r="52" spans="1:5" x14ac:dyDescent="0.25">
      <c r="A52" s="2">
        <v>0.4</v>
      </c>
      <c r="B52">
        <f t="shared" si="0"/>
        <v>31</v>
      </c>
      <c r="D52" s="2">
        <v>65.3</v>
      </c>
      <c r="E52">
        <f t="shared" si="1"/>
        <v>5</v>
      </c>
    </row>
    <row r="53" spans="1:5" x14ac:dyDescent="0.25">
      <c r="A53" s="2">
        <v>0.65</v>
      </c>
      <c r="B53">
        <f t="shared" si="0"/>
        <v>64</v>
      </c>
      <c r="D53" s="2">
        <v>77.55</v>
      </c>
      <c r="E53">
        <f t="shared" si="1"/>
        <v>46</v>
      </c>
    </row>
    <row r="54" spans="1:5" x14ac:dyDescent="0.25">
      <c r="A54" s="2">
        <v>0.75</v>
      </c>
      <c r="B54">
        <f t="shared" si="0"/>
        <v>71.5</v>
      </c>
      <c r="D54" s="2">
        <v>76.62</v>
      </c>
      <c r="E54">
        <f t="shared" si="1"/>
        <v>40</v>
      </c>
    </row>
    <row r="55" spans="1:5" x14ac:dyDescent="0.25">
      <c r="A55" s="2">
        <v>0.5</v>
      </c>
      <c r="B55">
        <f t="shared" si="0"/>
        <v>42.5</v>
      </c>
      <c r="D55" s="2">
        <v>73.7</v>
      </c>
      <c r="E55">
        <f t="shared" si="1"/>
        <v>32</v>
      </c>
    </row>
    <row r="56" spans="1:5" x14ac:dyDescent="0.25">
      <c r="A56" s="2">
        <v>0.6</v>
      </c>
      <c r="B56">
        <f t="shared" si="0"/>
        <v>59.5</v>
      </c>
      <c r="D56" s="2">
        <v>79.790000000000006</v>
      </c>
      <c r="E56">
        <f t="shared" si="1"/>
        <v>66</v>
      </c>
    </row>
    <row r="57" spans="1:5" x14ac:dyDescent="0.25">
      <c r="A57" s="2">
        <v>0.65</v>
      </c>
      <c r="B57">
        <f t="shared" si="0"/>
        <v>64</v>
      </c>
      <c r="D57" s="2">
        <v>70.39</v>
      </c>
      <c r="E57">
        <f t="shared" si="1"/>
        <v>16</v>
      </c>
    </row>
    <row r="58" spans="1:5" x14ac:dyDescent="0.25">
      <c r="A58" s="2">
        <v>0.5</v>
      </c>
      <c r="B58">
        <f t="shared" si="0"/>
        <v>42.5</v>
      </c>
      <c r="D58" s="2">
        <v>85.37</v>
      </c>
      <c r="E58">
        <f t="shared" si="1"/>
        <v>78</v>
      </c>
    </row>
    <row r="59" spans="1:5" x14ac:dyDescent="0.25">
      <c r="A59" s="2">
        <v>0.55000000000000004</v>
      </c>
      <c r="B59">
        <f t="shared" si="0"/>
        <v>52</v>
      </c>
      <c r="D59" s="2">
        <v>77.400000000000006</v>
      </c>
      <c r="E59">
        <f t="shared" si="1"/>
        <v>45</v>
      </c>
    </row>
    <row r="60" spans="1:5" x14ac:dyDescent="0.25">
      <c r="A60" s="2">
        <v>0.55000000000000004</v>
      </c>
      <c r="B60">
        <f t="shared" si="0"/>
        <v>52</v>
      </c>
      <c r="D60" s="2">
        <v>76.5</v>
      </c>
      <c r="E60">
        <f t="shared" si="1"/>
        <v>39</v>
      </c>
    </row>
    <row r="61" spans="1:5" x14ac:dyDescent="0.25">
      <c r="A61" s="2">
        <v>0.55000000000000004</v>
      </c>
      <c r="B61">
        <f t="shared" si="0"/>
        <v>52</v>
      </c>
      <c r="D61" s="2">
        <v>83.63</v>
      </c>
      <c r="E61">
        <f t="shared" si="1"/>
        <v>77</v>
      </c>
    </row>
    <row r="62" spans="1:5" x14ac:dyDescent="0.25">
      <c r="A62" s="2">
        <v>0.4</v>
      </c>
      <c r="B62">
        <f t="shared" si="0"/>
        <v>31</v>
      </c>
      <c r="D62" s="2">
        <v>79.510000000000005</v>
      </c>
      <c r="E62">
        <f t="shared" si="1"/>
        <v>62</v>
      </c>
    </row>
    <row r="63" spans="1:5" x14ac:dyDescent="0.25">
      <c r="A63" s="2">
        <v>0.7</v>
      </c>
      <c r="B63">
        <f t="shared" si="0"/>
        <v>67.5</v>
      </c>
      <c r="D63" s="2">
        <v>70.59</v>
      </c>
      <c r="E63">
        <f t="shared" si="1"/>
        <v>18</v>
      </c>
    </row>
    <row r="64" spans="1:5" x14ac:dyDescent="0.25">
      <c r="A64" s="2">
        <v>0.4</v>
      </c>
      <c r="B64">
        <f t="shared" si="0"/>
        <v>31</v>
      </c>
      <c r="D64" s="2">
        <v>69.930000000000007</v>
      </c>
      <c r="E64">
        <f t="shared" si="1"/>
        <v>14</v>
      </c>
    </row>
    <row r="65" spans="1:5" x14ac:dyDescent="0.25">
      <c r="A65" s="2">
        <v>0.25</v>
      </c>
      <c r="B65">
        <f t="shared" si="0"/>
        <v>11.5</v>
      </c>
      <c r="D65" s="2">
        <v>81.08</v>
      </c>
      <c r="E65">
        <f t="shared" si="1"/>
        <v>72</v>
      </c>
    </row>
    <row r="66" spans="1:5" x14ac:dyDescent="0.25">
      <c r="A66" s="2">
        <v>0.25</v>
      </c>
      <c r="B66">
        <f t="shared" ref="B66:B80" si="2">_xlfn.RANK.AVG(A66,$A$2:$A$81,1)</f>
        <v>11.5</v>
      </c>
      <c r="D66" s="2">
        <v>76.69</v>
      </c>
      <c r="E66">
        <f t="shared" si="1"/>
        <v>41</v>
      </c>
    </row>
    <row r="67" spans="1:5" x14ac:dyDescent="0.25">
      <c r="A67" s="2">
        <v>0.4</v>
      </c>
      <c r="B67">
        <f t="shared" si="2"/>
        <v>31</v>
      </c>
      <c r="D67" s="2">
        <v>79.27</v>
      </c>
      <c r="E67">
        <f t="shared" ref="E67:E81" si="3">_xlfn.RANK.AVG(D67,$D$2:$D$81,1)</f>
        <v>61</v>
      </c>
    </row>
    <row r="68" spans="1:5" x14ac:dyDescent="0.25">
      <c r="A68" s="2">
        <v>0.5</v>
      </c>
      <c r="B68">
        <f t="shared" si="2"/>
        <v>42.5</v>
      </c>
      <c r="D68" s="2">
        <v>79.83</v>
      </c>
      <c r="E68">
        <f t="shared" si="3"/>
        <v>67</v>
      </c>
    </row>
    <row r="69" spans="1:5" x14ac:dyDescent="0.25">
      <c r="A69" s="2">
        <v>0.35</v>
      </c>
      <c r="B69">
        <f t="shared" si="2"/>
        <v>23.5</v>
      </c>
      <c r="D69" s="2">
        <v>70.540000000000006</v>
      </c>
      <c r="E69">
        <f t="shared" si="3"/>
        <v>17</v>
      </c>
    </row>
    <row r="70" spans="1:5" x14ac:dyDescent="0.25">
      <c r="A70" s="2">
        <v>0.5</v>
      </c>
      <c r="B70">
        <f t="shared" si="2"/>
        <v>42.5</v>
      </c>
      <c r="D70" s="2">
        <v>72.53</v>
      </c>
      <c r="E70">
        <f t="shared" si="3"/>
        <v>27</v>
      </c>
    </row>
    <row r="71" spans="1:5" x14ac:dyDescent="0.25">
      <c r="A71" s="2">
        <v>0.45</v>
      </c>
      <c r="B71">
        <f t="shared" si="2"/>
        <v>36</v>
      </c>
      <c r="D71" s="2">
        <v>80.41</v>
      </c>
      <c r="E71">
        <f t="shared" si="3"/>
        <v>70</v>
      </c>
    </row>
    <row r="72" spans="1:5" x14ac:dyDescent="0.25">
      <c r="A72" s="2">
        <v>0.2</v>
      </c>
      <c r="B72">
        <f t="shared" si="2"/>
        <v>8</v>
      </c>
      <c r="D72" s="2">
        <v>68.680000000000007</v>
      </c>
      <c r="E72">
        <f t="shared" si="3"/>
        <v>9</v>
      </c>
    </row>
    <row r="73" spans="1:5" x14ac:dyDescent="0.25">
      <c r="A73" s="2">
        <v>0.35</v>
      </c>
      <c r="B73">
        <f>_xlfn.RANK.AVG(A73,$A$2:$A$81,1)</f>
        <v>23.5</v>
      </c>
      <c r="D73" s="2">
        <v>72.81</v>
      </c>
      <c r="E73">
        <f t="shared" si="3"/>
        <v>29</v>
      </c>
    </row>
    <row r="74" spans="1:5" x14ac:dyDescent="0.25">
      <c r="A74" s="2">
        <v>0.6</v>
      </c>
      <c r="B74">
        <f t="shared" si="2"/>
        <v>59.5</v>
      </c>
      <c r="D74" s="2">
        <v>71.94</v>
      </c>
      <c r="E74">
        <f t="shared" si="3"/>
        <v>22</v>
      </c>
    </row>
    <row r="75" spans="1:5" x14ac:dyDescent="0.25">
      <c r="A75" s="2">
        <v>0.3</v>
      </c>
      <c r="B75">
        <f t="shared" si="2"/>
        <v>16.5</v>
      </c>
      <c r="D75" s="2">
        <v>69.83</v>
      </c>
      <c r="E75">
        <f t="shared" si="3"/>
        <v>13</v>
      </c>
    </row>
    <row r="76" spans="1:5" x14ac:dyDescent="0.25">
      <c r="A76" s="2">
        <v>0.9</v>
      </c>
      <c r="B76">
        <f t="shared" si="2"/>
        <v>79</v>
      </c>
      <c r="D76" s="2">
        <v>77.31</v>
      </c>
      <c r="E76">
        <f t="shared" si="3"/>
        <v>44</v>
      </c>
    </row>
    <row r="77" spans="1:5" x14ac:dyDescent="0.25">
      <c r="A77" s="2">
        <v>0.75</v>
      </c>
      <c r="B77">
        <f t="shared" si="2"/>
        <v>71.5</v>
      </c>
      <c r="D77" s="2">
        <v>79.540000000000006</v>
      </c>
      <c r="E77">
        <f t="shared" si="3"/>
        <v>63</v>
      </c>
    </row>
    <row r="78" spans="1:5" x14ac:dyDescent="0.25">
      <c r="A78" s="2">
        <v>0.2</v>
      </c>
      <c r="B78">
        <f t="shared" si="2"/>
        <v>8</v>
      </c>
      <c r="D78" s="2">
        <v>66.900000000000006</v>
      </c>
      <c r="E78">
        <f t="shared" si="3"/>
        <v>7</v>
      </c>
    </row>
    <row r="79" spans="1:5" x14ac:dyDescent="0.25">
      <c r="A79" s="2">
        <v>0.9</v>
      </c>
      <c r="B79">
        <f t="shared" si="2"/>
        <v>79</v>
      </c>
      <c r="D79" s="2">
        <v>73.59</v>
      </c>
      <c r="E79">
        <f t="shared" si="3"/>
        <v>31</v>
      </c>
    </row>
    <row r="80" spans="1:5" x14ac:dyDescent="0.25">
      <c r="A80" s="2">
        <f>Tabela1[[#This Row],[% F]]</f>
        <v>0.6</v>
      </c>
      <c r="B80">
        <f t="shared" si="2"/>
        <v>59.5</v>
      </c>
      <c r="C80" s="2"/>
      <c r="D80" s="2">
        <v>77.680000000000007</v>
      </c>
      <c r="E80">
        <f>_xlfn.RANK.AVG(D80,$D$2:$D$81,1)</f>
        <v>48</v>
      </c>
    </row>
    <row r="81" spans="1:5" x14ac:dyDescent="0.25">
      <c r="A81" s="2">
        <f>Tabela1[[#This Row],[% F]]</f>
        <v>0.7</v>
      </c>
      <c r="B81">
        <f>_xlfn.RANK.AVG(A81,$A$2:$A$81,1)</f>
        <v>67.5</v>
      </c>
      <c r="C81" s="2"/>
      <c r="D81" s="2">
        <v>79.89</v>
      </c>
      <c r="E81">
        <f t="shared" si="3"/>
        <v>69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E8" sqref="E8"/>
    </sheetView>
  </sheetViews>
  <sheetFormatPr defaultRowHeight="15" x14ac:dyDescent="0.25"/>
  <sheetData>
    <row r="1" spans="1:6" ht="15.75" thickBot="1" x14ac:dyDescent="0.3">
      <c r="A1" t="s">
        <v>11</v>
      </c>
      <c r="B1" t="s">
        <v>14</v>
      </c>
    </row>
    <row r="2" spans="1:6" x14ac:dyDescent="0.25">
      <c r="A2">
        <v>0.15</v>
      </c>
      <c r="B2">
        <v>77.59</v>
      </c>
      <c r="D2" s="7"/>
      <c r="E2" s="7" t="s">
        <v>11</v>
      </c>
      <c r="F2" s="7" t="s">
        <v>14</v>
      </c>
    </row>
    <row r="3" spans="1:6" x14ac:dyDescent="0.25">
      <c r="A3">
        <v>0.1</v>
      </c>
      <c r="B3">
        <v>85.46</v>
      </c>
      <c r="D3" s="5" t="s">
        <v>11</v>
      </c>
      <c r="E3" s="5">
        <v>1</v>
      </c>
      <c r="F3" s="5"/>
    </row>
    <row r="4" spans="1:6" ht="15.75" thickBot="1" x14ac:dyDescent="0.3">
      <c r="A4">
        <v>0.85</v>
      </c>
      <c r="B4">
        <v>81.680000000000007</v>
      </c>
      <c r="D4" s="6" t="s">
        <v>14</v>
      </c>
      <c r="E4" s="23">
        <f>CORREL(A2:A81,B2:B81)</f>
        <v>0.15268653530693699</v>
      </c>
      <c r="F4" s="6">
        <v>1</v>
      </c>
    </row>
    <row r="5" spans="1:6" x14ac:dyDescent="0.25">
      <c r="A5">
        <v>0.45</v>
      </c>
      <c r="B5">
        <v>72.39</v>
      </c>
      <c r="E5" t="str">
        <f ca="1">_xlfn.FORMULATEXT(E4)</f>
        <v>=CORREL(A2:A81;B2:B81)</v>
      </c>
    </row>
    <row r="6" spans="1:6" x14ac:dyDescent="0.25">
      <c r="A6">
        <v>0.3</v>
      </c>
      <c r="B6">
        <v>79.09</v>
      </c>
    </row>
    <row r="7" spans="1:6" x14ac:dyDescent="0.25">
      <c r="A7">
        <v>0.05</v>
      </c>
      <c r="B7">
        <v>65.31</v>
      </c>
    </row>
    <row r="8" spans="1:6" x14ac:dyDescent="0.25">
      <c r="A8">
        <v>0.15</v>
      </c>
      <c r="B8">
        <v>75.5</v>
      </c>
    </row>
    <row r="9" spans="1:6" x14ac:dyDescent="0.25">
      <c r="A9">
        <v>0.35</v>
      </c>
      <c r="B9">
        <v>73.45</v>
      </c>
    </row>
    <row r="10" spans="1:6" x14ac:dyDescent="0.25">
      <c r="A10">
        <v>0.35</v>
      </c>
      <c r="B10">
        <v>54.42</v>
      </c>
    </row>
    <row r="11" spans="1:6" x14ac:dyDescent="0.25">
      <c r="A11">
        <v>0.55000000000000004</v>
      </c>
      <c r="B11">
        <v>85.53</v>
      </c>
    </row>
    <row r="12" spans="1:6" x14ac:dyDescent="0.25">
      <c r="A12">
        <v>0.55000000000000004</v>
      </c>
      <c r="B12">
        <v>61.82</v>
      </c>
    </row>
    <row r="13" spans="1:6" x14ac:dyDescent="0.25">
      <c r="A13">
        <v>0.35</v>
      </c>
      <c r="B13">
        <v>77.94</v>
      </c>
    </row>
    <row r="14" spans="1:6" x14ac:dyDescent="0.25">
      <c r="A14">
        <v>0.35</v>
      </c>
      <c r="B14">
        <v>67.489999999999995</v>
      </c>
    </row>
    <row r="15" spans="1:6" x14ac:dyDescent="0.25">
      <c r="A15">
        <v>0.5</v>
      </c>
      <c r="B15">
        <v>72.08</v>
      </c>
    </row>
    <row r="16" spans="1:6" x14ac:dyDescent="0.25">
      <c r="A16">
        <v>0.4</v>
      </c>
      <c r="B16">
        <v>74.89</v>
      </c>
    </row>
    <row r="17" spans="1:6" x14ac:dyDescent="0.25">
      <c r="A17">
        <v>0.7</v>
      </c>
      <c r="B17">
        <v>69.12</v>
      </c>
    </row>
    <row r="18" spans="1:6" x14ac:dyDescent="0.25">
      <c r="A18">
        <v>0.85</v>
      </c>
      <c r="B18">
        <v>79.86</v>
      </c>
    </row>
    <row r="19" spans="1:6" x14ac:dyDescent="0.25">
      <c r="A19">
        <v>0.3</v>
      </c>
      <c r="B19">
        <v>71.39</v>
      </c>
    </row>
    <row r="20" spans="1:6" x14ac:dyDescent="0.25">
      <c r="A20">
        <v>0.5</v>
      </c>
      <c r="B20">
        <v>71.900000000000006</v>
      </c>
    </row>
    <row r="21" spans="1:6" x14ac:dyDescent="0.25">
      <c r="A21">
        <v>0.3</v>
      </c>
      <c r="B21">
        <v>69.41</v>
      </c>
    </row>
    <row r="22" spans="1:6" x14ac:dyDescent="0.25">
      <c r="A22">
        <v>0.55000000000000004</v>
      </c>
      <c r="B22">
        <v>78.03</v>
      </c>
      <c r="D22" s="12"/>
      <c r="E22" s="12"/>
      <c r="F22" s="12"/>
    </row>
    <row r="23" spans="1:6" x14ac:dyDescent="0.25">
      <c r="A23">
        <v>0.5</v>
      </c>
      <c r="B23">
        <v>79.22</v>
      </c>
      <c r="D23" s="5"/>
      <c r="F23" s="5"/>
    </row>
    <row r="24" spans="1:6" x14ac:dyDescent="0.25">
      <c r="A24">
        <v>0.75</v>
      </c>
      <c r="B24">
        <v>60.77</v>
      </c>
      <c r="D24" s="5"/>
      <c r="E24" s="5"/>
      <c r="F24" s="5"/>
    </row>
    <row r="25" spans="1:6" x14ac:dyDescent="0.25">
      <c r="A25">
        <v>0.8</v>
      </c>
      <c r="B25">
        <v>78.72</v>
      </c>
      <c r="D25" s="12"/>
      <c r="E25" s="12"/>
      <c r="F25" s="12"/>
    </row>
    <row r="26" spans="1:6" x14ac:dyDescent="0.25">
      <c r="A26">
        <v>0.55000000000000004</v>
      </c>
      <c r="B26">
        <v>79.599999999999994</v>
      </c>
      <c r="D26" s="5"/>
      <c r="E26" s="5"/>
      <c r="F26" s="5"/>
    </row>
    <row r="27" spans="1:6" x14ac:dyDescent="0.25">
      <c r="A27">
        <v>0.25</v>
      </c>
      <c r="B27">
        <v>76.75</v>
      </c>
      <c r="D27" s="5"/>
      <c r="E27" s="5"/>
      <c r="F27" s="5"/>
    </row>
    <row r="28" spans="1:6" x14ac:dyDescent="0.25">
      <c r="A28">
        <v>0.6</v>
      </c>
      <c r="B28">
        <v>73.83</v>
      </c>
      <c r="D28" s="5"/>
      <c r="E28" s="5"/>
      <c r="F28" s="5"/>
    </row>
    <row r="29" spans="1:6" x14ac:dyDescent="0.25">
      <c r="A29">
        <v>0.5</v>
      </c>
      <c r="B29">
        <v>81.44</v>
      </c>
    </row>
    <row r="30" spans="1:6" x14ac:dyDescent="0.25">
      <c r="A30">
        <v>0.55000000000000004</v>
      </c>
      <c r="B30">
        <v>75.83</v>
      </c>
    </row>
    <row r="31" spans="1:6" x14ac:dyDescent="0.25">
      <c r="A31">
        <v>0.85</v>
      </c>
      <c r="B31">
        <v>78.48</v>
      </c>
    </row>
    <row r="32" spans="1:6" x14ac:dyDescent="0.25">
      <c r="A32">
        <v>0.75</v>
      </c>
      <c r="B32">
        <v>72.08</v>
      </c>
    </row>
    <row r="33" spans="1:2" x14ac:dyDescent="0.25">
      <c r="A33">
        <v>0.35</v>
      </c>
      <c r="B33">
        <v>78.97</v>
      </c>
    </row>
    <row r="34" spans="1:2" x14ac:dyDescent="0.25">
      <c r="A34">
        <v>0.65</v>
      </c>
      <c r="B34">
        <v>70.3</v>
      </c>
    </row>
    <row r="35" spans="1:2" x14ac:dyDescent="0.25">
      <c r="A35">
        <v>0.7</v>
      </c>
      <c r="B35">
        <v>80.48</v>
      </c>
    </row>
    <row r="36" spans="1:2" x14ac:dyDescent="0.25">
      <c r="A36">
        <v>0.5</v>
      </c>
      <c r="B36">
        <v>76.98</v>
      </c>
    </row>
    <row r="37" spans="1:2" x14ac:dyDescent="0.25">
      <c r="A37">
        <v>0.35</v>
      </c>
      <c r="B37">
        <v>71.489999999999995</v>
      </c>
    </row>
    <row r="38" spans="1:2" x14ac:dyDescent="0.25">
      <c r="A38">
        <v>0.3</v>
      </c>
      <c r="B38">
        <v>63.84</v>
      </c>
    </row>
    <row r="39" spans="1:2" x14ac:dyDescent="0.25">
      <c r="A39">
        <v>0.2</v>
      </c>
      <c r="B39">
        <v>79.03</v>
      </c>
    </row>
    <row r="40" spans="1:2" x14ac:dyDescent="0.25">
      <c r="A40">
        <v>0.4</v>
      </c>
      <c r="B40">
        <v>68.97</v>
      </c>
    </row>
    <row r="41" spans="1:2" x14ac:dyDescent="0.25">
      <c r="A41">
        <v>0.15</v>
      </c>
      <c r="B41">
        <v>78</v>
      </c>
    </row>
    <row r="42" spans="1:2" x14ac:dyDescent="0.25">
      <c r="A42">
        <v>0.9</v>
      </c>
      <c r="B42">
        <v>82.49</v>
      </c>
    </row>
    <row r="43" spans="1:2" x14ac:dyDescent="0.25">
      <c r="A43">
        <v>0.25</v>
      </c>
      <c r="B43">
        <v>79.72</v>
      </c>
    </row>
    <row r="44" spans="1:2" x14ac:dyDescent="0.25">
      <c r="A44">
        <v>0.5</v>
      </c>
      <c r="B44">
        <v>82.67</v>
      </c>
    </row>
    <row r="45" spans="1:2" x14ac:dyDescent="0.25">
      <c r="A45">
        <v>0.6</v>
      </c>
      <c r="B45">
        <v>75.39</v>
      </c>
    </row>
    <row r="46" spans="1:2" x14ac:dyDescent="0.25">
      <c r="A46">
        <v>0.45</v>
      </c>
      <c r="B46">
        <v>78.040000000000006</v>
      </c>
    </row>
    <row r="47" spans="1:2" x14ac:dyDescent="0.25">
      <c r="A47">
        <v>0.55000000000000004</v>
      </c>
      <c r="B47">
        <v>75.66</v>
      </c>
    </row>
    <row r="48" spans="1:2" x14ac:dyDescent="0.25">
      <c r="A48">
        <v>0.3</v>
      </c>
      <c r="B48">
        <v>72.650000000000006</v>
      </c>
    </row>
    <row r="49" spans="1:2" x14ac:dyDescent="0.25">
      <c r="A49">
        <v>0.6</v>
      </c>
      <c r="B49">
        <v>72.06</v>
      </c>
    </row>
    <row r="50" spans="1:2" x14ac:dyDescent="0.25">
      <c r="A50">
        <v>0.4</v>
      </c>
      <c r="B50">
        <v>78.290000000000006</v>
      </c>
    </row>
    <row r="51" spans="1:2" x14ac:dyDescent="0.25">
      <c r="A51">
        <v>0.05</v>
      </c>
      <c r="B51">
        <v>77.8</v>
      </c>
    </row>
    <row r="52" spans="1:2" x14ac:dyDescent="0.25">
      <c r="A52">
        <v>0.4</v>
      </c>
      <c r="B52">
        <v>65.3</v>
      </c>
    </row>
    <row r="53" spans="1:2" x14ac:dyDescent="0.25">
      <c r="A53">
        <v>0.65</v>
      </c>
      <c r="B53">
        <v>77.55</v>
      </c>
    </row>
    <row r="54" spans="1:2" x14ac:dyDescent="0.25">
      <c r="A54">
        <v>0.75</v>
      </c>
      <c r="B54">
        <v>76.62</v>
      </c>
    </row>
    <row r="55" spans="1:2" x14ac:dyDescent="0.25">
      <c r="A55">
        <v>0.5</v>
      </c>
      <c r="B55">
        <v>73.7</v>
      </c>
    </row>
    <row r="56" spans="1:2" x14ac:dyDescent="0.25">
      <c r="A56">
        <v>0.6</v>
      </c>
      <c r="B56">
        <v>79.790000000000006</v>
      </c>
    </row>
    <row r="57" spans="1:2" x14ac:dyDescent="0.25">
      <c r="A57">
        <v>0.65</v>
      </c>
      <c r="B57">
        <v>70.39</v>
      </c>
    </row>
    <row r="58" spans="1:2" x14ac:dyDescent="0.25">
      <c r="A58">
        <v>0.5</v>
      </c>
      <c r="B58">
        <v>85.37</v>
      </c>
    </row>
    <row r="59" spans="1:2" x14ac:dyDescent="0.25">
      <c r="A59">
        <v>0.55000000000000004</v>
      </c>
      <c r="B59">
        <v>77.400000000000006</v>
      </c>
    </row>
    <row r="60" spans="1:2" x14ac:dyDescent="0.25">
      <c r="A60">
        <v>0.55000000000000004</v>
      </c>
      <c r="B60">
        <v>76.5</v>
      </c>
    </row>
    <row r="61" spans="1:2" x14ac:dyDescent="0.25">
      <c r="A61">
        <v>0.55000000000000004</v>
      </c>
      <c r="B61">
        <v>83.63</v>
      </c>
    </row>
    <row r="62" spans="1:2" x14ac:dyDescent="0.25">
      <c r="A62">
        <v>0.4</v>
      </c>
      <c r="B62">
        <v>79.510000000000005</v>
      </c>
    </row>
    <row r="63" spans="1:2" x14ac:dyDescent="0.25">
      <c r="A63">
        <v>0.7</v>
      </c>
      <c r="B63">
        <v>70.59</v>
      </c>
    </row>
    <row r="64" spans="1:2" x14ac:dyDescent="0.25">
      <c r="A64">
        <v>0.4</v>
      </c>
      <c r="B64">
        <v>69.930000000000007</v>
      </c>
    </row>
    <row r="65" spans="1:2" x14ac:dyDescent="0.25">
      <c r="A65">
        <v>0.25</v>
      </c>
      <c r="B65">
        <v>81.08</v>
      </c>
    </row>
    <row r="66" spans="1:2" x14ac:dyDescent="0.25">
      <c r="A66">
        <v>0.25</v>
      </c>
      <c r="B66">
        <v>76.69</v>
      </c>
    </row>
    <row r="67" spans="1:2" x14ac:dyDescent="0.25">
      <c r="A67">
        <v>0.4</v>
      </c>
      <c r="B67">
        <v>79.27</v>
      </c>
    </row>
    <row r="68" spans="1:2" x14ac:dyDescent="0.25">
      <c r="A68">
        <v>0.5</v>
      </c>
      <c r="B68">
        <v>79.83</v>
      </c>
    </row>
    <row r="69" spans="1:2" x14ac:dyDescent="0.25">
      <c r="A69">
        <v>0.35</v>
      </c>
      <c r="B69">
        <v>70.540000000000006</v>
      </c>
    </row>
    <row r="70" spans="1:2" x14ac:dyDescent="0.25">
      <c r="A70">
        <v>0.5</v>
      </c>
      <c r="B70">
        <v>72.53</v>
      </c>
    </row>
    <row r="71" spans="1:2" x14ac:dyDescent="0.25">
      <c r="A71">
        <v>0.45</v>
      </c>
      <c r="B71">
        <v>80.41</v>
      </c>
    </row>
    <row r="72" spans="1:2" x14ac:dyDescent="0.25">
      <c r="A72">
        <v>0.2</v>
      </c>
      <c r="B72">
        <v>68.680000000000007</v>
      </c>
    </row>
    <row r="73" spans="1:2" x14ac:dyDescent="0.25">
      <c r="A73">
        <v>0.35</v>
      </c>
      <c r="B73">
        <v>72.81</v>
      </c>
    </row>
    <row r="74" spans="1:2" x14ac:dyDescent="0.25">
      <c r="A74">
        <v>0.6</v>
      </c>
      <c r="B74">
        <v>71.94</v>
      </c>
    </row>
    <row r="75" spans="1:2" x14ac:dyDescent="0.25">
      <c r="A75">
        <v>0.3</v>
      </c>
      <c r="B75">
        <v>69.83</v>
      </c>
    </row>
    <row r="76" spans="1:2" x14ac:dyDescent="0.25">
      <c r="A76">
        <v>0.9</v>
      </c>
      <c r="B76">
        <v>77.31</v>
      </c>
    </row>
    <row r="77" spans="1:2" x14ac:dyDescent="0.25">
      <c r="A77">
        <v>0.75</v>
      </c>
      <c r="B77">
        <v>79.540000000000006</v>
      </c>
    </row>
    <row r="78" spans="1:2" x14ac:dyDescent="0.25">
      <c r="A78">
        <v>0.2</v>
      </c>
      <c r="B78">
        <v>66.900000000000006</v>
      </c>
    </row>
    <row r="79" spans="1:2" x14ac:dyDescent="0.25">
      <c r="A79">
        <v>0.9</v>
      </c>
      <c r="B79">
        <v>73.59</v>
      </c>
    </row>
    <row r="80" spans="1:2" x14ac:dyDescent="0.25">
      <c r="A80">
        <v>0.6</v>
      </c>
      <c r="B80">
        <v>77.680000000000007</v>
      </c>
    </row>
    <row r="81" spans="1:2" x14ac:dyDescent="0.25">
      <c r="A81">
        <v>0.7</v>
      </c>
      <c r="B81">
        <v>84.59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43"/>
  <sheetViews>
    <sheetView topLeftCell="B1" zoomScaleNormal="100" workbookViewId="0">
      <selection activeCell="E10" sqref="E10"/>
    </sheetView>
  </sheetViews>
  <sheetFormatPr defaultRowHeight="15" x14ac:dyDescent="0.25"/>
  <sheetData>
    <row r="2" spans="3:9" x14ac:dyDescent="0.25">
      <c r="C2" t="s">
        <v>72</v>
      </c>
    </row>
    <row r="4" spans="3:9" x14ac:dyDescent="0.25">
      <c r="C4" s="19" t="s">
        <v>69</v>
      </c>
      <c r="D4" s="19"/>
      <c r="E4" s="19"/>
      <c r="F4" s="19"/>
      <c r="G4" s="19"/>
      <c r="H4" s="19"/>
      <c r="I4" s="19"/>
    </row>
    <row r="5" spans="3:9" x14ac:dyDescent="0.25">
      <c r="C5" s="21"/>
      <c r="D5" s="22">
        <v>0.1</v>
      </c>
      <c r="E5" s="22">
        <v>0.05</v>
      </c>
      <c r="F5" s="22">
        <v>2.5000000000000001E-2</v>
      </c>
      <c r="G5" s="22">
        <v>0.01</v>
      </c>
      <c r="H5" s="22">
        <v>5.0000000000000001E-3</v>
      </c>
      <c r="I5" s="22">
        <v>1E-3</v>
      </c>
    </row>
    <row r="6" spans="3:9" ht="6.75" customHeight="1" x14ac:dyDescent="0.25"/>
    <row r="7" spans="3:9" x14ac:dyDescent="0.25">
      <c r="C7" s="20" t="s">
        <v>70</v>
      </c>
      <c r="D7" s="20"/>
      <c r="E7" s="20"/>
      <c r="F7" s="20"/>
      <c r="G7" s="20"/>
      <c r="H7" s="20"/>
      <c r="I7" s="20"/>
    </row>
    <row r="8" spans="3:9" x14ac:dyDescent="0.25">
      <c r="C8" s="14" t="s">
        <v>71</v>
      </c>
      <c r="D8" s="15">
        <v>0.2</v>
      </c>
      <c r="E8" s="15">
        <v>0.1</v>
      </c>
      <c r="F8" s="15">
        <v>0.05</v>
      </c>
      <c r="G8" s="15">
        <v>0.02</v>
      </c>
      <c r="H8" s="15">
        <v>0.01</v>
      </c>
      <c r="I8" s="15">
        <v>2E-3</v>
      </c>
    </row>
    <row r="9" spans="3:9" x14ac:dyDescent="0.25">
      <c r="C9" s="2">
        <v>5</v>
      </c>
      <c r="D9" s="13">
        <v>0.68700000000000006</v>
      </c>
      <c r="E9" s="13">
        <v>0.80500000000000005</v>
      </c>
      <c r="F9" s="13">
        <v>0.878</v>
      </c>
      <c r="G9" s="13">
        <v>0.93400000000000005</v>
      </c>
      <c r="H9" s="13">
        <v>0.95899999999999996</v>
      </c>
      <c r="I9" s="13">
        <v>0.98599999999999999</v>
      </c>
    </row>
    <row r="10" spans="3:9" x14ac:dyDescent="0.25">
      <c r="C10" s="2">
        <v>6</v>
      </c>
      <c r="D10" s="13">
        <v>0.60799999999999998</v>
      </c>
      <c r="E10" s="13">
        <v>0.72899999999999998</v>
      </c>
      <c r="F10" s="13">
        <v>0.81100000000000005</v>
      </c>
      <c r="G10" s="13">
        <v>0.88200000000000001</v>
      </c>
      <c r="H10" s="13">
        <v>0.91700000000000004</v>
      </c>
      <c r="I10" s="13">
        <v>0.96299999999999997</v>
      </c>
    </row>
    <row r="11" spans="3:9" x14ac:dyDescent="0.25">
      <c r="C11" s="2">
        <v>7</v>
      </c>
      <c r="D11" s="13">
        <v>0.55100000000000005</v>
      </c>
      <c r="E11" s="13">
        <v>0.66900000000000004</v>
      </c>
      <c r="F11" s="13">
        <v>0.754</v>
      </c>
      <c r="G11" s="13">
        <v>0.83299999999999996</v>
      </c>
      <c r="H11" s="13">
        <v>0.875</v>
      </c>
      <c r="I11" s="13">
        <v>0.93500000000000005</v>
      </c>
    </row>
    <row r="12" spans="3:9" x14ac:dyDescent="0.25">
      <c r="C12" s="2">
        <v>8</v>
      </c>
      <c r="D12" s="13">
        <v>0.50700000000000001</v>
      </c>
      <c r="E12" s="13">
        <v>0.621</v>
      </c>
      <c r="F12" s="13">
        <v>0.70699999999999996</v>
      </c>
      <c r="G12" s="13">
        <v>0.78900000000000003</v>
      </c>
      <c r="H12" s="13">
        <v>0.83399999999999996</v>
      </c>
      <c r="I12" s="13">
        <v>0.90500000000000003</v>
      </c>
    </row>
    <row r="13" spans="3:9" x14ac:dyDescent="0.25">
      <c r="C13" s="2">
        <v>9</v>
      </c>
      <c r="D13" s="13">
        <v>0.47199999999999998</v>
      </c>
      <c r="E13" s="13">
        <v>0.58199999999999996</v>
      </c>
      <c r="F13" s="13">
        <v>0.66600000000000004</v>
      </c>
      <c r="G13" s="13">
        <v>0.75</v>
      </c>
      <c r="H13" s="13">
        <v>0.79800000000000004</v>
      </c>
      <c r="I13" s="13">
        <v>0.875</v>
      </c>
    </row>
    <row r="14" spans="3:9" x14ac:dyDescent="0.25">
      <c r="C14" s="2">
        <v>10</v>
      </c>
      <c r="D14" s="13">
        <v>0.443</v>
      </c>
      <c r="E14" s="13">
        <v>0.54900000000000004</v>
      </c>
      <c r="F14" s="13">
        <v>0.63200000000000001</v>
      </c>
      <c r="G14" s="13">
        <v>0.71499999999999997</v>
      </c>
      <c r="H14" s="13">
        <v>0.76500000000000001</v>
      </c>
      <c r="I14" s="13">
        <v>0.84699999999999998</v>
      </c>
    </row>
    <row r="15" spans="3:9" x14ac:dyDescent="0.25">
      <c r="C15" s="2">
        <v>11</v>
      </c>
      <c r="D15" s="13">
        <v>0.41899999999999998</v>
      </c>
      <c r="E15" s="13">
        <v>0.52100000000000002</v>
      </c>
      <c r="F15" s="13">
        <v>0.60199999999999998</v>
      </c>
      <c r="G15" s="13">
        <v>0.68500000000000005</v>
      </c>
      <c r="H15" s="13">
        <v>0.73499999999999999</v>
      </c>
      <c r="I15" s="13">
        <v>0.82</v>
      </c>
    </row>
    <row r="16" spans="3:9" x14ac:dyDescent="0.25">
      <c r="C16" s="2">
        <v>12</v>
      </c>
      <c r="D16" s="13">
        <v>0.39800000000000002</v>
      </c>
      <c r="E16" s="13">
        <v>0.497</v>
      </c>
      <c r="F16" s="13">
        <v>0.57599999999999996</v>
      </c>
      <c r="G16" s="13">
        <v>0.65800000000000003</v>
      </c>
      <c r="H16" s="13">
        <v>0.70799999999999996</v>
      </c>
      <c r="I16" s="13">
        <v>0.79500000000000004</v>
      </c>
    </row>
    <row r="17" spans="3:9" x14ac:dyDescent="0.25">
      <c r="C17" s="2">
        <v>13</v>
      </c>
      <c r="D17" s="13">
        <v>0.38</v>
      </c>
      <c r="E17" s="13">
        <v>0.47599999999999998</v>
      </c>
      <c r="F17" s="13">
        <v>0.55300000000000005</v>
      </c>
      <c r="G17" s="13">
        <v>0.63400000000000001</v>
      </c>
      <c r="H17" s="13">
        <v>0.68400000000000005</v>
      </c>
      <c r="I17" s="13">
        <v>0.77200000000000002</v>
      </c>
    </row>
    <row r="18" spans="3:9" x14ac:dyDescent="0.25">
      <c r="C18" s="2">
        <v>14</v>
      </c>
      <c r="D18" s="13">
        <v>0.36499999999999999</v>
      </c>
      <c r="E18" s="13">
        <v>0.45800000000000002</v>
      </c>
      <c r="F18" s="13">
        <v>0.53200000000000003</v>
      </c>
      <c r="G18" s="13">
        <v>0.61199999999999999</v>
      </c>
      <c r="H18" s="13">
        <v>0.66100000000000003</v>
      </c>
      <c r="I18" s="13">
        <v>0.75</v>
      </c>
    </row>
    <row r="19" spans="3:9" x14ac:dyDescent="0.25">
      <c r="C19" s="2">
        <v>15</v>
      </c>
      <c r="D19" s="13">
        <v>0.35099999999999998</v>
      </c>
      <c r="E19" s="13">
        <v>0.441</v>
      </c>
      <c r="F19" s="13">
        <v>0.51400000000000001</v>
      </c>
      <c r="G19" s="13">
        <v>0.59199999999999997</v>
      </c>
      <c r="H19" s="13">
        <v>0.64100000000000001</v>
      </c>
      <c r="I19" s="13">
        <v>0.73</v>
      </c>
    </row>
    <row r="20" spans="3:9" x14ac:dyDescent="0.25">
      <c r="C20" s="2">
        <v>16</v>
      </c>
      <c r="D20" s="13">
        <v>0.33800000000000002</v>
      </c>
      <c r="E20" s="13">
        <v>0.42599999999999999</v>
      </c>
      <c r="F20" s="13">
        <v>0.497</v>
      </c>
      <c r="G20" s="13">
        <v>0.57399999999999995</v>
      </c>
      <c r="H20" s="13">
        <v>0.623</v>
      </c>
      <c r="I20" s="13">
        <v>0.71099999999999997</v>
      </c>
    </row>
    <row r="21" spans="3:9" x14ac:dyDescent="0.25">
      <c r="C21" s="2">
        <v>17</v>
      </c>
      <c r="D21" s="13">
        <v>0.32700000000000001</v>
      </c>
      <c r="E21" s="13">
        <v>0.41199999999999998</v>
      </c>
      <c r="F21" s="13">
        <v>0.48199999999999998</v>
      </c>
      <c r="G21" s="13">
        <v>0.55800000000000005</v>
      </c>
      <c r="H21" s="13">
        <v>0.60599999999999998</v>
      </c>
      <c r="I21" s="13">
        <v>0.69399999999999995</v>
      </c>
    </row>
    <row r="22" spans="3:9" x14ac:dyDescent="0.25">
      <c r="C22" s="2">
        <v>18</v>
      </c>
      <c r="D22" s="13">
        <v>0.317</v>
      </c>
      <c r="E22" s="13">
        <v>0.4</v>
      </c>
      <c r="F22" s="13">
        <v>0.46800000000000003</v>
      </c>
      <c r="G22" s="13">
        <v>0.54300000000000004</v>
      </c>
      <c r="H22" s="13">
        <v>0.59</v>
      </c>
      <c r="I22" s="13">
        <v>0.67800000000000005</v>
      </c>
    </row>
    <row r="23" spans="3:9" x14ac:dyDescent="0.25">
      <c r="C23" s="2">
        <v>19</v>
      </c>
      <c r="D23" s="13">
        <v>0.308</v>
      </c>
      <c r="E23" s="13">
        <v>0.38900000000000001</v>
      </c>
      <c r="F23" s="13">
        <v>0.45600000000000002</v>
      </c>
      <c r="G23" s="13">
        <v>0.52900000000000003</v>
      </c>
      <c r="H23" s="13">
        <v>0.57499999999999996</v>
      </c>
      <c r="I23" s="13">
        <v>0.66200000000000003</v>
      </c>
    </row>
    <row r="24" spans="3:9" x14ac:dyDescent="0.25">
      <c r="C24" s="2">
        <v>20</v>
      </c>
      <c r="D24" s="13">
        <v>0.29899999999999999</v>
      </c>
      <c r="E24" s="13">
        <v>0.378</v>
      </c>
      <c r="F24" s="13">
        <v>0.44400000000000001</v>
      </c>
      <c r="G24" s="13">
        <v>0.51600000000000001</v>
      </c>
      <c r="H24" s="13">
        <v>0.56100000000000005</v>
      </c>
      <c r="I24" s="13">
        <v>0.64800000000000002</v>
      </c>
    </row>
    <row r="25" spans="3:9" x14ac:dyDescent="0.25">
      <c r="C25" s="2">
        <v>21</v>
      </c>
      <c r="D25" s="13">
        <v>0.29099999999999998</v>
      </c>
      <c r="E25" s="13">
        <v>0.36899999999999999</v>
      </c>
      <c r="F25" s="13">
        <v>0.63500000000000001</v>
      </c>
      <c r="G25" s="13">
        <v>0.433</v>
      </c>
      <c r="H25" s="13">
        <v>0.503</v>
      </c>
      <c r="I25" s="13">
        <v>0.54900000000000004</v>
      </c>
    </row>
    <row r="26" spans="3:9" x14ac:dyDescent="0.25">
      <c r="C26" s="2">
        <v>22</v>
      </c>
      <c r="D26" s="13">
        <v>0.49199999999999999</v>
      </c>
      <c r="E26" s="13">
        <v>0.53700000000000003</v>
      </c>
      <c r="F26" s="13">
        <v>0.28399999999999997</v>
      </c>
      <c r="G26" s="13">
        <v>0.36</v>
      </c>
      <c r="H26" s="13">
        <v>0.42299999999999999</v>
      </c>
      <c r="I26" s="13">
        <v>0.622</v>
      </c>
    </row>
    <row r="27" spans="3:9" x14ac:dyDescent="0.25">
      <c r="C27" s="2">
        <v>23</v>
      </c>
      <c r="D27" s="13">
        <v>0.27700000000000002</v>
      </c>
      <c r="E27" s="13">
        <v>0.35199999999999998</v>
      </c>
      <c r="F27" s="13">
        <v>0.41299999999999998</v>
      </c>
      <c r="G27" s="13">
        <v>0.48199999999999998</v>
      </c>
      <c r="H27" s="13">
        <v>0.52600000000000002</v>
      </c>
      <c r="I27" s="13">
        <v>0.61</v>
      </c>
    </row>
    <row r="28" spans="3:9" x14ac:dyDescent="0.25">
      <c r="C28" s="2">
        <v>24</v>
      </c>
      <c r="D28" s="13">
        <v>0.27100000000000002</v>
      </c>
      <c r="E28" s="13">
        <v>0.34399999999999997</v>
      </c>
      <c r="F28" s="13">
        <v>0.40400000000000003</v>
      </c>
      <c r="G28" s="13">
        <v>0.47199999999999998</v>
      </c>
      <c r="H28" s="13">
        <v>0.51500000000000001</v>
      </c>
      <c r="I28" s="13">
        <v>0.59899999999999998</v>
      </c>
    </row>
    <row r="29" spans="3:9" x14ac:dyDescent="0.25">
      <c r="C29" s="2">
        <v>25</v>
      </c>
      <c r="D29" s="13">
        <v>0.26500000000000001</v>
      </c>
      <c r="E29" s="13">
        <v>0.33700000000000002</v>
      </c>
      <c r="F29" s="13">
        <v>0.39600000000000002</v>
      </c>
      <c r="G29" s="13">
        <v>0.46200000000000002</v>
      </c>
      <c r="H29" s="13">
        <v>0.505</v>
      </c>
      <c r="I29" s="13">
        <v>0.58799999999999997</v>
      </c>
    </row>
    <row r="30" spans="3:9" x14ac:dyDescent="0.25">
      <c r="C30" s="2">
        <v>26</v>
      </c>
      <c r="D30" s="13">
        <v>0.26</v>
      </c>
      <c r="E30" s="13">
        <v>0.33</v>
      </c>
      <c r="F30" s="13">
        <v>0.38800000000000001</v>
      </c>
      <c r="G30" s="13">
        <v>0.45300000000000001</v>
      </c>
      <c r="H30" s="13">
        <v>0.496</v>
      </c>
      <c r="I30" s="13">
        <v>0.57799999999999996</v>
      </c>
    </row>
    <row r="31" spans="3:9" x14ac:dyDescent="0.25">
      <c r="C31" s="2">
        <v>27</v>
      </c>
      <c r="D31" s="13">
        <v>0.255</v>
      </c>
      <c r="E31" s="13">
        <v>0.32300000000000001</v>
      </c>
      <c r="F31" s="13">
        <v>0.38100000000000001</v>
      </c>
      <c r="G31" s="13">
        <v>0.44500000000000001</v>
      </c>
      <c r="H31" s="13">
        <v>0.48699999999999999</v>
      </c>
      <c r="I31" s="13">
        <v>0.56799999999999995</v>
      </c>
    </row>
    <row r="32" spans="3:9" x14ac:dyDescent="0.25">
      <c r="C32" s="2">
        <v>28</v>
      </c>
      <c r="D32" s="13">
        <v>0.25</v>
      </c>
      <c r="E32" s="13">
        <v>0.317</v>
      </c>
      <c r="F32" s="13">
        <v>0.374</v>
      </c>
      <c r="G32" s="13">
        <v>0.437</v>
      </c>
      <c r="H32" s="13">
        <v>0.47899999999999998</v>
      </c>
      <c r="I32" s="13">
        <v>0.55900000000000005</v>
      </c>
    </row>
    <row r="33" spans="3:9" x14ac:dyDescent="0.25">
      <c r="C33" s="2">
        <v>29</v>
      </c>
      <c r="D33" s="13">
        <v>0.245</v>
      </c>
      <c r="E33" s="13">
        <v>0.311</v>
      </c>
      <c r="F33" s="13">
        <v>0.36699999999999999</v>
      </c>
      <c r="G33" s="13">
        <v>0.43</v>
      </c>
      <c r="H33" s="13">
        <v>0.47099999999999997</v>
      </c>
      <c r="I33" s="13">
        <v>0.55000000000000004</v>
      </c>
    </row>
    <row r="34" spans="3:9" x14ac:dyDescent="0.25">
      <c r="C34" s="2">
        <v>30</v>
      </c>
      <c r="D34" s="13">
        <v>0.24099999999999999</v>
      </c>
      <c r="E34" s="13">
        <v>0.30599999999999999</v>
      </c>
      <c r="F34" s="13">
        <v>0.36099999999999999</v>
      </c>
      <c r="G34" s="13">
        <v>0.42299999999999999</v>
      </c>
      <c r="H34" s="13">
        <v>0.46300000000000002</v>
      </c>
      <c r="I34" s="13">
        <v>0.54100000000000004</v>
      </c>
    </row>
    <row r="35" spans="3:9" x14ac:dyDescent="0.25">
      <c r="C35" s="2">
        <v>35</v>
      </c>
      <c r="D35" s="13">
        <v>0.222</v>
      </c>
      <c r="E35" s="13">
        <v>0.28299999999999997</v>
      </c>
      <c r="F35" s="13">
        <v>0.33400000000000002</v>
      </c>
      <c r="G35" s="13">
        <v>0.39200000000000002</v>
      </c>
      <c r="H35" s="13">
        <v>0.43</v>
      </c>
      <c r="I35" s="13">
        <v>0.504</v>
      </c>
    </row>
    <row r="36" spans="3:9" x14ac:dyDescent="0.25">
      <c r="C36" s="2">
        <v>40</v>
      </c>
      <c r="D36" s="13">
        <v>0.20699999999999999</v>
      </c>
      <c r="E36" s="13">
        <v>0.26400000000000001</v>
      </c>
      <c r="F36" s="13">
        <v>0.312</v>
      </c>
      <c r="G36" s="13">
        <v>0.36699999999999999</v>
      </c>
      <c r="H36" s="13">
        <v>0.40300000000000002</v>
      </c>
      <c r="I36" s="13">
        <v>0.47399999999999998</v>
      </c>
    </row>
    <row r="37" spans="3:9" x14ac:dyDescent="0.25">
      <c r="C37" s="2">
        <v>45</v>
      </c>
      <c r="D37" s="13">
        <v>0.19500000000000001</v>
      </c>
      <c r="E37" s="13">
        <v>0.248</v>
      </c>
      <c r="F37" s="13">
        <v>0.29399999999999998</v>
      </c>
      <c r="G37" s="13">
        <v>0.34599999999999997</v>
      </c>
      <c r="H37" s="13">
        <v>0.38</v>
      </c>
      <c r="I37" s="13">
        <v>0.44900000000000001</v>
      </c>
    </row>
    <row r="38" spans="3:9" x14ac:dyDescent="0.25">
      <c r="C38" s="2">
        <v>50</v>
      </c>
      <c r="D38" s="13">
        <v>0.184</v>
      </c>
      <c r="E38" s="13">
        <v>0.23499999999999999</v>
      </c>
      <c r="F38" s="13">
        <v>0.27900000000000003</v>
      </c>
      <c r="G38" s="13">
        <v>0.32800000000000001</v>
      </c>
      <c r="H38" s="13">
        <v>0.36099999999999999</v>
      </c>
      <c r="I38" s="13">
        <v>0.42699999999999999</v>
      </c>
    </row>
    <row r="39" spans="3:9" x14ac:dyDescent="0.25">
      <c r="C39" s="2">
        <v>60</v>
      </c>
      <c r="D39" s="13">
        <v>0.16800000000000001</v>
      </c>
      <c r="E39" s="13">
        <v>0.214</v>
      </c>
      <c r="F39" s="13">
        <v>0.254</v>
      </c>
      <c r="G39" s="13">
        <v>0.3</v>
      </c>
      <c r="H39" s="13">
        <v>0.33</v>
      </c>
      <c r="I39" s="13">
        <v>0.39100000000000001</v>
      </c>
    </row>
    <row r="40" spans="3:9" x14ac:dyDescent="0.25">
      <c r="C40" s="2">
        <v>70</v>
      </c>
      <c r="D40" s="16">
        <v>0.155</v>
      </c>
      <c r="E40" s="13">
        <v>0.19800000000000001</v>
      </c>
      <c r="F40" s="13">
        <v>0.23499999999999999</v>
      </c>
      <c r="G40" s="13">
        <v>0.27800000000000002</v>
      </c>
      <c r="H40" s="13">
        <v>0.30599999999999999</v>
      </c>
      <c r="I40" s="13">
        <v>0.36299999999999999</v>
      </c>
    </row>
    <row r="41" spans="3:9" x14ac:dyDescent="0.25">
      <c r="C41" s="2">
        <v>80</v>
      </c>
      <c r="D41" s="16">
        <v>0.14499999999999999</v>
      </c>
      <c r="E41" s="13">
        <v>0.185</v>
      </c>
      <c r="F41" s="13">
        <v>0.22</v>
      </c>
      <c r="G41" s="13">
        <v>0.26</v>
      </c>
      <c r="H41" s="13">
        <v>0.28599999999999998</v>
      </c>
      <c r="I41" s="13">
        <v>0.34</v>
      </c>
    </row>
    <row r="42" spans="3:9" x14ac:dyDescent="0.25">
      <c r="C42" s="2">
        <v>90</v>
      </c>
      <c r="D42" s="13">
        <v>0.13600000000000001</v>
      </c>
      <c r="E42" s="13">
        <v>0.17399999999999999</v>
      </c>
      <c r="F42" s="13">
        <v>0.20699999999999999</v>
      </c>
      <c r="G42" s="13">
        <v>0.245</v>
      </c>
      <c r="H42" s="13">
        <v>0.27</v>
      </c>
      <c r="I42" s="13">
        <v>0.32200000000000001</v>
      </c>
    </row>
    <row r="43" spans="3:9" x14ac:dyDescent="0.25">
      <c r="C43" s="2">
        <v>100</v>
      </c>
      <c r="D43" s="13">
        <v>0.129</v>
      </c>
      <c r="E43" s="13">
        <v>0.16500000000000001</v>
      </c>
      <c r="F43" s="13">
        <v>0.19700000000000001</v>
      </c>
      <c r="G43" s="13">
        <v>0.23200000000000001</v>
      </c>
      <c r="H43" s="13">
        <v>0.25600000000000001</v>
      </c>
      <c r="I43" s="13">
        <v>0.30499999999999999</v>
      </c>
    </row>
  </sheetData>
  <mergeCells count="2">
    <mergeCell ref="C7:I7"/>
    <mergeCell ref="C4:I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topLeftCell="A4" workbookViewId="0">
      <selection activeCell="B41" sqref="B41:D41"/>
    </sheetView>
  </sheetViews>
  <sheetFormatPr defaultRowHeight="15" x14ac:dyDescent="0.25"/>
  <sheetData>
    <row r="2" spans="2:8" x14ac:dyDescent="0.25">
      <c r="B2" t="s">
        <v>73</v>
      </c>
    </row>
    <row r="4" spans="2:8" x14ac:dyDescent="0.25">
      <c r="B4" s="19" t="s">
        <v>69</v>
      </c>
      <c r="C4" s="19"/>
      <c r="D4" s="19"/>
      <c r="E4" s="19"/>
      <c r="F4" s="19"/>
      <c r="G4" s="19"/>
      <c r="H4" s="19"/>
    </row>
    <row r="5" spans="2:8" x14ac:dyDescent="0.25">
      <c r="B5" s="21"/>
      <c r="C5" s="22">
        <v>0.1</v>
      </c>
      <c r="D5" s="22">
        <v>0.05</v>
      </c>
      <c r="E5" s="22">
        <v>2.5000000000000001E-2</v>
      </c>
      <c r="F5" s="22">
        <v>0.01</v>
      </c>
      <c r="G5" s="22">
        <v>5.0000000000000001E-3</v>
      </c>
      <c r="H5" s="22">
        <v>1E-3</v>
      </c>
    </row>
    <row r="6" spans="2:8" ht="6.75" customHeight="1" x14ac:dyDescent="0.25"/>
    <row r="7" spans="2:8" x14ac:dyDescent="0.25">
      <c r="B7" s="20" t="s">
        <v>70</v>
      </c>
      <c r="C7" s="20"/>
      <c r="D7" s="20"/>
      <c r="E7" s="20"/>
      <c r="F7" s="20"/>
      <c r="G7" s="20"/>
      <c r="H7" s="20"/>
    </row>
    <row r="8" spans="2:8" x14ac:dyDescent="0.25">
      <c r="B8" s="14" t="s">
        <v>71</v>
      </c>
      <c r="C8" s="15">
        <v>0.2</v>
      </c>
      <c r="D8" s="15">
        <v>0.1</v>
      </c>
      <c r="E8" s="15">
        <v>0.05</v>
      </c>
      <c r="F8" s="15">
        <v>0.02</v>
      </c>
      <c r="G8" s="15">
        <v>0.01</v>
      </c>
      <c r="H8" s="15">
        <v>2E-3</v>
      </c>
    </row>
    <row r="9" spans="2:8" x14ac:dyDescent="0.25">
      <c r="B9" s="2">
        <v>5</v>
      </c>
      <c r="C9" s="13">
        <v>0.8</v>
      </c>
      <c r="D9" s="13">
        <v>0.9</v>
      </c>
      <c r="E9" s="13">
        <v>1</v>
      </c>
      <c r="F9" s="13">
        <v>1</v>
      </c>
      <c r="G9" s="13" t="s">
        <v>17</v>
      </c>
      <c r="H9" s="13" t="s">
        <v>17</v>
      </c>
    </row>
    <row r="10" spans="2:8" x14ac:dyDescent="0.25">
      <c r="B10" s="2">
        <v>6</v>
      </c>
      <c r="C10" s="13">
        <v>0.65700000000000003</v>
      </c>
      <c r="D10" s="13">
        <v>0.82899999999999996</v>
      </c>
      <c r="E10" s="13">
        <v>0.88600000000000001</v>
      </c>
      <c r="F10" s="13">
        <v>0.94299999999999995</v>
      </c>
      <c r="G10" s="13">
        <v>1</v>
      </c>
      <c r="H10" s="13" t="s">
        <v>17</v>
      </c>
    </row>
    <row r="11" spans="2:8" x14ac:dyDescent="0.25">
      <c r="B11" s="2">
        <v>7</v>
      </c>
      <c r="C11" s="13">
        <v>0.57099999999999995</v>
      </c>
      <c r="D11" s="13">
        <v>0.71399999999999997</v>
      </c>
      <c r="E11" s="13">
        <v>0.78600000000000003</v>
      </c>
      <c r="F11" s="13">
        <v>0.89300000000000002</v>
      </c>
      <c r="G11" s="13">
        <v>0.92900000000000005</v>
      </c>
      <c r="H11" s="13">
        <v>1</v>
      </c>
    </row>
    <row r="12" spans="2:8" x14ac:dyDescent="0.25">
      <c r="B12" s="2">
        <v>8</v>
      </c>
      <c r="C12" s="13">
        <v>0.52400000000000002</v>
      </c>
      <c r="D12" s="13">
        <v>0.64300000000000002</v>
      </c>
      <c r="E12" s="13">
        <v>0.73799999999999999</v>
      </c>
      <c r="F12" s="13">
        <v>0.83299999999999996</v>
      </c>
      <c r="G12" s="13">
        <v>0.88100000000000001</v>
      </c>
      <c r="H12" s="13">
        <v>0.95199999999999996</v>
      </c>
    </row>
    <row r="13" spans="2:8" x14ac:dyDescent="0.25">
      <c r="B13" s="2">
        <v>9</v>
      </c>
      <c r="C13" s="13">
        <v>0.48299999999999998</v>
      </c>
      <c r="D13" s="13">
        <v>0.6</v>
      </c>
      <c r="E13" s="13">
        <v>0.7</v>
      </c>
      <c r="F13" s="13">
        <v>0.78300000000000003</v>
      </c>
      <c r="G13" s="13">
        <v>0.83299999999999996</v>
      </c>
      <c r="H13" s="13">
        <v>0.91700000000000004</v>
      </c>
    </row>
    <row r="14" spans="2:8" x14ac:dyDescent="0.25">
      <c r="B14" s="2">
        <v>10</v>
      </c>
      <c r="C14" s="13">
        <v>0.45500000000000002</v>
      </c>
      <c r="D14" s="13">
        <v>0.56399999999999995</v>
      </c>
      <c r="E14" s="13">
        <v>0.64800000000000002</v>
      </c>
      <c r="F14" s="13">
        <v>0.745</v>
      </c>
      <c r="G14" s="13">
        <v>0.79400000000000004</v>
      </c>
      <c r="H14" s="13">
        <v>0.879</v>
      </c>
    </row>
    <row r="15" spans="2:8" x14ac:dyDescent="0.25">
      <c r="B15" s="2">
        <v>11</v>
      </c>
      <c r="C15" s="13">
        <v>0.42699999999999999</v>
      </c>
      <c r="D15" s="13">
        <v>0.53600000000000003</v>
      </c>
      <c r="E15" s="13">
        <v>0.61799999999999999</v>
      </c>
      <c r="F15" s="13">
        <v>0.70899999999999996</v>
      </c>
      <c r="G15" s="13">
        <v>0.755</v>
      </c>
      <c r="H15" s="13">
        <v>0.84499999999999997</v>
      </c>
    </row>
    <row r="16" spans="2:8" x14ac:dyDescent="0.25">
      <c r="B16" s="2">
        <v>12</v>
      </c>
      <c r="C16" s="13">
        <v>0.40600000000000003</v>
      </c>
      <c r="D16" s="13">
        <v>0.503</v>
      </c>
      <c r="E16" s="13">
        <v>0.58699999999999997</v>
      </c>
      <c r="F16" s="13">
        <v>0.67800000000000005</v>
      </c>
      <c r="G16" s="13">
        <v>0.72699999999999998</v>
      </c>
      <c r="H16" s="13">
        <v>0.81799999999999995</v>
      </c>
    </row>
    <row r="17" spans="2:8" x14ac:dyDescent="0.25">
      <c r="B17" s="2">
        <v>13</v>
      </c>
      <c r="C17" s="13">
        <v>0.38500000000000001</v>
      </c>
      <c r="D17" s="13">
        <v>0.48399999999999999</v>
      </c>
      <c r="E17" s="13">
        <v>0.56000000000000005</v>
      </c>
      <c r="F17" s="13">
        <v>0.64800000000000002</v>
      </c>
      <c r="G17" s="13">
        <v>0.70299999999999996</v>
      </c>
      <c r="H17" s="13">
        <v>0.79100000000000004</v>
      </c>
    </row>
    <row r="18" spans="2:8" x14ac:dyDescent="0.25">
      <c r="B18" s="2">
        <v>14</v>
      </c>
      <c r="C18" s="13">
        <v>0.36699999999999999</v>
      </c>
      <c r="D18" s="13">
        <v>0.46400000000000002</v>
      </c>
      <c r="E18" s="13">
        <v>0.53800000000000003</v>
      </c>
      <c r="F18" s="13">
        <v>0.626</v>
      </c>
      <c r="G18" s="13">
        <v>0.67900000000000005</v>
      </c>
      <c r="H18" s="13">
        <v>0.77100000000000002</v>
      </c>
    </row>
    <row r="19" spans="2:8" x14ac:dyDescent="0.25">
      <c r="B19" s="2">
        <v>15</v>
      </c>
      <c r="C19" s="13">
        <v>0.35399999999999998</v>
      </c>
      <c r="D19" s="13">
        <v>0.44600000000000001</v>
      </c>
      <c r="E19" s="13">
        <v>0.52100000000000002</v>
      </c>
      <c r="F19" s="13">
        <v>0.60399999999999998</v>
      </c>
      <c r="G19" s="13">
        <v>0.65700000000000003</v>
      </c>
      <c r="H19" s="13">
        <v>0.75</v>
      </c>
    </row>
    <row r="20" spans="2:8" x14ac:dyDescent="0.25">
      <c r="B20" s="2">
        <v>16</v>
      </c>
      <c r="C20" s="13">
        <v>0.34100000000000003</v>
      </c>
      <c r="D20" s="13">
        <v>0.42899999999999999</v>
      </c>
      <c r="E20" s="13">
        <v>0.503</v>
      </c>
      <c r="F20" s="13">
        <v>0.58499999999999996</v>
      </c>
      <c r="G20" s="13">
        <v>0.63500000000000001</v>
      </c>
      <c r="H20" s="13">
        <v>0.72899999999999998</v>
      </c>
    </row>
    <row r="21" spans="2:8" x14ac:dyDescent="0.25">
      <c r="B21" s="2">
        <v>17</v>
      </c>
      <c r="C21" s="13">
        <v>0.32800000000000001</v>
      </c>
      <c r="D21" s="13">
        <v>0.41399999999999998</v>
      </c>
      <c r="E21" s="13">
        <v>0.48799999999999999</v>
      </c>
      <c r="F21" s="13">
        <v>0.56599999999999995</v>
      </c>
      <c r="G21" s="13">
        <v>0.61799999999999999</v>
      </c>
      <c r="H21" s="13">
        <v>0.71099999999999997</v>
      </c>
    </row>
    <row r="22" spans="2:8" x14ac:dyDescent="0.25">
      <c r="B22" s="2">
        <v>18</v>
      </c>
      <c r="C22" s="13">
        <v>0.317</v>
      </c>
      <c r="D22" s="13">
        <v>0.40100000000000002</v>
      </c>
      <c r="E22" s="13">
        <v>0.47399999999999998</v>
      </c>
      <c r="F22" s="13">
        <v>0.55000000000000004</v>
      </c>
      <c r="G22" s="13">
        <v>0.6</v>
      </c>
      <c r="H22" s="13">
        <v>0.69199999999999995</v>
      </c>
    </row>
    <row r="23" spans="2:8" x14ac:dyDescent="0.25">
      <c r="B23" s="2">
        <v>19</v>
      </c>
      <c r="C23" s="13">
        <v>0.309</v>
      </c>
      <c r="D23" s="13">
        <v>0.39100000000000001</v>
      </c>
      <c r="E23" s="13">
        <v>0.46</v>
      </c>
      <c r="F23" s="13">
        <v>0.53500000000000003</v>
      </c>
      <c r="G23" s="13">
        <v>0.58399999999999996</v>
      </c>
      <c r="H23" s="13">
        <v>0.67500000000000004</v>
      </c>
    </row>
    <row r="24" spans="2:8" x14ac:dyDescent="0.25">
      <c r="B24" s="2">
        <v>20</v>
      </c>
      <c r="C24" s="13">
        <v>0.29899999999999999</v>
      </c>
      <c r="D24" s="13">
        <v>0.38</v>
      </c>
      <c r="E24" s="13">
        <v>0.44700000000000001</v>
      </c>
      <c r="F24" s="13">
        <v>0.52200000000000002</v>
      </c>
      <c r="G24" s="13">
        <v>0.56999999999999995</v>
      </c>
      <c r="H24" s="13">
        <v>0.66</v>
      </c>
    </row>
    <row r="25" spans="2:8" x14ac:dyDescent="0.25">
      <c r="B25" s="2">
        <v>21</v>
      </c>
      <c r="C25" s="13">
        <v>0.29199999999999998</v>
      </c>
      <c r="D25" s="13">
        <v>0.37</v>
      </c>
      <c r="E25" s="13">
        <v>0.436</v>
      </c>
      <c r="F25" s="13">
        <v>0.50900000000000001</v>
      </c>
      <c r="G25" s="13">
        <v>0.55600000000000005</v>
      </c>
      <c r="H25" s="13">
        <v>0.64700000000000002</v>
      </c>
    </row>
    <row r="26" spans="2:8" x14ac:dyDescent="0.25">
      <c r="B26" s="2">
        <v>22</v>
      </c>
      <c r="C26" s="13">
        <v>0.28399999999999997</v>
      </c>
      <c r="D26" s="13">
        <v>0.36099999999999999</v>
      </c>
      <c r="E26" s="13">
        <v>0.42499999999999999</v>
      </c>
      <c r="F26" s="13">
        <v>0.497</v>
      </c>
      <c r="G26" s="13">
        <v>0.54400000000000004</v>
      </c>
      <c r="H26" s="13">
        <v>0.63300000000000001</v>
      </c>
    </row>
    <row r="27" spans="2:8" x14ac:dyDescent="0.25">
      <c r="B27" s="2">
        <v>23</v>
      </c>
      <c r="C27" s="13">
        <v>0.27800000000000002</v>
      </c>
      <c r="D27" s="13">
        <v>0.35299999999999998</v>
      </c>
      <c r="E27" s="13">
        <v>0.41599999999999998</v>
      </c>
      <c r="F27" s="13">
        <v>0.48599999999999999</v>
      </c>
      <c r="G27" s="13">
        <v>0.53200000000000003</v>
      </c>
      <c r="H27" s="13">
        <v>0.62</v>
      </c>
    </row>
    <row r="28" spans="2:8" x14ac:dyDescent="0.25">
      <c r="B28" s="2">
        <v>24</v>
      </c>
      <c r="C28" s="13">
        <v>0.27100000000000002</v>
      </c>
      <c r="D28" s="13">
        <v>0.34399999999999997</v>
      </c>
      <c r="E28" s="13">
        <v>0.40699999999999997</v>
      </c>
      <c r="F28" s="13">
        <v>0.47599999999999998</v>
      </c>
      <c r="G28" s="13">
        <v>0.52100000000000002</v>
      </c>
      <c r="H28" s="13">
        <v>0.60799999999999998</v>
      </c>
    </row>
    <row r="29" spans="2:8" x14ac:dyDescent="0.25">
      <c r="B29" s="2">
        <v>25</v>
      </c>
      <c r="C29" s="13">
        <v>0.26500000000000001</v>
      </c>
      <c r="D29" s="13">
        <v>0.33700000000000002</v>
      </c>
      <c r="E29" s="13">
        <v>0.39800000000000002</v>
      </c>
      <c r="F29" s="13">
        <v>0.46600000000000003</v>
      </c>
      <c r="G29" s="13">
        <v>0.51100000000000001</v>
      </c>
      <c r="H29" s="13">
        <v>0.59699999999999998</v>
      </c>
    </row>
    <row r="30" spans="2:8" x14ac:dyDescent="0.25">
      <c r="B30" s="2">
        <v>26</v>
      </c>
      <c r="C30" s="13">
        <v>0.25900000000000001</v>
      </c>
      <c r="D30" s="13">
        <v>0.33100000000000002</v>
      </c>
      <c r="E30" s="13">
        <v>0.39</v>
      </c>
      <c r="F30" s="13">
        <v>0.45700000000000002</v>
      </c>
      <c r="G30" s="13">
        <v>0.501</v>
      </c>
      <c r="H30" s="13">
        <v>0.58599999999999997</v>
      </c>
    </row>
    <row r="31" spans="2:8" x14ac:dyDescent="0.25">
      <c r="B31" s="2">
        <v>27</v>
      </c>
      <c r="C31" s="13">
        <v>0.255</v>
      </c>
      <c r="D31" s="13">
        <v>0.32400000000000001</v>
      </c>
      <c r="E31" s="13">
        <v>0.38300000000000001</v>
      </c>
      <c r="F31" s="13">
        <v>0.44900000000000001</v>
      </c>
      <c r="G31" s="13">
        <v>0.49199999999999999</v>
      </c>
      <c r="H31" s="13">
        <v>0.57599999999999996</v>
      </c>
    </row>
    <row r="32" spans="2:8" x14ac:dyDescent="0.25">
      <c r="B32" s="2">
        <v>28</v>
      </c>
      <c r="C32" s="13">
        <v>0.25</v>
      </c>
      <c r="D32" s="13">
        <v>0.318</v>
      </c>
      <c r="E32" s="13">
        <v>0.375</v>
      </c>
      <c r="F32" s="13">
        <v>0.441</v>
      </c>
      <c r="G32" s="13">
        <v>0.48299999999999998</v>
      </c>
      <c r="H32" s="13">
        <v>0.56699999999999995</v>
      </c>
    </row>
    <row r="33" spans="2:8" x14ac:dyDescent="0.25">
      <c r="B33" s="2">
        <v>29</v>
      </c>
      <c r="C33" s="13">
        <v>0.245</v>
      </c>
      <c r="D33" s="13">
        <v>0.312</v>
      </c>
      <c r="E33" s="13">
        <v>0.36899999999999999</v>
      </c>
      <c r="F33" s="13">
        <v>0.433</v>
      </c>
      <c r="G33" s="13">
        <v>0.47499999999999998</v>
      </c>
      <c r="H33" s="13">
        <v>0.55700000000000005</v>
      </c>
    </row>
    <row r="34" spans="2:8" x14ac:dyDescent="0.25">
      <c r="B34" s="2">
        <v>30</v>
      </c>
      <c r="C34" s="13">
        <v>0.24</v>
      </c>
      <c r="D34" s="13">
        <v>0.30599999999999999</v>
      </c>
      <c r="E34" s="13">
        <v>0.36199999999999999</v>
      </c>
      <c r="F34" s="13">
        <v>0.42599999999999999</v>
      </c>
      <c r="G34" s="13">
        <v>0.46700000000000003</v>
      </c>
      <c r="H34" s="13">
        <v>0.54800000000000004</v>
      </c>
    </row>
    <row r="35" spans="2:8" x14ac:dyDescent="0.25">
      <c r="B35" s="2">
        <v>35</v>
      </c>
      <c r="C35" s="13">
        <v>0.22</v>
      </c>
      <c r="D35" s="13">
        <v>0.28199999999999997</v>
      </c>
      <c r="E35" s="13">
        <v>0.33600000000000002</v>
      </c>
      <c r="F35" s="13">
        <v>0.39900000000000002</v>
      </c>
      <c r="G35" s="13">
        <v>0.442</v>
      </c>
      <c r="H35" s="13">
        <v>0.53</v>
      </c>
    </row>
    <row r="36" spans="2:8" x14ac:dyDescent="0.25">
      <c r="B36" s="2">
        <v>40</v>
      </c>
      <c r="C36" s="13">
        <v>0.20499999999999999</v>
      </c>
      <c r="D36" s="13">
        <v>0.26300000000000001</v>
      </c>
      <c r="E36" s="13">
        <v>0.314</v>
      </c>
      <c r="F36" s="13">
        <v>0.373</v>
      </c>
      <c r="G36" s="13">
        <v>0.41199999999999998</v>
      </c>
      <c r="H36" s="13">
        <v>0.495</v>
      </c>
    </row>
    <row r="37" spans="2:8" x14ac:dyDescent="0.25">
      <c r="B37" s="2">
        <v>45</v>
      </c>
      <c r="C37" s="13">
        <v>0.193</v>
      </c>
      <c r="D37" s="13">
        <v>0.248</v>
      </c>
      <c r="E37" s="13">
        <v>0.29499999999999998</v>
      </c>
      <c r="F37" s="13">
        <v>0.35099999999999998</v>
      </c>
      <c r="G37" s="13">
        <v>0.38800000000000001</v>
      </c>
      <c r="H37" s="13">
        <v>0.46600000000000003</v>
      </c>
    </row>
    <row r="38" spans="2:8" x14ac:dyDescent="0.25">
      <c r="B38" s="2">
        <v>50</v>
      </c>
      <c r="C38" s="13">
        <v>0.183</v>
      </c>
      <c r="D38" s="13">
        <v>0.23499999999999999</v>
      </c>
      <c r="E38" s="13">
        <v>0.28000000000000003</v>
      </c>
      <c r="F38" s="13">
        <v>0.33200000000000002</v>
      </c>
      <c r="G38" s="13">
        <v>0.36799999999999999</v>
      </c>
      <c r="H38" s="13">
        <v>0.441</v>
      </c>
    </row>
    <row r="39" spans="2:8" x14ac:dyDescent="0.25">
      <c r="B39" s="2">
        <v>60</v>
      </c>
      <c r="C39" s="13">
        <v>0.16700000000000001</v>
      </c>
      <c r="D39" s="13">
        <v>0.214</v>
      </c>
      <c r="E39" s="13">
        <v>0.255</v>
      </c>
      <c r="F39" s="13">
        <v>0.30299999999999999</v>
      </c>
      <c r="G39" s="13">
        <v>0.33500000000000002</v>
      </c>
      <c r="H39" s="13">
        <v>0.40200000000000002</v>
      </c>
    </row>
    <row r="40" spans="2:8" x14ac:dyDescent="0.25">
      <c r="B40" s="2">
        <v>70</v>
      </c>
      <c r="C40" s="13">
        <v>0.154</v>
      </c>
      <c r="D40" s="13">
        <v>0.19800000000000001</v>
      </c>
      <c r="E40" s="13">
        <v>0.23599999999999999</v>
      </c>
      <c r="F40" s="13">
        <v>0.28000000000000003</v>
      </c>
      <c r="G40" s="13">
        <v>0.31</v>
      </c>
      <c r="H40" s="13">
        <v>0.372</v>
      </c>
    </row>
    <row r="41" spans="2:8" x14ac:dyDescent="0.25">
      <c r="B41" s="2">
        <v>80</v>
      </c>
      <c r="C41" s="13">
        <v>0.14399999999999999</v>
      </c>
      <c r="D41" s="13">
        <v>0.185</v>
      </c>
      <c r="E41" s="13">
        <v>0.221</v>
      </c>
      <c r="F41" s="13">
        <v>0.26200000000000001</v>
      </c>
      <c r="G41" s="13">
        <v>0.28999999999999998</v>
      </c>
      <c r="H41" s="13">
        <v>0.34799999999999998</v>
      </c>
    </row>
    <row r="42" spans="2:8" x14ac:dyDescent="0.25">
      <c r="B42" s="2">
        <v>90</v>
      </c>
      <c r="C42" s="13">
        <v>0.13600000000000001</v>
      </c>
      <c r="D42" s="13">
        <v>0.17399999999999999</v>
      </c>
      <c r="E42" s="13">
        <v>0.20799999999999999</v>
      </c>
      <c r="F42" s="13">
        <v>0.247</v>
      </c>
      <c r="G42" s="13">
        <v>0.27300000000000002</v>
      </c>
      <c r="H42" s="13">
        <v>0.32800000000000001</v>
      </c>
    </row>
    <row r="43" spans="2:8" x14ac:dyDescent="0.25">
      <c r="B43" s="2">
        <v>100</v>
      </c>
      <c r="C43" s="13">
        <v>0.129</v>
      </c>
      <c r="D43" s="13">
        <v>0.16500000000000001</v>
      </c>
      <c r="E43" s="13">
        <v>0.19700000000000001</v>
      </c>
      <c r="F43" s="13">
        <v>0.23400000000000001</v>
      </c>
      <c r="G43" s="13">
        <v>0.25900000000000001</v>
      </c>
      <c r="H43" s="13">
        <v>0.311</v>
      </c>
    </row>
  </sheetData>
  <mergeCells count="2">
    <mergeCell ref="B4:H4"/>
    <mergeCell ref="B7:H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Sheet1</vt:lpstr>
      <vt:lpstr>Principais Análises</vt:lpstr>
      <vt:lpstr>SPEARMAN</vt:lpstr>
      <vt:lpstr>Planilha3</vt:lpstr>
      <vt:lpstr>Tabela Pearson</vt:lpstr>
      <vt:lpstr>Tabela Spearman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2022-04-08T19:16:39Z</dcterms:created>
  <dcterms:modified xsi:type="dcterms:W3CDTF">2022-05-20T17:55:11Z</dcterms:modified>
</cp:coreProperties>
</file>