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amm\OneDrive\Desktop\progetto excel\"/>
    </mc:Choice>
  </mc:AlternateContent>
  <xr:revisionPtr revIDLastSave="0" documentId="13_ncr:1_{230A1C0E-AEDE-4B6F-96C5-F3151B4AA3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ndite Supermercati Acme 2017 " sheetId="1" r:id="rId1"/>
    <sheet name="doman. 9" sheetId="3" r:id="rId2"/>
    <sheet name="doman. 10-15" sheetId="5" r:id="rId3"/>
    <sheet name="doman. 17" sheetId="6" r:id="rId4"/>
    <sheet name="tabella pivot" sheetId="7" r:id="rId5"/>
    <sheet name="grafico" sheetId="8" r:id="rId6"/>
    <sheet name="Città" sheetId="2" r:id="rId7"/>
  </sheets>
  <definedNames>
    <definedName name="_xlchart.v1.0" hidden="1">grafico!$C$2:$C$26</definedName>
    <definedName name="_xlchart.v1.1" hidden="1">grafico!$D$1</definedName>
    <definedName name="_xlchart.v1.2" hidden="1">grafico!$D$2:$D$26</definedName>
    <definedName name="Z_56A33B91_26AE_4B08_8131_A77A809AE303_.wvu.FilterData" localSheetId="0" hidden="1">'Vendite Supermercati Acme 2017 '!$C$1:$C$1000</definedName>
    <definedName name="Z_9C79C03A_0262_4B61_B3B8_2432362CA25D_.wvu.FilterData" localSheetId="0" hidden="1">'Vendite Supermercati Acme 2017 '!$A$1:$E$28</definedName>
  </definedNames>
  <calcPr calcId="191029"/>
  <customWorkbookViews>
    <customWorkbookView name="Gennaio" guid="{56A33B91-26AE-4B08-8131-A77A809AE303}" maximized="1" windowWidth="0" windowHeight="0" activeSheetId="0"/>
    <customWorkbookView name="Roma" guid="{9C79C03A-0262-4B61-B3B8-2432362CA25D}" maximized="1" windowWidth="0" windowHeight="0" activeSheetId="0"/>
  </customWorkbookViews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H21" i="5"/>
  <c r="H19" i="5"/>
  <c r="H12" i="5"/>
  <c r="H9" i="5"/>
  <c r="I7" i="1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2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5" i="5"/>
  <c r="H7" i="5"/>
  <c r="I6" i="1"/>
</calcChain>
</file>

<file path=xl/sharedStrings.xml><?xml version="1.0" encoding="utf-8"?>
<sst xmlns="http://schemas.openxmlformats.org/spreadsheetml/2006/main" count="556" uniqueCount="71">
  <si>
    <t># Scontrino</t>
  </si>
  <si>
    <t>Provincia</t>
  </si>
  <si>
    <t>Mese</t>
  </si>
  <si>
    <t>Importo Scontrino</t>
  </si>
  <si>
    <t>Reparto</t>
  </si>
  <si>
    <t>Città</t>
  </si>
  <si>
    <t>Domanda</t>
  </si>
  <si>
    <t>Risposta</t>
  </si>
  <si>
    <t>Roma</t>
  </si>
  <si>
    <t>gennaio</t>
  </si>
  <si>
    <t>Pasta</t>
  </si>
  <si>
    <t>Come si chiama questo foglio?</t>
  </si>
  <si>
    <t>Bevande</t>
  </si>
  <si>
    <t>Qual è una qualunque colonna non vuota in questo foglio?</t>
  </si>
  <si>
    <t>Qual è una qualunque riga non vuota in questo foglio?</t>
  </si>
  <si>
    <t>febbraio</t>
  </si>
  <si>
    <t>Ortofrutticolo</t>
  </si>
  <si>
    <t>Qual è una qualunque cella non vuota in questo foglio?</t>
  </si>
  <si>
    <t>Rieti</t>
  </si>
  <si>
    <t>Macelleria</t>
  </si>
  <si>
    <t>Qual è il totale degli importi delle vendite per il 2017? (usate una funzione per stabilirlo)</t>
  </si>
  <si>
    <t>marzo</t>
  </si>
  <si>
    <t>Forno</t>
  </si>
  <si>
    <t>Qual è il totale degli importi delle vendite per il mese di giugno? (anche qui usate una funzione)</t>
  </si>
  <si>
    <t>Ordinate le righe in ordine dall’importo più alto al più basso. Qual è la provincia alla riga 15?</t>
  </si>
  <si>
    <t>aprile</t>
  </si>
  <si>
    <t>Usate la formattazione condizionale ed evidenziate tutti i valori maggiori di 100 nella colonna degli importi.</t>
  </si>
  <si>
    <t>Quanti sono i valori evidenziati?</t>
  </si>
  <si>
    <t>Quante vendite sono state fatte a Latina? (numero delle vendite) (usate una funzione)</t>
  </si>
  <si>
    <t>Quante vendite sono state fatte a Roma ad aprile? (numero delle vendite) (usate una formula simile ma un po’ più complessa)</t>
  </si>
  <si>
    <t>Quanta pasta (somma dell'importo) è stata venduta a gennaio?</t>
  </si>
  <si>
    <t>Qual è l'importo medio di uno scontrino? (usate una funzione per calcolarlo)</t>
  </si>
  <si>
    <t>maggio</t>
  </si>
  <si>
    <t>Qual è l'importo medio di uno scontrino se consideriamo soltanto gli scontrini maggiori di €20? (potete arrotondare il risultato a due cifre decimali)</t>
  </si>
  <si>
    <t>Qual è l'importo medio di uno scontrino se consideriamo soltanto gli scontrini minori di €106? (potete arrotondare il risultato a due cifre decimali)</t>
  </si>
  <si>
    <t>giugno</t>
  </si>
  <si>
    <t>Frigo</t>
  </si>
  <si>
    <t>Come vedrete, la colonna Città è vuota. Abbiamo però aggiunto i dati relativi alle città nel secondo foglio. Usate una funzione per popolare la colonna Città con i dati provenienti dal secondo foglio.</t>
  </si>
  <si>
    <t>Latina</t>
  </si>
  <si>
    <t>Aggiungete una colonna a destra di Città e chiamatela Importo. Aggiungete poi una funzione che ci dia un risultato per ogni riga così che ogni importo maggiore di €63,91 ci restituisca il valore “Alto”, e ciascun importo minore di questa cifra ci restituisca il valore “Basso”.</t>
  </si>
  <si>
    <t>Create una Tabella Pivot ed aggiungetela in un terzo foglio. Aggiungete i mesi nelle righe, i reparti nelle colonne e l’importo scontrino nei valori. Qual è il reparto che ha avuto più vendite? (lasciate la tabella qui così saremo in grado di vederla)</t>
  </si>
  <si>
    <t>luglio</t>
  </si>
  <si>
    <t>Inserite un grafico (quello che ritenete più adatto) per visualizzare le vendite su base mensile (lasciatelo in uno dei fogli così potremo vederlo)</t>
  </si>
  <si>
    <t>Viterbo</t>
  </si>
  <si>
    <t>agosto</t>
  </si>
  <si>
    <t>Cereali</t>
  </si>
  <si>
    <t>Guardando il grafico, sapete dire durante quale mese ci sono state più vendite?</t>
  </si>
  <si>
    <t>settembre</t>
  </si>
  <si>
    <t>Frosinone</t>
  </si>
  <si>
    <t>novembre</t>
  </si>
  <si>
    <t>dicembre</t>
  </si>
  <si>
    <t>Gaeta</t>
  </si>
  <si>
    <t>Tarquinia</t>
  </si>
  <si>
    <t>Vendite Supermercati Acme 2017</t>
  </si>
  <si>
    <t>I valori evidenziati sono 6</t>
  </si>
  <si>
    <t>numero vendite a Latina</t>
  </si>
  <si>
    <t>numero vendite a Roma ad aprile</t>
  </si>
  <si>
    <t>tot(importo) pasta venduta agennaio</t>
  </si>
  <si>
    <t>importo medio scontrino</t>
  </si>
  <si>
    <t>importo medio scontrini &gt;20</t>
  </si>
  <si>
    <t>importo medio scontrini &lt;106</t>
  </si>
  <si>
    <t>importo</t>
  </si>
  <si>
    <t>Etichette di riga</t>
  </si>
  <si>
    <t>Totale complessivo</t>
  </si>
  <si>
    <t>Etichette di colonna</t>
  </si>
  <si>
    <t>Somma di Importo Scontrino</t>
  </si>
  <si>
    <t>Il reparto pasta con un importo di 551,13</t>
  </si>
  <si>
    <t>Nel mese di aprile</t>
  </si>
  <si>
    <t>La colonna D</t>
  </si>
  <si>
    <t>La riga 2</t>
  </si>
  <si>
    <t>La cella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</si>
</sst>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&quot;€&quot;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0" applyNumberFormat="1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0" fillId="2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3" borderId="0" xfId="0" applyNumberFormat="1" applyFont="1" applyFill="1" applyAlignment="1"/>
    <xf numFmtId="164" fontId="4" fillId="0" borderId="0" xfId="0" applyNumberFormat="1" applyFont="1"/>
    <xf numFmtId="165" fontId="3" fillId="0" borderId="0" xfId="0" applyNumberFormat="1" applyFont="1" applyAlignment="1"/>
    <xf numFmtId="165" fontId="4" fillId="0" borderId="0" xfId="0" applyNumberFormat="1" applyFont="1"/>
    <xf numFmtId="0" fontId="3" fillId="2" borderId="0" xfId="0" applyFont="1" applyFill="1"/>
    <xf numFmtId="0" fontId="5" fillId="0" borderId="0" xfId="0" applyFont="1" applyAlignment="1">
      <alignment wrapText="1"/>
    </xf>
  </cellXfs>
  <cellStyles count="1">
    <cellStyle name="Normale" xfId="0" builtinId="0"/>
  </cellStyles>
  <dxfs count="2"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Importo Scontrino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all" spc="12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Importo Scontrino</a:t>
          </a:r>
        </a:p>
      </cx:txPr>
    </cx:title>
    <cx:plotArea>
      <cx:plotAreaRegion>
        <cx:series layoutId="clusteredColumn" uniqueId="{D4F23BDD-5C37-4FF9-AAE5-B13F9CDFACD3}">
          <cx:tx>
            <cx:txData>
              <cx:f>_xlchart.v1.1</cx:f>
              <cx:v>Importo Scontrino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CB23C65-DF90-4DC4-856F-76DE78AAB59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3</xdr:row>
      <xdr:rowOff>102870</xdr:rowOff>
    </xdr:from>
    <xdr:to>
      <xdr:col>19</xdr:col>
      <xdr:colOff>205740</xdr:colOff>
      <xdr:row>23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3C69C2D0-FB8B-4238-82AC-69AF1A632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1260" y="605790"/>
              <a:ext cx="7246620" cy="3318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rossi" refreshedDate="44395.554725925926" createdVersion="7" refreshedVersion="7" minRefreshableVersion="3" recordCount="25" xr:uid="{21A8B569-61EE-4BA2-8000-32A849F18FCA}">
  <cacheSource type="worksheet">
    <worksheetSource ref="A1:F26" sheet="tabella pivot"/>
  </cacheSource>
  <cacheFields count="6">
    <cacheField name="# Scontrino" numFmtId="0">
      <sharedItems containsSemiMixedTypes="0" containsString="0" containsNumber="1" containsInteger="1" minValue="1" maxValue="25"/>
    </cacheField>
    <cacheField name="Provincia" numFmtId="0">
      <sharedItems/>
    </cacheField>
    <cacheField name="Mese" numFmtId="0">
      <sharedItems count="11">
        <s v="gennaio"/>
        <s v="febbraio"/>
        <s v="marzo"/>
        <s v="aprile"/>
        <s v="maggio"/>
        <s v="giugno"/>
        <s v="luglio"/>
        <s v="agosto"/>
        <s v="settembre"/>
        <s v="novembre"/>
        <s v="dicembre"/>
      </sharedItems>
    </cacheField>
    <cacheField name="Importo Scontrino" numFmtId="164">
      <sharedItems containsSemiMixedTypes="0" containsString="0" containsNumber="1" minValue="2.64" maxValue="140.69999999999999"/>
    </cacheField>
    <cacheField name="Reparto" numFmtId="0">
      <sharedItems count="7">
        <s v="Pasta"/>
        <s v="Bevande"/>
        <s v="Ortofrutticolo"/>
        <s v="Macelleria"/>
        <s v="Forno"/>
        <s v="Frigo"/>
        <s v="Cereali"/>
      </sharedItems>
    </cacheField>
    <cacheField name="Città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Roma"/>
    <x v="0"/>
    <n v="110.15"/>
    <x v="0"/>
    <s v="Roma"/>
  </r>
  <r>
    <n v="2"/>
    <s v="Roma"/>
    <x v="0"/>
    <n v="38.04"/>
    <x v="1"/>
    <s v="Roma"/>
  </r>
  <r>
    <n v="3"/>
    <s v="Roma"/>
    <x v="0"/>
    <n v="140.69999999999999"/>
    <x v="0"/>
    <s v="Roma"/>
  </r>
  <r>
    <n v="4"/>
    <s v="Roma"/>
    <x v="1"/>
    <n v="32.15"/>
    <x v="2"/>
    <s v="Roma"/>
  </r>
  <r>
    <n v="5"/>
    <s v="Rieti"/>
    <x v="1"/>
    <n v="52.47"/>
    <x v="3"/>
    <s v="Rieti"/>
  </r>
  <r>
    <n v="6"/>
    <s v="Roma"/>
    <x v="2"/>
    <n v="31.11"/>
    <x v="4"/>
    <s v="Roma"/>
  </r>
  <r>
    <n v="7"/>
    <s v="Roma"/>
    <x v="2"/>
    <n v="10.3"/>
    <x v="3"/>
    <s v="Roma"/>
  </r>
  <r>
    <n v="8"/>
    <s v="Roma"/>
    <x v="3"/>
    <n v="14.03"/>
    <x v="3"/>
    <s v="Roma"/>
  </r>
  <r>
    <n v="9"/>
    <s v="Roma"/>
    <x v="3"/>
    <n v="47.7"/>
    <x v="2"/>
    <s v="Roma"/>
  </r>
  <r>
    <n v="10"/>
    <s v="Roma"/>
    <x v="3"/>
    <n v="108"/>
    <x v="0"/>
    <s v="Roma"/>
  </r>
  <r>
    <n v="11"/>
    <s v="Roma"/>
    <x v="3"/>
    <n v="53.1"/>
    <x v="4"/>
    <s v="Roma"/>
  </r>
  <r>
    <n v="12"/>
    <s v="Roma"/>
    <x v="3"/>
    <n v="92.42"/>
    <x v="1"/>
    <s v="Roma"/>
  </r>
  <r>
    <n v="13"/>
    <s v="Roma"/>
    <x v="3"/>
    <n v="12"/>
    <x v="3"/>
    <s v="Roma"/>
  </r>
  <r>
    <n v="14"/>
    <s v="Roma"/>
    <x v="4"/>
    <n v="140.12"/>
    <x v="0"/>
    <s v="Roma"/>
  </r>
  <r>
    <n v="15"/>
    <s v="Roma"/>
    <x v="4"/>
    <n v="23.31"/>
    <x v="1"/>
    <s v="Roma"/>
  </r>
  <r>
    <n v="16"/>
    <s v="Roma"/>
    <x v="5"/>
    <n v="92.48"/>
    <x v="5"/>
    <s v="Roma"/>
  </r>
  <r>
    <n v="17"/>
    <s v="Latina"/>
    <x v="5"/>
    <n v="35.130000000000003"/>
    <x v="1"/>
    <s v="Gaeta"/>
  </r>
  <r>
    <n v="18"/>
    <s v="Latina"/>
    <x v="5"/>
    <n v="52.16"/>
    <x v="0"/>
    <s v="Gaeta"/>
  </r>
  <r>
    <n v="19"/>
    <s v="Roma"/>
    <x v="6"/>
    <n v="35.71"/>
    <x v="4"/>
    <s v="Roma"/>
  </r>
  <r>
    <n v="20"/>
    <s v="Viterbo"/>
    <x v="7"/>
    <n v="113.1"/>
    <x v="6"/>
    <s v="Tarquinia"/>
  </r>
  <r>
    <n v="21"/>
    <s v="Roma"/>
    <x v="7"/>
    <n v="55.1"/>
    <x v="3"/>
    <s v="Roma"/>
  </r>
  <r>
    <n v="22"/>
    <s v="Roma"/>
    <x v="8"/>
    <n v="2.64"/>
    <x v="4"/>
    <s v="Roma"/>
  </r>
  <r>
    <n v="23"/>
    <s v="Frosinone"/>
    <x v="8"/>
    <n v="99.64"/>
    <x v="6"/>
    <s v="Frosinone"/>
  </r>
  <r>
    <n v="24"/>
    <s v="Roma"/>
    <x v="9"/>
    <n v="66.98"/>
    <x v="2"/>
    <s v="Roma"/>
  </r>
  <r>
    <n v="25"/>
    <s v="Frosinone"/>
    <x v="10"/>
    <n v="139.11000000000001"/>
    <x v="6"/>
    <s v="Frosi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1089C-1F6A-432E-8FB9-C70D56579683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L1:T14" firstHeaderRow="1" firstDataRow="2" firstDataCol="1"/>
  <pivotFields count="6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  <pivotField axis="axisCol" showAll="0">
      <items count="8">
        <item x="1"/>
        <item x="6"/>
        <item x="4"/>
        <item x="5"/>
        <item x="3"/>
        <item x="2"/>
        <item x="0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Importo Scontrino" fld="3" baseField="0" baseItem="0"/>
  </dataFields>
  <formats count="1">
    <format dxfId="0">
      <pivotArea field="4" grandRow="1" outline="0" collapsedLevelsAreSubtotals="1" axis="axisCol" fieldPosition="0">
        <references count="1">
          <reference field="4" count="1" selected="0">
            <x v="6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"/>
  <sheetViews>
    <sheetView tabSelected="1" topLeftCell="B1" workbookViewId="0">
      <selection activeCell="H21" sqref="H21"/>
    </sheetView>
  </sheetViews>
  <sheetFormatPr defaultColWidth="14.44140625" defaultRowHeight="15.75" customHeight="1" x14ac:dyDescent="0.25"/>
  <cols>
    <col min="1" max="1" width="11.44140625" customWidth="1"/>
    <col min="2" max="2" width="9.5546875" customWidth="1"/>
    <col min="3" max="3" width="9.44140625" customWidth="1"/>
    <col min="4" max="4" width="17.33203125" customWidth="1"/>
    <col min="5" max="5" width="11.6640625" customWidth="1"/>
    <col min="6" max="6" width="9.44140625" customWidth="1"/>
    <col min="7" max="7" width="12.109375" customWidth="1"/>
    <col min="8" max="8" width="57.6640625" customWidth="1"/>
    <col min="9" max="9" width="38.6640625" customWidth="1"/>
  </cols>
  <sheetData>
    <row r="1" spans="1:2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5">
      <c r="A2" s="3">
        <v>1</v>
      </c>
      <c r="B2" s="3" t="s">
        <v>8</v>
      </c>
      <c r="C2" s="3" t="s">
        <v>9</v>
      </c>
      <c r="D2" s="4">
        <v>110.15</v>
      </c>
      <c r="E2" s="4" t="s">
        <v>10</v>
      </c>
      <c r="F2" t="str">
        <f>VLOOKUP(B2,Città!A:B,2,FALSE)</f>
        <v>Roma</v>
      </c>
      <c r="G2" s="3">
        <v>1</v>
      </c>
      <c r="H2" s="3" t="s">
        <v>11</v>
      </c>
      <c r="I2" s="9" t="s">
        <v>53</v>
      </c>
      <c r="J2" s="5"/>
    </row>
    <row r="3" spans="1:29" ht="15.75" customHeight="1" x14ac:dyDescent="0.25">
      <c r="A3" s="3">
        <v>2</v>
      </c>
      <c r="B3" s="3" t="s">
        <v>8</v>
      </c>
      <c r="C3" s="3" t="s">
        <v>9</v>
      </c>
      <c r="D3" s="4">
        <v>38.04</v>
      </c>
      <c r="E3" s="3" t="s">
        <v>12</v>
      </c>
      <c r="F3" t="str">
        <f>VLOOKUP(B3,Città!A:B,2,FALSE)</f>
        <v>Roma</v>
      </c>
      <c r="G3" s="3">
        <v>2</v>
      </c>
      <c r="H3" s="3" t="s">
        <v>13</v>
      </c>
      <c r="I3" s="9" t="s">
        <v>68</v>
      </c>
      <c r="J3" s="5"/>
    </row>
    <row r="4" spans="1:29" ht="15.75" customHeight="1" x14ac:dyDescent="0.25">
      <c r="A4" s="3">
        <v>3</v>
      </c>
      <c r="B4" s="3" t="s">
        <v>8</v>
      </c>
      <c r="C4" s="3" t="s">
        <v>9</v>
      </c>
      <c r="D4" s="4">
        <v>140.69999999999999</v>
      </c>
      <c r="E4" s="3" t="s">
        <v>10</v>
      </c>
      <c r="F4" t="str">
        <f>VLOOKUP(B4,Città!A:B,2,FALSE)</f>
        <v>Roma</v>
      </c>
      <c r="G4" s="3">
        <v>3</v>
      </c>
      <c r="H4" s="3" t="s">
        <v>14</v>
      </c>
      <c r="I4" s="9" t="s">
        <v>69</v>
      </c>
      <c r="J4" s="5"/>
    </row>
    <row r="5" spans="1:29" ht="15.75" customHeight="1" x14ac:dyDescent="0.25">
      <c r="A5" s="3">
        <v>4</v>
      </c>
      <c r="B5" s="3" t="s">
        <v>8</v>
      </c>
      <c r="C5" s="6" t="s">
        <v>15</v>
      </c>
      <c r="D5" s="4">
        <v>32.15</v>
      </c>
      <c r="E5" s="3" t="s">
        <v>16</v>
      </c>
      <c r="F5" t="str">
        <f>VLOOKUP(B5,Città!A:B,2,FALSE)</f>
        <v>Roma</v>
      </c>
      <c r="G5" s="3">
        <v>4</v>
      </c>
      <c r="H5" s="3" t="s">
        <v>17</v>
      </c>
      <c r="I5" s="9" t="s">
        <v>70</v>
      </c>
      <c r="J5" s="5"/>
    </row>
    <row r="6" spans="1:29" ht="15.75" customHeight="1" x14ac:dyDescent="0.25">
      <c r="A6" s="3">
        <v>5</v>
      </c>
      <c r="B6" s="3" t="s">
        <v>18</v>
      </c>
      <c r="C6" s="6" t="s">
        <v>15</v>
      </c>
      <c r="D6" s="4">
        <v>52.47</v>
      </c>
      <c r="E6" s="3" t="s">
        <v>19</v>
      </c>
      <c r="F6" t="str">
        <f>VLOOKUP(B6,Città!A:B,2,FALSE)</f>
        <v>Rieti</v>
      </c>
      <c r="G6" s="3">
        <v>5</v>
      </c>
      <c r="H6" s="3" t="s">
        <v>20</v>
      </c>
      <c r="I6" s="15">
        <f>SUM(D2:D26)</f>
        <v>1597.65</v>
      </c>
      <c r="J6" s="5"/>
    </row>
    <row r="7" spans="1:29" ht="15.75" customHeight="1" x14ac:dyDescent="0.25">
      <c r="A7" s="3">
        <v>6</v>
      </c>
      <c r="B7" s="3" t="s">
        <v>8</v>
      </c>
      <c r="C7" s="6" t="s">
        <v>21</v>
      </c>
      <c r="D7" s="4">
        <v>31.11</v>
      </c>
      <c r="E7" s="3" t="s">
        <v>22</v>
      </c>
      <c r="F7" t="str">
        <f>VLOOKUP(B7,Città!A:B,2,FALSE)</f>
        <v>Roma</v>
      </c>
      <c r="G7" s="3">
        <v>6</v>
      </c>
      <c r="H7" s="3" t="s">
        <v>23</v>
      </c>
      <c r="I7" s="15">
        <f>SUMIF(C2:C26,"giugno",D2:D26)</f>
        <v>179.77</v>
      </c>
    </row>
    <row r="8" spans="1:29" ht="15.75" customHeight="1" x14ac:dyDescent="0.25">
      <c r="A8" s="3">
        <v>7</v>
      </c>
      <c r="B8" s="3" t="s">
        <v>8</v>
      </c>
      <c r="C8" s="6" t="s">
        <v>21</v>
      </c>
      <c r="D8" s="4">
        <v>10.3</v>
      </c>
      <c r="E8" s="3" t="s">
        <v>19</v>
      </c>
      <c r="F8" t="str">
        <f>VLOOKUP(B8,Città!A:B,2,FALSE)</f>
        <v>Roma</v>
      </c>
      <c r="G8" s="3">
        <v>7</v>
      </c>
      <c r="H8" s="3" t="s">
        <v>24</v>
      </c>
      <c r="I8" s="9" t="s">
        <v>38</v>
      </c>
    </row>
    <row r="9" spans="1:29" ht="15.75" customHeight="1" x14ac:dyDescent="0.25">
      <c r="A9" s="3">
        <v>8</v>
      </c>
      <c r="B9" s="3" t="s">
        <v>8</v>
      </c>
      <c r="C9" s="6" t="s">
        <v>25</v>
      </c>
      <c r="D9" s="4">
        <v>14.03</v>
      </c>
      <c r="E9" s="3" t="s">
        <v>19</v>
      </c>
      <c r="F9" t="str">
        <f>VLOOKUP(B9,Città!A:B,2,FALSE)</f>
        <v>Roma</v>
      </c>
      <c r="G9" s="3">
        <v>8</v>
      </c>
      <c r="H9" s="3" t="s">
        <v>26</v>
      </c>
    </row>
    <row r="10" spans="1:29" ht="15.75" customHeight="1" x14ac:dyDescent="0.25">
      <c r="A10" s="3">
        <v>9</v>
      </c>
      <c r="B10" s="3" t="s">
        <v>8</v>
      </c>
      <c r="C10" s="6" t="s">
        <v>25</v>
      </c>
      <c r="D10" s="4">
        <v>47.7</v>
      </c>
      <c r="E10" s="3" t="s">
        <v>16</v>
      </c>
      <c r="F10" t="str">
        <f>VLOOKUP(B10,Città!A:B,2,FALSE)</f>
        <v>Roma</v>
      </c>
      <c r="G10" s="3">
        <v>9</v>
      </c>
      <c r="H10" s="3" t="s">
        <v>27</v>
      </c>
      <c r="I10" s="9" t="s">
        <v>54</v>
      </c>
    </row>
    <row r="11" spans="1:29" ht="15.75" customHeight="1" x14ac:dyDescent="0.25">
      <c r="A11" s="3">
        <v>10</v>
      </c>
      <c r="B11" s="3" t="s">
        <v>8</v>
      </c>
      <c r="C11" s="6" t="s">
        <v>25</v>
      </c>
      <c r="D11" s="4">
        <v>108</v>
      </c>
      <c r="E11" s="3" t="s">
        <v>10</v>
      </c>
      <c r="F11" t="str">
        <f>VLOOKUP(B11,Città!A:B,2,FALSE)</f>
        <v>Roma</v>
      </c>
      <c r="G11" s="3">
        <v>10</v>
      </c>
      <c r="H11" s="3" t="s">
        <v>28</v>
      </c>
      <c r="I11" s="9">
        <v>2</v>
      </c>
    </row>
    <row r="12" spans="1:29" ht="15.75" customHeight="1" x14ac:dyDescent="0.25">
      <c r="A12" s="3">
        <v>11</v>
      </c>
      <c r="B12" s="3" t="s">
        <v>8</v>
      </c>
      <c r="C12" s="6" t="s">
        <v>25</v>
      </c>
      <c r="D12" s="4">
        <v>53.1</v>
      </c>
      <c r="E12" s="3" t="s">
        <v>22</v>
      </c>
      <c r="F12" t="str">
        <f>VLOOKUP(B12,Città!A:B,2,FALSE)</f>
        <v>Roma</v>
      </c>
      <c r="G12" s="3">
        <v>11</v>
      </c>
      <c r="H12" s="3" t="s">
        <v>29</v>
      </c>
      <c r="I12" s="9">
        <v>6</v>
      </c>
    </row>
    <row r="13" spans="1:29" ht="15.75" customHeight="1" x14ac:dyDescent="0.25">
      <c r="A13" s="3">
        <v>12</v>
      </c>
      <c r="B13" s="3" t="s">
        <v>8</v>
      </c>
      <c r="C13" s="6" t="s">
        <v>25</v>
      </c>
      <c r="D13" s="4">
        <v>92.42</v>
      </c>
      <c r="E13" s="3" t="s">
        <v>12</v>
      </c>
      <c r="F13" t="str">
        <f>VLOOKUP(B13,Città!A:B,2,FALSE)</f>
        <v>Roma</v>
      </c>
      <c r="G13" s="3">
        <v>12</v>
      </c>
      <c r="H13" s="3" t="s">
        <v>30</v>
      </c>
      <c r="I13" s="16">
        <v>250.85</v>
      </c>
    </row>
    <row r="14" spans="1:29" ht="15.75" customHeight="1" x14ac:dyDescent="0.25">
      <c r="A14" s="3">
        <v>13</v>
      </c>
      <c r="B14" s="3" t="s">
        <v>8</v>
      </c>
      <c r="C14" s="6" t="s">
        <v>25</v>
      </c>
      <c r="D14" s="4">
        <v>12</v>
      </c>
      <c r="E14" s="3" t="s">
        <v>19</v>
      </c>
      <c r="F14" t="str">
        <f>VLOOKUP(B14,Città!A:B,2,FALSE)</f>
        <v>Roma</v>
      </c>
      <c r="G14" s="3">
        <v>13</v>
      </c>
      <c r="H14" s="3" t="s">
        <v>31</v>
      </c>
      <c r="I14" s="16">
        <v>63.91</v>
      </c>
    </row>
    <row r="15" spans="1:29" ht="15.75" customHeight="1" x14ac:dyDescent="0.25">
      <c r="A15" s="3">
        <v>14</v>
      </c>
      <c r="B15" s="3" t="s">
        <v>8</v>
      </c>
      <c r="C15" s="6" t="s">
        <v>32</v>
      </c>
      <c r="D15" s="4">
        <v>140.12</v>
      </c>
      <c r="E15" s="3" t="s">
        <v>10</v>
      </c>
      <c r="F15" t="str">
        <f>VLOOKUP(B15,Città!A:B,2,FALSE)</f>
        <v>Roma</v>
      </c>
      <c r="G15" s="3">
        <v>14</v>
      </c>
      <c r="H15" s="3" t="s">
        <v>33</v>
      </c>
      <c r="I15" s="16">
        <v>74.22</v>
      </c>
    </row>
    <row r="16" spans="1:29" ht="15.75" customHeight="1" x14ac:dyDescent="0.25">
      <c r="A16" s="3">
        <v>15</v>
      </c>
      <c r="B16" s="3" t="s">
        <v>8</v>
      </c>
      <c r="C16" s="6" t="s">
        <v>32</v>
      </c>
      <c r="D16" s="4">
        <v>23.31</v>
      </c>
      <c r="E16" s="3" t="s">
        <v>12</v>
      </c>
      <c r="F16" t="str">
        <f>VLOOKUP(B16,Città!A:B,2,FALSE)</f>
        <v>Roma</v>
      </c>
      <c r="G16" s="3">
        <v>15</v>
      </c>
      <c r="H16" s="3" t="s">
        <v>34</v>
      </c>
      <c r="I16" s="17">
        <v>44.55</v>
      </c>
    </row>
    <row r="17" spans="1:9" ht="15.75" customHeight="1" x14ac:dyDescent="0.25">
      <c r="A17" s="3">
        <v>16</v>
      </c>
      <c r="B17" s="3" t="s">
        <v>8</v>
      </c>
      <c r="C17" s="6" t="s">
        <v>35</v>
      </c>
      <c r="D17" s="4">
        <v>92.48</v>
      </c>
      <c r="E17" s="3" t="s">
        <v>36</v>
      </c>
      <c r="F17" t="str">
        <f>VLOOKUP(B17,Città!A:B,2,FALSE)</f>
        <v>Roma</v>
      </c>
      <c r="G17" s="3">
        <v>16</v>
      </c>
      <c r="H17" s="3" t="s">
        <v>37</v>
      </c>
      <c r="I17" s="7"/>
    </row>
    <row r="18" spans="1:9" ht="15.75" customHeight="1" x14ac:dyDescent="0.25">
      <c r="A18" s="3">
        <v>17</v>
      </c>
      <c r="B18" s="3" t="s">
        <v>38</v>
      </c>
      <c r="C18" s="6" t="s">
        <v>35</v>
      </c>
      <c r="D18" s="4">
        <v>35.130000000000003</v>
      </c>
      <c r="E18" s="3" t="s">
        <v>12</v>
      </c>
      <c r="F18" t="str">
        <f>VLOOKUP(B18,Città!A:B,2,FALSE)</f>
        <v>Gaeta</v>
      </c>
      <c r="G18" s="3">
        <v>17</v>
      </c>
      <c r="H18" s="3" t="s">
        <v>39</v>
      </c>
      <c r="I18" s="8"/>
    </row>
    <row r="19" spans="1:9" ht="15.75" customHeight="1" x14ac:dyDescent="0.25">
      <c r="A19" s="3">
        <v>18</v>
      </c>
      <c r="B19" s="3" t="s">
        <v>38</v>
      </c>
      <c r="C19" s="6" t="s">
        <v>35</v>
      </c>
      <c r="D19" s="4">
        <v>52.16</v>
      </c>
      <c r="E19" s="3" t="s">
        <v>10</v>
      </c>
      <c r="F19" t="str">
        <f>VLOOKUP(B19,Città!A:B,2,FALSE)</f>
        <v>Gaeta</v>
      </c>
      <c r="G19" s="3">
        <v>18</v>
      </c>
      <c r="H19" s="3" t="s">
        <v>40</v>
      </c>
      <c r="I19" s="18" t="s">
        <v>66</v>
      </c>
    </row>
    <row r="20" spans="1:9" ht="15.75" customHeight="1" x14ac:dyDescent="0.25">
      <c r="A20" s="3">
        <v>19</v>
      </c>
      <c r="B20" s="3" t="s">
        <v>8</v>
      </c>
      <c r="C20" s="6" t="s">
        <v>41</v>
      </c>
      <c r="D20" s="4">
        <v>35.71</v>
      </c>
      <c r="E20" s="3" t="s">
        <v>22</v>
      </c>
      <c r="F20" t="str">
        <f>VLOOKUP(B20,Città!A:B,2,FALSE)</f>
        <v>Roma</v>
      </c>
      <c r="G20" s="3">
        <v>19</v>
      </c>
      <c r="H20" s="3" t="s">
        <v>42</v>
      </c>
    </row>
    <row r="21" spans="1:9" ht="15.75" customHeight="1" x14ac:dyDescent="0.25">
      <c r="A21" s="3">
        <v>20</v>
      </c>
      <c r="B21" s="3" t="s">
        <v>43</v>
      </c>
      <c r="C21" s="6" t="s">
        <v>44</v>
      </c>
      <c r="D21" s="4">
        <v>113.1</v>
      </c>
      <c r="E21" s="3" t="s">
        <v>45</v>
      </c>
      <c r="F21" t="str">
        <f>VLOOKUP(B21,Città!A:B,2,FALSE)</f>
        <v>Tarquinia</v>
      </c>
      <c r="G21" s="3">
        <v>20</v>
      </c>
      <c r="H21" s="3" t="s">
        <v>46</v>
      </c>
      <c r="I21" s="9" t="s">
        <v>67</v>
      </c>
    </row>
    <row r="22" spans="1:9" ht="15.75" customHeight="1" x14ac:dyDescent="0.25">
      <c r="A22" s="3">
        <v>21</v>
      </c>
      <c r="B22" s="3" t="s">
        <v>8</v>
      </c>
      <c r="C22" s="6" t="s">
        <v>44</v>
      </c>
      <c r="D22" s="4">
        <v>55.1</v>
      </c>
      <c r="E22" s="3" t="s">
        <v>19</v>
      </c>
      <c r="F22" t="str">
        <f>VLOOKUP(B22,Città!A:B,2,FALSE)</f>
        <v>Roma</v>
      </c>
    </row>
    <row r="23" spans="1:9" ht="15.75" customHeight="1" x14ac:dyDescent="0.25">
      <c r="A23" s="3">
        <v>22</v>
      </c>
      <c r="B23" s="3" t="s">
        <v>8</v>
      </c>
      <c r="C23" s="6" t="s">
        <v>47</v>
      </c>
      <c r="D23" s="4">
        <v>2.64</v>
      </c>
      <c r="E23" s="3" t="s">
        <v>22</v>
      </c>
      <c r="F23" t="str">
        <f>VLOOKUP(B23,Città!A:B,2,FALSE)</f>
        <v>Roma</v>
      </c>
      <c r="H23" s="3"/>
    </row>
    <row r="24" spans="1:9" ht="15.75" customHeight="1" x14ac:dyDescent="0.25">
      <c r="A24" s="3">
        <v>23</v>
      </c>
      <c r="B24" s="3" t="s">
        <v>48</v>
      </c>
      <c r="C24" s="6" t="s">
        <v>47</v>
      </c>
      <c r="D24" s="4">
        <v>99.64</v>
      </c>
      <c r="E24" s="3" t="s">
        <v>45</v>
      </c>
      <c r="F24" t="str">
        <f>VLOOKUP(B24,Città!A:B,2,FALSE)</f>
        <v>Frosinone</v>
      </c>
      <c r="H24" s="3"/>
    </row>
    <row r="25" spans="1:9" ht="15.75" customHeight="1" x14ac:dyDescent="0.25">
      <c r="A25" s="3">
        <v>24</v>
      </c>
      <c r="B25" s="3" t="s">
        <v>8</v>
      </c>
      <c r="C25" s="6" t="s">
        <v>49</v>
      </c>
      <c r="D25" s="4">
        <v>66.98</v>
      </c>
      <c r="E25" s="3" t="s">
        <v>16</v>
      </c>
      <c r="F25" t="str">
        <f>VLOOKUP(B25,Città!A:B,2,FALSE)</f>
        <v>Roma</v>
      </c>
      <c r="H25" s="3"/>
    </row>
    <row r="26" spans="1:9" ht="13.2" x14ac:dyDescent="0.25">
      <c r="A26" s="3">
        <v>25</v>
      </c>
      <c r="B26" s="3" t="s">
        <v>48</v>
      </c>
      <c r="C26" s="6" t="s">
        <v>50</v>
      </c>
      <c r="D26" s="4">
        <v>139.11000000000001</v>
      </c>
      <c r="E26" s="3" t="s">
        <v>45</v>
      </c>
      <c r="F26" t="str">
        <f>VLOOKUP(B26,Città!A:B,2,FALSE)</f>
        <v>Frosinone</v>
      </c>
      <c r="G26" s="3"/>
    </row>
    <row r="29" spans="1:9" ht="15.75" customHeight="1" x14ac:dyDescent="0.25">
      <c r="H29" s="19"/>
    </row>
    <row r="30" spans="1:9" ht="15.75" customHeight="1" x14ac:dyDescent="0.25">
      <c r="H30" s="19"/>
    </row>
  </sheetData>
  <customSheetViews>
    <customSheetView guid="{56A33B91-26AE-4B08-8131-A77A809AE303}" filter="1" showAutoFilter="1">
      <pageMargins left="0.7" right="0.7" top="0.75" bottom="0.75" header="0.3" footer="0.3"/>
      <autoFilter ref="C1:C1000" xr:uid="{DAA486F2-6062-4ABC-A697-25BA8C67F755}">
        <filterColumn colId="0">
          <filters>
            <filter val="gennaio"/>
          </filters>
        </filterColumn>
      </autoFilter>
    </customSheetView>
    <customSheetView guid="{9C79C03A-0262-4B61-B3B8-2432362CA25D}" filter="1" showAutoFilter="1">
      <pageMargins left="0.7" right="0.7" top="0.75" bottom="0.75" header="0.3" footer="0.3"/>
      <autoFilter ref="A1:E28" xr:uid="{B2BEFD0E-B6E8-4A61-B62F-239EC01E7C8D}">
        <filterColumn colId="1">
          <filters blank="1">
            <filter val="Roma"/>
          </filters>
        </filterColumn>
      </autoFilter>
    </customSheetView>
  </customSheetView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24B0-F5F7-4463-8E3C-615FEA5D0BC8}">
  <dimension ref="A1:E26"/>
  <sheetViews>
    <sheetView zoomScale="107" zoomScaleNormal="107" workbookViewId="0">
      <selection activeCell="D2" sqref="D2"/>
    </sheetView>
  </sheetViews>
  <sheetFormatPr defaultRowHeight="13.2" x14ac:dyDescent="0.25"/>
  <cols>
    <col min="1" max="1" width="11.44140625" customWidth="1"/>
    <col min="2" max="2" width="12.88671875" customWidth="1"/>
    <col min="3" max="4" width="11.44140625" customWidth="1"/>
    <col min="5" max="5" width="11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3" t="s">
        <v>8</v>
      </c>
      <c r="C2" s="3" t="s">
        <v>9</v>
      </c>
      <c r="D2" s="4">
        <v>110.15</v>
      </c>
      <c r="E2" s="4" t="s">
        <v>10</v>
      </c>
    </row>
    <row r="3" spans="1:5" x14ac:dyDescent="0.25">
      <c r="A3" s="3">
        <v>2</v>
      </c>
      <c r="B3" s="3" t="s">
        <v>8</v>
      </c>
      <c r="C3" s="3" t="s">
        <v>9</v>
      </c>
      <c r="D3" s="4">
        <v>38.04</v>
      </c>
      <c r="E3" s="3" t="s">
        <v>12</v>
      </c>
    </row>
    <row r="4" spans="1:5" x14ac:dyDescent="0.25">
      <c r="A4" s="3">
        <v>3</v>
      </c>
      <c r="B4" s="3" t="s">
        <v>8</v>
      </c>
      <c r="C4" s="3" t="s">
        <v>9</v>
      </c>
      <c r="D4" s="4">
        <v>140.69999999999999</v>
      </c>
      <c r="E4" s="3" t="s">
        <v>10</v>
      </c>
    </row>
    <row r="5" spans="1:5" x14ac:dyDescent="0.25">
      <c r="A5" s="3">
        <v>4</v>
      </c>
      <c r="B5" s="3" t="s">
        <v>8</v>
      </c>
      <c r="C5" s="6" t="s">
        <v>15</v>
      </c>
      <c r="D5" s="4">
        <v>32.15</v>
      </c>
      <c r="E5" s="3" t="s">
        <v>16</v>
      </c>
    </row>
    <row r="6" spans="1:5" x14ac:dyDescent="0.25">
      <c r="A6" s="3">
        <v>5</v>
      </c>
      <c r="B6" s="3" t="s">
        <v>18</v>
      </c>
      <c r="C6" s="6" t="s">
        <v>15</v>
      </c>
      <c r="D6" s="4">
        <v>52.47</v>
      </c>
      <c r="E6" s="3" t="s">
        <v>19</v>
      </c>
    </row>
    <row r="7" spans="1:5" x14ac:dyDescent="0.25">
      <c r="A7" s="3">
        <v>6</v>
      </c>
      <c r="B7" s="3" t="s">
        <v>8</v>
      </c>
      <c r="C7" s="6" t="s">
        <v>21</v>
      </c>
      <c r="D7" s="4">
        <v>31.11</v>
      </c>
      <c r="E7" s="3" t="s">
        <v>22</v>
      </c>
    </row>
    <row r="8" spans="1:5" x14ac:dyDescent="0.25">
      <c r="A8" s="3">
        <v>7</v>
      </c>
      <c r="B8" s="3" t="s">
        <v>8</v>
      </c>
      <c r="C8" s="6" t="s">
        <v>21</v>
      </c>
      <c r="D8" s="4">
        <v>10.3</v>
      </c>
      <c r="E8" s="3" t="s">
        <v>19</v>
      </c>
    </row>
    <row r="9" spans="1:5" x14ac:dyDescent="0.25">
      <c r="A9" s="3">
        <v>8</v>
      </c>
      <c r="B9" s="3" t="s">
        <v>8</v>
      </c>
      <c r="C9" s="6" t="s">
        <v>25</v>
      </c>
      <c r="D9" s="4">
        <v>14.03</v>
      </c>
      <c r="E9" s="3" t="s">
        <v>19</v>
      </c>
    </row>
    <row r="10" spans="1:5" x14ac:dyDescent="0.25">
      <c r="A10" s="3">
        <v>9</v>
      </c>
      <c r="B10" s="3" t="s">
        <v>8</v>
      </c>
      <c r="C10" s="6" t="s">
        <v>25</v>
      </c>
      <c r="D10" s="4">
        <v>47.7</v>
      </c>
      <c r="E10" s="3" t="s">
        <v>16</v>
      </c>
    </row>
    <row r="11" spans="1:5" x14ac:dyDescent="0.25">
      <c r="A11" s="3">
        <v>10</v>
      </c>
      <c r="B11" s="3" t="s">
        <v>8</v>
      </c>
      <c r="C11" s="6" t="s">
        <v>25</v>
      </c>
      <c r="D11" s="4">
        <v>108</v>
      </c>
      <c r="E11" s="3" t="s">
        <v>10</v>
      </c>
    </row>
    <row r="12" spans="1:5" x14ac:dyDescent="0.25">
      <c r="A12" s="3">
        <v>11</v>
      </c>
      <c r="B12" s="3" t="s">
        <v>8</v>
      </c>
      <c r="C12" s="6" t="s">
        <v>25</v>
      </c>
      <c r="D12" s="4">
        <v>53.1</v>
      </c>
      <c r="E12" s="3" t="s">
        <v>22</v>
      </c>
    </row>
    <row r="13" spans="1:5" x14ac:dyDescent="0.25">
      <c r="A13" s="3">
        <v>12</v>
      </c>
      <c r="B13" s="3" t="s">
        <v>8</v>
      </c>
      <c r="C13" s="6" t="s">
        <v>25</v>
      </c>
      <c r="D13" s="4">
        <v>92.42</v>
      </c>
      <c r="E13" s="3" t="s">
        <v>12</v>
      </c>
    </row>
    <row r="14" spans="1:5" x14ac:dyDescent="0.25">
      <c r="A14" s="3">
        <v>13</v>
      </c>
      <c r="B14" s="3" t="s">
        <v>8</v>
      </c>
      <c r="C14" s="6" t="s">
        <v>25</v>
      </c>
      <c r="D14" s="4">
        <v>12</v>
      </c>
      <c r="E14" s="3" t="s">
        <v>19</v>
      </c>
    </row>
    <row r="15" spans="1:5" x14ac:dyDescent="0.25">
      <c r="A15" s="3">
        <v>14</v>
      </c>
      <c r="B15" s="3" t="s">
        <v>8</v>
      </c>
      <c r="C15" s="6" t="s">
        <v>32</v>
      </c>
      <c r="D15" s="4">
        <v>140.12</v>
      </c>
      <c r="E15" s="3" t="s">
        <v>10</v>
      </c>
    </row>
    <row r="16" spans="1:5" x14ac:dyDescent="0.25">
      <c r="A16" s="3">
        <v>15</v>
      </c>
      <c r="B16" s="3" t="s">
        <v>8</v>
      </c>
      <c r="C16" s="6" t="s">
        <v>32</v>
      </c>
      <c r="D16" s="4">
        <v>23.31</v>
      </c>
      <c r="E16" s="3" t="s">
        <v>12</v>
      </c>
    </row>
    <row r="17" spans="1:5" x14ac:dyDescent="0.25">
      <c r="A17" s="3">
        <v>16</v>
      </c>
      <c r="B17" s="3" t="s">
        <v>8</v>
      </c>
      <c r="C17" s="6" t="s">
        <v>35</v>
      </c>
      <c r="D17" s="4">
        <v>92.48</v>
      </c>
      <c r="E17" s="3" t="s">
        <v>36</v>
      </c>
    </row>
    <row r="18" spans="1:5" x14ac:dyDescent="0.25">
      <c r="A18" s="3">
        <v>17</v>
      </c>
      <c r="B18" s="3" t="s">
        <v>38</v>
      </c>
      <c r="C18" s="6" t="s">
        <v>35</v>
      </c>
      <c r="D18" s="4">
        <v>35.130000000000003</v>
      </c>
      <c r="E18" s="3" t="s">
        <v>12</v>
      </c>
    </row>
    <row r="19" spans="1:5" x14ac:dyDescent="0.25">
      <c r="A19" s="3">
        <v>18</v>
      </c>
      <c r="B19" s="3" t="s">
        <v>38</v>
      </c>
      <c r="C19" s="6" t="s">
        <v>35</v>
      </c>
      <c r="D19" s="4">
        <v>52.16</v>
      </c>
      <c r="E19" s="3" t="s">
        <v>10</v>
      </c>
    </row>
    <row r="20" spans="1:5" x14ac:dyDescent="0.25">
      <c r="A20" s="3">
        <v>19</v>
      </c>
      <c r="B20" s="3" t="s">
        <v>8</v>
      </c>
      <c r="C20" s="6" t="s">
        <v>41</v>
      </c>
      <c r="D20" s="4">
        <v>35.71</v>
      </c>
      <c r="E20" s="3" t="s">
        <v>22</v>
      </c>
    </row>
    <row r="21" spans="1:5" x14ac:dyDescent="0.25">
      <c r="A21" s="3">
        <v>20</v>
      </c>
      <c r="B21" s="3" t="s">
        <v>43</v>
      </c>
      <c r="C21" s="6" t="s">
        <v>44</v>
      </c>
      <c r="D21" s="4">
        <v>113.1</v>
      </c>
      <c r="E21" s="3" t="s">
        <v>45</v>
      </c>
    </row>
    <row r="22" spans="1:5" x14ac:dyDescent="0.25">
      <c r="A22" s="3">
        <v>21</v>
      </c>
      <c r="B22" s="3" t="s">
        <v>8</v>
      </c>
      <c r="C22" s="6" t="s">
        <v>44</v>
      </c>
      <c r="D22" s="4">
        <v>55.1</v>
      </c>
      <c r="E22" s="3" t="s">
        <v>19</v>
      </c>
    </row>
    <row r="23" spans="1:5" x14ac:dyDescent="0.25">
      <c r="A23" s="3">
        <v>22</v>
      </c>
      <c r="B23" s="3" t="s">
        <v>8</v>
      </c>
      <c r="C23" s="6" t="s">
        <v>47</v>
      </c>
      <c r="D23" s="4">
        <v>2.64</v>
      </c>
      <c r="E23" s="3" t="s">
        <v>22</v>
      </c>
    </row>
    <row r="24" spans="1:5" x14ac:dyDescent="0.25">
      <c r="A24" s="3">
        <v>23</v>
      </c>
      <c r="B24" s="3" t="s">
        <v>48</v>
      </c>
      <c r="C24" s="6" t="s">
        <v>47</v>
      </c>
      <c r="D24" s="4">
        <v>99.64</v>
      </c>
      <c r="E24" s="3" t="s">
        <v>45</v>
      </c>
    </row>
    <row r="25" spans="1:5" x14ac:dyDescent="0.25">
      <c r="A25" s="3">
        <v>24</v>
      </c>
      <c r="B25" s="3" t="s">
        <v>8</v>
      </c>
      <c r="C25" s="6" t="s">
        <v>49</v>
      </c>
      <c r="D25" s="4">
        <v>66.98</v>
      </c>
      <c r="E25" s="3" t="s">
        <v>16</v>
      </c>
    </row>
    <row r="26" spans="1:5" x14ac:dyDescent="0.25">
      <c r="A26" s="3">
        <v>25</v>
      </c>
      <c r="B26" s="3" t="s">
        <v>48</v>
      </c>
      <c r="C26" s="6" t="s">
        <v>50</v>
      </c>
      <c r="D26" s="4">
        <v>139.11000000000001</v>
      </c>
      <c r="E26" s="3" t="s">
        <v>45</v>
      </c>
    </row>
  </sheetData>
  <sortState xmlns:xlrd2="http://schemas.microsoft.com/office/spreadsheetml/2017/richdata2" ref="A2:E26">
    <sortCondition ref="A2:A26"/>
  </sortState>
  <conditionalFormatting sqref="D2:D26">
    <cfRule type="cellIs" dxfId="1" priority="1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0DE5-C451-4F71-8720-10C30EF88DAA}">
  <dimension ref="A1:H26"/>
  <sheetViews>
    <sheetView workbookViewId="0">
      <selection activeCell="H21" sqref="H21"/>
    </sheetView>
  </sheetViews>
  <sheetFormatPr defaultRowHeight="13.2" x14ac:dyDescent="0.25"/>
  <cols>
    <col min="1" max="1" width="13.5546875" customWidth="1"/>
    <col min="4" max="4" width="16.5546875" customWidth="1"/>
    <col min="5" max="5" width="12.77734375" customWidth="1"/>
    <col min="7" max="7" width="32.6640625" customWidth="1"/>
    <col min="8" max="8" width="1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3">
        <v>1</v>
      </c>
      <c r="B2" s="3" t="s">
        <v>8</v>
      </c>
      <c r="C2" s="3" t="s">
        <v>9</v>
      </c>
      <c r="D2" s="4">
        <v>110.15</v>
      </c>
      <c r="E2" s="4" t="s">
        <v>10</v>
      </c>
    </row>
    <row r="3" spans="1:8" x14ac:dyDescent="0.25">
      <c r="A3" s="3">
        <v>2</v>
      </c>
      <c r="B3" s="3" t="s">
        <v>8</v>
      </c>
      <c r="C3" s="3" t="s">
        <v>9</v>
      </c>
      <c r="D3" s="4">
        <v>38.04</v>
      </c>
      <c r="E3" s="3" t="s">
        <v>12</v>
      </c>
    </row>
    <row r="4" spans="1:8" x14ac:dyDescent="0.25">
      <c r="A4" s="3">
        <v>3</v>
      </c>
      <c r="B4" s="3" t="s">
        <v>8</v>
      </c>
      <c r="C4" s="3" t="s">
        <v>9</v>
      </c>
      <c r="D4" s="4">
        <v>140.69999999999999</v>
      </c>
      <c r="E4" s="3" t="s">
        <v>10</v>
      </c>
    </row>
    <row r="5" spans="1:8" x14ac:dyDescent="0.25">
      <c r="A5" s="3">
        <v>4</v>
      </c>
      <c r="B5" s="3" t="s">
        <v>8</v>
      </c>
      <c r="C5" s="6" t="s">
        <v>15</v>
      </c>
      <c r="D5" s="4">
        <v>32.15</v>
      </c>
      <c r="E5" s="3" t="s">
        <v>16</v>
      </c>
    </row>
    <row r="6" spans="1:8" x14ac:dyDescent="0.25">
      <c r="A6" s="3">
        <v>5</v>
      </c>
      <c r="B6" s="3" t="s">
        <v>18</v>
      </c>
      <c r="C6" s="6" t="s">
        <v>15</v>
      </c>
      <c r="D6" s="4">
        <v>52.47</v>
      </c>
      <c r="E6" s="3" t="s">
        <v>19</v>
      </c>
    </row>
    <row r="7" spans="1:8" x14ac:dyDescent="0.25">
      <c r="A7" s="3">
        <v>6</v>
      </c>
      <c r="B7" s="3" t="s">
        <v>8</v>
      </c>
      <c r="C7" s="6" t="s">
        <v>21</v>
      </c>
      <c r="D7" s="4">
        <v>31.11</v>
      </c>
      <c r="E7" s="3" t="s">
        <v>22</v>
      </c>
      <c r="G7" s="9" t="s">
        <v>55</v>
      </c>
      <c r="H7">
        <f>COUNTIF(B2:B26,"Latina")</f>
        <v>2</v>
      </c>
    </row>
    <row r="8" spans="1:8" x14ac:dyDescent="0.25">
      <c r="A8" s="3">
        <v>7</v>
      </c>
      <c r="B8" s="3" t="s">
        <v>8</v>
      </c>
      <c r="C8" s="6" t="s">
        <v>21</v>
      </c>
      <c r="D8" s="4">
        <v>10.3</v>
      </c>
      <c r="E8" s="3" t="s">
        <v>19</v>
      </c>
    </row>
    <row r="9" spans="1:8" x14ac:dyDescent="0.25">
      <c r="A9" s="3">
        <v>8</v>
      </c>
      <c r="B9" s="3" t="s">
        <v>8</v>
      </c>
      <c r="C9" s="6" t="s">
        <v>25</v>
      </c>
      <c r="D9" s="4">
        <v>14.03</v>
      </c>
      <c r="E9" s="3" t="s">
        <v>19</v>
      </c>
      <c r="G9" s="9" t="s">
        <v>56</v>
      </c>
      <c r="H9">
        <f>COUNTIFS(B2:B26,"Roma",C2:C26,"aprile")</f>
        <v>6</v>
      </c>
    </row>
    <row r="10" spans="1:8" x14ac:dyDescent="0.25">
      <c r="A10" s="3">
        <v>9</v>
      </c>
      <c r="B10" s="3" t="s">
        <v>8</v>
      </c>
      <c r="C10" s="6" t="s">
        <v>25</v>
      </c>
      <c r="D10" s="4">
        <v>47.7</v>
      </c>
      <c r="E10" s="3" t="s">
        <v>16</v>
      </c>
    </row>
    <row r="11" spans="1:8" x14ac:dyDescent="0.25">
      <c r="A11" s="3">
        <v>10</v>
      </c>
      <c r="B11" s="3" t="s">
        <v>8</v>
      </c>
      <c r="C11" s="6" t="s">
        <v>25</v>
      </c>
      <c r="D11" s="4">
        <v>108</v>
      </c>
      <c r="E11" s="3" t="s">
        <v>10</v>
      </c>
    </row>
    <row r="12" spans="1:8" x14ac:dyDescent="0.25">
      <c r="A12" s="3">
        <v>11</v>
      </c>
      <c r="B12" s="3" t="s">
        <v>8</v>
      </c>
      <c r="C12" s="6" t="s">
        <v>25</v>
      </c>
      <c r="D12" s="4">
        <v>53.1</v>
      </c>
      <c r="E12" s="3" t="s">
        <v>22</v>
      </c>
      <c r="G12" s="9" t="s">
        <v>57</v>
      </c>
      <c r="H12">
        <f>SUMIFS(D2:D26,E2:E26,"pasta",C2:C26,"gennaio")</f>
        <v>250.85</v>
      </c>
    </row>
    <row r="13" spans="1:8" x14ac:dyDescent="0.25">
      <c r="A13" s="3">
        <v>12</v>
      </c>
      <c r="B13" s="3" t="s">
        <v>8</v>
      </c>
      <c r="C13" s="6" t="s">
        <v>25</v>
      </c>
      <c r="D13" s="4">
        <v>92.42</v>
      </c>
      <c r="E13" s="3" t="s">
        <v>12</v>
      </c>
    </row>
    <row r="14" spans="1:8" x14ac:dyDescent="0.25">
      <c r="A14" s="3">
        <v>13</v>
      </c>
      <c r="B14" s="3" t="s">
        <v>8</v>
      </c>
      <c r="C14" s="6" t="s">
        <v>25</v>
      </c>
      <c r="D14" s="4">
        <v>12</v>
      </c>
      <c r="E14" s="3" t="s">
        <v>19</v>
      </c>
    </row>
    <row r="15" spans="1:8" x14ac:dyDescent="0.25">
      <c r="A15" s="3">
        <v>14</v>
      </c>
      <c r="B15" s="3" t="s">
        <v>8</v>
      </c>
      <c r="C15" s="6" t="s">
        <v>32</v>
      </c>
      <c r="D15" s="4">
        <v>140.12</v>
      </c>
      <c r="E15" s="3" t="s">
        <v>10</v>
      </c>
      <c r="G15" s="9" t="s">
        <v>58</v>
      </c>
      <c r="H15" s="10">
        <f>AVERAGE(D2:D26)</f>
        <v>63.906000000000006</v>
      </c>
    </row>
    <row r="16" spans="1:8" x14ac:dyDescent="0.25">
      <c r="A16" s="3">
        <v>15</v>
      </c>
      <c r="B16" s="3" t="s">
        <v>8</v>
      </c>
      <c r="C16" s="6" t="s">
        <v>32</v>
      </c>
      <c r="D16" s="4">
        <v>23.31</v>
      </c>
      <c r="E16" s="3" t="s">
        <v>12</v>
      </c>
    </row>
    <row r="17" spans="1:8" x14ac:dyDescent="0.25">
      <c r="A17" s="3">
        <v>16</v>
      </c>
      <c r="B17" s="3" t="s">
        <v>8</v>
      </c>
      <c r="C17" s="6" t="s">
        <v>35</v>
      </c>
      <c r="D17" s="4">
        <v>92.48</v>
      </c>
      <c r="E17" s="3" t="s">
        <v>36</v>
      </c>
      <c r="G17" s="9"/>
    </row>
    <row r="18" spans="1:8" x14ac:dyDescent="0.25">
      <c r="A18" s="3">
        <v>17</v>
      </c>
      <c r="B18" s="3" t="s">
        <v>38</v>
      </c>
      <c r="C18" s="6" t="s">
        <v>35</v>
      </c>
      <c r="D18" s="4">
        <v>35.130000000000003</v>
      </c>
      <c r="E18" s="3" t="s">
        <v>12</v>
      </c>
    </row>
    <row r="19" spans="1:8" x14ac:dyDescent="0.25">
      <c r="A19" s="3">
        <v>18</v>
      </c>
      <c r="B19" s="3" t="s">
        <v>38</v>
      </c>
      <c r="C19" s="6" t="s">
        <v>35</v>
      </c>
      <c r="D19" s="4">
        <v>52.16</v>
      </c>
      <c r="E19" s="3" t="s">
        <v>10</v>
      </c>
      <c r="G19" s="9" t="s">
        <v>59</v>
      </c>
      <c r="H19">
        <f>AVERAGEIF(D2:D26,"&gt;20",D2:D26)</f>
        <v>74.222857142857137</v>
      </c>
    </row>
    <row r="20" spans="1:8" x14ac:dyDescent="0.25">
      <c r="A20" s="3">
        <v>19</v>
      </c>
      <c r="B20" s="3" t="s">
        <v>8</v>
      </c>
      <c r="C20" s="6" t="s">
        <v>41</v>
      </c>
      <c r="D20" s="4">
        <v>35.71</v>
      </c>
      <c r="E20" s="3" t="s">
        <v>22</v>
      </c>
    </row>
    <row r="21" spans="1:8" x14ac:dyDescent="0.25">
      <c r="A21" s="3">
        <v>20</v>
      </c>
      <c r="B21" s="3" t="s">
        <v>43</v>
      </c>
      <c r="C21" s="6" t="s">
        <v>44</v>
      </c>
      <c r="D21" s="4">
        <v>113.1</v>
      </c>
      <c r="E21" s="3" t="s">
        <v>45</v>
      </c>
      <c r="G21" s="9" t="s">
        <v>60</v>
      </c>
      <c r="H21">
        <f>AVERAGEIF(D2:D26,"&lt;106",D2:D26)</f>
        <v>44.551052631578955</v>
      </c>
    </row>
    <row r="22" spans="1:8" x14ac:dyDescent="0.25">
      <c r="A22" s="3">
        <v>21</v>
      </c>
      <c r="B22" s="3" t="s">
        <v>8</v>
      </c>
      <c r="C22" s="6" t="s">
        <v>44</v>
      </c>
      <c r="D22" s="4">
        <v>55.1</v>
      </c>
      <c r="E22" s="3" t="s">
        <v>19</v>
      </c>
    </row>
    <row r="23" spans="1:8" x14ac:dyDescent="0.25">
      <c r="A23" s="3">
        <v>22</v>
      </c>
      <c r="B23" s="3" t="s">
        <v>8</v>
      </c>
      <c r="C23" s="6" t="s">
        <v>47</v>
      </c>
      <c r="D23" s="4">
        <v>2.64</v>
      </c>
      <c r="E23" s="3" t="s">
        <v>22</v>
      </c>
    </row>
    <row r="24" spans="1:8" x14ac:dyDescent="0.25">
      <c r="A24" s="3">
        <v>23</v>
      </c>
      <c r="B24" s="3" t="s">
        <v>48</v>
      </c>
      <c r="C24" s="6" t="s">
        <v>47</v>
      </c>
      <c r="D24" s="4">
        <v>99.64</v>
      </c>
      <c r="E24" s="3" t="s">
        <v>45</v>
      </c>
    </row>
    <row r="25" spans="1:8" x14ac:dyDescent="0.25">
      <c r="A25" s="3">
        <v>24</v>
      </c>
      <c r="B25" s="3" t="s">
        <v>8</v>
      </c>
      <c r="C25" s="6" t="s">
        <v>49</v>
      </c>
      <c r="D25" s="4">
        <v>66.98</v>
      </c>
      <c r="E25" s="3" t="s">
        <v>16</v>
      </c>
    </row>
    <row r="26" spans="1:8" x14ac:dyDescent="0.25">
      <c r="A26" s="3">
        <v>25</v>
      </c>
      <c r="B26" s="3" t="s">
        <v>48</v>
      </c>
      <c r="C26" s="6" t="s">
        <v>50</v>
      </c>
      <c r="D26" s="4">
        <v>139.11000000000001</v>
      </c>
      <c r="E26" s="3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EC94-7451-4FC4-8932-AF30517415B4}">
  <dimension ref="A1:G26"/>
  <sheetViews>
    <sheetView workbookViewId="0">
      <selection activeCell="G24" sqref="G24"/>
    </sheetView>
  </sheetViews>
  <sheetFormatPr defaultRowHeight="13.2" x14ac:dyDescent="0.25"/>
  <cols>
    <col min="2" max="2" width="13.88671875" customWidth="1"/>
    <col min="3" max="3" width="12.33203125" customWidth="1"/>
    <col min="4" max="4" width="13.44140625" customWidth="1"/>
    <col min="5" max="5" width="12.44140625" customWidth="1"/>
    <col min="6" max="6" width="13.6640625" customWidth="1"/>
    <col min="7" max="7" width="11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</v>
      </c>
    </row>
    <row r="2" spans="1:7" x14ac:dyDescent="0.25">
      <c r="A2" s="3">
        <v>1</v>
      </c>
      <c r="B2" s="3" t="s">
        <v>8</v>
      </c>
      <c r="C2" s="3" t="s">
        <v>9</v>
      </c>
      <c r="D2" s="4">
        <v>110.15</v>
      </c>
      <c r="E2" s="4" t="s">
        <v>10</v>
      </c>
      <c r="F2" t="str">
        <f>VLOOKUP(B2,Città!A:B,2,FALSE)</f>
        <v>Roma</v>
      </c>
      <c r="G2" t="str">
        <f>IF(D2&gt;63.91,"alto","basso")</f>
        <v>alto</v>
      </c>
    </row>
    <row r="3" spans="1:7" x14ac:dyDescent="0.25">
      <c r="A3" s="3">
        <v>2</v>
      </c>
      <c r="B3" s="3" t="s">
        <v>8</v>
      </c>
      <c r="C3" s="3" t="s">
        <v>9</v>
      </c>
      <c r="D3" s="4">
        <v>38.04</v>
      </c>
      <c r="E3" s="3" t="s">
        <v>12</v>
      </c>
      <c r="F3" t="str">
        <f>VLOOKUP(B3,Città!A:B,2,FALSE)</f>
        <v>Roma</v>
      </c>
      <c r="G3" t="str">
        <f>IF(D3&gt;63.91,"alto","basso")</f>
        <v>basso</v>
      </c>
    </row>
    <row r="4" spans="1:7" x14ac:dyDescent="0.25">
      <c r="A4" s="3">
        <v>3</v>
      </c>
      <c r="B4" s="3" t="s">
        <v>8</v>
      </c>
      <c r="C4" s="3" t="s">
        <v>9</v>
      </c>
      <c r="D4" s="4">
        <v>140.69999999999999</v>
      </c>
      <c r="E4" s="3" t="s">
        <v>10</v>
      </c>
      <c r="F4" t="str">
        <f>VLOOKUP(B4,Città!A:B,2,FALSE)</f>
        <v>Roma</v>
      </c>
      <c r="G4" t="str">
        <f t="shared" ref="G4:G26" si="0">IF(D4&gt;63.91,"alto","basso")</f>
        <v>alto</v>
      </c>
    </row>
    <row r="5" spans="1:7" x14ac:dyDescent="0.25">
      <c r="A5" s="3">
        <v>4</v>
      </c>
      <c r="B5" s="3" t="s">
        <v>8</v>
      </c>
      <c r="C5" s="6" t="s">
        <v>15</v>
      </c>
      <c r="D5" s="4">
        <v>32.15</v>
      </c>
      <c r="E5" s="3" t="s">
        <v>16</v>
      </c>
      <c r="F5" t="str">
        <f>VLOOKUP(B5,Città!A:B,2,FALSE)</f>
        <v>Roma</v>
      </c>
      <c r="G5" t="str">
        <f t="shared" si="0"/>
        <v>basso</v>
      </c>
    </row>
    <row r="6" spans="1:7" x14ac:dyDescent="0.25">
      <c r="A6" s="3">
        <v>5</v>
      </c>
      <c r="B6" s="3" t="s">
        <v>18</v>
      </c>
      <c r="C6" s="6" t="s">
        <v>15</v>
      </c>
      <c r="D6" s="4">
        <v>52.47</v>
      </c>
      <c r="E6" s="3" t="s">
        <v>19</v>
      </c>
      <c r="F6" t="str">
        <f>VLOOKUP(B6,Città!A:B,2,FALSE)</f>
        <v>Rieti</v>
      </c>
      <c r="G6" t="str">
        <f t="shared" si="0"/>
        <v>basso</v>
      </c>
    </row>
    <row r="7" spans="1:7" x14ac:dyDescent="0.25">
      <c r="A7" s="3">
        <v>6</v>
      </c>
      <c r="B7" s="3" t="s">
        <v>8</v>
      </c>
      <c r="C7" s="6" t="s">
        <v>21</v>
      </c>
      <c r="D7" s="4">
        <v>31.11</v>
      </c>
      <c r="E7" s="3" t="s">
        <v>22</v>
      </c>
      <c r="F7" t="str">
        <f>VLOOKUP(B7,Città!A:B,2,FALSE)</f>
        <v>Roma</v>
      </c>
      <c r="G7" t="str">
        <f t="shared" si="0"/>
        <v>basso</v>
      </c>
    </row>
    <row r="8" spans="1:7" x14ac:dyDescent="0.25">
      <c r="A8" s="3">
        <v>7</v>
      </c>
      <c r="B8" s="3" t="s">
        <v>8</v>
      </c>
      <c r="C8" s="6" t="s">
        <v>21</v>
      </c>
      <c r="D8" s="4">
        <v>10.3</v>
      </c>
      <c r="E8" s="3" t="s">
        <v>19</v>
      </c>
      <c r="F8" t="str">
        <f>VLOOKUP(B8,Città!A:B,2,FALSE)</f>
        <v>Roma</v>
      </c>
      <c r="G8" t="str">
        <f t="shared" si="0"/>
        <v>basso</v>
      </c>
    </row>
    <row r="9" spans="1:7" x14ac:dyDescent="0.25">
      <c r="A9" s="3">
        <v>8</v>
      </c>
      <c r="B9" s="3" t="s">
        <v>8</v>
      </c>
      <c r="C9" s="6" t="s">
        <v>25</v>
      </c>
      <c r="D9" s="4">
        <v>14.03</v>
      </c>
      <c r="E9" s="3" t="s">
        <v>19</v>
      </c>
      <c r="F9" t="str">
        <f>VLOOKUP(B9,Città!A:B,2,FALSE)</f>
        <v>Roma</v>
      </c>
      <c r="G9" t="str">
        <f t="shared" si="0"/>
        <v>basso</v>
      </c>
    </row>
    <row r="10" spans="1:7" x14ac:dyDescent="0.25">
      <c r="A10" s="3">
        <v>9</v>
      </c>
      <c r="B10" s="3" t="s">
        <v>8</v>
      </c>
      <c r="C10" s="6" t="s">
        <v>25</v>
      </c>
      <c r="D10" s="4">
        <v>47.7</v>
      </c>
      <c r="E10" s="3" t="s">
        <v>16</v>
      </c>
      <c r="F10" t="str">
        <f>VLOOKUP(B10,Città!A:B,2,FALSE)</f>
        <v>Roma</v>
      </c>
      <c r="G10" t="str">
        <f t="shared" si="0"/>
        <v>basso</v>
      </c>
    </row>
    <row r="11" spans="1:7" x14ac:dyDescent="0.25">
      <c r="A11" s="3">
        <v>10</v>
      </c>
      <c r="B11" s="3" t="s">
        <v>8</v>
      </c>
      <c r="C11" s="6" t="s">
        <v>25</v>
      </c>
      <c r="D11" s="4">
        <v>108</v>
      </c>
      <c r="E11" s="3" t="s">
        <v>10</v>
      </c>
      <c r="F11" t="str">
        <f>VLOOKUP(B11,Città!A:B,2,FALSE)</f>
        <v>Roma</v>
      </c>
      <c r="G11" t="str">
        <f t="shared" si="0"/>
        <v>alto</v>
      </c>
    </row>
    <row r="12" spans="1:7" x14ac:dyDescent="0.25">
      <c r="A12" s="3">
        <v>11</v>
      </c>
      <c r="B12" s="3" t="s">
        <v>8</v>
      </c>
      <c r="C12" s="6" t="s">
        <v>25</v>
      </c>
      <c r="D12" s="4">
        <v>53.1</v>
      </c>
      <c r="E12" s="3" t="s">
        <v>22</v>
      </c>
      <c r="F12" t="str">
        <f>VLOOKUP(B12,Città!A:B,2,FALSE)</f>
        <v>Roma</v>
      </c>
      <c r="G12" t="str">
        <f t="shared" si="0"/>
        <v>basso</v>
      </c>
    </row>
    <row r="13" spans="1:7" x14ac:dyDescent="0.25">
      <c r="A13" s="3">
        <v>12</v>
      </c>
      <c r="B13" s="3" t="s">
        <v>8</v>
      </c>
      <c r="C13" s="6" t="s">
        <v>25</v>
      </c>
      <c r="D13" s="4">
        <v>92.42</v>
      </c>
      <c r="E13" s="3" t="s">
        <v>12</v>
      </c>
      <c r="F13" t="str">
        <f>VLOOKUP(B13,Città!A:B,2,FALSE)</f>
        <v>Roma</v>
      </c>
      <c r="G13" t="str">
        <f t="shared" si="0"/>
        <v>alto</v>
      </c>
    </row>
    <row r="14" spans="1:7" x14ac:dyDescent="0.25">
      <c r="A14" s="3">
        <v>13</v>
      </c>
      <c r="B14" s="3" t="s">
        <v>8</v>
      </c>
      <c r="C14" s="6" t="s">
        <v>25</v>
      </c>
      <c r="D14" s="4">
        <v>12</v>
      </c>
      <c r="E14" s="3" t="s">
        <v>19</v>
      </c>
      <c r="F14" t="str">
        <f>VLOOKUP(B14,Città!A:B,2,FALSE)</f>
        <v>Roma</v>
      </c>
      <c r="G14" t="str">
        <f t="shared" si="0"/>
        <v>basso</v>
      </c>
    </row>
    <row r="15" spans="1:7" x14ac:dyDescent="0.25">
      <c r="A15" s="3">
        <v>14</v>
      </c>
      <c r="B15" s="3" t="s">
        <v>8</v>
      </c>
      <c r="C15" s="6" t="s">
        <v>32</v>
      </c>
      <c r="D15" s="4">
        <v>140.12</v>
      </c>
      <c r="E15" s="3" t="s">
        <v>10</v>
      </c>
      <c r="F15" t="str">
        <f>VLOOKUP(B15,Città!A:B,2,FALSE)</f>
        <v>Roma</v>
      </c>
      <c r="G15" t="str">
        <f t="shared" si="0"/>
        <v>alto</v>
      </c>
    </row>
    <row r="16" spans="1:7" x14ac:dyDescent="0.25">
      <c r="A16" s="3">
        <v>15</v>
      </c>
      <c r="B16" s="3" t="s">
        <v>8</v>
      </c>
      <c r="C16" s="6" t="s">
        <v>32</v>
      </c>
      <c r="D16" s="4">
        <v>23.31</v>
      </c>
      <c r="E16" s="3" t="s">
        <v>12</v>
      </c>
      <c r="F16" t="str">
        <f>VLOOKUP(B16,Città!A:B,2,FALSE)</f>
        <v>Roma</v>
      </c>
      <c r="G16" t="str">
        <f t="shared" si="0"/>
        <v>basso</v>
      </c>
    </row>
    <row r="17" spans="1:7" x14ac:dyDescent="0.25">
      <c r="A17" s="3">
        <v>16</v>
      </c>
      <c r="B17" s="3" t="s">
        <v>8</v>
      </c>
      <c r="C17" s="6" t="s">
        <v>35</v>
      </c>
      <c r="D17" s="4">
        <v>92.48</v>
      </c>
      <c r="E17" s="3" t="s">
        <v>36</v>
      </c>
      <c r="F17" t="str">
        <f>VLOOKUP(B17,Città!A:B,2,FALSE)</f>
        <v>Roma</v>
      </c>
      <c r="G17" t="str">
        <f t="shared" si="0"/>
        <v>alto</v>
      </c>
    </row>
    <row r="18" spans="1:7" x14ac:dyDescent="0.25">
      <c r="A18" s="3">
        <v>17</v>
      </c>
      <c r="B18" s="3" t="s">
        <v>38</v>
      </c>
      <c r="C18" s="6" t="s">
        <v>35</v>
      </c>
      <c r="D18" s="4">
        <v>35.130000000000003</v>
      </c>
      <c r="E18" s="3" t="s">
        <v>12</v>
      </c>
      <c r="F18" t="str">
        <f>VLOOKUP(B18,Città!A:B,2,FALSE)</f>
        <v>Gaeta</v>
      </c>
      <c r="G18" t="str">
        <f t="shared" si="0"/>
        <v>basso</v>
      </c>
    </row>
    <row r="19" spans="1:7" x14ac:dyDescent="0.25">
      <c r="A19" s="3">
        <v>18</v>
      </c>
      <c r="B19" s="3" t="s">
        <v>38</v>
      </c>
      <c r="C19" s="6" t="s">
        <v>35</v>
      </c>
      <c r="D19" s="4">
        <v>52.16</v>
      </c>
      <c r="E19" s="3" t="s">
        <v>10</v>
      </c>
      <c r="F19" t="str">
        <f>VLOOKUP(B19,Città!A:B,2,FALSE)</f>
        <v>Gaeta</v>
      </c>
      <c r="G19" t="str">
        <f t="shared" si="0"/>
        <v>basso</v>
      </c>
    </row>
    <row r="20" spans="1:7" x14ac:dyDescent="0.25">
      <c r="A20" s="3">
        <v>19</v>
      </c>
      <c r="B20" s="3" t="s">
        <v>8</v>
      </c>
      <c r="C20" s="6" t="s">
        <v>41</v>
      </c>
      <c r="D20" s="4">
        <v>35.71</v>
      </c>
      <c r="E20" s="3" t="s">
        <v>22</v>
      </c>
      <c r="F20" t="str">
        <f>VLOOKUP(B20,Città!A:B,2,FALSE)</f>
        <v>Roma</v>
      </c>
      <c r="G20" t="str">
        <f t="shared" si="0"/>
        <v>basso</v>
      </c>
    </row>
    <row r="21" spans="1:7" x14ac:dyDescent="0.25">
      <c r="A21" s="3">
        <v>20</v>
      </c>
      <c r="B21" s="3" t="s">
        <v>43</v>
      </c>
      <c r="C21" s="6" t="s">
        <v>44</v>
      </c>
      <c r="D21" s="4">
        <v>113.1</v>
      </c>
      <c r="E21" s="3" t="s">
        <v>45</v>
      </c>
      <c r="F21" t="str">
        <f>VLOOKUP(B21,Città!A:B,2,FALSE)</f>
        <v>Tarquinia</v>
      </c>
      <c r="G21" t="str">
        <f t="shared" si="0"/>
        <v>alto</v>
      </c>
    </row>
    <row r="22" spans="1:7" x14ac:dyDescent="0.25">
      <c r="A22" s="3">
        <v>21</v>
      </c>
      <c r="B22" s="3" t="s">
        <v>8</v>
      </c>
      <c r="C22" s="6" t="s">
        <v>44</v>
      </c>
      <c r="D22" s="4">
        <v>55.1</v>
      </c>
      <c r="E22" s="3" t="s">
        <v>19</v>
      </c>
      <c r="F22" t="str">
        <f>VLOOKUP(B22,Città!A:B,2,FALSE)</f>
        <v>Roma</v>
      </c>
      <c r="G22" t="str">
        <f t="shared" si="0"/>
        <v>basso</v>
      </c>
    </row>
    <row r="23" spans="1:7" x14ac:dyDescent="0.25">
      <c r="A23" s="3">
        <v>22</v>
      </c>
      <c r="B23" s="3" t="s">
        <v>8</v>
      </c>
      <c r="C23" s="6" t="s">
        <v>47</v>
      </c>
      <c r="D23" s="4">
        <v>2.64</v>
      </c>
      <c r="E23" s="3" t="s">
        <v>22</v>
      </c>
      <c r="F23" t="str">
        <f>VLOOKUP(B23,Città!A:B,2,FALSE)</f>
        <v>Roma</v>
      </c>
      <c r="G23" t="str">
        <f t="shared" si="0"/>
        <v>basso</v>
      </c>
    </row>
    <row r="24" spans="1:7" x14ac:dyDescent="0.25">
      <c r="A24" s="3">
        <v>23</v>
      </c>
      <c r="B24" s="3" t="s">
        <v>48</v>
      </c>
      <c r="C24" s="6" t="s">
        <v>47</v>
      </c>
      <c r="D24" s="4">
        <v>99.64</v>
      </c>
      <c r="E24" s="3" t="s">
        <v>45</v>
      </c>
      <c r="F24" t="str">
        <f>VLOOKUP(B24,Città!A:B,2,FALSE)</f>
        <v>Frosinone</v>
      </c>
      <c r="G24" t="str">
        <f t="shared" si="0"/>
        <v>alto</v>
      </c>
    </row>
    <row r="25" spans="1:7" x14ac:dyDescent="0.25">
      <c r="A25" s="3">
        <v>24</v>
      </c>
      <c r="B25" s="3" t="s">
        <v>8</v>
      </c>
      <c r="C25" s="6" t="s">
        <v>49</v>
      </c>
      <c r="D25" s="4">
        <v>66.98</v>
      </c>
      <c r="E25" s="3" t="s">
        <v>16</v>
      </c>
      <c r="F25" t="str">
        <f>VLOOKUP(B25,Città!A:B,2,FALSE)</f>
        <v>Roma</v>
      </c>
      <c r="G25" t="str">
        <f t="shared" si="0"/>
        <v>alto</v>
      </c>
    </row>
    <row r="26" spans="1:7" x14ac:dyDescent="0.25">
      <c r="A26" s="3">
        <v>25</v>
      </c>
      <c r="B26" s="3" t="s">
        <v>48</v>
      </c>
      <c r="C26" s="6" t="s">
        <v>50</v>
      </c>
      <c r="D26" s="4">
        <v>139.11000000000001</v>
      </c>
      <c r="E26" s="3" t="s">
        <v>45</v>
      </c>
      <c r="F26" t="str">
        <f>VLOOKUP(B26,Città!A:B,2,FALSE)</f>
        <v>Frosinone</v>
      </c>
      <c r="G26" t="str">
        <f t="shared" si="0"/>
        <v>alto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15ED-FAAE-479E-A1E5-DFF92C2BBF6E}">
  <dimension ref="A1:T26"/>
  <sheetViews>
    <sheetView topLeftCell="D1" workbookViewId="0">
      <selection activeCell="D5" sqref="D5"/>
    </sheetView>
  </sheetViews>
  <sheetFormatPr defaultRowHeight="13.2" x14ac:dyDescent="0.25"/>
  <cols>
    <col min="1" max="1" width="14.21875" customWidth="1"/>
    <col min="2" max="2" width="14.44140625" customWidth="1"/>
    <col min="3" max="3" width="14.6640625" customWidth="1"/>
    <col min="4" max="4" width="16.21875" customWidth="1"/>
    <col min="5" max="5" width="13.6640625" customWidth="1"/>
    <col min="6" max="6" width="13" customWidth="1"/>
    <col min="12" max="12" width="26.44140625" bestFit="1" customWidth="1"/>
    <col min="13" max="13" width="20.77734375" bestFit="1" customWidth="1"/>
    <col min="14" max="15" width="7" bestFit="1" customWidth="1"/>
    <col min="16" max="16" width="6" bestFit="1" customWidth="1"/>
    <col min="17" max="17" width="9.5546875" bestFit="1" customWidth="1"/>
    <col min="18" max="18" width="12.88671875" bestFit="1" customWidth="1"/>
    <col min="19" max="19" width="7" bestFit="1" customWidth="1"/>
    <col min="20" max="20" width="17.88671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1" t="s">
        <v>65</v>
      </c>
      <c r="M1" s="11" t="s">
        <v>64</v>
      </c>
    </row>
    <row r="2" spans="1:20" x14ac:dyDescent="0.25">
      <c r="A2" s="3">
        <v>1</v>
      </c>
      <c r="B2" s="3" t="s">
        <v>8</v>
      </c>
      <c r="C2" s="3" t="s">
        <v>9</v>
      </c>
      <c r="D2" s="4">
        <v>110.15</v>
      </c>
      <c r="E2" s="4" t="s">
        <v>10</v>
      </c>
      <c r="F2" t="str">
        <f>VLOOKUP(B2,Città!A:B,2,FALSE)</f>
        <v>Roma</v>
      </c>
      <c r="L2" s="11" t="s">
        <v>62</v>
      </c>
      <c r="M2" t="s">
        <v>12</v>
      </c>
      <c r="N2" t="s">
        <v>45</v>
      </c>
      <c r="O2" t="s">
        <v>22</v>
      </c>
      <c r="P2" t="s">
        <v>36</v>
      </c>
      <c r="Q2" t="s">
        <v>19</v>
      </c>
      <c r="R2" t="s">
        <v>16</v>
      </c>
      <c r="S2" t="s">
        <v>10</v>
      </c>
      <c r="T2" t="s">
        <v>63</v>
      </c>
    </row>
    <row r="3" spans="1:20" x14ac:dyDescent="0.25">
      <c r="A3" s="3">
        <v>2</v>
      </c>
      <c r="B3" s="3" t="s">
        <v>8</v>
      </c>
      <c r="C3" s="3" t="s">
        <v>9</v>
      </c>
      <c r="D3" s="4">
        <v>38.04</v>
      </c>
      <c r="E3" s="3" t="s">
        <v>12</v>
      </c>
      <c r="F3" t="str">
        <f>VLOOKUP(B3,Città!A:B,2,FALSE)</f>
        <v>Roma</v>
      </c>
      <c r="L3" s="12" t="s">
        <v>9</v>
      </c>
      <c r="M3" s="13">
        <v>38.04</v>
      </c>
      <c r="N3" s="13"/>
      <c r="O3" s="13"/>
      <c r="P3" s="13"/>
      <c r="Q3" s="13"/>
      <c r="R3" s="13"/>
      <c r="S3" s="13">
        <v>250.85</v>
      </c>
      <c r="T3" s="13">
        <v>288.89</v>
      </c>
    </row>
    <row r="4" spans="1:20" x14ac:dyDescent="0.25">
      <c r="A4" s="3">
        <v>3</v>
      </c>
      <c r="B4" s="3" t="s">
        <v>8</v>
      </c>
      <c r="C4" s="3" t="s">
        <v>9</v>
      </c>
      <c r="D4" s="4">
        <v>140.69999999999999</v>
      </c>
      <c r="E4" s="3" t="s">
        <v>10</v>
      </c>
      <c r="F4" t="str">
        <f>VLOOKUP(B4,Città!A:B,2,FALSE)</f>
        <v>Roma</v>
      </c>
      <c r="L4" s="12" t="s">
        <v>15</v>
      </c>
      <c r="M4" s="13"/>
      <c r="N4" s="13"/>
      <c r="O4" s="13"/>
      <c r="P4" s="13"/>
      <c r="Q4" s="13">
        <v>52.47</v>
      </c>
      <c r="R4" s="13">
        <v>32.15</v>
      </c>
      <c r="S4" s="13"/>
      <c r="T4" s="13">
        <v>84.62</v>
      </c>
    </row>
    <row r="5" spans="1:20" x14ac:dyDescent="0.25">
      <c r="A5" s="3">
        <v>4</v>
      </c>
      <c r="B5" s="3" t="s">
        <v>8</v>
      </c>
      <c r="C5" s="6" t="s">
        <v>15</v>
      </c>
      <c r="D5" s="4">
        <v>32.15</v>
      </c>
      <c r="E5" s="3" t="s">
        <v>16</v>
      </c>
      <c r="F5" t="str">
        <f>VLOOKUP(B5,Città!A:B,2,FALSE)</f>
        <v>Roma</v>
      </c>
      <c r="L5" s="12" t="s">
        <v>21</v>
      </c>
      <c r="M5" s="13"/>
      <c r="N5" s="13"/>
      <c r="O5" s="13">
        <v>31.11</v>
      </c>
      <c r="P5" s="13"/>
      <c r="Q5" s="13">
        <v>10.3</v>
      </c>
      <c r="R5" s="13"/>
      <c r="S5" s="13"/>
      <c r="T5" s="13">
        <v>41.41</v>
      </c>
    </row>
    <row r="6" spans="1:20" x14ac:dyDescent="0.25">
      <c r="A6" s="3">
        <v>5</v>
      </c>
      <c r="B6" s="3" t="s">
        <v>18</v>
      </c>
      <c r="C6" s="6" t="s">
        <v>15</v>
      </c>
      <c r="D6" s="4">
        <v>52.47</v>
      </c>
      <c r="E6" s="3" t="s">
        <v>19</v>
      </c>
      <c r="F6" t="str">
        <f>VLOOKUP(B6,Città!A:B,2,FALSE)</f>
        <v>Rieti</v>
      </c>
      <c r="L6" s="12" t="s">
        <v>25</v>
      </c>
      <c r="M6" s="13">
        <v>92.42</v>
      </c>
      <c r="N6" s="13"/>
      <c r="O6" s="13">
        <v>53.1</v>
      </c>
      <c r="P6" s="13"/>
      <c r="Q6" s="13">
        <v>26.03</v>
      </c>
      <c r="R6" s="13">
        <v>47.7</v>
      </c>
      <c r="S6" s="13">
        <v>108</v>
      </c>
      <c r="T6" s="13">
        <v>327.25</v>
      </c>
    </row>
    <row r="7" spans="1:20" x14ac:dyDescent="0.25">
      <c r="A7" s="3">
        <v>6</v>
      </c>
      <c r="B7" s="3" t="s">
        <v>8</v>
      </c>
      <c r="C7" s="6" t="s">
        <v>21</v>
      </c>
      <c r="D7" s="4">
        <v>31.11</v>
      </c>
      <c r="E7" s="3" t="s">
        <v>22</v>
      </c>
      <c r="F7" t="str">
        <f>VLOOKUP(B7,Città!A:B,2,FALSE)</f>
        <v>Roma</v>
      </c>
      <c r="L7" s="12" t="s">
        <v>32</v>
      </c>
      <c r="M7" s="13">
        <v>23.31</v>
      </c>
      <c r="N7" s="13"/>
      <c r="O7" s="13"/>
      <c r="P7" s="13"/>
      <c r="Q7" s="13"/>
      <c r="R7" s="13"/>
      <c r="S7" s="13">
        <v>140.12</v>
      </c>
      <c r="T7" s="13">
        <v>163.43</v>
      </c>
    </row>
    <row r="8" spans="1:20" x14ac:dyDescent="0.25">
      <c r="A8" s="3">
        <v>7</v>
      </c>
      <c r="B8" s="3" t="s">
        <v>8</v>
      </c>
      <c r="C8" s="6" t="s">
        <v>21</v>
      </c>
      <c r="D8" s="4">
        <v>10.3</v>
      </c>
      <c r="E8" s="3" t="s">
        <v>19</v>
      </c>
      <c r="F8" t="str">
        <f>VLOOKUP(B8,Città!A:B,2,FALSE)</f>
        <v>Roma</v>
      </c>
      <c r="L8" s="12" t="s">
        <v>35</v>
      </c>
      <c r="M8" s="13">
        <v>35.130000000000003</v>
      </c>
      <c r="N8" s="13"/>
      <c r="O8" s="13"/>
      <c r="P8" s="13">
        <v>92.48</v>
      </c>
      <c r="Q8" s="13"/>
      <c r="R8" s="13"/>
      <c r="S8" s="13">
        <v>52.16</v>
      </c>
      <c r="T8" s="13">
        <v>179.77</v>
      </c>
    </row>
    <row r="9" spans="1:20" x14ac:dyDescent="0.25">
      <c r="A9" s="3">
        <v>8</v>
      </c>
      <c r="B9" s="3" t="s">
        <v>8</v>
      </c>
      <c r="C9" s="6" t="s">
        <v>25</v>
      </c>
      <c r="D9" s="4">
        <v>14.03</v>
      </c>
      <c r="E9" s="3" t="s">
        <v>19</v>
      </c>
      <c r="F9" t="str">
        <f>VLOOKUP(B9,Città!A:B,2,FALSE)</f>
        <v>Roma</v>
      </c>
      <c r="L9" s="12" t="s">
        <v>41</v>
      </c>
      <c r="M9" s="13"/>
      <c r="N9" s="13"/>
      <c r="O9" s="13">
        <v>35.71</v>
      </c>
      <c r="P9" s="13"/>
      <c r="Q9" s="13"/>
      <c r="R9" s="13"/>
      <c r="S9" s="13"/>
      <c r="T9" s="13">
        <v>35.71</v>
      </c>
    </row>
    <row r="10" spans="1:20" x14ac:dyDescent="0.25">
      <c r="A10" s="3">
        <v>9</v>
      </c>
      <c r="B10" s="3" t="s">
        <v>8</v>
      </c>
      <c r="C10" s="6" t="s">
        <v>25</v>
      </c>
      <c r="D10" s="4">
        <v>47.7</v>
      </c>
      <c r="E10" s="3" t="s">
        <v>16</v>
      </c>
      <c r="F10" t="str">
        <f>VLOOKUP(B10,Città!A:B,2,FALSE)</f>
        <v>Roma</v>
      </c>
      <c r="L10" s="12" t="s">
        <v>44</v>
      </c>
      <c r="M10" s="13"/>
      <c r="N10" s="13">
        <v>113.1</v>
      </c>
      <c r="O10" s="13"/>
      <c r="P10" s="13"/>
      <c r="Q10" s="13">
        <v>55.1</v>
      </c>
      <c r="R10" s="13"/>
      <c r="S10" s="13"/>
      <c r="T10" s="13">
        <v>168.2</v>
      </c>
    </row>
    <row r="11" spans="1:20" x14ac:dyDescent="0.25">
      <c r="A11" s="3">
        <v>10</v>
      </c>
      <c r="B11" s="3" t="s">
        <v>8</v>
      </c>
      <c r="C11" s="6" t="s">
        <v>25</v>
      </c>
      <c r="D11" s="4">
        <v>108</v>
      </c>
      <c r="E11" s="3" t="s">
        <v>10</v>
      </c>
      <c r="F11" t="str">
        <f>VLOOKUP(B11,Città!A:B,2,FALSE)</f>
        <v>Roma</v>
      </c>
      <c r="L11" s="12" t="s">
        <v>47</v>
      </c>
      <c r="M11" s="13"/>
      <c r="N11" s="13">
        <v>99.64</v>
      </c>
      <c r="O11" s="13">
        <v>2.64</v>
      </c>
      <c r="P11" s="13"/>
      <c r="Q11" s="13"/>
      <c r="R11" s="13"/>
      <c r="S11" s="13"/>
      <c r="T11" s="13">
        <v>102.28</v>
      </c>
    </row>
    <row r="12" spans="1:20" x14ac:dyDescent="0.25">
      <c r="A12" s="3">
        <v>11</v>
      </c>
      <c r="B12" s="3" t="s">
        <v>8</v>
      </c>
      <c r="C12" s="6" t="s">
        <v>25</v>
      </c>
      <c r="D12" s="4">
        <v>53.1</v>
      </c>
      <c r="E12" s="3" t="s">
        <v>22</v>
      </c>
      <c r="F12" t="str">
        <f>VLOOKUP(B12,Città!A:B,2,FALSE)</f>
        <v>Roma</v>
      </c>
      <c r="L12" s="12" t="s">
        <v>49</v>
      </c>
      <c r="M12" s="13"/>
      <c r="N12" s="13"/>
      <c r="O12" s="13"/>
      <c r="P12" s="13"/>
      <c r="Q12" s="13"/>
      <c r="R12" s="13">
        <v>66.98</v>
      </c>
      <c r="S12" s="13"/>
      <c r="T12" s="13">
        <v>66.98</v>
      </c>
    </row>
    <row r="13" spans="1:20" x14ac:dyDescent="0.25">
      <c r="A13" s="3">
        <v>12</v>
      </c>
      <c r="B13" s="3" t="s">
        <v>8</v>
      </c>
      <c r="C13" s="6" t="s">
        <v>25</v>
      </c>
      <c r="D13" s="4">
        <v>92.42</v>
      </c>
      <c r="E13" s="3" t="s">
        <v>12</v>
      </c>
      <c r="F13" t="str">
        <f>VLOOKUP(B13,Città!A:B,2,FALSE)</f>
        <v>Roma</v>
      </c>
      <c r="L13" s="12" t="s">
        <v>50</v>
      </c>
      <c r="M13" s="13"/>
      <c r="N13" s="13">
        <v>139.11000000000001</v>
      </c>
      <c r="O13" s="13"/>
      <c r="P13" s="13"/>
      <c r="Q13" s="13"/>
      <c r="R13" s="13"/>
      <c r="S13" s="13"/>
      <c r="T13" s="13">
        <v>139.11000000000001</v>
      </c>
    </row>
    <row r="14" spans="1:20" x14ac:dyDescent="0.25">
      <c r="A14" s="3">
        <v>13</v>
      </c>
      <c r="B14" s="3" t="s">
        <v>8</v>
      </c>
      <c r="C14" s="6" t="s">
        <v>25</v>
      </c>
      <c r="D14" s="4">
        <v>12</v>
      </c>
      <c r="E14" s="3" t="s">
        <v>19</v>
      </c>
      <c r="F14" t="str">
        <f>VLOOKUP(B14,Città!A:B,2,FALSE)</f>
        <v>Roma</v>
      </c>
      <c r="L14" s="12" t="s">
        <v>63</v>
      </c>
      <c r="M14" s="13">
        <v>188.9</v>
      </c>
      <c r="N14" s="13">
        <v>351.85</v>
      </c>
      <c r="O14" s="13">
        <v>122.56000000000002</v>
      </c>
      <c r="P14" s="13">
        <v>92.48</v>
      </c>
      <c r="Q14" s="13">
        <v>143.9</v>
      </c>
      <c r="R14" s="13">
        <v>146.82999999999998</v>
      </c>
      <c r="S14" s="14">
        <v>551.13</v>
      </c>
      <c r="T14" s="13">
        <v>1597.65</v>
      </c>
    </row>
    <row r="15" spans="1:20" x14ac:dyDescent="0.25">
      <c r="A15" s="3">
        <v>14</v>
      </c>
      <c r="B15" s="3" t="s">
        <v>8</v>
      </c>
      <c r="C15" s="6" t="s">
        <v>32</v>
      </c>
      <c r="D15" s="4">
        <v>140.12</v>
      </c>
      <c r="E15" s="3" t="s">
        <v>10</v>
      </c>
      <c r="F15" t="str">
        <f>VLOOKUP(B15,Città!A:B,2,FALSE)</f>
        <v>Roma</v>
      </c>
    </row>
    <row r="16" spans="1:20" x14ac:dyDescent="0.25">
      <c r="A16" s="3">
        <v>15</v>
      </c>
      <c r="B16" s="3" t="s">
        <v>8</v>
      </c>
      <c r="C16" s="6" t="s">
        <v>32</v>
      </c>
      <c r="D16" s="4">
        <v>23.31</v>
      </c>
      <c r="E16" s="3" t="s">
        <v>12</v>
      </c>
      <c r="F16" t="str">
        <f>VLOOKUP(B16,Città!A:B,2,FALSE)</f>
        <v>Roma</v>
      </c>
    </row>
    <row r="17" spans="1:6" x14ac:dyDescent="0.25">
      <c r="A17" s="3">
        <v>16</v>
      </c>
      <c r="B17" s="3" t="s">
        <v>8</v>
      </c>
      <c r="C17" s="6" t="s">
        <v>35</v>
      </c>
      <c r="D17" s="4">
        <v>92.48</v>
      </c>
      <c r="E17" s="3" t="s">
        <v>36</v>
      </c>
      <c r="F17" t="str">
        <f>VLOOKUP(B17,Città!A:B,2,FALSE)</f>
        <v>Roma</v>
      </c>
    </row>
    <row r="18" spans="1:6" x14ac:dyDescent="0.25">
      <c r="A18" s="3">
        <v>17</v>
      </c>
      <c r="B18" s="3" t="s">
        <v>38</v>
      </c>
      <c r="C18" s="6" t="s">
        <v>35</v>
      </c>
      <c r="D18" s="4">
        <v>35.130000000000003</v>
      </c>
      <c r="E18" s="3" t="s">
        <v>12</v>
      </c>
      <c r="F18" t="str">
        <f>VLOOKUP(B18,Città!A:B,2,FALSE)</f>
        <v>Gaeta</v>
      </c>
    </row>
    <row r="19" spans="1:6" x14ac:dyDescent="0.25">
      <c r="A19" s="3">
        <v>18</v>
      </c>
      <c r="B19" s="3" t="s">
        <v>38</v>
      </c>
      <c r="C19" s="6" t="s">
        <v>35</v>
      </c>
      <c r="D19" s="4">
        <v>52.16</v>
      </c>
      <c r="E19" s="3" t="s">
        <v>10</v>
      </c>
      <c r="F19" t="str">
        <f>VLOOKUP(B19,Città!A:B,2,FALSE)</f>
        <v>Gaeta</v>
      </c>
    </row>
    <row r="20" spans="1:6" x14ac:dyDescent="0.25">
      <c r="A20" s="3">
        <v>19</v>
      </c>
      <c r="B20" s="3" t="s">
        <v>8</v>
      </c>
      <c r="C20" s="6" t="s">
        <v>41</v>
      </c>
      <c r="D20" s="4">
        <v>35.71</v>
      </c>
      <c r="E20" s="3" t="s">
        <v>22</v>
      </c>
      <c r="F20" t="str">
        <f>VLOOKUP(B20,Città!A:B,2,FALSE)</f>
        <v>Roma</v>
      </c>
    </row>
    <row r="21" spans="1:6" x14ac:dyDescent="0.25">
      <c r="A21" s="3">
        <v>20</v>
      </c>
      <c r="B21" s="3" t="s">
        <v>43</v>
      </c>
      <c r="C21" s="6" t="s">
        <v>44</v>
      </c>
      <c r="D21" s="4">
        <v>113.1</v>
      </c>
      <c r="E21" s="3" t="s">
        <v>45</v>
      </c>
      <c r="F21" t="str">
        <f>VLOOKUP(B21,Città!A:B,2,FALSE)</f>
        <v>Tarquinia</v>
      </c>
    </row>
    <row r="22" spans="1:6" x14ac:dyDescent="0.25">
      <c r="A22" s="3">
        <v>21</v>
      </c>
      <c r="B22" s="3" t="s">
        <v>8</v>
      </c>
      <c r="C22" s="6" t="s">
        <v>44</v>
      </c>
      <c r="D22" s="4">
        <v>55.1</v>
      </c>
      <c r="E22" s="3" t="s">
        <v>19</v>
      </c>
      <c r="F22" t="str">
        <f>VLOOKUP(B22,Città!A:B,2,FALSE)</f>
        <v>Roma</v>
      </c>
    </row>
    <row r="23" spans="1:6" x14ac:dyDescent="0.25">
      <c r="A23" s="3">
        <v>22</v>
      </c>
      <c r="B23" s="3" t="s">
        <v>8</v>
      </c>
      <c r="C23" s="6" t="s">
        <v>47</v>
      </c>
      <c r="D23" s="4">
        <v>2.64</v>
      </c>
      <c r="E23" s="3" t="s">
        <v>22</v>
      </c>
      <c r="F23" t="str">
        <f>VLOOKUP(B23,Città!A:B,2,FALSE)</f>
        <v>Roma</v>
      </c>
    </row>
    <row r="24" spans="1:6" x14ac:dyDescent="0.25">
      <c r="A24" s="3">
        <v>23</v>
      </c>
      <c r="B24" s="3" t="s">
        <v>48</v>
      </c>
      <c r="C24" s="6" t="s">
        <v>47</v>
      </c>
      <c r="D24" s="4">
        <v>99.64</v>
      </c>
      <c r="E24" s="3" t="s">
        <v>45</v>
      </c>
      <c r="F24" t="str">
        <f>VLOOKUP(B24,Città!A:B,2,FALSE)</f>
        <v>Frosinone</v>
      </c>
    </row>
    <row r="25" spans="1:6" x14ac:dyDescent="0.25">
      <c r="A25" s="3">
        <v>24</v>
      </c>
      <c r="B25" s="3" t="s">
        <v>8</v>
      </c>
      <c r="C25" s="6" t="s">
        <v>49</v>
      </c>
      <c r="D25" s="4">
        <v>66.98</v>
      </c>
      <c r="E25" s="3" t="s">
        <v>16</v>
      </c>
      <c r="F25" t="str">
        <f>VLOOKUP(B25,Città!A:B,2,FALSE)</f>
        <v>Roma</v>
      </c>
    </row>
    <row r="26" spans="1:6" x14ac:dyDescent="0.25">
      <c r="A26" s="3">
        <v>25</v>
      </c>
      <c r="B26" s="3" t="s">
        <v>48</v>
      </c>
      <c r="C26" s="6" t="s">
        <v>50</v>
      </c>
      <c r="D26" s="4">
        <v>139.11000000000001</v>
      </c>
      <c r="E26" s="3" t="s">
        <v>45</v>
      </c>
      <c r="F26" t="str">
        <f>VLOOKUP(B26,Città!A:B,2,FALSE)</f>
        <v>Frosinone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26D7-693D-4B81-8F58-91FB348D07B1}">
  <dimension ref="A1:F26"/>
  <sheetViews>
    <sheetView workbookViewId="0">
      <selection activeCell="G8" sqref="G8"/>
    </sheetView>
  </sheetViews>
  <sheetFormatPr defaultRowHeight="13.2" x14ac:dyDescent="0.25"/>
  <cols>
    <col min="2" max="2" width="14.33203125" customWidth="1"/>
    <col min="3" max="3" width="12.33203125" customWidth="1"/>
    <col min="4" max="4" width="13.88671875" customWidth="1"/>
    <col min="5" max="5" width="14.21875" customWidth="1"/>
    <col min="6" max="6" width="14.88671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 t="s">
        <v>8</v>
      </c>
      <c r="C2" s="3" t="s">
        <v>9</v>
      </c>
      <c r="D2" s="4">
        <v>110.15</v>
      </c>
      <c r="E2" s="4" t="s">
        <v>10</v>
      </c>
      <c r="F2" t="str">
        <f>VLOOKUP(B2,Città!A:B,2,FALSE)</f>
        <v>Roma</v>
      </c>
    </row>
    <row r="3" spans="1:6" x14ac:dyDescent="0.25">
      <c r="A3" s="3">
        <v>2</v>
      </c>
      <c r="B3" s="3" t="s">
        <v>8</v>
      </c>
      <c r="C3" s="3" t="s">
        <v>9</v>
      </c>
      <c r="D3" s="4">
        <v>38.04</v>
      </c>
      <c r="E3" s="3" t="s">
        <v>12</v>
      </c>
      <c r="F3" t="str">
        <f>VLOOKUP(B3,Città!A:B,2,FALSE)</f>
        <v>Roma</v>
      </c>
    </row>
    <row r="4" spans="1:6" x14ac:dyDescent="0.25">
      <c r="A4" s="3">
        <v>3</v>
      </c>
      <c r="B4" s="3" t="s">
        <v>8</v>
      </c>
      <c r="C4" s="3" t="s">
        <v>9</v>
      </c>
      <c r="D4" s="4">
        <v>140.69999999999999</v>
      </c>
      <c r="E4" s="3" t="s">
        <v>10</v>
      </c>
      <c r="F4" t="str">
        <f>VLOOKUP(B4,Città!A:B,2,FALSE)</f>
        <v>Roma</v>
      </c>
    </row>
    <row r="5" spans="1:6" x14ac:dyDescent="0.25">
      <c r="A5" s="3">
        <v>4</v>
      </c>
      <c r="B5" s="3" t="s">
        <v>8</v>
      </c>
      <c r="C5" s="6" t="s">
        <v>15</v>
      </c>
      <c r="D5" s="4">
        <v>32.15</v>
      </c>
      <c r="E5" s="3" t="s">
        <v>16</v>
      </c>
      <c r="F5" t="str">
        <f>VLOOKUP(B5,Città!A:B,2,FALSE)</f>
        <v>Roma</v>
      </c>
    </row>
    <row r="6" spans="1:6" x14ac:dyDescent="0.25">
      <c r="A6" s="3">
        <v>5</v>
      </c>
      <c r="B6" s="3" t="s">
        <v>18</v>
      </c>
      <c r="C6" s="6" t="s">
        <v>15</v>
      </c>
      <c r="D6" s="4">
        <v>52.47</v>
      </c>
      <c r="E6" s="3" t="s">
        <v>19</v>
      </c>
      <c r="F6" t="str">
        <f>VLOOKUP(B6,Città!A:B,2,FALSE)</f>
        <v>Rieti</v>
      </c>
    </row>
    <row r="7" spans="1:6" x14ac:dyDescent="0.25">
      <c r="A7" s="3">
        <v>6</v>
      </c>
      <c r="B7" s="3" t="s">
        <v>8</v>
      </c>
      <c r="C7" s="6" t="s">
        <v>21</v>
      </c>
      <c r="D7" s="4">
        <v>31.11</v>
      </c>
      <c r="E7" s="3" t="s">
        <v>22</v>
      </c>
      <c r="F7" t="str">
        <f>VLOOKUP(B7,Città!A:B,2,FALSE)</f>
        <v>Roma</v>
      </c>
    </row>
    <row r="8" spans="1:6" x14ac:dyDescent="0.25">
      <c r="A8" s="3">
        <v>7</v>
      </c>
      <c r="B8" s="3" t="s">
        <v>8</v>
      </c>
      <c r="C8" s="6" t="s">
        <v>21</v>
      </c>
      <c r="D8" s="4">
        <v>10.3</v>
      </c>
      <c r="E8" s="3" t="s">
        <v>19</v>
      </c>
      <c r="F8" t="str">
        <f>VLOOKUP(B8,Città!A:B,2,FALSE)</f>
        <v>Roma</v>
      </c>
    </row>
    <row r="9" spans="1:6" x14ac:dyDescent="0.25">
      <c r="A9" s="3">
        <v>8</v>
      </c>
      <c r="B9" s="3" t="s">
        <v>8</v>
      </c>
      <c r="C9" s="6" t="s">
        <v>25</v>
      </c>
      <c r="D9" s="4">
        <v>14.03</v>
      </c>
      <c r="E9" s="3" t="s">
        <v>19</v>
      </c>
      <c r="F9" t="str">
        <f>VLOOKUP(B9,Città!A:B,2,FALSE)</f>
        <v>Roma</v>
      </c>
    </row>
    <row r="10" spans="1:6" x14ac:dyDescent="0.25">
      <c r="A10" s="3">
        <v>9</v>
      </c>
      <c r="B10" s="3" t="s">
        <v>8</v>
      </c>
      <c r="C10" s="6" t="s">
        <v>25</v>
      </c>
      <c r="D10" s="4">
        <v>47.7</v>
      </c>
      <c r="E10" s="3" t="s">
        <v>16</v>
      </c>
      <c r="F10" t="str">
        <f>VLOOKUP(B10,Città!A:B,2,FALSE)</f>
        <v>Roma</v>
      </c>
    </row>
    <row r="11" spans="1:6" x14ac:dyDescent="0.25">
      <c r="A11" s="3">
        <v>10</v>
      </c>
      <c r="B11" s="3" t="s">
        <v>8</v>
      </c>
      <c r="C11" s="6" t="s">
        <v>25</v>
      </c>
      <c r="D11" s="4">
        <v>108</v>
      </c>
      <c r="E11" s="3" t="s">
        <v>10</v>
      </c>
      <c r="F11" t="str">
        <f>VLOOKUP(B11,Città!A:B,2,FALSE)</f>
        <v>Roma</v>
      </c>
    </row>
    <row r="12" spans="1:6" x14ac:dyDescent="0.25">
      <c r="A12" s="3">
        <v>11</v>
      </c>
      <c r="B12" s="3" t="s">
        <v>8</v>
      </c>
      <c r="C12" s="6" t="s">
        <v>25</v>
      </c>
      <c r="D12" s="4">
        <v>53.1</v>
      </c>
      <c r="E12" s="3" t="s">
        <v>22</v>
      </c>
      <c r="F12" t="str">
        <f>VLOOKUP(B12,Città!A:B,2,FALSE)</f>
        <v>Roma</v>
      </c>
    </row>
    <row r="13" spans="1:6" x14ac:dyDescent="0.25">
      <c r="A13" s="3">
        <v>12</v>
      </c>
      <c r="B13" s="3" t="s">
        <v>8</v>
      </c>
      <c r="C13" s="6" t="s">
        <v>25</v>
      </c>
      <c r="D13" s="4">
        <v>92.42</v>
      </c>
      <c r="E13" s="3" t="s">
        <v>12</v>
      </c>
      <c r="F13" t="str">
        <f>VLOOKUP(B13,Città!A:B,2,FALSE)</f>
        <v>Roma</v>
      </c>
    </row>
    <row r="14" spans="1:6" x14ac:dyDescent="0.25">
      <c r="A14" s="3">
        <v>13</v>
      </c>
      <c r="B14" s="3" t="s">
        <v>8</v>
      </c>
      <c r="C14" s="6" t="s">
        <v>25</v>
      </c>
      <c r="D14" s="4">
        <v>12</v>
      </c>
      <c r="E14" s="3" t="s">
        <v>19</v>
      </c>
      <c r="F14" t="str">
        <f>VLOOKUP(B14,Città!A:B,2,FALSE)</f>
        <v>Roma</v>
      </c>
    </row>
    <row r="15" spans="1:6" x14ac:dyDescent="0.25">
      <c r="A15" s="3">
        <v>14</v>
      </c>
      <c r="B15" s="3" t="s">
        <v>8</v>
      </c>
      <c r="C15" s="6" t="s">
        <v>32</v>
      </c>
      <c r="D15" s="4">
        <v>140.12</v>
      </c>
      <c r="E15" s="3" t="s">
        <v>10</v>
      </c>
      <c r="F15" t="str">
        <f>VLOOKUP(B15,Città!A:B,2,FALSE)</f>
        <v>Roma</v>
      </c>
    </row>
    <row r="16" spans="1:6" x14ac:dyDescent="0.25">
      <c r="A16" s="3">
        <v>15</v>
      </c>
      <c r="B16" s="3" t="s">
        <v>8</v>
      </c>
      <c r="C16" s="6" t="s">
        <v>32</v>
      </c>
      <c r="D16" s="4">
        <v>23.31</v>
      </c>
      <c r="E16" s="3" t="s">
        <v>12</v>
      </c>
      <c r="F16" t="str">
        <f>VLOOKUP(B16,Città!A:B,2,FALSE)</f>
        <v>Roma</v>
      </c>
    </row>
    <row r="17" spans="1:6" x14ac:dyDescent="0.25">
      <c r="A17" s="3">
        <v>16</v>
      </c>
      <c r="B17" s="3" t="s">
        <v>8</v>
      </c>
      <c r="C17" s="6" t="s">
        <v>35</v>
      </c>
      <c r="D17" s="4">
        <v>92.48</v>
      </c>
      <c r="E17" s="3" t="s">
        <v>36</v>
      </c>
      <c r="F17" t="str">
        <f>VLOOKUP(B17,Città!A:B,2,FALSE)</f>
        <v>Roma</v>
      </c>
    </row>
    <row r="18" spans="1:6" x14ac:dyDescent="0.25">
      <c r="A18" s="3">
        <v>17</v>
      </c>
      <c r="B18" s="3" t="s">
        <v>38</v>
      </c>
      <c r="C18" s="6" t="s">
        <v>35</v>
      </c>
      <c r="D18" s="4">
        <v>35.130000000000003</v>
      </c>
      <c r="E18" s="3" t="s">
        <v>12</v>
      </c>
      <c r="F18" t="str">
        <f>VLOOKUP(B18,Città!A:B,2,FALSE)</f>
        <v>Gaeta</v>
      </c>
    </row>
    <row r="19" spans="1:6" x14ac:dyDescent="0.25">
      <c r="A19" s="3">
        <v>18</v>
      </c>
      <c r="B19" s="3" t="s">
        <v>38</v>
      </c>
      <c r="C19" s="6" t="s">
        <v>35</v>
      </c>
      <c r="D19" s="4">
        <v>52.16</v>
      </c>
      <c r="E19" s="3" t="s">
        <v>10</v>
      </c>
      <c r="F19" t="str">
        <f>VLOOKUP(B19,Città!A:B,2,FALSE)</f>
        <v>Gaeta</v>
      </c>
    </row>
    <row r="20" spans="1:6" x14ac:dyDescent="0.25">
      <c r="A20" s="3">
        <v>19</v>
      </c>
      <c r="B20" s="3" t="s">
        <v>8</v>
      </c>
      <c r="C20" s="6" t="s">
        <v>41</v>
      </c>
      <c r="D20" s="4">
        <v>35.71</v>
      </c>
      <c r="E20" s="3" t="s">
        <v>22</v>
      </c>
      <c r="F20" t="str">
        <f>VLOOKUP(B20,Città!A:B,2,FALSE)</f>
        <v>Roma</v>
      </c>
    </row>
    <row r="21" spans="1:6" x14ac:dyDescent="0.25">
      <c r="A21" s="3">
        <v>20</v>
      </c>
      <c r="B21" s="3" t="s">
        <v>43</v>
      </c>
      <c r="C21" s="6" t="s">
        <v>44</v>
      </c>
      <c r="D21" s="4">
        <v>113.1</v>
      </c>
      <c r="E21" s="3" t="s">
        <v>45</v>
      </c>
      <c r="F21" t="str">
        <f>VLOOKUP(B21,Città!A:B,2,FALSE)</f>
        <v>Tarquinia</v>
      </c>
    </row>
    <row r="22" spans="1:6" x14ac:dyDescent="0.25">
      <c r="A22" s="3">
        <v>21</v>
      </c>
      <c r="B22" s="3" t="s">
        <v>8</v>
      </c>
      <c r="C22" s="6" t="s">
        <v>44</v>
      </c>
      <c r="D22" s="4">
        <v>55.1</v>
      </c>
      <c r="E22" s="3" t="s">
        <v>19</v>
      </c>
      <c r="F22" t="str">
        <f>VLOOKUP(B22,Città!A:B,2,FALSE)</f>
        <v>Roma</v>
      </c>
    </row>
    <row r="23" spans="1:6" x14ac:dyDescent="0.25">
      <c r="A23" s="3">
        <v>22</v>
      </c>
      <c r="B23" s="3" t="s">
        <v>8</v>
      </c>
      <c r="C23" s="6" t="s">
        <v>47</v>
      </c>
      <c r="D23" s="4">
        <v>2.64</v>
      </c>
      <c r="E23" s="3" t="s">
        <v>22</v>
      </c>
      <c r="F23" t="str">
        <f>VLOOKUP(B23,Città!A:B,2,FALSE)</f>
        <v>Roma</v>
      </c>
    </row>
    <row r="24" spans="1:6" x14ac:dyDescent="0.25">
      <c r="A24" s="3">
        <v>23</v>
      </c>
      <c r="B24" s="3" t="s">
        <v>48</v>
      </c>
      <c r="C24" s="6" t="s">
        <v>47</v>
      </c>
      <c r="D24" s="4">
        <v>99.64</v>
      </c>
      <c r="E24" s="3" t="s">
        <v>45</v>
      </c>
      <c r="F24" t="str">
        <f>VLOOKUP(B24,Città!A:B,2,FALSE)</f>
        <v>Frosinone</v>
      </c>
    </row>
    <row r="25" spans="1:6" x14ac:dyDescent="0.25">
      <c r="A25" s="3">
        <v>24</v>
      </c>
      <c r="B25" s="3" t="s">
        <v>8</v>
      </c>
      <c r="C25" s="6" t="s">
        <v>49</v>
      </c>
      <c r="D25" s="4">
        <v>66.98</v>
      </c>
      <c r="E25" s="3" t="s">
        <v>16</v>
      </c>
      <c r="F25" t="str">
        <f>VLOOKUP(B25,Città!A:B,2,FALSE)</f>
        <v>Roma</v>
      </c>
    </row>
    <row r="26" spans="1:6" x14ac:dyDescent="0.25">
      <c r="A26" s="3">
        <v>25</v>
      </c>
      <c r="B26" s="3" t="s">
        <v>48</v>
      </c>
      <c r="C26" s="6" t="s">
        <v>50</v>
      </c>
      <c r="D26" s="4">
        <v>139.11000000000001</v>
      </c>
      <c r="E26" s="3" t="s">
        <v>45</v>
      </c>
      <c r="F26" t="str">
        <f>VLOOKUP(B26,Città!A:B,2,FALSE)</f>
        <v>Frosinone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12.109375" customWidth="1"/>
  </cols>
  <sheetData>
    <row r="1" spans="1:3" ht="15.75" customHeight="1" x14ac:dyDescent="0.25">
      <c r="A1" s="1" t="s">
        <v>1</v>
      </c>
      <c r="B1" s="1" t="s">
        <v>5</v>
      </c>
    </row>
    <row r="2" spans="1:3" ht="15.75" customHeight="1" x14ac:dyDescent="0.25">
      <c r="A2" s="3" t="s">
        <v>8</v>
      </c>
      <c r="B2" s="3" t="s">
        <v>8</v>
      </c>
      <c r="C2" s="5"/>
    </row>
    <row r="3" spans="1:3" ht="15.75" customHeight="1" x14ac:dyDescent="0.25">
      <c r="A3" s="3" t="s">
        <v>38</v>
      </c>
      <c r="B3" s="3" t="s">
        <v>51</v>
      </c>
      <c r="C3" s="5"/>
    </row>
    <row r="4" spans="1:3" ht="15.75" customHeight="1" x14ac:dyDescent="0.25">
      <c r="A4" s="3" t="s">
        <v>48</v>
      </c>
      <c r="B4" s="3" t="s">
        <v>48</v>
      </c>
      <c r="C4" s="5"/>
    </row>
    <row r="5" spans="1:3" ht="15.75" customHeight="1" x14ac:dyDescent="0.25">
      <c r="A5" s="3" t="s">
        <v>43</v>
      </c>
      <c r="B5" s="3" t="s">
        <v>52</v>
      </c>
      <c r="C5" s="5"/>
    </row>
    <row r="6" spans="1:3" ht="15.75" customHeight="1" x14ac:dyDescent="0.25">
      <c r="A6" s="3" t="s">
        <v>18</v>
      </c>
      <c r="B6" s="3" t="s">
        <v>18</v>
      </c>
      <c r="C6" s="5"/>
    </row>
    <row r="26" spans="2:2" ht="13.2" x14ac:dyDescent="0.25">
      <c r="B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Vendite Supermercati Acme 2017 </vt:lpstr>
      <vt:lpstr>doman. 9</vt:lpstr>
      <vt:lpstr>doman. 10-15</vt:lpstr>
      <vt:lpstr>doman. 17</vt:lpstr>
      <vt:lpstr>tabella pivot</vt:lpstr>
      <vt:lpstr>grafico</vt:lpstr>
      <vt:lpstr>Città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rossi</cp:lastModifiedBy>
  <dcterms:modified xsi:type="dcterms:W3CDTF">2021-07-21T15:04:32Z</dcterms:modified>
</cp:coreProperties>
</file>