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carllo\Desktop\TCC - desenvolvimento\TCC\validacoes\Elementos de pa\"/>
    </mc:Choice>
  </mc:AlternateContent>
  <xr:revisionPtr revIDLastSave="0" documentId="13_ncr:1_{611C6681-64A4-49FC-BD3C-185B2587C1B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dos de entrada" sheetId="1" r:id="rId1"/>
    <sheet name="Comparação" sheetId="2" r:id="rId2"/>
    <sheet name="Condicoes voo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B5" i="3"/>
  <c r="B9" i="3" s="1"/>
  <c r="H10" i="1"/>
  <c r="I10" i="1" s="1"/>
  <c r="H9" i="1"/>
  <c r="I9" i="1" s="1"/>
  <c r="F9" i="1"/>
  <c r="G9" i="1" s="1"/>
  <c r="H8" i="1"/>
  <c r="I8" i="1" s="1"/>
  <c r="F8" i="1"/>
  <c r="G8" i="1" s="1"/>
  <c r="H7" i="1"/>
  <c r="I7" i="1" s="1"/>
  <c r="F7" i="1"/>
  <c r="G7" i="1" s="1"/>
  <c r="H6" i="1"/>
  <c r="I6" i="1" s="1"/>
  <c r="F6" i="1"/>
  <c r="G6" i="1" s="1"/>
  <c r="H5" i="1"/>
  <c r="I5" i="1" s="1"/>
  <c r="F5" i="1"/>
  <c r="G5" i="1" s="1"/>
  <c r="H4" i="1"/>
  <c r="I4" i="1" s="1"/>
  <c r="F4" i="1"/>
  <c r="G4" i="1" s="1"/>
  <c r="H3" i="1"/>
  <c r="I3" i="1" s="1"/>
  <c r="F3" i="1"/>
  <c r="G3" i="1" s="1"/>
  <c r="B2" i="3" l="1"/>
  <c r="B10" i="3" s="1"/>
</calcChain>
</file>

<file path=xl/sharedStrings.xml><?xml version="1.0" encoding="utf-8"?>
<sst xmlns="http://schemas.openxmlformats.org/spreadsheetml/2006/main" count="27" uniqueCount="25">
  <si>
    <t>Hélice Clark y com passo de  25º</t>
  </si>
  <si>
    <t>r/R</t>
  </si>
  <si>
    <t>Corda normalizada (b/D)</t>
  </si>
  <si>
    <t>Espessura relativa (h/b)</t>
  </si>
  <si>
    <t xml:space="preserve"> p/D (para 25º)</t>
  </si>
  <si>
    <t>número da seção</t>
  </si>
  <si>
    <t>p (m)</t>
  </si>
  <si>
    <t>beta °</t>
  </si>
  <si>
    <t>Posição r (m)</t>
  </si>
  <si>
    <t>Posição sem o hub (m)</t>
  </si>
  <si>
    <t>Diâmetro do hub (m)</t>
  </si>
  <si>
    <t xml:space="preserve">Diâmetro da hélice (m) </t>
  </si>
  <si>
    <t>Referência</t>
  </si>
  <si>
    <t>J</t>
  </si>
  <si>
    <t>Ct</t>
  </si>
  <si>
    <t>Eficiência</t>
  </si>
  <si>
    <t>raio</t>
  </si>
  <si>
    <t>D</t>
  </si>
  <si>
    <t>N</t>
  </si>
  <si>
    <t>V0</t>
  </si>
  <si>
    <t>Vt</t>
  </si>
  <si>
    <t>a</t>
  </si>
  <si>
    <t>M0</t>
  </si>
  <si>
    <t>Mt</t>
  </si>
  <si>
    <t>Espessura Clarky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</si>
</sst>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00A933"/>
        <bgColor rgb="FF008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Comparação!$A$3:$A$36</c:f>
              <c:numCache>
                <c:formatCode>General</c:formatCode>
                <c:ptCount val="34"/>
                <c:pt idx="0">
                  <c:v>6.3829209332645197E-3</c:v>
                </c:pt>
                <c:pt idx="1">
                  <c:v>4.27338819929199E-2</c:v>
                </c:pt>
                <c:pt idx="2">
                  <c:v>7.4793347276167696E-2</c:v>
                </c:pt>
                <c:pt idx="3">
                  <c:v>0.117527229269088</c:v>
                </c:pt>
                <c:pt idx="4">
                  <c:v>0.18589238666920199</c:v>
                </c:pt>
                <c:pt idx="5">
                  <c:v>0.230817285493115</c:v>
                </c:pt>
                <c:pt idx="6">
                  <c:v>0.28420747661859103</c:v>
                </c:pt>
                <c:pt idx="7">
                  <c:v>0.31851228146417898</c:v>
                </c:pt>
                <c:pt idx="8">
                  <c:v>0.369910639106934</c:v>
                </c:pt>
                <c:pt idx="9">
                  <c:v>0.40634308426360999</c:v>
                </c:pt>
                <c:pt idx="10">
                  <c:v>0.45770522675213399</c:v>
                </c:pt>
                <c:pt idx="11">
                  <c:v>0.50899493893219605</c:v>
                </c:pt>
                <c:pt idx="12">
                  <c:v>0.56458520067722295</c:v>
                </c:pt>
                <c:pt idx="13">
                  <c:v>0.63074123366922896</c:v>
                </c:pt>
                <c:pt idx="14">
                  <c:v>0.69901585318376502</c:v>
                </c:pt>
                <c:pt idx="15">
                  <c:v>0.7693728440666</c:v>
                </c:pt>
                <c:pt idx="16">
                  <c:v>0.84821323482811395</c:v>
                </c:pt>
                <c:pt idx="17">
                  <c:v>0.93342749273433501</c:v>
                </c:pt>
                <c:pt idx="18">
                  <c:v>0.99301952902191903</c:v>
                </c:pt>
                <c:pt idx="19">
                  <c:v>1.0568668459316799</c:v>
                </c:pt>
                <c:pt idx="20">
                  <c:v>1.1269974921005701</c:v>
                </c:pt>
                <c:pt idx="21">
                  <c:v>1.15244769173661</c:v>
                </c:pt>
                <c:pt idx="22">
                  <c:v>1.1927642121845901</c:v>
                </c:pt>
                <c:pt idx="23">
                  <c:v>1.2202152990919</c:v>
                </c:pt>
                <c:pt idx="24">
                  <c:v>1.2349005441326899</c:v>
                </c:pt>
                <c:pt idx="25">
                  <c:v>1.2473766647653699</c:v>
                </c:pt>
                <c:pt idx="26">
                  <c:v>1.2578247367611</c:v>
                </c:pt>
                <c:pt idx="27">
                  <c:v>1.25760744583571</c:v>
                </c:pt>
                <c:pt idx="28">
                  <c:v>1.2721297226824599</c:v>
                </c:pt>
                <c:pt idx="29">
                  <c:v>1.2761496048021299</c:v>
                </c:pt>
                <c:pt idx="30">
                  <c:v>1.28219753555875</c:v>
                </c:pt>
                <c:pt idx="31">
                  <c:v>1.28821830494971</c:v>
                </c:pt>
                <c:pt idx="32">
                  <c:v>1.2920208961439901</c:v>
                </c:pt>
                <c:pt idx="33">
                  <c:v>1.2915319915618699</c:v>
                </c:pt>
              </c:numCache>
            </c:numRef>
          </c:xVal>
          <c:yVal>
            <c:numRef>
              <c:f>Comparação!$B$3:$B$36</c:f>
              <c:numCache>
                <c:formatCode>General</c:formatCode>
                <c:ptCount val="34"/>
                <c:pt idx="0">
                  <c:v>-1.35806828367446E-5</c:v>
                </c:pt>
                <c:pt idx="1">
                  <c:v>4.2462268336185299E-2</c:v>
                </c:pt>
                <c:pt idx="2">
                  <c:v>7.6436609899412505E-2</c:v>
                </c:pt>
                <c:pt idx="3">
                  <c:v>0.118898878235598</c:v>
                </c:pt>
                <c:pt idx="4">
                  <c:v>0.18471086726240599</c:v>
                </c:pt>
                <c:pt idx="5">
                  <c:v>0.24206209088193001</c:v>
                </c:pt>
                <c:pt idx="6">
                  <c:v>0.28875700536889698</c:v>
                </c:pt>
                <c:pt idx="7">
                  <c:v>0.35038614408199098</c:v>
                </c:pt>
                <c:pt idx="8">
                  <c:v>0.42900019012955998</c:v>
                </c:pt>
                <c:pt idx="9">
                  <c:v>0.49062480194837499</c:v>
                </c:pt>
                <c:pt idx="10">
                  <c:v>0.56072828675159103</c:v>
                </c:pt>
                <c:pt idx="11">
                  <c:v>0.61381064906610205</c:v>
                </c:pt>
                <c:pt idx="12">
                  <c:v>0.67752215914749503</c:v>
                </c:pt>
                <c:pt idx="13">
                  <c:v>0.72418991226878904</c:v>
                </c:pt>
                <c:pt idx="14">
                  <c:v>0.76872549818471503</c:v>
                </c:pt>
                <c:pt idx="15">
                  <c:v>0.80261835565092199</c:v>
                </c:pt>
                <c:pt idx="16">
                  <c:v>0.83011018460674901</c:v>
                </c:pt>
                <c:pt idx="17">
                  <c:v>0.85546079256865004</c:v>
                </c:pt>
                <c:pt idx="18">
                  <c:v>0.85958932015101697</c:v>
                </c:pt>
                <c:pt idx="19">
                  <c:v>0.86370879394482603</c:v>
                </c:pt>
                <c:pt idx="20">
                  <c:v>0.84441064363382901</c:v>
                </c:pt>
                <c:pt idx="21">
                  <c:v>0.82520755810268798</c:v>
                </c:pt>
                <c:pt idx="22">
                  <c:v>0.79958986337833104</c:v>
                </c:pt>
                <c:pt idx="23">
                  <c:v>0.75059528659767705</c:v>
                </c:pt>
                <c:pt idx="24">
                  <c:v>0.70162787118269698</c:v>
                </c:pt>
                <c:pt idx="25">
                  <c:v>0.63351621986220197</c:v>
                </c:pt>
                <c:pt idx="26">
                  <c:v>0.58881313885795505</c:v>
                </c:pt>
                <c:pt idx="27">
                  <c:v>0.53774977139183899</c:v>
                </c:pt>
                <c:pt idx="28">
                  <c:v>0.45048483037727099</c:v>
                </c:pt>
                <c:pt idx="29">
                  <c:v>0.39515712850042101</c:v>
                </c:pt>
                <c:pt idx="30">
                  <c:v>0.31642085630732197</c:v>
                </c:pt>
                <c:pt idx="31">
                  <c:v>0.23130166318095799</c:v>
                </c:pt>
                <c:pt idx="32">
                  <c:v>0.124910593837992</c:v>
                </c:pt>
                <c:pt idx="33">
                  <c:v>1.00180170392303E-2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AC-4A48-813A-30EBE1A3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0347"/>
        <c:axId val="41963836"/>
      </c:scatterChart>
      <c:valAx>
        <c:axId val="99010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1963836"/>
        <c:crosses val="autoZero"/>
        <c:crossBetween val="midCat"/>
      </c:valAx>
      <c:valAx>
        <c:axId val="419638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90103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Comparação!$C$3:$C$24</c:f>
              <c:numCache>
                <c:formatCode>General</c:formatCode>
                <c:ptCount val="22"/>
                <c:pt idx="0">
                  <c:v>3.02339443621682E-3</c:v>
                </c:pt>
                <c:pt idx="1">
                  <c:v>5.1963055594816003E-2</c:v>
                </c:pt>
                <c:pt idx="2">
                  <c:v>0.104380849377193</c:v>
                </c:pt>
                <c:pt idx="3">
                  <c:v>0.18120702263244201</c:v>
                </c:pt>
                <c:pt idx="4">
                  <c:v>0.226619390282122</c:v>
                </c:pt>
                <c:pt idx="5">
                  <c:v>0.32092225820525899</c:v>
                </c:pt>
                <c:pt idx="6">
                  <c:v>0.39769927057536703</c:v>
                </c:pt>
                <c:pt idx="7">
                  <c:v>0.48153086996331401</c:v>
                </c:pt>
                <c:pt idx="8">
                  <c:v>0.57595664009930503</c:v>
                </c:pt>
                <c:pt idx="9">
                  <c:v>0.64594945031985296</c:v>
                </c:pt>
                <c:pt idx="10">
                  <c:v>0.72299684755824001</c:v>
                </c:pt>
                <c:pt idx="11">
                  <c:v>0.75812229999201097</c:v>
                </c:pt>
                <c:pt idx="12">
                  <c:v>0.831716145049191</c:v>
                </c:pt>
                <c:pt idx="13">
                  <c:v>0.86684159748296297</c:v>
                </c:pt>
                <c:pt idx="14">
                  <c:v>0.92295874787225496</c:v>
                </c:pt>
                <c:pt idx="15">
                  <c:v>0.97214421345656299</c:v>
                </c:pt>
                <c:pt idx="16">
                  <c:v>1.0457626389563099</c:v>
                </c:pt>
                <c:pt idx="17">
                  <c:v>1.1019289502307501</c:v>
                </c:pt>
                <c:pt idx="18">
                  <c:v>1.1580829712839</c:v>
                </c:pt>
                <c:pt idx="19">
                  <c:v>1.2107219890494101</c:v>
                </c:pt>
                <c:pt idx="20">
                  <c:v>1.25984600352729</c:v>
                </c:pt>
                <c:pt idx="21">
                  <c:v>1.2984250081422699</c:v>
                </c:pt>
              </c:numCache>
            </c:numRef>
          </c:xVal>
          <c:yVal>
            <c:numRef>
              <c:f>Comparação!$D$3:$D$24</c:f>
              <c:numCache>
                <c:formatCode>General</c:formatCode>
                <c:ptCount val="22"/>
                <c:pt idx="0">
                  <c:v>0.113379749402388</c:v>
                </c:pt>
                <c:pt idx="1">
                  <c:v>0.111258457208522</c:v>
                </c:pt>
                <c:pt idx="2">
                  <c:v>0.10948866534342</c:v>
                </c:pt>
                <c:pt idx="3">
                  <c:v>0.108418801580522</c:v>
                </c:pt>
                <c:pt idx="4">
                  <c:v>0.107354468417204</c:v>
                </c:pt>
                <c:pt idx="5">
                  <c:v>0.10557730241933</c:v>
                </c:pt>
                <c:pt idx="6">
                  <c:v>0.105915898015744</c:v>
                </c:pt>
                <c:pt idx="7">
                  <c:v>0.104140575551063</c:v>
                </c:pt>
                <c:pt idx="8">
                  <c:v>9.8842261154912098E-2</c:v>
                </c:pt>
                <c:pt idx="9">
                  <c:v>9.3548248336211295E-2</c:v>
                </c:pt>
                <c:pt idx="10">
                  <c:v>8.6140317456415802E-2</c:v>
                </c:pt>
                <c:pt idx="11">
                  <c:v>7.9796105228874703E-2</c:v>
                </c:pt>
                <c:pt idx="12">
                  <c:v>7.1332444340660398E-2</c:v>
                </c:pt>
                <c:pt idx="13">
                  <c:v>6.4988232113119201E-2</c:v>
                </c:pt>
                <c:pt idx="14">
                  <c:v>5.7231873459881698E-2</c:v>
                </c:pt>
                <c:pt idx="15">
                  <c:v>4.8068284469461903E-2</c:v>
                </c:pt>
                <c:pt idx="16">
                  <c:v>3.8900393901592202E-2</c:v>
                </c:pt>
                <c:pt idx="17">
                  <c:v>2.9735575889043901E-2</c:v>
                </c:pt>
                <c:pt idx="18">
                  <c:v>2.0922872716323301E-2</c:v>
                </c:pt>
                <c:pt idx="19">
                  <c:v>1.2815013734322299E-2</c:v>
                </c:pt>
                <c:pt idx="20">
                  <c:v>5.4119989430409798E-3</c:v>
                </c:pt>
                <c:pt idx="21">
                  <c:v>1.2351672391859299E-4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E0-4792-8FD7-74B1EA5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7056"/>
        <c:axId val="37367604"/>
      </c:scatterChart>
      <c:valAx>
        <c:axId val="72067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37367604"/>
        <c:crosses val="autoZero"/>
        <c:crossBetween val="midCat"/>
      </c:valAx>
      <c:valAx>
        <c:axId val="373676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2067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23760</xdr:colOff>
      <xdr:row>0</xdr:row>
      <xdr:rowOff>49680</xdr:rowOff>
    </xdr:from>
    <xdr:to>
      <xdr:col>19</xdr:col>
      <xdr:colOff>110520</xdr:colOff>
      <xdr:row>39</xdr:row>
      <xdr:rowOff>63000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718200" y="49680"/>
          <a:ext cx="5624640" cy="6976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365760</xdr:colOff>
      <xdr:row>19</xdr:row>
      <xdr:rowOff>26640</xdr:rowOff>
    </xdr:from>
    <xdr:to>
      <xdr:col>8</xdr:col>
      <xdr:colOff>816120</xdr:colOff>
      <xdr:row>39</xdr:row>
      <xdr:rowOff>73800</xdr:rowOff>
    </xdr:to>
    <xdr:pic>
      <xdr:nvPicPr>
        <xdr:cNvPr id="3" name="Figura 2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760" y="3484080"/>
          <a:ext cx="8683560" cy="3552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197640</xdr:colOff>
      <xdr:row>22</xdr:row>
      <xdr:rowOff>9000</xdr:rowOff>
    </xdr:from>
    <xdr:to>
      <xdr:col>11</xdr:col>
      <xdr:colOff>588240</xdr:colOff>
      <xdr:row>40</xdr:row>
      <xdr:rowOff>145800</xdr:rowOff>
    </xdr:to>
    <xdr:pic>
      <xdr:nvPicPr>
        <xdr:cNvPr id="2" name="Figura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r="24202"/>
        <a:stretch/>
      </xdr:blipFill>
      <xdr:spPr>
        <a:xfrm>
          <a:off x="3463920" y="3864600"/>
          <a:ext cx="6106680" cy="32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206280</xdr:colOff>
      <xdr:row>1</xdr:row>
      <xdr:rowOff>126720</xdr:rowOff>
    </xdr:from>
    <xdr:to>
      <xdr:col>11</xdr:col>
      <xdr:colOff>255240</xdr:colOff>
      <xdr:row>20</xdr:row>
      <xdr:rowOff>28800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766080</xdr:colOff>
      <xdr:row>1</xdr:row>
      <xdr:rowOff>165960</xdr:rowOff>
    </xdr:from>
    <xdr:to>
      <xdr:col>18</xdr:col>
      <xdr:colOff>815040</xdr:colOff>
      <xdr:row>20</xdr:row>
      <xdr:rowOff>68040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285480</xdr:colOff>
      <xdr:row>21</xdr:row>
      <xdr:rowOff>165960</xdr:rowOff>
    </xdr:from>
    <xdr:to>
      <xdr:col>19</xdr:col>
      <xdr:colOff>479520</xdr:colOff>
      <xdr:row>40</xdr:row>
      <xdr:rowOff>34920</xdr:rowOff>
    </xdr:to>
    <xdr:pic>
      <xdr:nvPicPr>
        <xdr:cNvPr id="5" name="Figura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084680" y="3846240"/>
          <a:ext cx="5910120" cy="3198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showGridLines="0" tabSelected="1" zoomScaleNormal="100" workbookViewId="0">
      <selection activeCell="A14" sqref="A14"/>
    </sheetView>
  </sheetViews>
  <sheetFormatPr defaultColWidth="8.7265625" defaultRowHeight="14.5" x14ac:dyDescent="0.35"/>
  <cols>
    <col min="1" max="1" width="20.54296875" customWidth="1"/>
    <col min="2" max="3" width="16.1796875" customWidth="1"/>
    <col min="4" max="4" width="15" customWidth="1"/>
    <col min="5" max="5" width="10" customWidth="1"/>
    <col min="6" max="6" width="11.81640625" customWidth="1"/>
    <col min="7" max="7" width="13.453125" customWidth="1"/>
    <col min="8" max="8" width="13.54296875" style="1" customWidth="1"/>
    <col min="9" max="9" width="12" customWidth="1"/>
  </cols>
  <sheetData>
    <row r="1" spans="1:9" ht="13.9" customHeight="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9" x14ac:dyDescent="0.3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35">
      <c r="A3" s="5">
        <v>0.3</v>
      </c>
      <c r="B3" s="6">
        <v>5.3129725819655402E-2</v>
      </c>
      <c r="C3" s="6">
        <v>0.363046466347417</v>
      </c>
      <c r="D3" s="5">
        <v>0.84707032675976801</v>
      </c>
      <c r="E3" s="7">
        <v>1</v>
      </c>
      <c r="F3" s="8">
        <f t="shared" ref="F3:F9" si="0">D3*B$13</f>
        <v>1.694140653519536</v>
      </c>
      <c r="G3" s="8">
        <f t="shared" ref="G3:G9" si="1">ATAN(F3/(PI()*2*H3))*180/PI()</f>
        <v>41.948238003687891</v>
      </c>
      <c r="H3" s="9">
        <f t="shared" ref="H3:H10" si="2">A3*B$13/2</f>
        <v>0.3</v>
      </c>
      <c r="I3" s="9">
        <f t="shared" ref="I3:I10" si="3">H3-B$12</f>
        <v>0</v>
      </c>
    </row>
    <row r="4" spans="1:9" x14ac:dyDescent="0.35">
      <c r="A4" s="5">
        <v>0.4</v>
      </c>
      <c r="B4" s="6">
        <v>6.9127607739446303E-2</v>
      </c>
      <c r="C4" s="6">
        <v>0.17475953961863699</v>
      </c>
      <c r="D4" s="5">
        <v>0.94565144378351695</v>
      </c>
      <c r="E4" s="7">
        <v>2</v>
      </c>
      <c r="F4" s="8">
        <f t="shared" si="0"/>
        <v>1.8913028875670339</v>
      </c>
      <c r="G4" s="8">
        <f t="shared" si="1"/>
        <v>36.962394066872285</v>
      </c>
      <c r="H4" s="9">
        <f t="shared" si="2"/>
        <v>0.4</v>
      </c>
      <c r="I4" s="9">
        <f t="shared" si="3"/>
        <v>0.10000000000000003</v>
      </c>
    </row>
    <row r="5" spans="1:9" x14ac:dyDescent="0.35">
      <c r="A5" s="5">
        <v>0.5</v>
      </c>
      <c r="B5" s="6">
        <v>7.6022544283413804E-2</v>
      </c>
      <c r="C5" s="6">
        <v>0.1179014923019</v>
      </c>
      <c r="D5" s="5">
        <v>0.97988233743481401</v>
      </c>
      <c r="E5" s="7">
        <v>3</v>
      </c>
      <c r="F5" s="8">
        <f t="shared" si="0"/>
        <v>1.959764674869628</v>
      </c>
      <c r="G5" s="8">
        <f t="shared" si="1"/>
        <v>31.956429147981957</v>
      </c>
      <c r="H5" s="9">
        <f t="shared" si="2"/>
        <v>0.5</v>
      </c>
      <c r="I5" s="9">
        <f t="shared" si="3"/>
        <v>0.2</v>
      </c>
    </row>
    <row r="6" spans="1:9" x14ac:dyDescent="0.35">
      <c r="A6" s="5">
        <v>0.6</v>
      </c>
      <c r="B6" s="6">
        <v>7.3367343680516006E-2</v>
      </c>
      <c r="C6" s="6">
        <v>0.101410632100983</v>
      </c>
      <c r="D6" s="5">
        <v>1.02289178761258</v>
      </c>
      <c r="E6" s="7">
        <v>4</v>
      </c>
      <c r="F6" s="8">
        <f t="shared" si="0"/>
        <v>2.0457835752251601</v>
      </c>
      <c r="G6" s="8">
        <f t="shared" si="1"/>
        <v>28.486955414062599</v>
      </c>
      <c r="H6" s="9">
        <f t="shared" si="2"/>
        <v>0.6</v>
      </c>
      <c r="I6" s="9">
        <f t="shared" si="3"/>
        <v>0.3</v>
      </c>
    </row>
    <row r="7" spans="1:9" x14ac:dyDescent="0.35">
      <c r="A7" s="5">
        <v>0.7</v>
      </c>
      <c r="B7" s="6">
        <v>6.5931130811655997E-2</v>
      </c>
      <c r="C7" s="6">
        <v>9.2126738797308302E-2</v>
      </c>
      <c r="D7" s="5">
        <v>1.0730839495733899</v>
      </c>
      <c r="E7" s="7">
        <v>5</v>
      </c>
      <c r="F7" s="8">
        <f t="shared" si="0"/>
        <v>2.1461678991467799</v>
      </c>
      <c r="G7" s="8">
        <f t="shared" si="1"/>
        <v>26.010606167044354</v>
      </c>
      <c r="H7" s="9">
        <f t="shared" si="2"/>
        <v>0.7</v>
      </c>
      <c r="I7" s="9">
        <f t="shared" si="3"/>
        <v>0.39999999999999997</v>
      </c>
    </row>
    <row r="8" spans="1:9" x14ac:dyDescent="0.35">
      <c r="A8" s="5">
        <v>0.8</v>
      </c>
      <c r="B8" s="6">
        <v>5.6266931500729603E-2</v>
      </c>
      <c r="C8" s="6">
        <v>8.6497716126599206E-2</v>
      </c>
      <c r="D8" s="5">
        <v>1.1287946224260399</v>
      </c>
      <c r="E8" s="7">
        <v>6</v>
      </c>
      <c r="F8" s="8">
        <f t="shared" si="0"/>
        <v>2.2575892448520798</v>
      </c>
      <c r="G8" s="8">
        <f t="shared" si="1"/>
        <v>24.186427011859749</v>
      </c>
      <c r="H8" s="9">
        <f t="shared" si="2"/>
        <v>0.8</v>
      </c>
      <c r="I8" s="9">
        <f t="shared" si="3"/>
        <v>0.5</v>
      </c>
    </row>
    <row r="9" spans="1:9" x14ac:dyDescent="0.35">
      <c r="A9" s="5">
        <v>0.9</v>
      </c>
      <c r="B9" s="6">
        <v>4.4609277753090301E-2</v>
      </c>
      <c r="C9" s="6">
        <v>8.2816573830650705E-2</v>
      </c>
      <c r="D9" s="5">
        <v>1.1870207954162999</v>
      </c>
      <c r="E9" s="7">
        <v>7</v>
      </c>
      <c r="F9" s="8">
        <f t="shared" si="0"/>
        <v>2.3740415908325998</v>
      </c>
      <c r="G9" s="8">
        <f t="shared" si="1"/>
        <v>22.77377121979864</v>
      </c>
      <c r="H9" s="9">
        <f t="shared" si="2"/>
        <v>0.9</v>
      </c>
      <c r="I9" s="9">
        <f t="shared" si="3"/>
        <v>0.60000000000000009</v>
      </c>
    </row>
    <row r="10" spans="1:9" x14ac:dyDescent="0.35">
      <c r="A10" s="10">
        <v>1</v>
      </c>
      <c r="B10" s="11"/>
      <c r="C10" s="11"/>
      <c r="D10" s="12"/>
      <c r="E10" s="7">
        <v>8</v>
      </c>
      <c r="F10" s="12"/>
      <c r="G10" s="12"/>
      <c r="H10" s="9">
        <f t="shared" si="2"/>
        <v>1</v>
      </c>
      <c r="I10" s="9">
        <f t="shared" si="3"/>
        <v>0.7</v>
      </c>
    </row>
    <row r="12" spans="1:9" x14ac:dyDescent="0.35">
      <c r="A12" s="13" t="s">
        <v>10</v>
      </c>
      <c r="B12" s="14">
        <v>0.3</v>
      </c>
    </row>
    <row r="13" spans="1:9" x14ac:dyDescent="0.35">
      <c r="A13" s="13" t="s">
        <v>11</v>
      </c>
      <c r="B13" s="15">
        <v>2</v>
      </c>
    </row>
    <row r="14" spans="1:9" x14ac:dyDescent="0.35">
      <c r="A14" s="13" t="s">
        <v>24</v>
      </c>
      <c r="B14" s="15">
        <v>0.117066</v>
      </c>
    </row>
    <row r="16" spans="1:9" x14ac:dyDescent="0.35">
      <c r="E16" s="16"/>
    </row>
  </sheetData>
  <mergeCells count="1">
    <mergeCell ref="A1: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showGridLines="0" zoomScaleNormal="100" workbookViewId="0">
      <selection activeCell="T9" sqref="T9"/>
    </sheetView>
  </sheetViews>
  <sheetFormatPr defaultColWidth="11.54296875" defaultRowHeight="14.5" x14ac:dyDescent="0.35"/>
  <sheetData>
    <row r="1" spans="1:19" x14ac:dyDescent="0.35">
      <c r="A1" s="18" t="s">
        <v>12</v>
      </c>
      <c r="B1" s="18"/>
      <c r="C1" s="18"/>
      <c r="D1" s="18"/>
      <c r="G1" s="19"/>
      <c r="H1" s="19"/>
      <c r="I1" s="19"/>
      <c r="J1" s="19"/>
      <c r="M1" s="20"/>
      <c r="N1" s="20"/>
      <c r="O1" s="20"/>
      <c r="P1" s="20"/>
      <c r="Q1" s="20"/>
      <c r="R1" s="20"/>
      <c r="S1" s="20"/>
    </row>
    <row r="2" spans="1:19" x14ac:dyDescent="0.35">
      <c r="A2" s="14" t="s">
        <v>13</v>
      </c>
      <c r="B2" s="14" t="s">
        <v>14</v>
      </c>
      <c r="C2" s="14" t="s">
        <v>13</v>
      </c>
      <c r="D2" s="14" t="s">
        <v>15</v>
      </c>
    </row>
    <row r="3" spans="1:19" x14ac:dyDescent="0.35">
      <c r="A3" s="11">
        <v>6.3829209332645197E-3</v>
      </c>
      <c r="B3" s="11">
        <v>-1.35806828367446E-5</v>
      </c>
      <c r="C3" s="11">
        <v>3.02339443621682E-3</v>
      </c>
      <c r="D3" s="11">
        <v>0.113379749402388</v>
      </c>
    </row>
    <row r="4" spans="1:19" x14ac:dyDescent="0.35">
      <c r="A4" s="11">
        <v>4.27338819929199E-2</v>
      </c>
      <c r="B4" s="11">
        <v>4.2462268336185299E-2</v>
      </c>
      <c r="C4" s="11">
        <v>5.1963055594816003E-2</v>
      </c>
      <c r="D4" s="11">
        <v>0.111258457208522</v>
      </c>
    </row>
    <row r="5" spans="1:19" x14ac:dyDescent="0.35">
      <c r="A5" s="11">
        <v>7.4793347276167696E-2</v>
      </c>
      <c r="B5" s="11">
        <v>7.6436609899412505E-2</v>
      </c>
      <c r="C5" s="11">
        <v>0.104380849377193</v>
      </c>
      <c r="D5" s="11">
        <v>0.10948866534342</v>
      </c>
    </row>
    <row r="6" spans="1:19" x14ac:dyDescent="0.35">
      <c r="A6" s="11">
        <v>0.117527229269088</v>
      </c>
      <c r="B6" s="11">
        <v>0.118898878235598</v>
      </c>
      <c r="C6" s="11">
        <v>0.18120702263244201</v>
      </c>
      <c r="D6" s="11">
        <v>0.108418801580522</v>
      </c>
    </row>
    <row r="7" spans="1:19" x14ac:dyDescent="0.35">
      <c r="A7" s="11">
        <v>0.18589238666920199</v>
      </c>
      <c r="B7" s="11">
        <v>0.18471086726240599</v>
      </c>
      <c r="C7" s="11">
        <v>0.226619390282122</v>
      </c>
      <c r="D7" s="11">
        <v>0.107354468417204</v>
      </c>
    </row>
    <row r="8" spans="1:19" x14ac:dyDescent="0.35">
      <c r="A8" s="11">
        <v>0.230817285493115</v>
      </c>
      <c r="B8" s="11">
        <v>0.24206209088193001</v>
      </c>
      <c r="C8" s="11">
        <v>0.32092225820525899</v>
      </c>
      <c r="D8" s="11">
        <v>0.10557730241933</v>
      </c>
    </row>
    <row r="9" spans="1:19" x14ac:dyDescent="0.35">
      <c r="A9" s="11">
        <v>0.28420747661859103</v>
      </c>
      <c r="B9" s="11">
        <v>0.28875700536889698</v>
      </c>
      <c r="C9" s="11">
        <v>0.39769927057536703</v>
      </c>
      <c r="D9" s="11">
        <v>0.105915898015744</v>
      </c>
    </row>
    <row r="10" spans="1:19" x14ac:dyDescent="0.35">
      <c r="A10" s="11">
        <v>0.31851228146417898</v>
      </c>
      <c r="B10" s="11">
        <v>0.35038614408199098</v>
      </c>
      <c r="C10" s="11">
        <v>0.48153086996331401</v>
      </c>
      <c r="D10" s="11">
        <v>0.104140575551063</v>
      </c>
    </row>
    <row r="11" spans="1:19" x14ac:dyDescent="0.35">
      <c r="A11" s="11">
        <v>0.369910639106934</v>
      </c>
      <c r="B11" s="11">
        <v>0.42900019012955998</v>
      </c>
      <c r="C11" s="11">
        <v>0.57595664009930503</v>
      </c>
      <c r="D11" s="11">
        <v>9.8842261154912098E-2</v>
      </c>
    </row>
    <row r="12" spans="1:19" x14ac:dyDescent="0.35">
      <c r="A12" s="11">
        <v>0.40634308426360999</v>
      </c>
      <c r="B12" s="11">
        <v>0.49062480194837499</v>
      </c>
      <c r="C12" s="11">
        <v>0.64594945031985296</v>
      </c>
      <c r="D12" s="11">
        <v>9.3548248336211295E-2</v>
      </c>
    </row>
    <row r="13" spans="1:19" x14ac:dyDescent="0.35">
      <c r="A13" s="11">
        <v>0.45770522675213399</v>
      </c>
      <c r="B13" s="11">
        <v>0.56072828675159103</v>
      </c>
      <c r="C13" s="11">
        <v>0.72299684755824001</v>
      </c>
      <c r="D13" s="11">
        <v>8.6140317456415802E-2</v>
      </c>
    </row>
    <row r="14" spans="1:19" x14ac:dyDescent="0.35">
      <c r="A14" s="11">
        <v>0.50899493893219605</v>
      </c>
      <c r="B14" s="11">
        <v>0.61381064906610205</v>
      </c>
      <c r="C14" s="11">
        <v>0.75812229999201097</v>
      </c>
      <c r="D14" s="11">
        <v>7.9796105228874703E-2</v>
      </c>
    </row>
    <row r="15" spans="1:19" x14ac:dyDescent="0.35">
      <c r="A15" s="11">
        <v>0.56458520067722295</v>
      </c>
      <c r="B15" s="11">
        <v>0.67752215914749503</v>
      </c>
      <c r="C15" s="11">
        <v>0.831716145049191</v>
      </c>
      <c r="D15" s="11">
        <v>7.1332444340660398E-2</v>
      </c>
    </row>
    <row r="16" spans="1:19" x14ac:dyDescent="0.35">
      <c r="A16" s="11">
        <v>0.63074123366922896</v>
      </c>
      <c r="B16" s="11">
        <v>0.72418991226878904</v>
      </c>
      <c r="C16" s="11">
        <v>0.86684159748296297</v>
      </c>
      <c r="D16" s="11">
        <v>6.4988232113119201E-2</v>
      </c>
    </row>
    <row r="17" spans="1:19" x14ac:dyDescent="0.35">
      <c r="A17" s="11">
        <v>0.69901585318376502</v>
      </c>
      <c r="B17" s="11">
        <v>0.76872549818471503</v>
      </c>
      <c r="C17" s="11">
        <v>0.92295874787225496</v>
      </c>
      <c r="D17" s="11">
        <v>5.7231873459881698E-2</v>
      </c>
    </row>
    <row r="18" spans="1:19" x14ac:dyDescent="0.35">
      <c r="A18" s="11">
        <v>0.7693728440666</v>
      </c>
      <c r="B18" s="11">
        <v>0.80261835565092199</v>
      </c>
      <c r="C18" s="11">
        <v>0.97214421345656299</v>
      </c>
      <c r="D18" s="11">
        <v>4.8068284469461903E-2</v>
      </c>
    </row>
    <row r="19" spans="1:19" x14ac:dyDescent="0.35">
      <c r="A19" s="11">
        <v>0.84821323482811395</v>
      </c>
      <c r="B19" s="11">
        <v>0.83011018460674901</v>
      </c>
      <c r="C19" s="11">
        <v>1.0457626389563099</v>
      </c>
      <c r="D19" s="11">
        <v>3.8900393901592202E-2</v>
      </c>
    </row>
    <row r="20" spans="1:19" x14ac:dyDescent="0.35">
      <c r="A20" s="11">
        <v>0.93342749273433501</v>
      </c>
      <c r="B20" s="11">
        <v>0.85546079256865004</v>
      </c>
      <c r="C20" s="11">
        <v>1.1019289502307501</v>
      </c>
      <c r="D20" s="11">
        <v>2.9735575889043901E-2</v>
      </c>
    </row>
    <row r="21" spans="1:19" x14ac:dyDescent="0.35">
      <c r="A21" s="11">
        <v>0.99301952902191903</v>
      </c>
      <c r="B21" s="11">
        <v>0.85958932015101697</v>
      </c>
      <c r="C21" s="11">
        <v>1.1580829712839</v>
      </c>
      <c r="D21" s="11">
        <v>2.0922872716323301E-2</v>
      </c>
    </row>
    <row r="22" spans="1:19" x14ac:dyDescent="0.35">
      <c r="A22" s="11">
        <v>1.0568668459316799</v>
      </c>
      <c r="B22" s="11">
        <v>0.86370879394482603</v>
      </c>
      <c r="C22" s="11">
        <v>1.2107219890494101</v>
      </c>
      <c r="D22" s="11">
        <v>1.2815013734322299E-2</v>
      </c>
      <c r="M22" s="20"/>
      <c r="N22" s="20"/>
      <c r="O22" s="20"/>
      <c r="P22" s="20"/>
      <c r="Q22" s="20"/>
      <c r="R22" s="20"/>
      <c r="S22" s="20"/>
    </row>
    <row r="23" spans="1:19" x14ac:dyDescent="0.35">
      <c r="A23" s="11">
        <v>1.1269974921005701</v>
      </c>
      <c r="B23" s="11">
        <v>0.84441064363382901</v>
      </c>
      <c r="C23" s="11">
        <v>1.25984600352729</v>
      </c>
      <c r="D23" s="11">
        <v>5.4119989430409798E-3</v>
      </c>
    </row>
    <row r="24" spans="1:19" x14ac:dyDescent="0.35">
      <c r="A24" s="11">
        <v>1.15244769173661</v>
      </c>
      <c r="B24" s="11">
        <v>0.82520755810268798</v>
      </c>
      <c r="C24" s="11">
        <v>1.2984250081422699</v>
      </c>
      <c r="D24" s="11">
        <v>1.2351672391859299E-4</v>
      </c>
    </row>
    <row r="25" spans="1:19" x14ac:dyDescent="0.35">
      <c r="A25" s="11">
        <v>1.1927642121845901</v>
      </c>
      <c r="B25" s="11">
        <v>0.79958986337833104</v>
      </c>
    </row>
    <row r="26" spans="1:19" x14ac:dyDescent="0.35">
      <c r="A26" s="11">
        <v>1.2202152990919</v>
      </c>
      <c r="B26" s="11">
        <v>0.75059528659767705</v>
      </c>
    </row>
    <row r="27" spans="1:19" x14ac:dyDescent="0.35">
      <c r="A27" s="11">
        <v>1.2349005441326899</v>
      </c>
      <c r="B27" s="11">
        <v>0.70162787118269698</v>
      </c>
    </row>
    <row r="28" spans="1:19" x14ac:dyDescent="0.35">
      <c r="A28" s="11">
        <v>1.2473766647653699</v>
      </c>
      <c r="B28" s="11">
        <v>0.63351621986220197</v>
      </c>
    </row>
    <row r="29" spans="1:19" x14ac:dyDescent="0.35">
      <c r="A29" s="11">
        <v>1.2578247367611</v>
      </c>
      <c r="B29" s="11">
        <v>0.58881313885795505</v>
      </c>
    </row>
    <row r="30" spans="1:19" x14ac:dyDescent="0.35">
      <c r="A30" s="11">
        <v>1.25760744583571</v>
      </c>
      <c r="B30" s="11">
        <v>0.53774977139183899</v>
      </c>
    </row>
    <row r="31" spans="1:19" x14ac:dyDescent="0.35">
      <c r="A31" s="11">
        <v>1.2721297226824599</v>
      </c>
      <c r="B31" s="11">
        <v>0.45048483037727099</v>
      </c>
    </row>
    <row r="32" spans="1:19" x14ac:dyDescent="0.35">
      <c r="A32" s="11">
        <v>1.2761496048021299</v>
      </c>
      <c r="B32" s="11">
        <v>0.39515712850042101</v>
      </c>
    </row>
    <row r="33" spans="1:2" x14ac:dyDescent="0.35">
      <c r="A33" s="11">
        <v>1.28219753555875</v>
      </c>
      <c r="B33" s="11">
        <v>0.31642085630732197</v>
      </c>
    </row>
    <row r="34" spans="1:2" x14ac:dyDescent="0.35">
      <c r="A34" s="11">
        <v>1.28821830494971</v>
      </c>
      <c r="B34" s="11">
        <v>0.23130166318095799</v>
      </c>
    </row>
    <row r="35" spans="1:2" x14ac:dyDescent="0.35">
      <c r="A35" s="11">
        <v>1.2920208961439901</v>
      </c>
      <c r="B35" s="11">
        <v>0.124910593837992</v>
      </c>
    </row>
    <row r="36" spans="1:2" x14ac:dyDescent="0.35">
      <c r="A36" s="11">
        <v>1.2915319915618699</v>
      </c>
      <c r="B36" s="11">
        <v>1.00180170392303E-2</v>
      </c>
    </row>
  </sheetData>
  <mergeCells count="4">
    <mergeCell ref="A1:D1"/>
    <mergeCell ref="G1:J1"/>
    <mergeCell ref="M1:S1"/>
    <mergeCell ref="M22:S2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9282-8BD0-4AE6-9EEA-4E247C6C5FED}">
  <dimension ref="A1:B10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16</v>
      </c>
      <c r="B1">
        <v>1</v>
      </c>
    </row>
    <row r="2" spans="1:2" x14ac:dyDescent="0.35">
      <c r="A2" t="s">
        <v>17</v>
      </c>
      <c r="B2">
        <f>2*B1</f>
        <v>2</v>
      </c>
    </row>
    <row r="3" spans="1:2" x14ac:dyDescent="0.35">
      <c r="A3" t="s">
        <v>18</v>
      </c>
      <c r="B3">
        <v>1000</v>
      </c>
    </row>
    <row r="4" spans="1:2" x14ac:dyDescent="0.35">
      <c r="A4" t="s">
        <v>19</v>
      </c>
      <c r="B4">
        <v>50</v>
      </c>
    </row>
    <row r="5" spans="1:2" x14ac:dyDescent="0.35">
      <c r="A5" t="s">
        <v>20</v>
      </c>
      <c r="B5">
        <f>2*PI()*B1*B3/60</f>
        <v>104.71975511965977</v>
      </c>
    </row>
    <row r="6" spans="1:2" x14ac:dyDescent="0.35">
      <c r="A6" t="s">
        <v>21</v>
      </c>
      <c r="B6">
        <v>340</v>
      </c>
    </row>
    <row r="8" spans="1:2" x14ac:dyDescent="0.35">
      <c r="A8" t="s">
        <v>22</v>
      </c>
      <c r="B8">
        <f>B4/B6</f>
        <v>0.14705882352941177</v>
      </c>
    </row>
    <row r="9" spans="1:2" x14ac:dyDescent="0.35">
      <c r="A9" t="s">
        <v>23</v>
      </c>
      <c r="B9">
        <f>B5/B6</f>
        <v>0.30799927976370517</v>
      </c>
    </row>
    <row r="10" spans="1:2" x14ac:dyDescent="0.35">
      <c r="A10" t="s">
        <v>13</v>
      </c>
      <c r="B10">
        <f>60*B4/(B3*B2)</f>
        <v>1.5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de entrada</vt:lpstr>
      <vt:lpstr>Comparação</vt:lpstr>
      <vt:lpstr>Condicoes voo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Matteus Justo</dc:creator>
  <dc:description/>
  <cp:lastModifiedBy>Giancarllo</cp:lastModifiedBy>
  <cp:revision>13</cp:revision>
  <dcterms:created xsi:type="dcterms:W3CDTF">2022-03-11T13:53:08Z</dcterms:created>
  <dcterms:modified xsi:type="dcterms:W3CDTF">2022-10-10T21:37:12Z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