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gianc\Desktop\SCHUCO\MONOBLOCCHI\Listino 2025\"/>
    </mc:Choice>
  </mc:AlternateContent>
  <xr:revisionPtr revIDLastSave="0" documentId="13_ncr:1_{1A9B4AE7-40A9-4FDB-97D5-C51499A889F1}" xr6:coauthVersionLast="47" xr6:coauthVersionMax="47" xr10:uidLastSave="{00000000-0000-0000-0000-000000000000}"/>
  <bookViews>
    <workbookView xWindow="1536" yWindow="1236" windowWidth="18456" windowHeight="11724" activeTab="2" xr2:uid="{078AEBB4-BD85-4562-B9F5-87089EE4B40E}"/>
  </bookViews>
  <sheets>
    <sheet name="Elementi" sheetId="1" r:id="rId1"/>
    <sheet name="Codici monoblocchi" sheetId="5" r:id="rId2"/>
    <sheet name="Codici controtelai" sheetId="6" r:id="rId3"/>
    <sheet name="Archetipi" sheetId="3" r:id="rId4"/>
    <sheet name="Varianti" sheetId="4" r:id="rId5"/>
  </sheets>
  <definedNames>
    <definedName name="_xlnm._FilterDatabase" localSheetId="2" hidden="1">'Codici controtelai'!#REF!</definedName>
    <definedName name="_xlnm._FilterDatabase" localSheetId="1" hidden="1">'Codici monoblocchi'!$A$1:$J$1</definedName>
    <definedName name="_xlnm._FilterDatabase" localSheetId="0" hidden="1">Elementi!$A$1:$I$1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5" l="1"/>
  <c r="P59" i="5"/>
  <c r="P23" i="5"/>
  <c r="P24" i="5"/>
  <c r="P30" i="5"/>
  <c r="P33" i="5"/>
  <c r="P27" i="5"/>
  <c r="G7" i="3" l="1"/>
  <c r="Q1" i="6" l="1"/>
  <c r="V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P1" i="6"/>
  <c r="U1" i="5"/>
  <c r="I11" i="6" l="1"/>
  <c r="I12" i="6"/>
  <c r="I13" i="6"/>
  <c r="I14" i="6"/>
  <c r="I15" i="6"/>
  <c r="I16" i="6"/>
  <c r="I17" i="6"/>
  <c r="I18" i="6"/>
  <c r="I19" i="6"/>
  <c r="I3" i="6"/>
  <c r="I4" i="6"/>
  <c r="I5" i="6"/>
  <c r="I6" i="6"/>
  <c r="I7" i="6"/>
  <c r="I8" i="6"/>
  <c r="I9" i="6"/>
  <c r="I10" i="6"/>
  <c r="I2" i="6"/>
  <c r="E19" i="6"/>
  <c r="C19" i="6"/>
  <c r="E18" i="6"/>
  <c r="C18" i="6"/>
  <c r="E17" i="6"/>
  <c r="C17" i="6"/>
  <c r="L17" i="6" s="1"/>
  <c r="E16" i="6"/>
  <c r="C16" i="6"/>
  <c r="L16" i="6" s="1"/>
  <c r="E15" i="6"/>
  <c r="C15" i="6"/>
  <c r="L15" i="6" s="1"/>
  <c r="E14" i="6"/>
  <c r="C14" i="6"/>
  <c r="E13" i="6"/>
  <c r="C13" i="6"/>
  <c r="L13" i="6" s="1"/>
  <c r="E12" i="6"/>
  <c r="C12" i="6"/>
  <c r="L12" i="6" s="1"/>
  <c r="E11" i="6"/>
  <c r="C11" i="6"/>
  <c r="E3" i="6"/>
  <c r="E4" i="6"/>
  <c r="E5" i="6"/>
  <c r="E6" i="6"/>
  <c r="E7" i="6"/>
  <c r="E8" i="6"/>
  <c r="E9" i="6"/>
  <c r="E10" i="6"/>
  <c r="E2" i="6"/>
  <c r="C3" i="6"/>
  <c r="C4" i="6"/>
  <c r="L4" i="6" s="1"/>
  <c r="C5" i="6"/>
  <c r="C6" i="6"/>
  <c r="C7" i="6"/>
  <c r="C8" i="6"/>
  <c r="C9" i="6"/>
  <c r="C10" i="6"/>
  <c r="C2" i="6"/>
  <c r="L9" i="6" l="1"/>
  <c r="L6" i="6"/>
  <c r="L10" i="6"/>
  <c r="L14" i="6"/>
  <c r="L5" i="6"/>
  <c r="L8" i="6"/>
  <c r="L11" i="6"/>
  <c r="L19" i="6"/>
  <c r="L7" i="6"/>
  <c r="L2" i="6"/>
  <c r="L3" i="6"/>
  <c r="L18" i="6"/>
  <c r="M77" i="5"/>
  <c r="K77" i="5"/>
  <c r="I77" i="5"/>
  <c r="G77" i="5"/>
  <c r="E77" i="5"/>
  <c r="C77" i="5"/>
  <c r="M76" i="5"/>
  <c r="K76" i="5"/>
  <c r="I76" i="5"/>
  <c r="G76" i="5"/>
  <c r="E76" i="5"/>
  <c r="C76" i="5"/>
  <c r="M75" i="5"/>
  <c r="K75" i="5"/>
  <c r="I75" i="5"/>
  <c r="G75" i="5"/>
  <c r="E75" i="5"/>
  <c r="C75" i="5"/>
  <c r="M74" i="5"/>
  <c r="K74" i="5"/>
  <c r="I74" i="5"/>
  <c r="G74" i="5"/>
  <c r="E74" i="5"/>
  <c r="C74" i="5"/>
  <c r="M73" i="5"/>
  <c r="K73" i="5"/>
  <c r="I73" i="5"/>
  <c r="G73" i="5"/>
  <c r="E73" i="5"/>
  <c r="C73" i="5"/>
  <c r="M72" i="5"/>
  <c r="K72" i="5"/>
  <c r="I72" i="5"/>
  <c r="G72" i="5"/>
  <c r="E72" i="5"/>
  <c r="C72" i="5"/>
  <c r="M71" i="5"/>
  <c r="K71" i="5"/>
  <c r="I71" i="5"/>
  <c r="G71" i="5"/>
  <c r="E71" i="5"/>
  <c r="C71" i="5"/>
  <c r="M70" i="5"/>
  <c r="K70" i="5"/>
  <c r="I70" i="5"/>
  <c r="G70" i="5"/>
  <c r="E70" i="5"/>
  <c r="C70" i="5"/>
  <c r="M69" i="5"/>
  <c r="K69" i="5"/>
  <c r="I69" i="5"/>
  <c r="G69" i="5"/>
  <c r="E69" i="5"/>
  <c r="C69" i="5"/>
  <c r="M68" i="5"/>
  <c r="K68" i="5"/>
  <c r="I68" i="5"/>
  <c r="G68" i="5"/>
  <c r="E68" i="5"/>
  <c r="C68" i="5"/>
  <c r="M67" i="5"/>
  <c r="K67" i="5"/>
  <c r="I67" i="5"/>
  <c r="G67" i="5"/>
  <c r="E67" i="5"/>
  <c r="C67" i="5"/>
  <c r="M66" i="5"/>
  <c r="K66" i="5"/>
  <c r="I66" i="5"/>
  <c r="G66" i="5"/>
  <c r="E66" i="5"/>
  <c r="C66" i="5"/>
  <c r="M65" i="5"/>
  <c r="K65" i="5"/>
  <c r="I65" i="5"/>
  <c r="G65" i="5"/>
  <c r="E65" i="5"/>
  <c r="C65" i="5"/>
  <c r="M64" i="5"/>
  <c r="K64" i="5"/>
  <c r="I64" i="5"/>
  <c r="G64" i="5"/>
  <c r="E64" i="5"/>
  <c r="C64" i="5"/>
  <c r="M63" i="5"/>
  <c r="K63" i="5"/>
  <c r="I63" i="5"/>
  <c r="G63" i="5"/>
  <c r="E63" i="5"/>
  <c r="C63" i="5"/>
  <c r="M62" i="5"/>
  <c r="K62" i="5"/>
  <c r="I62" i="5"/>
  <c r="G62" i="5"/>
  <c r="E62" i="5"/>
  <c r="C62" i="5"/>
  <c r="M61" i="5"/>
  <c r="K61" i="5"/>
  <c r="I61" i="5"/>
  <c r="G61" i="5"/>
  <c r="E61" i="5"/>
  <c r="C61" i="5"/>
  <c r="M60" i="5"/>
  <c r="K60" i="5"/>
  <c r="I60" i="5"/>
  <c r="G60" i="5"/>
  <c r="E60" i="5"/>
  <c r="C60" i="5"/>
  <c r="M59" i="5"/>
  <c r="K59" i="5"/>
  <c r="I59" i="5"/>
  <c r="G59" i="5"/>
  <c r="E59" i="5"/>
  <c r="C59" i="5"/>
  <c r="M58" i="5"/>
  <c r="K58" i="5"/>
  <c r="I58" i="5"/>
  <c r="G58" i="5"/>
  <c r="E58" i="5"/>
  <c r="C58" i="5"/>
  <c r="M57" i="5"/>
  <c r="K57" i="5"/>
  <c r="I57" i="5"/>
  <c r="G57" i="5"/>
  <c r="E57" i="5"/>
  <c r="C57" i="5"/>
  <c r="M56" i="5"/>
  <c r="K56" i="5"/>
  <c r="I56" i="5"/>
  <c r="G56" i="5"/>
  <c r="E56" i="5"/>
  <c r="C56" i="5"/>
  <c r="M55" i="5"/>
  <c r="K55" i="5"/>
  <c r="I55" i="5"/>
  <c r="G55" i="5"/>
  <c r="E55" i="5"/>
  <c r="C55" i="5"/>
  <c r="M54" i="5"/>
  <c r="K54" i="5"/>
  <c r="I54" i="5"/>
  <c r="G54" i="5"/>
  <c r="E54" i="5"/>
  <c r="C54" i="5"/>
  <c r="M53" i="5"/>
  <c r="K53" i="5"/>
  <c r="I53" i="5"/>
  <c r="G53" i="5"/>
  <c r="E53" i="5"/>
  <c r="C53" i="5"/>
  <c r="M52" i="5"/>
  <c r="K52" i="5"/>
  <c r="I52" i="5"/>
  <c r="G52" i="5"/>
  <c r="E52" i="5"/>
  <c r="C52" i="5"/>
  <c r="M51" i="5"/>
  <c r="K51" i="5"/>
  <c r="I51" i="5"/>
  <c r="G51" i="5"/>
  <c r="E51" i="5"/>
  <c r="C51" i="5"/>
  <c r="M50" i="5"/>
  <c r="K50" i="5"/>
  <c r="I50" i="5"/>
  <c r="G50" i="5"/>
  <c r="E50" i="5"/>
  <c r="C50" i="5"/>
  <c r="M49" i="5"/>
  <c r="K49" i="5"/>
  <c r="I49" i="5"/>
  <c r="G49" i="5"/>
  <c r="E49" i="5"/>
  <c r="C49" i="5"/>
  <c r="M48" i="5"/>
  <c r="K48" i="5"/>
  <c r="I48" i="5"/>
  <c r="G48" i="5"/>
  <c r="E48" i="5"/>
  <c r="C48" i="5"/>
  <c r="M47" i="5"/>
  <c r="K47" i="5"/>
  <c r="I47" i="5"/>
  <c r="G47" i="5"/>
  <c r="E47" i="5"/>
  <c r="C47" i="5"/>
  <c r="M46" i="5"/>
  <c r="K46" i="5"/>
  <c r="I46" i="5"/>
  <c r="G46" i="5"/>
  <c r="E46" i="5"/>
  <c r="C46" i="5"/>
  <c r="M45" i="5"/>
  <c r="K45" i="5"/>
  <c r="I45" i="5"/>
  <c r="G45" i="5"/>
  <c r="E45" i="5"/>
  <c r="C45" i="5"/>
  <c r="M44" i="5"/>
  <c r="K44" i="5"/>
  <c r="I44" i="5"/>
  <c r="G44" i="5"/>
  <c r="E44" i="5"/>
  <c r="C44" i="5"/>
  <c r="M43" i="5"/>
  <c r="K43" i="5"/>
  <c r="I43" i="5"/>
  <c r="G43" i="5"/>
  <c r="E43" i="5"/>
  <c r="C43" i="5"/>
  <c r="M42" i="5"/>
  <c r="K42" i="5"/>
  <c r="I42" i="5"/>
  <c r="G42" i="5"/>
  <c r="E42" i="5"/>
  <c r="C42" i="5"/>
  <c r="M41" i="5"/>
  <c r="K41" i="5"/>
  <c r="I41" i="5"/>
  <c r="G41" i="5"/>
  <c r="E41" i="5"/>
  <c r="C41" i="5"/>
  <c r="M40" i="5"/>
  <c r="K40" i="5"/>
  <c r="I40" i="5"/>
  <c r="G40" i="5"/>
  <c r="E40" i="5"/>
  <c r="C40" i="5"/>
  <c r="G39" i="5"/>
  <c r="E39" i="5"/>
  <c r="C39" i="5"/>
  <c r="G38" i="5"/>
  <c r="E38" i="5"/>
  <c r="C38" i="5"/>
  <c r="C37" i="5"/>
  <c r="E37" i="5"/>
  <c r="G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29" i="5"/>
  <c r="E29" i="5"/>
  <c r="C29" i="5"/>
  <c r="G28" i="5"/>
  <c r="E28" i="5"/>
  <c r="C28" i="5"/>
  <c r="G27" i="5"/>
  <c r="E27" i="5"/>
  <c r="C27" i="5"/>
  <c r="G25" i="5"/>
  <c r="E25" i="5"/>
  <c r="C25" i="5"/>
  <c r="G24" i="5"/>
  <c r="E24" i="5"/>
  <c r="C24" i="5"/>
  <c r="G23" i="5"/>
  <c r="E23" i="5"/>
  <c r="C23" i="5"/>
  <c r="G21" i="5"/>
  <c r="E21" i="5"/>
  <c r="C21" i="5"/>
  <c r="G20" i="5"/>
  <c r="E20" i="5"/>
  <c r="C20" i="5"/>
  <c r="G19" i="5"/>
  <c r="E19" i="5"/>
  <c r="C19" i="5"/>
  <c r="C18" i="5"/>
  <c r="E18" i="5"/>
  <c r="G18" i="5"/>
  <c r="G17" i="5"/>
  <c r="E17" i="5"/>
  <c r="C17" i="5"/>
  <c r="G16" i="5"/>
  <c r="E16" i="5"/>
  <c r="C16" i="5"/>
  <c r="G15" i="5"/>
  <c r="E15" i="5"/>
  <c r="C15" i="5"/>
  <c r="G13" i="5"/>
  <c r="E13" i="5"/>
  <c r="C13" i="5"/>
  <c r="G12" i="5"/>
  <c r="E12" i="5"/>
  <c r="C12" i="5"/>
  <c r="G11" i="5"/>
  <c r="E11" i="5"/>
  <c r="C11" i="5"/>
  <c r="G9" i="5"/>
  <c r="E9" i="5"/>
  <c r="C9" i="5"/>
  <c r="G8" i="5"/>
  <c r="E8" i="5"/>
  <c r="C8" i="5"/>
  <c r="G7" i="5"/>
  <c r="E7" i="5"/>
  <c r="C7" i="5"/>
  <c r="G5" i="5"/>
  <c r="E5" i="5"/>
  <c r="C5" i="5"/>
  <c r="G4" i="5"/>
  <c r="E4" i="5"/>
  <c r="C4" i="5"/>
  <c r="G3" i="5"/>
  <c r="E3" i="5"/>
  <c r="C3" i="5"/>
  <c r="C2" i="5"/>
  <c r="E2" i="5"/>
  <c r="G2" i="5"/>
  <c r="M39" i="5"/>
  <c r="M38" i="5"/>
  <c r="M37" i="5"/>
  <c r="M36" i="5"/>
  <c r="M35" i="5"/>
  <c r="M34" i="5"/>
  <c r="K39" i="5"/>
  <c r="I39" i="5"/>
  <c r="K38" i="5"/>
  <c r="I38" i="5"/>
  <c r="K37" i="5"/>
  <c r="I37" i="5"/>
  <c r="K36" i="5"/>
  <c r="I36" i="5"/>
  <c r="K35" i="5"/>
  <c r="I35" i="5"/>
  <c r="K34" i="5"/>
  <c r="I34" i="5"/>
  <c r="M33" i="5"/>
  <c r="K33" i="5"/>
  <c r="I33" i="5"/>
  <c r="M32" i="5"/>
  <c r="K32" i="5"/>
  <c r="I32" i="5"/>
  <c r="M31" i="5"/>
  <c r="K31" i="5"/>
  <c r="I31" i="5"/>
  <c r="M30" i="5"/>
  <c r="K30" i="5"/>
  <c r="I30" i="5"/>
  <c r="M29" i="5"/>
  <c r="K29" i="5"/>
  <c r="I29" i="5"/>
  <c r="M28" i="5"/>
  <c r="K28" i="5"/>
  <c r="I28" i="5"/>
  <c r="M27" i="5"/>
  <c r="K27" i="5"/>
  <c r="I27" i="5"/>
  <c r="M26" i="5"/>
  <c r="K26" i="5"/>
  <c r="I26" i="5"/>
  <c r="M25" i="5"/>
  <c r="K25" i="5"/>
  <c r="I25" i="5"/>
  <c r="M24" i="5"/>
  <c r="K24" i="5"/>
  <c r="I24" i="5"/>
  <c r="M23" i="5"/>
  <c r="K23" i="5"/>
  <c r="I23" i="5"/>
  <c r="M22" i="5"/>
  <c r="K22" i="5"/>
  <c r="I22" i="5"/>
  <c r="M21" i="5"/>
  <c r="K21" i="5"/>
  <c r="I21" i="5"/>
  <c r="M20" i="5"/>
  <c r="K20" i="5"/>
  <c r="I20" i="5"/>
  <c r="M19" i="5"/>
  <c r="K19" i="5"/>
  <c r="I19" i="5"/>
  <c r="M18" i="5"/>
  <c r="K18" i="5"/>
  <c r="I18" i="5"/>
  <c r="M17" i="5"/>
  <c r="K17" i="5"/>
  <c r="I17" i="5"/>
  <c r="M16" i="5"/>
  <c r="K16" i="5"/>
  <c r="I16" i="5"/>
  <c r="M15" i="5"/>
  <c r="K15" i="5"/>
  <c r="I15" i="5"/>
  <c r="M14" i="5"/>
  <c r="K14" i="5"/>
  <c r="I14" i="5"/>
  <c r="M13" i="5"/>
  <c r="K13" i="5"/>
  <c r="I13" i="5"/>
  <c r="M12" i="5"/>
  <c r="K12" i="5"/>
  <c r="I12" i="5"/>
  <c r="M11" i="5"/>
  <c r="K11" i="5"/>
  <c r="I11" i="5"/>
  <c r="M10" i="5"/>
  <c r="K10" i="5"/>
  <c r="I10" i="5"/>
  <c r="M9" i="5"/>
  <c r="K9" i="5"/>
  <c r="I9" i="5"/>
  <c r="M8" i="5"/>
  <c r="K8" i="5"/>
  <c r="I8" i="5"/>
  <c r="M7" i="5"/>
  <c r="K7" i="5"/>
  <c r="I7" i="5"/>
  <c r="M6" i="5"/>
  <c r="K6" i="5"/>
  <c r="I6" i="5"/>
  <c r="M5" i="5"/>
  <c r="M4" i="5"/>
  <c r="M3" i="5"/>
  <c r="M2" i="5"/>
  <c r="K5" i="5"/>
  <c r="I5" i="5"/>
  <c r="K4" i="5"/>
  <c r="I4" i="5"/>
  <c r="K3" i="5"/>
  <c r="I3" i="5"/>
  <c r="K2" i="5"/>
  <c r="I2" i="5"/>
  <c r="G6" i="5"/>
  <c r="G10" i="5"/>
  <c r="G14" i="5"/>
  <c r="G22" i="5"/>
  <c r="G26" i="5"/>
  <c r="G30" i="5"/>
  <c r="E6" i="5"/>
  <c r="E10" i="5"/>
  <c r="E14" i="5"/>
  <c r="E22" i="5"/>
  <c r="E26" i="5"/>
  <c r="E30" i="5"/>
  <c r="C6" i="5"/>
  <c r="C10" i="5"/>
  <c r="C14" i="5"/>
  <c r="C22" i="5"/>
  <c r="C26" i="5"/>
  <c r="C30" i="5"/>
  <c r="H7" i="3"/>
  <c r="F7" i="3"/>
  <c r="C7" i="3"/>
  <c r="P3" i="5" l="1"/>
  <c r="P13" i="5"/>
  <c r="P73" i="5"/>
  <c r="P7" i="5"/>
  <c r="P17" i="5"/>
  <c r="P36" i="5"/>
  <c r="P42" i="5"/>
  <c r="P46" i="5"/>
  <c r="P50" i="5"/>
  <c r="P54" i="5"/>
  <c r="P62" i="5"/>
  <c r="P66" i="5"/>
  <c r="P70" i="5"/>
  <c r="P74" i="5"/>
  <c r="P26" i="5"/>
  <c r="P11" i="5"/>
  <c r="P20" i="5"/>
  <c r="P31" i="5"/>
  <c r="P39" i="5"/>
  <c r="P22" i="5"/>
  <c r="P4" i="5"/>
  <c r="P34" i="5"/>
  <c r="P45" i="5"/>
  <c r="P65" i="5"/>
  <c r="P77" i="5"/>
  <c r="P14" i="5"/>
  <c r="P8" i="5"/>
  <c r="P28" i="5"/>
  <c r="P53" i="5"/>
  <c r="P61" i="5"/>
  <c r="P10" i="5"/>
  <c r="P12" i="5"/>
  <c r="P21" i="5"/>
  <c r="P32" i="5"/>
  <c r="P40" i="5"/>
  <c r="P44" i="5"/>
  <c r="P48" i="5"/>
  <c r="P52" i="5"/>
  <c r="P56" i="5"/>
  <c r="P60" i="5"/>
  <c r="P64" i="5"/>
  <c r="P68" i="5"/>
  <c r="P72" i="5"/>
  <c r="P76" i="5"/>
  <c r="P6" i="5"/>
  <c r="P5" i="5"/>
  <c r="P16" i="5"/>
  <c r="P18" i="5"/>
  <c r="P25" i="5"/>
  <c r="P35" i="5"/>
  <c r="P37" i="5"/>
  <c r="P15" i="5"/>
  <c r="P41" i="5"/>
  <c r="P49" i="5"/>
  <c r="P57" i="5"/>
  <c r="P69" i="5"/>
  <c r="P2" i="5"/>
  <c r="P9" i="5"/>
  <c r="P19" i="5"/>
  <c r="P29" i="5"/>
  <c r="P38" i="5"/>
  <c r="P43" i="5"/>
  <c r="P47" i="5"/>
  <c r="P51" i="5"/>
  <c r="P55" i="5"/>
  <c r="P63" i="5"/>
  <c r="P67" i="5"/>
  <c r="P71" i="5"/>
  <c r="P75" i="5"/>
  <c r="O1" i="6"/>
  <c r="K7" i="3"/>
  <c r="L7" i="3" s="1"/>
  <c r="G3" i="3"/>
  <c r="H3" i="3"/>
  <c r="F3" i="3"/>
  <c r="D3" i="3"/>
  <c r="E3" i="3"/>
  <c r="T1" i="5" l="1"/>
  <c r="C3" i="3"/>
  <c r="K3" i="3" s="1"/>
  <c r="L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Sasso</author>
  </authors>
  <commentList>
    <comment ref="S2" authorId="0" shapeId="0" xr:uid="{43B73ACC-D2D5-4874-9AA8-76650B786F9F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3" authorId="0" shapeId="0" xr:uid="{B2483206-C3D8-41FE-94F0-7F74DF06D1ED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4" authorId="0" shapeId="0" xr:uid="{D6E047B7-1D19-4B92-9B12-F7FC6AFA915E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5" authorId="0" shapeId="0" xr:uid="{EACAAB0B-59C1-438E-A8C8-6800DA490D00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18" authorId="0" shapeId="0" xr:uid="{27B9956F-EF1D-4142-A2F5-BDC82F248F5F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19" authorId="0" shapeId="0" xr:uid="{EA78C60E-0FF2-4173-82E8-787AF8BC994A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20" authorId="0" shapeId="0" xr:uid="{89062186-BB1D-41FF-AAE7-BD4CB9D32035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21" authorId="0" shapeId="0" xr:uid="{E2336507-3D44-4D2E-9518-3E2181970C4D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CON TUNNEL GENRICO SENZA SB E SENZA PC.
ALLEGARE TABELLA CODICI CON 8 RIGHE</t>
        </r>
      </text>
    </comment>
    <comment ref="S34" authorId="0" shapeId="0" xr:uid="{7A9238FA-07AC-4213-9AB6-554490048BCA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S35" authorId="0" shapeId="0" xr:uid="{D3440BB8-10D1-4C67-999B-77DA69828889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S36" authorId="0" shapeId="0" xr:uid="{E7DDF63A-A490-4656-B97B-CCDB597F5093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S37" authorId="0" shapeId="0" xr:uid="{D516142E-A0D4-44D8-BD82-99C3EDB3CDF9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S38" authorId="0" shapeId="0" xr:uid="{F7CBC62E-6821-46CC-808C-B07C0E454993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S39" authorId="0" shapeId="0" xr:uid="{BA231F9D-A000-4929-B365-27ECCBEEE7E2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Sasso</author>
  </authors>
  <commentList>
    <comment ref="N2" authorId="0" shapeId="0" xr:uid="{F9EED14D-2242-4C79-999A-0349F23CD9DD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3" authorId="0" shapeId="0" xr:uid="{A5D41837-3ADA-4CE6-86E1-5EC89A8EF2F8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4" authorId="0" shapeId="0" xr:uid="{70EF2A1F-C39C-4C17-B87E-D423DFC01D58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5" authorId="0" shapeId="0" xr:uid="{3F0D421A-384E-4093-8CBA-6908DED42787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6" authorId="0" shapeId="0" xr:uid="{C3ECCCB9-8ACA-4B99-B905-623CA3BF7A0E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7" authorId="0" shapeId="0" xr:uid="{D4D6F3CD-4673-4B08-AEFB-C37673D52387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8" authorId="0" shapeId="0" xr:uid="{5B480B92-99A6-49A5-A62C-C1511244117A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9" authorId="0" shapeId="0" xr:uid="{74091C3D-B9BC-42CF-8789-184A8DBAB459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  <comment ref="N10" authorId="0" shapeId="0" xr:uid="{AC19E12A-6E2F-44DB-BE2C-510771C3CFDD}">
      <text>
        <r>
          <rPr>
            <b/>
            <sz val="9"/>
            <color indexed="81"/>
            <rFont val="Tahoma"/>
            <family val="2"/>
          </rPr>
          <t>Alessandro Sasso:</t>
        </r>
        <r>
          <rPr>
            <sz val="9"/>
            <color indexed="81"/>
            <rFont val="Tahoma"/>
            <family val="2"/>
          </rPr>
          <t xml:space="preserve">
DISEGNO SENZA SB.
ALLEGARE TABELLA CODICI CON 2 RIGHE</t>
        </r>
      </text>
    </comment>
  </commentList>
</comments>
</file>

<file path=xl/sharedStrings.xml><?xml version="1.0" encoding="utf-8"?>
<sst xmlns="http://schemas.openxmlformats.org/spreadsheetml/2006/main" count="1149" uniqueCount="75">
  <si>
    <t>SPALLE PER TUNNEL</t>
  </si>
  <si>
    <t>PER AVVOLGIBILE</t>
  </si>
  <si>
    <t>CAPPOTTO</t>
  </si>
  <si>
    <t>CON PROFILO</t>
  </si>
  <si>
    <t>INTONACO</t>
  </si>
  <si>
    <t>SENZA PROFILO</t>
  </si>
  <si>
    <t>RISTRUTTURAZIONE</t>
  </si>
  <si>
    <t>PER FRANGISOLE</t>
  </si>
  <si>
    <t>SOTTOBANCALE</t>
  </si>
  <si>
    <t>C.T. PORTACARDINE</t>
  </si>
  <si>
    <t>C.T. PERSIANA CON TELAIO</t>
  </si>
  <si>
    <t>TENDA TECNICA</t>
  </si>
  <si>
    <t>SPALLA TERMICA</t>
  </si>
  <si>
    <t>CONTROTELAI</t>
  </si>
  <si>
    <t>TUNNEL</t>
  </si>
  <si>
    <t>ISP. DAL BASSO</t>
  </si>
  <si>
    <t>300X250</t>
  </si>
  <si>
    <t>300X300</t>
  </si>
  <si>
    <t>350X300</t>
  </si>
  <si>
    <t>ISP. FRONTALE</t>
  </si>
  <si>
    <t>FRANGISOLE</t>
  </si>
  <si>
    <t>A FILO 350x350</t>
  </si>
  <si>
    <t>AUTOPORTANTE 450x350</t>
  </si>
  <si>
    <t>tipo</t>
  </si>
  <si>
    <t>acronimo</t>
  </si>
  <si>
    <t>PANNELLO DI COMPENSAZIONE 350/450</t>
  </si>
  <si>
    <t>A</t>
  </si>
  <si>
    <t>I</t>
  </si>
  <si>
    <t>C</t>
  </si>
  <si>
    <t>R</t>
  </si>
  <si>
    <t>F</t>
  </si>
  <si>
    <t>prefisso</t>
  </si>
  <si>
    <t>M</t>
  </si>
  <si>
    <t>tipologia</t>
  </si>
  <si>
    <t>Monoblocco</t>
  </si>
  <si>
    <t>B</t>
  </si>
  <si>
    <t>T</t>
  </si>
  <si>
    <t>elemento</t>
  </si>
  <si>
    <t>misura</t>
  </si>
  <si>
    <t>pann</t>
  </si>
  <si>
    <t>S</t>
  </si>
  <si>
    <t>Nessuno</t>
  </si>
  <si>
    <t>X</t>
  </si>
  <si>
    <t>P</t>
  </si>
  <si>
    <t>spalla</t>
  </si>
  <si>
    <t>Non previsto</t>
  </si>
  <si>
    <t>profilo</t>
  </si>
  <si>
    <t>pannello</t>
  </si>
  <si>
    <t>sottobancale</t>
  </si>
  <si>
    <t>Lungh</t>
  </si>
  <si>
    <t>L</t>
  </si>
  <si>
    <t>LLL</t>
  </si>
  <si>
    <t>H</t>
  </si>
  <si>
    <t>HHH</t>
  </si>
  <si>
    <t>Codice</t>
  </si>
  <si>
    <t>Controtelaio</t>
  </si>
  <si>
    <t>PER INTONACO</t>
  </si>
  <si>
    <t>oscurante</t>
  </si>
  <si>
    <t>FRANGISOLE  AUTOPORTANTE</t>
  </si>
  <si>
    <t>FRANGISOLE FILI</t>
  </si>
  <si>
    <t>TAPPARELLA</t>
  </si>
  <si>
    <t>PC</t>
  </si>
  <si>
    <t>PT</t>
  </si>
  <si>
    <t>TT</t>
  </si>
  <si>
    <t>SP</t>
  </si>
  <si>
    <t>TUNNEL+SPALLE</t>
  </si>
  <si>
    <t>TUNNEL+SPALLE+SOTTOBANCALE</t>
  </si>
  <si>
    <t>CON SOTTOBANCALE</t>
  </si>
  <si>
    <t>CONTROTELAI+SOTTOBANCALE</t>
  </si>
  <si>
    <t>listino</t>
  </si>
  <si>
    <t>x</t>
  </si>
  <si>
    <t>Listino</t>
  </si>
  <si>
    <t>catalogo</t>
  </si>
  <si>
    <t>FL35</t>
  </si>
  <si>
    <t>AT45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</si>
</sst>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1" fillId="0" borderId="5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0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841C-4B52-4794-B6D7-7CD2E32F6014}">
  <sheetPr codeName="Foglio1"/>
  <dimension ref="A1:I38"/>
  <sheetViews>
    <sheetView zoomScale="85" zoomScaleNormal="85" workbookViewId="0">
      <selection activeCell="C19" sqref="C19"/>
    </sheetView>
  </sheetViews>
  <sheetFormatPr defaultRowHeight="14.4" x14ac:dyDescent="0.3"/>
  <cols>
    <col min="1" max="1" width="17.88671875" bestFit="1" customWidth="1"/>
    <col min="2" max="2" width="24.5546875" bestFit="1" customWidth="1"/>
    <col min="3" max="3" width="27.44140625" bestFit="1" customWidth="1"/>
    <col min="4" max="4" width="35" bestFit="1" customWidth="1"/>
    <col min="5" max="5" width="15.5546875" bestFit="1" customWidth="1"/>
    <col min="6" max="6" width="17.88671875" bestFit="1" customWidth="1"/>
    <col min="7" max="7" width="9" bestFit="1" customWidth="1"/>
    <col min="8" max="8" width="13.88671875" bestFit="1" customWidth="1"/>
    <col min="9" max="9" width="9" bestFit="1" customWidth="1"/>
    <col min="10" max="10" width="13" bestFit="1" customWidth="1"/>
    <col min="11" max="11" width="9.109375" customWidth="1"/>
    <col min="12" max="12" width="26.33203125" bestFit="1" customWidth="1"/>
  </cols>
  <sheetData>
    <row r="1" spans="1:9" s="2" customFormat="1" x14ac:dyDescent="0.3">
      <c r="A1" s="2" t="s">
        <v>37</v>
      </c>
      <c r="B1" s="2" t="s">
        <v>23</v>
      </c>
      <c r="C1" s="2" t="s">
        <v>38</v>
      </c>
      <c r="D1" s="2" t="s">
        <v>39</v>
      </c>
    </row>
    <row r="2" spans="1:9" x14ac:dyDescent="0.3">
      <c r="A2" t="s">
        <v>14</v>
      </c>
      <c r="B2" t="s">
        <v>15</v>
      </c>
      <c r="C2" t="s">
        <v>16</v>
      </c>
      <c r="D2" t="s">
        <v>41</v>
      </c>
      <c r="G2" s="1"/>
      <c r="I2" s="1"/>
    </row>
    <row r="3" spans="1:9" x14ac:dyDescent="0.3">
      <c r="A3" t="s">
        <v>14</v>
      </c>
      <c r="B3" t="s">
        <v>15</v>
      </c>
      <c r="C3" t="s">
        <v>17</v>
      </c>
      <c r="D3" t="s">
        <v>41</v>
      </c>
      <c r="G3" s="1"/>
      <c r="I3" s="1"/>
    </row>
    <row r="4" spans="1:9" x14ac:dyDescent="0.3">
      <c r="A4" t="s">
        <v>14</v>
      </c>
      <c r="B4" t="s">
        <v>15</v>
      </c>
      <c r="C4" t="s">
        <v>18</v>
      </c>
      <c r="D4" t="s">
        <v>41</v>
      </c>
      <c r="G4" s="1"/>
      <c r="I4" s="1"/>
    </row>
    <row r="5" spans="1:9" x14ac:dyDescent="0.3">
      <c r="A5" t="s">
        <v>14</v>
      </c>
      <c r="B5" t="s">
        <v>15</v>
      </c>
      <c r="C5" t="s">
        <v>18</v>
      </c>
      <c r="D5" t="s">
        <v>25</v>
      </c>
      <c r="G5" s="1"/>
      <c r="I5" s="1"/>
    </row>
    <row r="6" spans="1:9" x14ac:dyDescent="0.3">
      <c r="A6" t="s">
        <v>14</v>
      </c>
      <c r="B6" t="s">
        <v>19</v>
      </c>
      <c r="C6" t="s">
        <v>16</v>
      </c>
      <c r="D6" t="s">
        <v>41</v>
      </c>
      <c r="G6" s="1"/>
      <c r="I6" s="1"/>
    </row>
    <row r="7" spans="1:9" x14ac:dyDescent="0.3">
      <c r="A7" t="s">
        <v>14</v>
      </c>
      <c r="B7" t="s">
        <v>19</v>
      </c>
      <c r="C7" t="s">
        <v>17</v>
      </c>
      <c r="D7" t="s">
        <v>41</v>
      </c>
      <c r="G7" s="1"/>
      <c r="I7" s="1"/>
    </row>
    <row r="8" spans="1:9" x14ac:dyDescent="0.3">
      <c r="A8" t="s">
        <v>14</v>
      </c>
      <c r="B8" t="s">
        <v>19</v>
      </c>
      <c r="C8" t="s">
        <v>18</v>
      </c>
      <c r="D8" t="s">
        <v>41</v>
      </c>
      <c r="G8" s="1"/>
      <c r="I8" s="1"/>
    </row>
    <row r="9" spans="1:9" x14ac:dyDescent="0.3">
      <c r="A9" t="s">
        <v>14</v>
      </c>
      <c r="B9" t="s">
        <v>19</v>
      </c>
      <c r="C9" t="s">
        <v>18</v>
      </c>
      <c r="D9" t="s">
        <v>25</v>
      </c>
      <c r="G9" s="1"/>
      <c r="I9" s="1"/>
    </row>
    <row r="10" spans="1:9" x14ac:dyDescent="0.3">
      <c r="A10" t="s">
        <v>14</v>
      </c>
      <c r="B10" t="s">
        <v>20</v>
      </c>
      <c r="C10" t="s">
        <v>21</v>
      </c>
      <c r="D10" t="s">
        <v>41</v>
      </c>
    </row>
    <row r="11" spans="1:9" x14ac:dyDescent="0.3">
      <c r="A11" t="s">
        <v>14</v>
      </c>
      <c r="B11" t="s">
        <v>20</v>
      </c>
      <c r="C11" t="s">
        <v>22</v>
      </c>
      <c r="D11" t="s">
        <v>41</v>
      </c>
    </row>
    <row r="13" spans="1:9" s="2" customFormat="1" x14ac:dyDescent="0.3">
      <c r="A13" s="2" t="s">
        <v>37</v>
      </c>
      <c r="B13" s="2" t="s">
        <v>23</v>
      </c>
      <c r="C13" s="2" t="s">
        <v>57</v>
      </c>
      <c r="D13" s="2" t="s">
        <v>44</v>
      </c>
      <c r="E13" s="2" t="s">
        <v>46</v>
      </c>
    </row>
    <row r="14" spans="1:9" x14ac:dyDescent="0.3">
      <c r="A14" t="s">
        <v>0</v>
      </c>
      <c r="B14" t="s">
        <v>1</v>
      </c>
      <c r="C14" t="s">
        <v>60</v>
      </c>
      <c r="D14" t="s">
        <v>4</v>
      </c>
      <c r="E14" t="s">
        <v>56</v>
      </c>
    </row>
    <row r="15" spans="1:9" x14ac:dyDescent="0.3">
      <c r="A15" t="s">
        <v>0</v>
      </c>
      <c r="B15" t="s">
        <v>1</v>
      </c>
      <c r="C15" t="s">
        <v>60</v>
      </c>
      <c r="D15" t="s">
        <v>2</v>
      </c>
      <c r="E15" t="s">
        <v>3</v>
      </c>
    </row>
    <row r="16" spans="1:9" x14ac:dyDescent="0.3">
      <c r="A16" t="s">
        <v>0</v>
      </c>
      <c r="B16" t="s">
        <v>1</v>
      </c>
      <c r="C16" t="s">
        <v>60</v>
      </c>
      <c r="D16" t="s">
        <v>2</v>
      </c>
      <c r="E16" t="s">
        <v>5</v>
      </c>
    </row>
    <row r="17" spans="1:5" x14ac:dyDescent="0.3">
      <c r="A17" t="s">
        <v>0</v>
      </c>
      <c r="B17" t="s">
        <v>1</v>
      </c>
      <c r="C17" t="s">
        <v>60</v>
      </c>
      <c r="D17" t="s">
        <v>6</v>
      </c>
      <c r="E17" t="s">
        <v>45</v>
      </c>
    </row>
    <row r="18" spans="1:5" x14ac:dyDescent="0.3">
      <c r="A18" t="s">
        <v>0</v>
      </c>
      <c r="B18" t="s">
        <v>7</v>
      </c>
      <c r="C18" t="s">
        <v>58</v>
      </c>
      <c r="D18" t="s">
        <v>4</v>
      </c>
      <c r="E18" t="s">
        <v>56</v>
      </c>
    </row>
    <row r="19" spans="1:5" x14ac:dyDescent="0.3">
      <c r="A19" t="s">
        <v>0</v>
      </c>
      <c r="B19" t="s">
        <v>7</v>
      </c>
      <c r="C19" t="s">
        <v>58</v>
      </c>
      <c r="D19" t="s">
        <v>2</v>
      </c>
      <c r="E19" t="s">
        <v>3</v>
      </c>
    </row>
    <row r="20" spans="1:5" x14ac:dyDescent="0.3">
      <c r="A20" t="s">
        <v>0</v>
      </c>
      <c r="B20" t="s">
        <v>7</v>
      </c>
      <c r="C20" t="s">
        <v>58</v>
      </c>
      <c r="D20" t="s">
        <v>2</v>
      </c>
      <c r="E20" t="s">
        <v>5</v>
      </c>
    </row>
    <row r="21" spans="1:5" x14ac:dyDescent="0.3">
      <c r="A21" t="s">
        <v>0</v>
      </c>
      <c r="B21" t="s">
        <v>7</v>
      </c>
      <c r="C21" t="s">
        <v>59</v>
      </c>
      <c r="D21" t="s">
        <v>4</v>
      </c>
      <c r="E21" t="s">
        <v>56</v>
      </c>
    </row>
    <row r="22" spans="1:5" x14ac:dyDescent="0.3">
      <c r="A22" t="s">
        <v>0</v>
      </c>
      <c r="B22" t="s">
        <v>7</v>
      </c>
      <c r="C22" t="s">
        <v>59</v>
      </c>
      <c r="D22" t="s">
        <v>2</v>
      </c>
      <c r="E22" t="s">
        <v>3</v>
      </c>
    </row>
    <row r="23" spans="1:5" x14ac:dyDescent="0.3">
      <c r="A23" t="s">
        <v>0</v>
      </c>
      <c r="B23" t="s">
        <v>7</v>
      </c>
      <c r="C23" t="s">
        <v>59</v>
      </c>
      <c r="D23" t="s">
        <v>2</v>
      </c>
      <c r="E23" t="s">
        <v>5</v>
      </c>
    </row>
    <row r="25" spans="1:5" x14ac:dyDescent="0.3">
      <c r="A25" s="2" t="s">
        <v>37</v>
      </c>
      <c r="B25" s="2" t="s">
        <v>23</v>
      </c>
      <c r="C25" s="2" t="s">
        <v>44</v>
      </c>
      <c r="D25" s="2" t="s">
        <v>46</v>
      </c>
    </row>
    <row r="26" spans="1:5" x14ac:dyDescent="0.3">
      <c r="A26" t="s">
        <v>13</v>
      </c>
      <c r="B26" t="s">
        <v>9</v>
      </c>
      <c r="C26" t="s">
        <v>4</v>
      </c>
      <c r="D26" t="s">
        <v>45</v>
      </c>
    </row>
    <row r="27" spans="1:5" x14ac:dyDescent="0.3">
      <c r="A27" t="s">
        <v>13</v>
      </c>
      <c r="B27" t="s">
        <v>9</v>
      </c>
      <c r="C27" t="s">
        <v>2</v>
      </c>
      <c r="D27" t="s">
        <v>45</v>
      </c>
    </row>
    <row r="28" spans="1:5" x14ac:dyDescent="0.3">
      <c r="A28" t="s">
        <v>13</v>
      </c>
      <c r="B28" t="s">
        <v>10</v>
      </c>
      <c r="C28" t="s">
        <v>4</v>
      </c>
      <c r="D28" t="s">
        <v>45</v>
      </c>
    </row>
    <row r="29" spans="1:5" x14ac:dyDescent="0.3">
      <c r="A29" t="s">
        <v>13</v>
      </c>
      <c r="B29" t="s">
        <v>10</v>
      </c>
      <c r="C29" t="s">
        <v>2</v>
      </c>
      <c r="D29" t="s">
        <v>45</v>
      </c>
    </row>
    <row r="30" spans="1:5" x14ac:dyDescent="0.3">
      <c r="A30" t="s">
        <v>13</v>
      </c>
      <c r="B30" t="s">
        <v>11</v>
      </c>
      <c r="C30" t="s">
        <v>4</v>
      </c>
      <c r="D30" t="s">
        <v>45</v>
      </c>
    </row>
    <row r="31" spans="1:5" x14ac:dyDescent="0.3">
      <c r="A31" t="s">
        <v>13</v>
      </c>
      <c r="B31" t="s">
        <v>11</v>
      </c>
      <c r="C31" t="s">
        <v>2</v>
      </c>
      <c r="D31" t="s">
        <v>3</v>
      </c>
    </row>
    <row r="32" spans="1:5" x14ac:dyDescent="0.3">
      <c r="A32" t="s">
        <v>13</v>
      </c>
      <c r="B32" t="s">
        <v>11</v>
      </c>
      <c r="C32" t="s">
        <v>2</v>
      </c>
      <c r="D32" t="s">
        <v>5</v>
      </c>
    </row>
    <row r="33" spans="1:4" x14ac:dyDescent="0.3">
      <c r="A33" t="s">
        <v>13</v>
      </c>
      <c r="B33" t="s">
        <v>12</v>
      </c>
      <c r="C33" t="s">
        <v>4</v>
      </c>
      <c r="D33" t="s">
        <v>45</v>
      </c>
    </row>
    <row r="34" spans="1:4" x14ac:dyDescent="0.3">
      <c r="A34" t="s">
        <v>13</v>
      </c>
      <c r="B34" t="s">
        <v>12</v>
      </c>
      <c r="C34" t="s">
        <v>2</v>
      </c>
      <c r="D34" t="s">
        <v>45</v>
      </c>
    </row>
    <row r="36" spans="1:4" x14ac:dyDescent="0.3">
      <c r="A36" s="2" t="s">
        <v>37</v>
      </c>
      <c r="B36" s="2" t="s">
        <v>23</v>
      </c>
    </row>
    <row r="37" spans="1:4" x14ac:dyDescent="0.3">
      <c r="A37" t="s">
        <v>8</v>
      </c>
      <c r="B37" t="s">
        <v>41</v>
      </c>
    </row>
    <row r="38" spans="1:4" x14ac:dyDescent="0.3">
      <c r="A38" t="s">
        <v>8</v>
      </c>
      <c r="B3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F627-BB70-40F8-A398-20EA1FF76170}">
  <sheetPr codeName="Foglio2"/>
  <dimension ref="A1:V80"/>
  <sheetViews>
    <sheetView topLeftCell="H1" zoomScale="85" zoomScaleNormal="85" workbookViewId="0">
      <pane ySplit="1" topLeftCell="A2" activePane="bottomLeft" state="frozen"/>
      <selection pane="bottomLeft" activeCell="R12" sqref="R12"/>
    </sheetView>
  </sheetViews>
  <sheetFormatPr defaultRowHeight="14.4" x14ac:dyDescent="0.3"/>
  <cols>
    <col min="1" max="1" width="22.6640625" customWidth="1"/>
    <col min="2" max="2" width="15.109375" customWidth="1"/>
    <col min="3" max="3" width="9.109375" customWidth="1"/>
    <col min="4" max="4" width="17.44140625" customWidth="1"/>
    <col min="5" max="5" width="10.5546875" customWidth="1"/>
    <col min="6" max="6" width="15.44140625" customWidth="1"/>
    <col min="7" max="7" width="11.77734375" bestFit="1" customWidth="1"/>
    <col min="8" max="8" width="14.5546875" customWidth="1"/>
    <col min="9" max="9" width="9.44140625" customWidth="1"/>
    <col min="10" max="10" width="15.109375" customWidth="1"/>
    <col min="11" max="11" width="11.77734375" bestFit="1" customWidth="1"/>
    <col min="12" max="12" width="15" customWidth="1"/>
    <col min="13" max="13" width="11.77734375" bestFit="1" customWidth="1"/>
    <col min="14" max="14" width="4.88671875" bestFit="1" customWidth="1"/>
    <col min="15" max="15" width="5.5546875" bestFit="1" customWidth="1"/>
    <col min="16" max="16" width="28.109375" customWidth="1"/>
    <col min="17" max="17" width="3.44140625" customWidth="1"/>
    <col min="18" max="18" width="8.33203125" style="1" bestFit="1" customWidth="1"/>
    <col min="19" max="19" width="11.33203125" style="1" bestFit="1" customWidth="1"/>
    <col min="20" max="20" width="9.88671875" bestFit="1" customWidth="1"/>
    <col min="21" max="21" width="10.77734375" customWidth="1"/>
    <col min="22" max="22" width="12.77734375" customWidth="1"/>
  </cols>
  <sheetData>
    <row r="1" spans="1:22" s="2" customFormat="1" x14ac:dyDescent="0.3">
      <c r="A1" s="6" t="s">
        <v>37</v>
      </c>
      <c r="B1" s="6" t="s">
        <v>23</v>
      </c>
      <c r="C1" s="6" t="s">
        <v>24</v>
      </c>
      <c r="D1" s="6" t="s">
        <v>38</v>
      </c>
      <c r="E1" s="6" t="s">
        <v>24</v>
      </c>
      <c r="F1" s="6" t="s">
        <v>39</v>
      </c>
      <c r="G1" s="6" t="s">
        <v>24</v>
      </c>
      <c r="H1" s="6" t="s">
        <v>44</v>
      </c>
      <c r="I1" s="6" t="s">
        <v>24</v>
      </c>
      <c r="J1" s="6" t="s">
        <v>46</v>
      </c>
      <c r="K1" s="6" t="s">
        <v>24</v>
      </c>
      <c r="L1" s="6" t="s">
        <v>23</v>
      </c>
      <c r="M1" s="6" t="s">
        <v>24</v>
      </c>
      <c r="N1" s="5" t="s">
        <v>50</v>
      </c>
      <c r="O1" s="5" t="s">
        <v>52</v>
      </c>
      <c r="P1" s="2" t="s">
        <v>54</v>
      </c>
      <c r="R1" s="2" t="s">
        <v>69</v>
      </c>
      <c r="S1" s="2" t="s">
        <v>72</v>
      </c>
      <c r="T1" s="2" t="str">
        <f>"DBA " &amp; COUNTA(P:P)-1</f>
        <v>DBA 76</v>
      </c>
      <c r="U1" s="2" t="str">
        <f>"Griglie " &amp; COUNTA(R:R)-1</f>
        <v>Griglie 8</v>
      </c>
      <c r="V1" s="2" t="str">
        <f>"Disegni " &amp; COUNTA(S:S)-1</f>
        <v>Disegni 14</v>
      </c>
    </row>
    <row r="2" spans="1:22" x14ac:dyDescent="0.3">
      <c r="A2" s="17" t="s">
        <v>65</v>
      </c>
      <c r="B2" s="17" t="s">
        <v>15</v>
      </c>
      <c r="C2" s="18" t="str">
        <f>VLOOKUP(B2,Varianti!$A$2:$B$4,2,FALSE)</f>
        <v>B</v>
      </c>
      <c r="D2" s="17" t="s">
        <v>16</v>
      </c>
      <c r="E2" s="18">
        <f>VLOOKUP(D2,Varianti!$C$2:$D$6,2,FALSE)</f>
        <v>3025</v>
      </c>
      <c r="F2" s="17" t="s">
        <v>41</v>
      </c>
      <c r="G2" s="18" t="str">
        <f>VLOOKUP(F2,Varianti!$E$2:$F$3,2,FALSE)</f>
        <v>X</v>
      </c>
      <c r="H2" s="17" t="s">
        <v>4</v>
      </c>
      <c r="I2" s="18" t="str">
        <f>VLOOKUP(H2,Varianti!$I$2:$J$4,2,FALSE)</f>
        <v>I</v>
      </c>
      <c r="J2" s="17" t="s">
        <v>56</v>
      </c>
      <c r="K2" s="18" t="str">
        <f>VLOOKUP(J2,Varianti!$K$2:$L$5,2,FALSE)</f>
        <v>I</v>
      </c>
      <c r="L2" s="17" t="s">
        <v>41</v>
      </c>
      <c r="M2" s="18" t="str">
        <f>VLOOKUP(L2,Varianti!$M$2:$N$4,2,FALSE)</f>
        <v>X</v>
      </c>
      <c r="N2" s="8" t="s">
        <v>51</v>
      </c>
      <c r="O2" s="8" t="s">
        <v>53</v>
      </c>
      <c r="P2" t="str">
        <f t="shared" ref="P2" si="0">_xlfn.CONCAT("M"&amp;C2,E2,G2,I2,K2,M2,N2,O2)</f>
        <v>MB3025XIIXLLLHHH</v>
      </c>
      <c r="R2" s="1" t="s">
        <v>70</v>
      </c>
      <c r="S2" s="1" t="s">
        <v>70</v>
      </c>
    </row>
    <row r="3" spans="1:22" x14ac:dyDescent="0.3">
      <c r="A3" s="19" t="s">
        <v>65</v>
      </c>
      <c r="B3" s="19" t="s">
        <v>15</v>
      </c>
      <c r="C3" s="20" t="str">
        <f>VLOOKUP(B3,Varianti!$A$2:$B$4,2,FALSE)</f>
        <v>B</v>
      </c>
      <c r="D3" s="19" t="s">
        <v>16</v>
      </c>
      <c r="E3" s="20">
        <f>VLOOKUP(D3,Varianti!$C$2:$D$6,2,FALSE)</f>
        <v>3025</v>
      </c>
      <c r="F3" s="19" t="s">
        <v>41</v>
      </c>
      <c r="G3" s="20" t="str">
        <f>VLOOKUP(F3,Varianti!$E$2:$F$3,2,FALSE)</f>
        <v>X</v>
      </c>
      <c r="H3" s="19" t="s">
        <v>2</v>
      </c>
      <c r="I3" s="20" t="str">
        <f>VLOOKUP(H3,Varianti!$I$2:$J$4,2,FALSE)</f>
        <v>C</v>
      </c>
      <c r="J3" s="19" t="s">
        <v>3</v>
      </c>
      <c r="K3" s="20" t="str">
        <f>VLOOKUP(J3,Varianti!$K$2:$L$5,2,FALSE)</f>
        <v>C</v>
      </c>
      <c r="L3" s="19" t="s">
        <v>41</v>
      </c>
      <c r="M3" s="20" t="str">
        <f>VLOOKUP(L3,Varianti!$M$2:$N$4,2,FALSE)</f>
        <v>X</v>
      </c>
      <c r="N3" s="8" t="s">
        <v>51</v>
      </c>
      <c r="O3" s="8" t="s">
        <v>53</v>
      </c>
      <c r="P3" t="str">
        <f t="shared" ref="P3:P34" si="1">_xlfn.CONCAT("M"&amp;C3,E3,G3,I3,K3,M3,N3,O3)</f>
        <v>MB3025XCCXLLLHHH</v>
      </c>
      <c r="S3" s="1" t="s">
        <v>70</v>
      </c>
    </row>
    <row r="4" spans="1:22" x14ac:dyDescent="0.3">
      <c r="A4" s="19" t="s">
        <v>65</v>
      </c>
      <c r="B4" s="19" t="s">
        <v>15</v>
      </c>
      <c r="C4" s="20" t="str">
        <f>VLOOKUP(B4,Varianti!$A$2:$B$4,2,FALSE)</f>
        <v>B</v>
      </c>
      <c r="D4" s="19" t="s">
        <v>16</v>
      </c>
      <c r="E4" s="20">
        <f>VLOOKUP(D4,Varianti!$C$2:$D$6,2,FALSE)</f>
        <v>3025</v>
      </c>
      <c r="F4" s="19" t="s">
        <v>41</v>
      </c>
      <c r="G4" s="20" t="str">
        <f>VLOOKUP(F4,Varianti!$E$2:$F$3,2,FALSE)</f>
        <v>X</v>
      </c>
      <c r="H4" s="19" t="s">
        <v>2</v>
      </c>
      <c r="I4" s="20" t="str">
        <f>VLOOKUP(H4,Varianti!$I$2:$J$4,2,FALSE)</f>
        <v>C</v>
      </c>
      <c r="J4" s="19" t="s">
        <v>5</v>
      </c>
      <c r="K4" s="20" t="str">
        <f>VLOOKUP(J4,Varianti!$K$2:$L$5,2,FALSE)</f>
        <v>S</v>
      </c>
      <c r="L4" s="19" t="s">
        <v>41</v>
      </c>
      <c r="M4" s="20" t="str">
        <f>VLOOKUP(L4,Varianti!$M$2:$N$4,2,FALSE)</f>
        <v>X</v>
      </c>
      <c r="N4" s="8" t="s">
        <v>51</v>
      </c>
      <c r="O4" s="8" t="s">
        <v>53</v>
      </c>
      <c r="P4" t="str">
        <f t="shared" si="1"/>
        <v>MB3025XCSXLLLHHH</v>
      </c>
      <c r="S4" s="1" t="s">
        <v>70</v>
      </c>
    </row>
    <row r="5" spans="1:22" x14ac:dyDescent="0.3">
      <c r="A5" s="19" t="s">
        <v>65</v>
      </c>
      <c r="B5" s="19" t="s">
        <v>15</v>
      </c>
      <c r="C5" s="20" t="str">
        <f>VLOOKUP(B5,Varianti!$A$2:$B$4,2,FALSE)</f>
        <v>B</v>
      </c>
      <c r="D5" s="19" t="s">
        <v>16</v>
      </c>
      <c r="E5" s="20">
        <f>VLOOKUP(D5,Varianti!$C$2:$D$6,2,FALSE)</f>
        <v>3025</v>
      </c>
      <c r="F5" s="19" t="s">
        <v>41</v>
      </c>
      <c r="G5" s="20" t="str">
        <f>VLOOKUP(F5,Varianti!$E$2:$F$3,2,FALSE)</f>
        <v>X</v>
      </c>
      <c r="H5" s="19" t="s">
        <v>6</v>
      </c>
      <c r="I5" s="20" t="str">
        <f>VLOOKUP(H5,Varianti!$I$2:$J$4,2,FALSE)</f>
        <v>R</v>
      </c>
      <c r="J5" s="19" t="s">
        <v>45</v>
      </c>
      <c r="K5" s="20" t="str">
        <f>VLOOKUP(J5,Varianti!$K$2:$L$5,2,FALSE)</f>
        <v>X</v>
      </c>
      <c r="L5" s="19" t="s">
        <v>41</v>
      </c>
      <c r="M5" s="20" t="str">
        <f>VLOOKUP(L5,Varianti!$M$2:$N$4,2,FALSE)</f>
        <v>X</v>
      </c>
      <c r="N5" s="8" t="s">
        <v>51</v>
      </c>
      <c r="O5" s="8" t="s">
        <v>53</v>
      </c>
      <c r="P5" t="str">
        <f t="shared" si="1"/>
        <v>MB3025XRXXLLLHHH</v>
      </c>
      <c r="S5" s="1" t="s">
        <v>70</v>
      </c>
    </row>
    <row r="6" spans="1:22" x14ac:dyDescent="0.3">
      <c r="A6" s="17" t="s">
        <v>65</v>
      </c>
      <c r="B6" s="17" t="s">
        <v>15</v>
      </c>
      <c r="C6" s="18" t="str">
        <f>VLOOKUP(B6,Varianti!$A$2:$B$4,2,FALSE)</f>
        <v>B</v>
      </c>
      <c r="D6" s="17" t="s">
        <v>17</v>
      </c>
      <c r="E6" s="18">
        <f>VLOOKUP(D6,Varianti!$C$2:$D$6,2,FALSE)</f>
        <v>3030</v>
      </c>
      <c r="F6" s="17" t="s">
        <v>41</v>
      </c>
      <c r="G6" s="18" t="str">
        <f>VLOOKUP(F6,Varianti!$E$2:$F$3,2,FALSE)</f>
        <v>X</v>
      </c>
      <c r="H6" s="17" t="s">
        <v>4</v>
      </c>
      <c r="I6" s="18" t="str">
        <f>VLOOKUP(H6,Varianti!$I$2:$J$4,2,FALSE)</f>
        <v>I</v>
      </c>
      <c r="J6" s="17" t="s">
        <v>56</v>
      </c>
      <c r="K6" s="18" t="str">
        <f>VLOOKUP(J6,Varianti!$K$2:$L$5,2,FALSE)</f>
        <v>I</v>
      </c>
      <c r="L6" s="17" t="s">
        <v>41</v>
      </c>
      <c r="M6" s="18" t="str">
        <f>VLOOKUP(L6,Varianti!$M$2:$N$4,2,FALSE)</f>
        <v>X</v>
      </c>
      <c r="N6" s="8" t="s">
        <v>51</v>
      </c>
      <c r="O6" s="8" t="s">
        <v>53</v>
      </c>
      <c r="P6" t="str">
        <f t="shared" si="1"/>
        <v>MB3030XIIXLLLHHH</v>
      </c>
      <c r="R6" s="1" t="s">
        <v>70</v>
      </c>
    </row>
    <row r="7" spans="1:22" x14ac:dyDescent="0.3">
      <c r="A7" s="19" t="s">
        <v>65</v>
      </c>
      <c r="B7" s="19" t="s">
        <v>15</v>
      </c>
      <c r="C7" s="20" t="str">
        <f>VLOOKUP(B7,Varianti!$A$2:$B$4,2,FALSE)</f>
        <v>B</v>
      </c>
      <c r="D7" s="19" t="s">
        <v>17</v>
      </c>
      <c r="E7" s="20">
        <f>VLOOKUP(D7,Varianti!$C$2:$D$6,2,FALSE)</f>
        <v>3030</v>
      </c>
      <c r="F7" s="19" t="s">
        <v>41</v>
      </c>
      <c r="G7" s="20" t="str">
        <f>VLOOKUP(F7,Varianti!$E$2:$F$3,2,FALSE)</f>
        <v>X</v>
      </c>
      <c r="H7" s="19" t="s">
        <v>2</v>
      </c>
      <c r="I7" s="20" t="str">
        <f>VLOOKUP(H7,Varianti!$I$2:$J$4,2,FALSE)</f>
        <v>C</v>
      </c>
      <c r="J7" s="19" t="s">
        <v>3</v>
      </c>
      <c r="K7" s="20" t="str">
        <f>VLOOKUP(J7,Varianti!$K$2:$L$5,2,FALSE)</f>
        <v>C</v>
      </c>
      <c r="L7" s="19" t="s">
        <v>41</v>
      </c>
      <c r="M7" s="20" t="str">
        <f>VLOOKUP(L7,Varianti!$M$2:$N$4,2,FALSE)</f>
        <v>X</v>
      </c>
      <c r="N7" s="8" t="s">
        <v>51</v>
      </c>
      <c r="O7" s="8" t="s">
        <v>53</v>
      </c>
      <c r="P7" t="str">
        <f t="shared" si="1"/>
        <v>MB3030XCCXLLLHHH</v>
      </c>
    </row>
    <row r="8" spans="1:22" x14ac:dyDescent="0.3">
      <c r="A8" s="19" t="s">
        <v>65</v>
      </c>
      <c r="B8" s="19" t="s">
        <v>15</v>
      </c>
      <c r="C8" s="20" t="str">
        <f>VLOOKUP(B8,Varianti!$A$2:$B$4,2,FALSE)</f>
        <v>B</v>
      </c>
      <c r="D8" s="19" t="s">
        <v>17</v>
      </c>
      <c r="E8" s="20">
        <f>VLOOKUP(D8,Varianti!$C$2:$D$6,2,FALSE)</f>
        <v>3030</v>
      </c>
      <c r="F8" s="19" t="s">
        <v>41</v>
      </c>
      <c r="G8" s="20" t="str">
        <f>VLOOKUP(F8,Varianti!$E$2:$F$3,2,FALSE)</f>
        <v>X</v>
      </c>
      <c r="H8" s="19" t="s">
        <v>2</v>
      </c>
      <c r="I8" s="20" t="str">
        <f>VLOOKUP(H8,Varianti!$I$2:$J$4,2,FALSE)</f>
        <v>C</v>
      </c>
      <c r="J8" s="19" t="s">
        <v>5</v>
      </c>
      <c r="K8" s="20" t="str">
        <f>VLOOKUP(J8,Varianti!$K$2:$L$5,2,FALSE)</f>
        <v>S</v>
      </c>
      <c r="L8" s="19" t="s">
        <v>41</v>
      </c>
      <c r="M8" s="20" t="str">
        <f>VLOOKUP(L8,Varianti!$M$2:$N$4,2,FALSE)</f>
        <v>X</v>
      </c>
      <c r="N8" s="8" t="s">
        <v>51</v>
      </c>
      <c r="O8" s="8" t="s">
        <v>53</v>
      </c>
      <c r="P8" t="str">
        <f t="shared" si="1"/>
        <v>MB3030XCSXLLLHHH</v>
      </c>
    </row>
    <row r="9" spans="1:22" x14ac:dyDescent="0.3">
      <c r="A9" s="19" t="s">
        <v>65</v>
      </c>
      <c r="B9" s="19" t="s">
        <v>15</v>
      </c>
      <c r="C9" s="20" t="str">
        <f>VLOOKUP(B9,Varianti!$A$2:$B$4,2,FALSE)</f>
        <v>B</v>
      </c>
      <c r="D9" s="19" t="s">
        <v>17</v>
      </c>
      <c r="E9" s="20">
        <f>VLOOKUP(D9,Varianti!$C$2:$D$6,2,FALSE)</f>
        <v>3030</v>
      </c>
      <c r="F9" s="19" t="s">
        <v>41</v>
      </c>
      <c r="G9" s="20" t="str">
        <f>VLOOKUP(F9,Varianti!$E$2:$F$3,2,FALSE)</f>
        <v>X</v>
      </c>
      <c r="H9" s="19" t="s">
        <v>6</v>
      </c>
      <c r="I9" s="20" t="str">
        <f>VLOOKUP(H9,Varianti!$I$2:$J$4,2,FALSE)</f>
        <v>R</v>
      </c>
      <c r="J9" s="19" t="s">
        <v>45</v>
      </c>
      <c r="K9" s="20" t="str">
        <f>VLOOKUP(J9,Varianti!$K$2:$L$5,2,FALSE)</f>
        <v>X</v>
      </c>
      <c r="L9" s="19" t="s">
        <v>41</v>
      </c>
      <c r="M9" s="20" t="str">
        <f>VLOOKUP(L9,Varianti!$M$2:$N$4,2,FALSE)</f>
        <v>X</v>
      </c>
      <c r="N9" s="8" t="s">
        <v>51</v>
      </c>
      <c r="O9" s="8" t="s">
        <v>53</v>
      </c>
      <c r="P9" t="str">
        <f t="shared" si="1"/>
        <v>MB3030XRXXLLLHHH</v>
      </c>
    </row>
    <row r="10" spans="1:22" x14ac:dyDescent="0.3">
      <c r="A10" s="17" t="s">
        <v>65</v>
      </c>
      <c r="B10" s="17" t="s">
        <v>15</v>
      </c>
      <c r="C10" s="18" t="str">
        <f>VLOOKUP(B10,Varianti!$A$2:$B$4,2,FALSE)</f>
        <v>B</v>
      </c>
      <c r="D10" s="17" t="s">
        <v>18</v>
      </c>
      <c r="E10" s="18">
        <f>VLOOKUP(D10,Varianti!$C$2:$D$6,2,FALSE)</f>
        <v>3530</v>
      </c>
      <c r="F10" s="17" t="s">
        <v>41</v>
      </c>
      <c r="G10" s="18" t="str">
        <f>VLOOKUP(F10,Varianti!$E$2:$F$3,2,FALSE)</f>
        <v>X</v>
      </c>
      <c r="H10" s="17" t="s">
        <v>4</v>
      </c>
      <c r="I10" s="18" t="str">
        <f>VLOOKUP(H10,Varianti!$I$2:$J$4,2,FALSE)</f>
        <v>I</v>
      </c>
      <c r="J10" s="17" t="s">
        <v>56</v>
      </c>
      <c r="K10" s="18" t="str">
        <f>VLOOKUP(J10,Varianti!$K$2:$L$5,2,FALSE)</f>
        <v>I</v>
      </c>
      <c r="L10" s="17" t="s">
        <v>41</v>
      </c>
      <c r="M10" s="18" t="str">
        <f>VLOOKUP(L10,Varianti!$M$2:$N$4,2,FALSE)</f>
        <v>X</v>
      </c>
      <c r="N10" s="8" t="s">
        <v>51</v>
      </c>
      <c r="O10" s="8" t="s">
        <v>53</v>
      </c>
      <c r="P10" t="str">
        <f t="shared" si="1"/>
        <v>MB3530XIIXLLLHHH</v>
      </c>
      <c r="R10" s="1" t="s">
        <v>70</v>
      </c>
    </row>
    <row r="11" spans="1:22" x14ac:dyDescent="0.3">
      <c r="A11" s="19" t="s">
        <v>65</v>
      </c>
      <c r="B11" s="19" t="s">
        <v>15</v>
      </c>
      <c r="C11" s="20" t="str">
        <f>VLOOKUP(B11,Varianti!$A$2:$B$4,2,FALSE)</f>
        <v>B</v>
      </c>
      <c r="D11" s="19" t="s">
        <v>18</v>
      </c>
      <c r="E11" s="20">
        <f>VLOOKUP(D11,Varianti!$C$2:$D$6,2,FALSE)</f>
        <v>3530</v>
      </c>
      <c r="F11" s="19" t="s">
        <v>41</v>
      </c>
      <c r="G11" s="20" t="str">
        <f>VLOOKUP(F11,Varianti!$E$2:$F$3,2,FALSE)</f>
        <v>X</v>
      </c>
      <c r="H11" s="19" t="s">
        <v>2</v>
      </c>
      <c r="I11" s="20" t="str">
        <f>VLOOKUP(H11,Varianti!$I$2:$J$4,2,FALSE)</f>
        <v>C</v>
      </c>
      <c r="J11" s="19" t="s">
        <v>3</v>
      </c>
      <c r="K11" s="20" t="str">
        <f>VLOOKUP(J11,Varianti!$K$2:$L$5,2,FALSE)</f>
        <v>C</v>
      </c>
      <c r="L11" s="19" t="s">
        <v>41</v>
      </c>
      <c r="M11" s="20" t="str">
        <f>VLOOKUP(L11,Varianti!$M$2:$N$4,2,FALSE)</f>
        <v>X</v>
      </c>
      <c r="N11" s="8" t="s">
        <v>51</v>
      </c>
      <c r="O11" s="8" t="s">
        <v>53</v>
      </c>
      <c r="P11" t="str">
        <f t="shared" si="1"/>
        <v>MB3530XCCXLLLHHH</v>
      </c>
    </row>
    <row r="12" spans="1:22" x14ac:dyDescent="0.3">
      <c r="A12" s="19" t="s">
        <v>65</v>
      </c>
      <c r="B12" s="19" t="s">
        <v>15</v>
      </c>
      <c r="C12" s="20" t="str">
        <f>VLOOKUP(B12,Varianti!$A$2:$B$4,2,FALSE)</f>
        <v>B</v>
      </c>
      <c r="D12" s="19" t="s">
        <v>18</v>
      </c>
      <c r="E12" s="20">
        <f>VLOOKUP(D12,Varianti!$C$2:$D$6,2,FALSE)</f>
        <v>3530</v>
      </c>
      <c r="F12" s="19" t="s">
        <v>41</v>
      </c>
      <c r="G12" s="20" t="str">
        <f>VLOOKUP(F12,Varianti!$E$2:$F$3,2,FALSE)</f>
        <v>X</v>
      </c>
      <c r="H12" s="19" t="s">
        <v>2</v>
      </c>
      <c r="I12" s="20" t="str">
        <f>VLOOKUP(H12,Varianti!$I$2:$J$4,2,FALSE)</f>
        <v>C</v>
      </c>
      <c r="J12" s="19" t="s">
        <v>5</v>
      </c>
      <c r="K12" s="20" t="str">
        <f>VLOOKUP(J12,Varianti!$K$2:$L$5,2,FALSE)</f>
        <v>S</v>
      </c>
      <c r="L12" s="19" t="s">
        <v>41</v>
      </c>
      <c r="M12" s="20" t="str">
        <f>VLOOKUP(L12,Varianti!$M$2:$N$4,2,FALSE)</f>
        <v>X</v>
      </c>
      <c r="N12" s="8" t="s">
        <v>51</v>
      </c>
      <c r="O12" s="8" t="s">
        <v>53</v>
      </c>
      <c r="P12" t="str">
        <f t="shared" si="1"/>
        <v>MB3530XCSXLLLHHH</v>
      </c>
    </row>
    <row r="13" spans="1:22" x14ac:dyDescent="0.3">
      <c r="A13" s="19" t="s">
        <v>65</v>
      </c>
      <c r="B13" s="19" t="s">
        <v>15</v>
      </c>
      <c r="C13" s="20" t="str">
        <f>VLOOKUP(B13,Varianti!$A$2:$B$4,2,FALSE)</f>
        <v>B</v>
      </c>
      <c r="D13" s="19" t="s">
        <v>18</v>
      </c>
      <c r="E13" s="20">
        <f>VLOOKUP(D13,Varianti!$C$2:$D$6,2,FALSE)</f>
        <v>3530</v>
      </c>
      <c r="F13" s="19" t="s">
        <v>41</v>
      </c>
      <c r="G13" s="20" t="str">
        <f>VLOOKUP(F13,Varianti!$E$2:$F$3,2,FALSE)</f>
        <v>X</v>
      </c>
      <c r="H13" s="19" t="s">
        <v>6</v>
      </c>
      <c r="I13" s="20" t="str">
        <f>VLOOKUP(H13,Varianti!$I$2:$J$4,2,FALSE)</f>
        <v>R</v>
      </c>
      <c r="J13" s="19" t="s">
        <v>45</v>
      </c>
      <c r="K13" s="20" t="str">
        <f>VLOOKUP(J13,Varianti!$K$2:$L$5,2,FALSE)</f>
        <v>X</v>
      </c>
      <c r="L13" s="19" t="s">
        <v>41</v>
      </c>
      <c r="M13" s="20" t="str">
        <f>VLOOKUP(L13,Varianti!$M$2:$N$4,2,FALSE)</f>
        <v>X</v>
      </c>
      <c r="N13" s="8" t="s">
        <v>51</v>
      </c>
      <c r="O13" s="8" t="s">
        <v>53</v>
      </c>
      <c r="P13" t="str">
        <f t="shared" si="1"/>
        <v>MB3530XRXXLLLHHH</v>
      </c>
    </row>
    <row r="14" spans="1:22" x14ac:dyDescent="0.3">
      <c r="A14" s="17" t="s">
        <v>65</v>
      </c>
      <c r="B14" s="17" t="s">
        <v>15</v>
      </c>
      <c r="C14" s="18" t="str">
        <f>VLOOKUP(B14,Varianti!$A$2:$B$4,2,FALSE)</f>
        <v>B</v>
      </c>
      <c r="D14" s="17" t="s">
        <v>18</v>
      </c>
      <c r="E14" s="18">
        <f>VLOOKUP(D14,Varianti!$C$2:$D$6,2,FALSE)</f>
        <v>3530</v>
      </c>
      <c r="F14" s="17" t="s">
        <v>25</v>
      </c>
      <c r="G14" s="18" t="str">
        <f>VLOOKUP(F14,Varianti!$E$2:$F$3,2,FALSE)</f>
        <v>P</v>
      </c>
      <c r="H14" s="17" t="s">
        <v>4</v>
      </c>
      <c r="I14" s="18" t="str">
        <f>VLOOKUP(H14,Varianti!$I$2:$J$4,2,FALSE)</f>
        <v>I</v>
      </c>
      <c r="J14" s="17" t="s">
        <v>56</v>
      </c>
      <c r="K14" s="18" t="str">
        <f>VLOOKUP(J14,Varianti!$K$2:$L$5,2,FALSE)</f>
        <v>I</v>
      </c>
      <c r="L14" s="17" t="s">
        <v>41</v>
      </c>
      <c r="M14" s="18" t="str">
        <f>VLOOKUP(L14,Varianti!$M$2:$N$4,2,FALSE)</f>
        <v>X</v>
      </c>
      <c r="N14" s="8" t="s">
        <v>51</v>
      </c>
      <c r="O14" s="8" t="s">
        <v>53</v>
      </c>
      <c r="P14" t="str">
        <f t="shared" si="1"/>
        <v>MB3530PIIXLLLHHH</v>
      </c>
    </row>
    <row r="15" spans="1:22" x14ac:dyDescent="0.3">
      <c r="A15" s="19" t="s">
        <v>65</v>
      </c>
      <c r="B15" s="19" t="s">
        <v>15</v>
      </c>
      <c r="C15" s="20" t="str">
        <f>VLOOKUP(B15,Varianti!$A$2:$B$4,2,FALSE)</f>
        <v>B</v>
      </c>
      <c r="D15" s="19" t="s">
        <v>18</v>
      </c>
      <c r="E15" s="20">
        <f>VLOOKUP(D15,Varianti!$C$2:$D$6,2,FALSE)</f>
        <v>3530</v>
      </c>
      <c r="F15" s="19" t="s">
        <v>25</v>
      </c>
      <c r="G15" s="20" t="str">
        <f>VLOOKUP(F15,Varianti!$E$2:$F$3,2,FALSE)</f>
        <v>P</v>
      </c>
      <c r="H15" s="19" t="s">
        <v>2</v>
      </c>
      <c r="I15" s="20" t="str">
        <f>VLOOKUP(H15,Varianti!$I$2:$J$4,2,FALSE)</f>
        <v>C</v>
      </c>
      <c r="J15" s="19" t="s">
        <v>3</v>
      </c>
      <c r="K15" s="20" t="str">
        <f>VLOOKUP(J15,Varianti!$K$2:$L$5,2,FALSE)</f>
        <v>C</v>
      </c>
      <c r="L15" s="19" t="s">
        <v>41</v>
      </c>
      <c r="M15" s="20" t="str">
        <f>VLOOKUP(L15,Varianti!$M$2:$N$4,2,FALSE)</f>
        <v>X</v>
      </c>
      <c r="N15" s="8" t="s">
        <v>51</v>
      </c>
      <c r="O15" s="8" t="s">
        <v>53</v>
      </c>
      <c r="P15" t="str">
        <f t="shared" si="1"/>
        <v>MB3530PCCXLLLHHH</v>
      </c>
    </row>
    <row r="16" spans="1:22" x14ac:dyDescent="0.3">
      <c r="A16" s="19" t="s">
        <v>65</v>
      </c>
      <c r="B16" s="19" t="s">
        <v>15</v>
      </c>
      <c r="C16" s="20" t="str">
        <f>VLOOKUP(B16,Varianti!$A$2:$B$4,2,FALSE)</f>
        <v>B</v>
      </c>
      <c r="D16" s="19" t="s">
        <v>18</v>
      </c>
      <c r="E16" s="20">
        <f>VLOOKUP(D16,Varianti!$C$2:$D$6,2,FALSE)</f>
        <v>3530</v>
      </c>
      <c r="F16" s="19" t="s">
        <v>25</v>
      </c>
      <c r="G16" s="20" t="str">
        <f>VLOOKUP(F16,Varianti!$E$2:$F$3,2,FALSE)</f>
        <v>P</v>
      </c>
      <c r="H16" s="19" t="s">
        <v>2</v>
      </c>
      <c r="I16" s="20" t="str">
        <f>VLOOKUP(H16,Varianti!$I$2:$J$4,2,FALSE)</f>
        <v>C</v>
      </c>
      <c r="J16" s="19" t="s">
        <v>5</v>
      </c>
      <c r="K16" s="20" t="str">
        <f>VLOOKUP(J16,Varianti!$K$2:$L$5,2,FALSE)</f>
        <v>S</v>
      </c>
      <c r="L16" s="19" t="s">
        <v>41</v>
      </c>
      <c r="M16" s="20" t="str">
        <f>VLOOKUP(L16,Varianti!$M$2:$N$4,2,FALSE)</f>
        <v>X</v>
      </c>
      <c r="N16" s="8" t="s">
        <v>51</v>
      </c>
      <c r="O16" s="8" t="s">
        <v>53</v>
      </c>
      <c r="P16" t="str">
        <f t="shared" si="1"/>
        <v>MB3530PCSXLLLHHH</v>
      </c>
    </row>
    <row r="17" spans="1:20" x14ac:dyDescent="0.3">
      <c r="A17" s="19" t="s">
        <v>65</v>
      </c>
      <c r="B17" s="19" t="s">
        <v>15</v>
      </c>
      <c r="C17" s="20" t="str">
        <f>VLOOKUP(B17,Varianti!$A$2:$B$4,2,FALSE)</f>
        <v>B</v>
      </c>
      <c r="D17" s="19" t="s">
        <v>18</v>
      </c>
      <c r="E17" s="20">
        <f>VLOOKUP(D17,Varianti!$C$2:$D$6,2,FALSE)</f>
        <v>3530</v>
      </c>
      <c r="F17" s="19" t="s">
        <v>25</v>
      </c>
      <c r="G17" s="20" t="str">
        <f>VLOOKUP(F17,Varianti!$E$2:$F$3,2,FALSE)</f>
        <v>P</v>
      </c>
      <c r="H17" s="19" t="s">
        <v>6</v>
      </c>
      <c r="I17" s="20" t="str">
        <f>VLOOKUP(H17,Varianti!$I$2:$J$4,2,FALSE)</f>
        <v>R</v>
      </c>
      <c r="J17" s="19" t="s">
        <v>45</v>
      </c>
      <c r="K17" s="20" t="str">
        <f>VLOOKUP(J17,Varianti!$K$2:$L$5,2,FALSE)</f>
        <v>X</v>
      </c>
      <c r="L17" s="19" t="s">
        <v>41</v>
      </c>
      <c r="M17" s="20" t="str">
        <f>VLOOKUP(L17,Varianti!$M$2:$N$4,2,FALSE)</f>
        <v>X</v>
      </c>
      <c r="N17" s="8" t="s">
        <v>51</v>
      </c>
      <c r="O17" s="8" t="s">
        <v>53</v>
      </c>
      <c r="P17" t="str">
        <f t="shared" si="1"/>
        <v>MB3530PRXXLLLHHH</v>
      </c>
    </row>
    <row r="18" spans="1:20" x14ac:dyDescent="0.3">
      <c r="A18" s="17" t="s">
        <v>65</v>
      </c>
      <c r="B18" s="17" t="s">
        <v>19</v>
      </c>
      <c r="C18" s="18" t="str">
        <f>VLOOKUP(B18,Varianti!$A$2:$B$4,2,FALSE)</f>
        <v>F</v>
      </c>
      <c r="D18" s="17" t="s">
        <v>16</v>
      </c>
      <c r="E18" s="18">
        <f>VLOOKUP(D18,Varianti!$C$2:$D$6,2,FALSE)</f>
        <v>3025</v>
      </c>
      <c r="F18" s="17" t="s">
        <v>41</v>
      </c>
      <c r="G18" s="18" t="str">
        <f>VLOOKUP(F18,Varianti!$E$2:$F$3,2,FALSE)</f>
        <v>X</v>
      </c>
      <c r="H18" s="17" t="s">
        <v>4</v>
      </c>
      <c r="I18" s="18" t="str">
        <f>VLOOKUP(H18,Varianti!$I$2:$J$4,2,FALSE)</f>
        <v>I</v>
      </c>
      <c r="J18" s="17" t="s">
        <v>56</v>
      </c>
      <c r="K18" s="18" t="str">
        <f>VLOOKUP(J18,Varianti!$K$2:$L$5,2,FALSE)</f>
        <v>I</v>
      </c>
      <c r="L18" s="17" t="s">
        <v>41</v>
      </c>
      <c r="M18" s="18" t="str">
        <f>VLOOKUP(L18,Varianti!$M$2:$N$4,2,FALSE)</f>
        <v>X</v>
      </c>
      <c r="N18" s="8" t="s">
        <v>51</v>
      </c>
      <c r="O18" s="8" t="s">
        <v>53</v>
      </c>
      <c r="P18" t="str">
        <f t="shared" si="1"/>
        <v>MF3025XIIXLLLHHH</v>
      </c>
      <c r="R18" s="1" t="s">
        <v>70</v>
      </c>
      <c r="S18" s="1" t="s">
        <v>70</v>
      </c>
    </row>
    <row r="19" spans="1:20" x14ac:dyDescent="0.3">
      <c r="A19" s="19" t="s">
        <v>65</v>
      </c>
      <c r="B19" s="19" t="s">
        <v>19</v>
      </c>
      <c r="C19" s="20" t="str">
        <f>VLOOKUP(B19,Varianti!$A$2:$B$4,2,FALSE)</f>
        <v>F</v>
      </c>
      <c r="D19" s="19" t="s">
        <v>16</v>
      </c>
      <c r="E19" s="20">
        <f>VLOOKUP(D19,Varianti!$C$2:$D$6,2,FALSE)</f>
        <v>3025</v>
      </c>
      <c r="F19" s="19" t="s">
        <v>41</v>
      </c>
      <c r="G19" s="20" t="str">
        <f>VLOOKUP(F19,Varianti!$E$2:$F$3,2,FALSE)</f>
        <v>X</v>
      </c>
      <c r="H19" s="19" t="s">
        <v>2</v>
      </c>
      <c r="I19" s="20" t="str">
        <f>VLOOKUP(H19,Varianti!$I$2:$J$4,2,FALSE)</f>
        <v>C</v>
      </c>
      <c r="J19" s="19" t="s">
        <v>3</v>
      </c>
      <c r="K19" s="20" t="str">
        <f>VLOOKUP(J19,Varianti!$K$2:$L$5,2,FALSE)</f>
        <v>C</v>
      </c>
      <c r="L19" s="19" t="s">
        <v>41</v>
      </c>
      <c r="M19" s="20" t="str">
        <f>VLOOKUP(L19,Varianti!$M$2:$N$4,2,FALSE)</f>
        <v>X</v>
      </c>
      <c r="N19" s="8" t="s">
        <v>51</v>
      </c>
      <c r="O19" s="8" t="s">
        <v>53</v>
      </c>
      <c r="P19" t="str">
        <f t="shared" si="1"/>
        <v>MF3025XCCXLLLHHH</v>
      </c>
      <c r="S19" s="1" t="s">
        <v>70</v>
      </c>
    </row>
    <row r="20" spans="1:20" x14ac:dyDescent="0.3">
      <c r="A20" s="19" t="s">
        <v>65</v>
      </c>
      <c r="B20" s="19" t="s">
        <v>19</v>
      </c>
      <c r="C20" s="20" t="str">
        <f>VLOOKUP(B20,Varianti!$A$2:$B$4,2,FALSE)</f>
        <v>F</v>
      </c>
      <c r="D20" s="19" t="s">
        <v>16</v>
      </c>
      <c r="E20" s="20">
        <f>VLOOKUP(D20,Varianti!$C$2:$D$6,2,FALSE)</f>
        <v>3025</v>
      </c>
      <c r="F20" s="19" t="s">
        <v>41</v>
      </c>
      <c r="G20" s="20" t="str">
        <f>VLOOKUP(F20,Varianti!$E$2:$F$3,2,FALSE)</f>
        <v>X</v>
      </c>
      <c r="H20" s="19" t="s">
        <v>2</v>
      </c>
      <c r="I20" s="20" t="str">
        <f>VLOOKUP(H20,Varianti!$I$2:$J$4,2,FALSE)</f>
        <v>C</v>
      </c>
      <c r="J20" s="19" t="s">
        <v>5</v>
      </c>
      <c r="K20" s="20" t="str">
        <f>VLOOKUP(J20,Varianti!$K$2:$L$5,2,FALSE)</f>
        <v>S</v>
      </c>
      <c r="L20" s="19" t="s">
        <v>41</v>
      </c>
      <c r="M20" s="20" t="str">
        <f>VLOOKUP(L20,Varianti!$M$2:$N$4,2,FALSE)</f>
        <v>X</v>
      </c>
      <c r="N20" s="8" t="s">
        <v>51</v>
      </c>
      <c r="O20" s="8" t="s">
        <v>53</v>
      </c>
      <c r="P20" t="str">
        <f t="shared" si="1"/>
        <v>MF3025XCSXLLLHHH</v>
      </c>
      <c r="S20" s="1" t="s">
        <v>70</v>
      </c>
    </row>
    <row r="21" spans="1:20" x14ac:dyDescent="0.3">
      <c r="A21" s="19" t="s">
        <v>65</v>
      </c>
      <c r="B21" s="19" t="s">
        <v>19</v>
      </c>
      <c r="C21" s="20" t="str">
        <f>VLOOKUP(B21,Varianti!$A$2:$B$4,2,FALSE)</f>
        <v>F</v>
      </c>
      <c r="D21" s="19" t="s">
        <v>16</v>
      </c>
      <c r="E21" s="20">
        <f>VLOOKUP(D21,Varianti!$C$2:$D$6,2,FALSE)</f>
        <v>3025</v>
      </c>
      <c r="F21" s="19" t="s">
        <v>41</v>
      </c>
      <c r="G21" s="20" t="str">
        <f>VLOOKUP(F21,Varianti!$E$2:$F$3,2,FALSE)</f>
        <v>X</v>
      </c>
      <c r="H21" s="19" t="s">
        <v>6</v>
      </c>
      <c r="I21" s="20" t="str">
        <f>VLOOKUP(H21,Varianti!$I$2:$J$4,2,FALSE)</f>
        <v>R</v>
      </c>
      <c r="J21" s="19" t="s">
        <v>45</v>
      </c>
      <c r="K21" s="20" t="str">
        <f>VLOOKUP(J21,Varianti!$K$2:$L$5,2,FALSE)</f>
        <v>X</v>
      </c>
      <c r="L21" s="19" t="s">
        <v>41</v>
      </c>
      <c r="M21" s="20" t="str">
        <f>VLOOKUP(L21,Varianti!$M$2:$N$4,2,FALSE)</f>
        <v>X</v>
      </c>
      <c r="N21" s="8" t="s">
        <v>51</v>
      </c>
      <c r="O21" s="8" t="s">
        <v>53</v>
      </c>
      <c r="P21" t="str">
        <f t="shared" si="1"/>
        <v>MF3025XRXXLLLHHH</v>
      </c>
      <c r="S21" s="1" t="s">
        <v>70</v>
      </c>
    </row>
    <row r="22" spans="1:20" x14ac:dyDescent="0.3">
      <c r="A22" s="17" t="s">
        <v>65</v>
      </c>
      <c r="B22" s="17" t="s">
        <v>19</v>
      </c>
      <c r="C22" s="18" t="str">
        <f>VLOOKUP(B22,Varianti!$A$2:$B$4,2,FALSE)</f>
        <v>F</v>
      </c>
      <c r="D22" s="17" t="s">
        <v>17</v>
      </c>
      <c r="E22" s="18">
        <f>VLOOKUP(D22,Varianti!$C$2:$D$6,2,FALSE)</f>
        <v>3030</v>
      </c>
      <c r="F22" s="17" t="s">
        <v>41</v>
      </c>
      <c r="G22" s="18" t="str">
        <f>VLOOKUP(F22,Varianti!$E$2:$F$3,2,FALSE)</f>
        <v>X</v>
      </c>
      <c r="H22" s="17" t="s">
        <v>4</v>
      </c>
      <c r="I22" s="18" t="str">
        <f>VLOOKUP(H22,Varianti!$I$2:$J$4,2,FALSE)</f>
        <v>I</v>
      </c>
      <c r="J22" s="17" t="s">
        <v>56</v>
      </c>
      <c r="K22" s="18" t="str">
        <f>VLOOKUP(J22,Varianti!$K$2:$L$5,2,FALSE)</f>
        <v>I</v>
      </c>
      <c r="L22" s="17" t="s">
        <v>41</v>
      </c>
      <c r="M22" s="18" t="str">
        <f>VLOOKUP(L22,Varianti!$M$2:$N$4,2,FALSE)</f>
        <v>X</v>
      </c>
      <c r="N22" s="8" t="s">
        <v>51</v>
      </c>
      <c r="O22" s="8" t="s">
        <v>53</v>
      </c>
      <c r="P22" t="str">
        <f t="shared" si="1"/>
        <v>MF3030XIIXLLLHHH</v>
      </c>
      <c r="R22" s="1" t="s">
        <v>70</v>
      </c>
    </row>
    <row r="23" spans="1:20" x14ac:dyDescent="0.3">
      <c r="A23" s="19" t="s">
        <v>65</v>
      </c>
      <c r="B23" s="19" t="s">
        <v>19</v>
      </c>
      <c r="C23" s="20" t="str">
        <f>VLOOKUP(B23,Varianti!$A$2:$B$4,2,FALSE)</f>
        <v>F</v>
      </c>
      <c r="D23" s="19" t="s">
        <v>17</v>
      </c>
      <c r="E23" s="20">
        <f>VLOOKUP(D23,Varianti!$C$2:$D$6,2,FALSE)</f>
        <v>3030</v>
      </c>
      <c r="F23" s="19" t="s">
        <v>41</v>
      </c>
      <c r="G23" s="20" t="str">
        <f>VLOOKUP(F23,Varianti!$E$2:$F$3,2,FALSE)</f>
        <v>X</v>
      </c>
      <c r="H23" s="19" t="s">
        <v>2</v>
      </c>
      <c r="I23" s="20" t="str">
        <f>VLOOKUP(H23,Varianti!$I$2:$J$4,2,FALSE)</f>
        <v>C</v>
      </c>
      <c r="J23" s="19" t="s">
        <v>3</v>
      </c>
      <c r="K23" s="20" t="str">
        <f>VLOOKUP(J23,Varianti!$K$2:$L$5,2,FALSE)</f>
        <v>C</v>
      </c>
      <c r="L23" s="19" t="s">
        <v>41</v>
      </c>
      <c r="M23" s="20" t="str">
        <f>VLOOKUP(L23,Varianti!$M$2:$N$4,2,FALSE)</f>
        <v>X</v>
      </c>
      <c r="N23" s="8" t="s">
        <v>51</v>
      </c>
      <c r="O23" s="8" t="s">
        <v>53</v>
      </c>
      <c r="P23" t="str">
        <f t="shared" si="1"/>
        <v>MF3030XCCXLLLHHH</v>
      </c>
    </row>
    <row r="24" spans="1:20" x14ac:dyDescent="0.3">
      <c r="A24" s="19" t="s">
        <v>65</v>
      </c>
      <c r="B24" s="19" t="s">
        <v>19</v>
      </c>
      <c r="C24" s="20" t="str">
        <f>VLOOKUP(B24,Varianti!$A$2:$B$4,2,FALSE)</f>
        <v>F</v>
      </c>
      <c r="D24" s="19" t="s">
        <v>17</v>
      </c>
      <c r="E24" s="20">
        <f>VLOOKUP(D24,Varianti!$C$2:$D$6,2,FALSE)</f>
        <v>3030</v>
      </c>
      <c r="F24" s="19" t="s">
        <v>41</v>
      </c>
      <c r="G24" s="20" t="str">
        <f>VLOOKUP(F24,Varianti!$E$2:$F$3,2,FALSE)</f>
        <v>X</v>
      </c>
      <c r="H24" s="19" t="s">
        <v>2</v>
      </c>
      <c r="I24" s="20" t="str">
        <f>VLOOKUP(H24,Varianti!$I$2:$J$4,2,FALSE)</f>
        <v>C</v>
      </c>
      <c r="J24" s="19" t="s">
        <v>5</v>
      </c>
      <c r="K24" s="20" t="str">
        <f>VLOOKUP(J24,Varianti!$K$2:$L$5,2,FALSE)</f>
        <v>S</v>
      </c>
      <c r="L24" s="19" t="s">
        <v>41</v>
      </c>
      <c r="M24" s="20" t="str">
        <f>VLOOKUP(L24,Varianti!$M$2:$N$4,2,FALSE)</f>
        <v>X</v>
      </c>
      <c r="N24" s="8" t="s">
        <v>51</v>
      </c>
      <c r="O24" s="8" t="s">
        <v>53</v>
      </c>
      <c r="P24" t="str">
        <f t="shared" si="1"/>
        <v>MF3030XCSXLLLHHH</v>
      </c>
    </row>
    <row r="25" spans="1:20" x14ac:dyDescent="0.3">
      <c r="A25" s="19" t="s">
        <v>65</v>
      </c>
      <c r="B25" s="19" t="s">
        <v>19</v>
      </c>
      <c r="C25" s="20" t="str">
        <f>VLOOKUP(B25,Varianti!$A$2:$B$4,2,FALSE)</f>
        <v>F</v>
      </c>
      <c r="D25" s="19" t="s">
        <v>17</v>
      </c>
      <c r="E25" s="20">
        <f>VLOOKUP(D25,Varianti!$C$2:$D$6,2,FALSE)</f>
        <v>3030</v>
      </c>
      <c r="F25" s="19" t="s">
        <v>41</v>
      </c>
      <c r="G25" s="20" t="str">
        <f>VLOOKUP(F25,Varianti!$E$2:$F$3,2,FALSE)</f>
        <v>X</v>
      </c>
      <c r="H25" s="19" t="s">
        <v>6</v>
      </c>
      <c r="I25" s="20" t="str">
        <f>VLOOKUP(H25,Varianti!$I$2:$J$4,2,FALSE)</f>
        <v>R</v>
      </c>
      <c r="J25" s="19" t="s">
        <v>45</v>
      </c>
      <c r="K25" s="20" t="str">
        <f>VLOOKUP(J25,Varianti!$K$2:$L$5,2,FALSE)</f>
        <v>X</v>
      </c>
      <c r="L25" s="19" t="s">
        <v>41</v>
      </c>
      <c r="M25" s="20" t="str">
        <f>VLOOKUP(L25,Varianti!$M$2:$N$4,2,FALSE)</f>
        <v>X</v>
      </c>
      <c r="N25" s="8" t="s">
        <v>51</v>
      </c>
      <c r="O25" s="8" t="s">
        <v>53</v>
      </c>
      <c r="P25" t="str">
        <f t="shared" si="1"/>
        <v>MF3030XRXXLLLHHH</v>
      </c>
    </row>
    <row r="26" spans="1:20" x14ac:dyDescent="0.3">
      <c r="A26" s="17" t="s">
        <v>65</v>
      </c>
      <c r="B26" s="17" t="s">
        <v>19</v>
      </c>
      <c r="C26" s="18" t="str">
        <f>VLOOKUP(B26,Varianti!$A$2:$B$4,2,FALSE)</f>
        <v>F</v>
      </c>
      <c r="D26" s="17" t="s">
        <v>18</v>
      </c>
      <c r="E26" s="18">
        <f>VLOOKUP(D26,Varianti!$C$2:$D$6,2,FALSE)</f>
        <v>3530</v>
      </c>
      <c r="F26" s="17" t="s">
        <v>41</v>
      </c>
      <c r="G26" s="18" t="str">
        <f>VLOOKUP(F26,Varianti!$E$2:$F$3,2,FALSE)</f>
        <v>X</v>
      </c>
      <c r="H26" s="17" t="s">
        <v>4</v>
      </c>
      <c r="I26" s="18" t="str">
        <f>VLOOKUP(H26,Varianti!$I$2:$J$4,2,FALSE)</f>
        <v>I</v>
      </c>
      <c r="J26" s="17" t="s">
        <v>56</v>
      </c>
      <c r="K26" s="18" t="str">
        <f>VLOOKUP(J26,Varianti!$K$2:$L$5,2,FALSE)</f>
        <v>I</v>
      </c>
      <c r="L26" s="17" t="s">
        <v>41</v>
      </c>
      <c r="M26" s="18" t="str">
        <f>VLOOKUP(L26,Varianti!$M$2:$N$4,2,FALSE)</f>
        <v>X</v>
      </c>
      <c r="N26" s="8" t="s">
        <v>51</v>
      </c>
      <c r="O26" s="8" t="s">
        <v>53</v>
      </c>
      <c r="P26" t="str">
        <f t="shared" si="1"/>
        <v>MF3530XIIXLLLHHH</v>
      </c>
      <c r="R26" s="1" t="s">
        <v>70</v>
      </c>
    </row>
    <row r="27" spans="1:20" x14ac:dyDescent="0.3">
      <c r="A27" s="19" t="s">
        <v>65</v>
      </c>
      <c r="B27" s="19" t="s">
        <v>19</v>
      </c>
      <c r="C27" s="20" t="str">
        <f>VLOOKUP(B27,Varianti!$A$2:$B$4,2,FALSE)</f>
        <v>F</v>
      </c>
      <c r="D27" s="19" t="s">
        <v>18</v>
      </c>
      <c r="E27" s="20">
        <f>VLOOKUP(D27,Varianti!$C$2:$D$6,2,FALSE)</f>
        <v>3530</v>
      </c>
      <c r="F27" s="19" t="s">
        <v>41</v>
      </c>
      <c r="G27" s="20" t="str">
        <f>VLOOKUP(F27,Varianti!$E$2:$F$3,2,FALSE)</f>
        <v>X</v>
      </c>
      <c r="H27" s="19" t="s">
        <v>2</v>
      </c>
      <c r="I27" s="20" t="str">
        <f>VLOOKUP(H27,Varianti!$I$2:$J$4,2,FALSE)</f>
        <v>C</v>
      </c>
      <c r="J27" s="19" t="s">
        <v>3</v>
      </c>
      <c r="K27" s="20" t="str">
        <f>VLOOKUP(J27,Varianti!$K$2:$L$5,2,FALSE)</f>
        <v>C</v>
      </c>
      <c r="L27" s="19" t="s">
        <v>41</v>
      </c>
      <c r="M27" s="20" t="str">
        <f>VLOOKUP(L27,Varianti!$M$2:$N$4,2,FALSE)</f>
        <v>X</v>
      </c>
      <c r="N27" s="8" t="s">
        <v>51</v>
      </c>
      <c r="O27" s="8" t="s">
        <v>53</v>
      </c>
      <c r="P27" t="str">
        <f t="shared" si="1"/>
        <v>MF3530XCCXLLLHHH</v>
      </c>
    </row>
    <row r="28" spans="1:20" x14ac:dyDescent="0.3">
      <c r="A28" s="19" t="s">
        <v>65</v>
      </c>
      <c r="B28" s="19" t="s">
        <v>19</v>
      </c>
      <c r="C28" s="20" t="str">
        <f>VLOOKUP(B28,Varianti!$A$2:$B$4,2,FALSE)</f>
        <v>F</v>
      </c>
      <c r="D28" s="19" t="s">
        <v>18</v>
      </c>
      <c r="E28" s="20">
        <f>VLOOKUP(D28,Varianti!$C$2:$D$6,2,FALSE)</f>
        <v>3530</v>
      </c>
      <c r="F28" s="19" t="s">
        <v>41</v>
      </c>
      <c r="G28" s="20" t="str">
        <f>VLOOKUP(F28,Varianti!$E$2:$F$3,2,FALSE)</f>
        <v>X</v>
      </c>
      <c r="H28" s="19" t="s">
        <v>2</v>
      </c>
      <c r="I28" s="20" t="str">
        <f>VLOOKUP(H28,Varianti!$I$2:$J$4,2,FALSE)</f>
        <v>C</v>
      </c>
      <c r="J28" s="19" t="s">
        <v>5</v>
      </c>
      <c r="K28" s="20" t="str">
        <f>VLOOKUP(J28,Varianti!$K$2:$L$5,2,FALSE)</f>
        <v>S</v>
      </c>
      <c r="L28" s="19" t="s">
        <v>41</v>
      </c>
      <c r="M28" s="20" t="str">
        <f>VLOOKUP(L28,Varianti!$M$2:$N$4,2,FALSE)</f>
        <v>X</v>
      </c>
      <c r="N28" s="8" t="s">
        <v>51</v>
      </c>
      <c r="O28" s="8" t="s">
        <v>53</v>
      </c>
      <c r="P28" t="str">
        <f t="shared" si="1"/>
        <v>MF3530XCSXLLLHHH</v>
      </c>
    </row>
    <row r="29" spans="1:20" x14ac:dyDescent="0.3">
      <c r="A29" s="19" t="s">
        <v>65</v>
      </c>
      <c r="B29" s="19" t="s">
        <v>19</v>
      </c>
      <c r="C29" s="20" t="str">
        <f>VLOOKUP(B29,Varianti!$A$2:$B$4,2,FALSE)</f>
        <v>F</v>
      </c>
      <c r="D29" s="19" t="s">
        <v>18</v>
      </c>
      <c r="E29" s="20">
        <f>VLOOKUP(D29,Varianti!$C$2:$D$6,2,FALSE)</f>
        <v>3530</v>
      </c>
      <c r="F29" s="19" t="s">
        <v>41</v>
      </c>
      <c r="G29" s="20" t="str">
        <f>VLOOKUP(F29,Varianti!$E$2:$F$3,2,FALSE)</f>
        <v>X</v>
      </c>
      <c r="H29" s="19" t="s">
        <v>6</v>
      </c>
      <c r="I29" s="20" t="str">
        <f>VLOOKUP(H29,Varianti!$I$2:$J$4,2,FALSE)</f>
        <v>R</v>
      </c>
      <c r="J29" s="19" t="s">
        <v>45</v>
      </c>
      <c r="K29" s="20" t="str">
        <f>VLOOKUP(J29,Varianti!$K$2:$L$5,2,FALSE)</f>
        <v>X</v>
      </c>
      <c r="L29" s="19" t="s">
        <v>41</v>
      </c>
      <c r="M29" s="20" t="str">
        <f>VLOOKUP(L29,Varianti!$M$2:$N$4,2,FALSE)</f>
        <v>X</v>
      </c>
      <c r="N29" s="8" t="s">
        <v>51</v>
      </c>
      <c r="O29" s="8" t="s">
        <v>53</v>
      </c>
      <c r="P29" t="str">
        <f t="shared" si="1"/>
        <v>MF3530XRXXLLLHHH</v>
      </c>
    </row>
    <row r="30" spans="1:20" x14ac:dyDescent="0.3">
      <c r="A30" s="17" t="s">
        <v>65</v>
      </c>
      <c r="B30" s="17" t="s">
        <v>19</v>
      </c>
      <c r="C30" s="18" t="str">
        <f>VLOOKUP(B30,Varianti!$A$2:$B$4,2,FALSE)</f>
        <v>F</v>
      </c>
      <c r="D30" s="17" t="s">
        <v>18</v>
      </c>
      <c r="E30" s="18">
        <f>VLOOKUP(D30,Varianti!$C$2:$D$6,2,FALSE)</f>
        <v>3530</v>
      </c>
      <c r="F30" s="17" t="s">
        <v>25</v>
      </c>
      <c r="G30" s="18" t="str">
        <f>VLOOKUP(F30,Varianti!$E$2:$F$3,2,FALSE)</f>
        <v>P</v>
      </c>
      <c r="H30" s="17" t="s">
        <v>4</v>
      </c>
      <c r="I30" s="18" t="str">
        <f>VLOOKUP(H30,Varianti!$I$2:$J$4,2,FALSE)</f>
        <v>I</v>
      </c>
      <c r="J30" s="17" t="s">
        <v>56</v>
      </c>
      <c r="K30" s="18" t="str">
        <f>VLOOKUP(J30,Varianti!$K$2:$L$5,2,FALSE)</f>
        <v>I</v>
      </c>
      <c r="L30" s="17" t="s">
        <v>41</v>
      </c>
      <c r="M30" s="18" t="str">
        <f>VLOOKUP(L30,Varianti!$M$2:$N$4,2,FALSE)</f>
        <v>X</v>
      </c>
      <c r="N30" s="8" t="s">
        <v>51</v>
      </c>
      <c r="O30" s="8" t="s">
        <v>53</v>
      </c>
      <c r="P30" t="str">
        <f t="shared" si="1"/>
        <v>MF3530PIIXLLLHHH</v>
      </c>
      <c r="T30" s="28"/>
    </row>
    <row r="31" spans="1:20" x14ac:dyDescent="0.3">
      <c r="A31" s="19" t="s">
        <v>65</v>
      </c>
      <c r="B31" s="19" t="s">
        <v>19</v>
      </c>
      <c r="C31" s="20" t="str">
        <f>VLOOKUP(B31,Varianti!$A$2:$B$4,2,FALSE)</f>
        <v>F</v>
      </c>
      <c r="D31" s="19" t="s">
        <v>18</v>
      </c>
      <c r="E31" s="20">
        <f>VLOOKUP(D31,Varianti!$C$2:$D$6,2,FALSE)</f>
        <v>3530</v>
      </c>
      <c r="F31" s="19" t="s">
        <v>25</v>
      </c>
      <c r="G31" s="20" t="str">
        <f>VLOOKUP(F31,Varianti!$E$2:$F$3,2,FALSE)</f>
        <v>P</v>
      </c>
      <c r="H31" s="19" t="s">
        <v>2</v>
      </c>
      <c r="I31" s="20" t="str">
        <f>VLOOKUP(H31,Varianti!$I$2:$J$4,2,FALSE)</f>
        <v>C</v>
      </c>
      <c r="J31" s="19" t="s">
        <v>3</v>
      </c>
      <c r="K31" s="20" t="str">
        <f>VLOOKUP(J31,Varianti!$K$2:$L$5,2,FALSE)</f>
        <v>C</v>
      </c>
      <c r="L31" s="19" t="s">
        <v>41</v>
      </c>
      <c r="M31" s="20" t="str">
        <f>VLOOKUP(L31,Varianti!$M$2:$N$4,2,FALSE)</f>
        <v>X</v>
      </c>
      <c r="N31" s="8" t="s">
        <v>51</v>
      </c>
      <c r="O31" s="8" t="s">
        <v>53</v>
      </c>
      <c r="P31" t="str">
        <f t="shared" si="1"/>
        <v>MF3530PCCXLLLHHH</v>
      </c>
      <c r="T31" s="28"/>
    </row>
    <row r="32" spans="1:20" x14ac:dyDescent="0.3">
      <c r="A32" s="19" t="s">
        <v>65</v>
      </c>
      <c r="B32" s="19" t="s">
        <v>19</v>
      </c>
      <c r="C32" s="20" t="str">
        <f>VLOOKUP(B32,Varianti!$A$2:$B$4,2,FALSE)</f>
        <v>F</v>
      </c>
      <c r="D32" s="19" t="s">
        <v>18</v>
      </c>
      <c r="E32" s="20">
        <f>VLOOKUP(D32,Varianti!$C$2:$D$6,2,FALSE)</f>
        <v>3530</v>
      </c>
      <c r="F32" s="19" t="s">
        <v>25</v>
      </c>
      <c r="G32" s="20" t="str">
        <f>VLOOKUP(F32,Varianti!$E$2:$F$3,2,FALSE)</f>
        <v>P</v>
      </c>
      <c r="H32" s="19" t="s">
        <v>2</v>
      </c>
      <c r="I32" s="20" t="str">
        <f>VLOOKUP(H32,Varianti!$I$2:$J$4,2,FALSE)</f>
        <v>C</v>
      </c>
      <c r="J32" s="19" t="s">
        <v>5</v>
      </c>
      <c r="K32" s="20" t="str">
        <f>VLOOKUP(J32,Varianti!$K$2:$L$5,2,FALSE)</f>
        <v>S</v>
      </c>
      <c r="L32" s="19" t="s">
        <v>41</v>
      </c>
      <c r="M32" s="20" t="str">
        <f>VLOOKUP(L32,Varianti!$M$2:$N$4,2,FALSE)</f>
        <v>X</v>
      </c>
      <c r="N32" s="8" t="s">
        <v>51</v>
      </c>
      <c r="O32" s="8" t="s">
        <v>53</v>
      </c>
      <c r="P32" t="str">
        <f t="shared" si="1"/>
        <v>MF3530PCSXLLLHHH</v>
      </c>
      <c r="T32" s="28"/>
    </row>
    <row r="33" spans="1:20" x14ac:dyDescent="0.3">
      <c r="A33" s="19" t="s">
        <v>65</v>
      </c>
      <c r="B33" s="19" t="s">
        <v>19</v>
      </c>
      <c r="C33" s="20" t="str">
        <f>VLOOKUP(B33,Varianti!$A$2:$B$4,2,FALSE)</f>
        <v>F</v>
      </c>
      <c r="D33" s="19" t="s">
        <v>18</v>
      </c>
      <c r="E33" s="20">
        <f>VLOOKUP(D33,Varianti!$C$2:$D$6,2,FALSE)</f>
        <v>3530</v>
      </c>
      <c r="F33" s="19" t="s">
        <v>25</v>
      </c>
      <c r="G33" s="20" t="str">
        <f>VLOOKUP(F33,Varianti!$E$2:$F$3,2,FALSE)</f>
        <v>P</v>
      </c>
      <c r="H33" s="19" t="s">
        <v>6</v>
      </c>
      <c r="I33" s="20" t="str">
        <f>VLOOKUP(H33,Varianti!$I$2:$J$4,2,FALSE)</f>
        <v>R</v>
      </c>
      <c r="J33" s="19" t="s">
        <v>45</v>
      </c>
      <c r="K33" s="20" t="str">
        <f>VLOOKUP(J33,Varianti!$K$2:$L$5,2,FALSE)</f>
        <v>X</v>
      </c>
      <c r="L33" s="19" t="s">
        <v>41</v>
      </c>
      <c r="M33" s="20" t="str">
        <f>VLOOKUP(L33,Varianti!$M$2:$N$4,2,FALSE)</f>
        <v>X</v>
      </c>
      <c r="N33" s="8" t="s">
        <v>51</v>
      </c>
      <c r="O33" s="8" t="s">
        <v>53</v>
      </c>
      <c r="P33" t="str">
        <f t="shared" si="1"/>
        <v>MF3530PRXXLLLHHH</v>
      </c>
      <c r="T33" s="28"/>
    </row>
    <row r="34" spans="1:20" x14ac:dyDescent="0.3">
      <c r="A34" s="17" t="s">
        <v>65</v>
      </c>
      <c r="B34" s="17" t="s">
        <v>20</v>
      </c>
      <c r="C34" s="18" t="str">
        <f>VLOOKUP(B34,Varianti!$A$2:$B$4,2,FALSE)</f>
        <v>S</v>
      </c>
      <c r="D34" s="17" t="s">
        <v>21</v>
      </c>
      <c r="E34" s="18" t="str">
        <f>VLOOKUP(D34,Varianti!$C$2:$D$6,2,FALSE)</f>
        <v>FL35</v>
      </c>
      <c r="F34" s="17" t="s">
        <v>41</v>
      </c>
      <c r="G34" s="18" t="str">
        <f>VLOOKUP(F34,Varianti!$E$2:$F$3,2,FALSE)</f>
        <v>X</v>
      </c>
      <c r="H34" s="17" t="s">
        <v>4</v>
      </c>
      <c r="I34" s="18" t="str">
        <f>VLOOKUP(H34,Varianti!$I$2:$J$4,2,FALSE)</f>
        <v>I</v>
      </c>
      <c r="J34" s="17" t="s">
        <v>56</v>
      </c>
      <c r="K34" s="18" t="str">
        <f>VLOOKUP(J34,Varianti!$K$2:$L$5,2,FALSE)</f>
        <v>I</v>
      </c>
      <c r="L34" s="17" t="s">
        <v>41</v>
      </c>
      <c r="M34" s="18" t="str">
        <f>VLOOKUP(L34,Varianti!$M$2:$N$4,2,FALSE)</f>
        <v>X</v>
      </c>
      <c r="N34" s="8" t="s">
        <v>51</v>
      </c>
      <c r="O34" s="8" t="s">
        <v>53</v>
      </c>
      <c r="P34" t="str">
        <f t="shared" si="1"/>
        <v>MSFL35XIIXLLLHHH</v>
      </c>
      <c r="R34" s="1" t="s">
        <v>70</v>
      </c>
      <c r="S34" s="1" t="s">
        <v>70</v>
      </c>
    </row>
    <row r="35" spans="1:20" x14ac:dyDescent="0.3">
      <c r="A35" s="19" t="s">
        <v>65</v>
      </c>
      <c r="B35" s="19" t="s">
        <v>20</v>
      </c>
      <c r="C35" s="20" t="str">
        <f>VLOOKUP(B35,Varianti!$A$2:$B$4,2,FALSE)</f>
        <v>S</v>
      </c>
      <c r="D35" s="19" t="s">
        <v>21</v>
      </c>
      <c r="E35" s="20" t="str">
        <f>VLOOKUP(D35,Varianti!$C$2:$D$6,2,FALSE)</f>
        <v>FL35</v>
      </c>
      <c r="F35" s="19" t="s">
        <v>41</v>
      </c>
      <c r="G35" s="20" t="str">
        <f>VLOOKUP(F35,Varianti!$E$2:$F$3,2,FALSE)</f>
        <v>X</v>
      </c>
      <c r="H35" s="19" t="s">
        <v>2</v>
      </c>
      <c r="I35" s="20" t="str">
        <f>VLOOKUP(H35,Varianti!$I$2:$J$4,2,FALSE)</f>
        <v>C</v>
      </c>
      <c r="J35" s="19" t="s">
        <v>3</v>
      </c>
      <c r="K35" s="20" t="str">
        <f>VLOOKUP(J35,Varianti!$K$2:$L$5,2,FALSE)</f>
        <v>C</v>
      </c>
      <c r="L35" s="19" t="s">
        <v>41</v>
      </c>
      <c r="M35" s="20" t="str">
        <f>VLOOKUP(L35,Varianti!$M$2:$N$4,2,FALSE)</f>
        <v>X</v>
      </c>
      <c r="N35" s="8" t="s">
        <v>51</v>
      </c>
      <c r="O35" s="8" t="s">
        <v>53</v>
      </c>
      <c r="P35" t="str">
        <f t="shared" ref="P35:P66" si="2">_xlfn.CONCAT("M"&amp;C35,E35,G35,I35,K35,M35,N35,O35)</f>
        <v>MSFL35XCCXLLLHHH</v>
      </c>
      <c r="S35" s="1" t="s">
        <v>70</v>
      </c>
    </row>
    <row r="36" spans="1:20" x14ac:dyDescent="0.3">
      <c r="A36" s="19" t="s">
        <v>65</v>
      </c>
      <c r="B36" s="19" t="s">
        <v>20</v>
      </c>
      <c r="C36" s="20" t="str">
        <f>VLOOKUP(B36,Varianti!$A$2:$B$4,2,FALSE)</f>
        <v>S</v>
      </c>
      <c r="D36" s="19" t="s">
        <v>21</v>
      </c>
      <c r="E36" s="20" t="str">
        <f>VLOOKUP(D36,Varianti!$C$2:$D$6,2,FALSE)</f>
        <v>FL35</v>
      </c>
      <c r="F36" s="19" t="s">
        <v>41</v>
      </c>
      <c r="G36" s="20" t="str">
        <f>VLOOKUP(F36,Varianti!$E$2:$F$3,2,FALSE)</f>
        <v>X</v>
      </c>
      <c r="H36" s="19" t="s">
        <v>2</v>
      </c>
      <c r="I36" s="20" t="str">
        <f>VLOOKUP(H36,Varianti!$I$2:$J$4,2,FALSE)</f>
        <v>C</v>
      </c>
      <c r="J36" s="19" t="s">
        <v>5</v>
      </c>
      <c r="K36" s="20" t="str">
        <f>VLOOKUP(J36,Varianti!$K$2:$L$5,2,FALSE)</f>
        <v>S</v>
      </c>
      <c r="L36" s="19" t="s">
        <v>41</v>
      </c>
      <c r="M36" s="20" t="str">
        <f>VLOOKUP(L36,Varianti!$M$2:$N$4,2,FALSE)</f>
        <v>X</v>
      </c>
      <c r="N36" s="8" t="s">
        <v>51</v>
      </c>
      <c r="O36" s="8" t="s">
        <v>53</v>
      </c>
      <c r="P36" t="str">
        <f t="shared" si="2"/>
        <v>MSFL35XCSXLLLHHH</v>
      </c>
      <c r="S36" s="1" t="s">
        <v>70</v>
      </c>
    </row>
    <row r="37" spans="1:20" x14ac:dyDescent="0.3">
      <c r="A37" s="17" t="s">
        <v>65</v>
      </c>
      <c r="B37" s="17" t="s">
        <v>20</v>
      </c>
      <c r="C37" s="18" t="str">
        <f>VLOOKUP(B37,Varianti!$A$2:$B$4,2,FALSE)</f>
        <v>S</v>
      </c>
      <c r="D37" s="17" t="s">
        <v>22</v>
      </c>
      <c r="E37" s="18" t="str">
        <f>VLOOKUP(D37,Varianti!$C$2:$D$6,2,FALSE)</f>
        <v>AT45</v>
      </c>
      <c r="F37" s="17" t="s">
        <v>41</v>
      </c>
      <c r="G37" s="18" t="str">
        <f>VLOOKUP(F37,Varianti!$E$2:$F$3,2,FALSE)</f>
        <v>X</v>
      </c>
      <c r="H37" s="17" t="s">
        <v>4</v>
      </c>
      <c r="I37" s="18" t="str">
        <f>VLOOKUP(H37,Varianti!$I$2:$J$4,2,FALSE)</f>
        <v>I</v>
      </c>
      <c r="J37" s="17" t="s">
        <v>56</v>
      </c>
      <c r="K37" s="18" t="str">
        <f>VLOOKUP(J37,Varianti!$K$2:$L$5,2,FALSE)</f>
        <v>I</v>
      </c>
      <c r="L37" s="17" t="s">
        <v>41</v>
      </c>
      <c r="M37" s="18" t="str">
        <f>VLOOKUP(L37,Varianti!$M$2:$N$4,2,FALSE)</f>
        <v>X</v>
      </c>
      <c r="N37" s="8" t="s">
        <v>51</v>
      </c>
      <c r="O37" s="8" t="s">
        <v>53</v>
      </c>
      <c r="P37" t="str">
        <f t="shared" si="2"/>
        <v>MSAT45XIIXLLLHHH</v>
      </c>
      <c r="R37" s="1" t="s">
        <v>70</v>
      </c>
      <c r="S37" s="1" t="s">
        <v>70</v>
      </c>
    </row>
    <row r="38" spans="1:20" x14ac:dyDescent="0.3">
      <c r="A38" s="19" t="s">
        <v>65</v>
      </c>
      <c r="B38" s="19" t="s">
        <v>20</v>
      </c>
      <c r="C38" s="20" t="str">
        <f>VLOOKUP(B38,Varianti!$A$2:$B$4,2,FALSE)</f>
        <v>S</v>
      </c>
      <c r="D38" s="19" t="s">
        <v>22</v>
      </c>
      <c r="E38" s="20" t="str">
        <f>VLOOKUP(D38,Varianti!$C$2:$D$6,2,FALSE)</f>
        <v>AT45</v>
      </c>
      <c r="F38" s="19" t="s">
        <v>41</v>
      </c>
      <c r="G38" s="20" t="str">
        <f>VLOOKUP(F38,Varianti!$E$2:$F$3,2,FALSE)</f>
        <v>X</v>
      </c>
      <c r="H38" s="19" t="s">
        <v>2</v>
      </c>
      <c r="I38" s="20" t="str">
        <f>VLOOKUP(H38,Varianti!$I$2:$J$4,2,FALSE)</f>
        <v>C</v>
      </c>
      <c r="J38" s="19" t="s">
        <v>3</v>
      </c>
      <c r="K38" s="20" t="str">
        <f>VLOOKUP(J38,Varianti!$K$2:$L$5,2,FALSE)</f>
        <v>C</v>
      </c>
      <c r="L38" s="19" t="s">
        <v>41</v>
      </c>
      <c r="M38" s="20" t="str">
        <f>VLOOKUP(L38,Varianti!$M$2:$N$4,2,FALSE)</f>
        <v>X</v>
      </c>
      <c r="N38" s="8" t="s">
        <v>51</v>
      </c>
      <c r="O38" s="8" t="s">
        <v>53</v>
      </c>
      <c r="P38" t="str">
        <f t="shared" si="2"/>
        <v>MSAT45XCCXLLLHHH</v>
      </c>
      <c r="S38" s="1" t="s">
        <v>70</v>
      </c>
    </row>
    <row r="39" spans="1:20" x14ac:dyDescent="0.3">
      <c r="A39" s="19" t="s">
        <v>65</v>
      </c>
      <c r="B39" s="19" t="s">
        <v>20</v>
      </c>
      <c r="C39" s="20" t="str">
        <f>VLOOKUP(B39,Varianti!$A$2:$B$4,2,FALSE)</f>
        <v>S</v>
      </c>
      <c r="D39" s="19" t="s">
        <v>22</v>
      </c>
      <c r="E39" s="20" t="str">
        <f>VLOOKUP(D39,Varianti!$C$2:$D$6,2,FALSE)</f>
        <v>AT45</v>
      </c>
      <c r="F39" s="19" t="s">
        <v>41</v>
      </c>
      <c r="G39" s="20" t="str">
        <f>VLOOKUP(F39,Varianti!$E$2:$F$3,2,FALSE)</f>
        <v>X</v>
      </c>
      <c r="H39" s="19" t="s">
        <v>2</v>
      </c>
      <c r="I39" s="20" t="str">
        <f>VLOOKUP(H39,Varianti!$I$2:$J$4,2,FALSE)</f>
        <v>C</v>
      </c>
      <c r="J39" s="19" t="s">
        <v>5</v>
      </c>
      <c r="K39" s="20" t="str">
        <f>VLOOKUP(J39,Varianti!$K$2:$L$5,2,FALSE)</f>
        <v>S</v>
      </c>
      <c r="L39" s="19" t="s">
        <v>41</v>
      </c>
      <c r="M39" s="20" t="str">
        <f>VLOOKUP(L39,Varianti!$M$2:$N$4,2,FALSE)</f>
        <v>X</v>
      </c>
      <c r="N39" s="8" t="s">
        <v>51</v>
      </c>
      <c r="O39" s="8" t="s">
        <v>53</v>
      </c>
      <c r="P39" t="str">
        <f t="shared" si="2"/>
        <v>MSAT45XCSXLLLHHH</v>
      </c>
      <c r="S39" s="1" t="s">
        <v>70</v>
      </c>
    </row>
    <row r="40" spans="1:20" x14ac:dyDescent="0.3">
      <c r="A40" s="21" t="s">
        <v>66</v>
      </c>
      <c r="B40" s="21" t="s">
        <v>15</v>
      </c>
      <c r="C40" s="22" t="str">
        <f>VLOOKUP(B40,Varianti!$A$2:$B$4,2,FALSE)</f>
        <v>B</v>
      </c>
      <c r="D40" s="21" t="s">
        <v>16</v>
      </c>
      <c r="E40" s="22">
        <f>VLOOKUP(D40,Varianti!$C$2:$D$6,2,FALSE)</f>
        <v>3025</v>
      </c>
      <c r="F40" s="21" t="s">
        <v>41</v>
      </c>
      <c r="G40" s="22" t="str">
        <f>VLOOKUP(F40,Varianti!$E$2:$F$3,2,FALSE)</f>
        <v>X</v>
      </c>
      <c r="H40" s="21" t="s">
        <v>4</v>
      </c>
      <c r="I40" s="22" t="str">
        <f>VLOOKUP(H40,Varianti!$I$2:$J$4,2,FALSE)</f>
        <v>I</v>
      </c>
      <c r="J40" s="21" t="s">
        <v>56</v>
      </c>
      <c r="K40" s="22" t="str">
        <f>VLOOKUP(J40,Varianti!$K$2:$L$5,2,FALSE)</f>
        <v>I</v>
      </c>
      <c r="L40" s="21" t="s">
        <v>67</v>
      </c>
      <c r="M40" s="22" t="str">
        <f>VLOOKUP(L40,Varianti!$M$2:$N$4,2,FALSE)</f>
        <v>S</v>
      </c>
      <c r="N40" s="8" t="s">
        <v>51</v>
      </c>
      <c r="O40" s="8" t="s">
        <v>53</v>
      </c>
      <c r="P40" t="str">
        <f t="shared" si="2"/>
        <v>MB3025XIISLLLHHH</v>
      </c>
    </row>
    <row r="41" spans="1:20" x14ac:dyDescent="0.3">
      <c r="A41" s="19" t="s">
        <v>66</v>
      </c>
      <c r="B41" s="19" t="s">
        <v>15</v>
      </c>
      <c r="C41" s="20" t="str">
        <f>VLOOKUP(B41,Varianti!$A$2:$B$4,2,FALSE)</f>
        <v>B</v>
      </c>
      <c r="D41" s="19" t="s">
        <v>16</v>
      </c>
      <c r="E41" s="20">
        <f>VLOOKUP(D41,Varianti!$C$2:$D$6,2,FALSE)</f>
        <v>3025</v>
      </c>
      <c r="F41" s="19" t="s">
        <v>41</v>
      </c>
      <c r="G41" s="20" t="str">
        <f>VLOOKUP(F41,Varianti!$E$2:$F$3,2,FALSE)</f>
        <v>X</v>
      </c>
      <c r="H41" s="19" t="s">
        <v>2</v>
      </c>
      <c r="I41" s="20" t="str">
        <f>VLOOKUP(H41,Varianti!$I$2:$J$4,2,FALSE)</f>
        <v>C</v>
      </c>
      <c r="J41" s="19" t="s">
        <v>3</v>
      </c>
      <c r="K41" s="20" t="str">
        <f>VLOOKUP(J41,Varianti!$K$2:$L$5,2,FALSE)</f>
        <v>C</v>
      </c>
      <c r="L41" s="19" t="s">
        <v>67</v>
      </c>
      <c r="M41" s="20" t="str">
        <f>VLOOKUP(L41,Varianti!$M$2:$N$4,2,FALSE)</f>
        <v>S</v>
      </c>
      <c r="N41" s="8" t="s">
        <v>51</v>
      </c>
      <c r="O41" s="8" t="s">
        <v>53</v>
      </c>
      <c r="P41" t="str">
        <f t="shared" si="2"/>
        <v>MB3025XCCSLLLHHH</v>
      </c>
    </row>
    <row r="42" spans="1:20" x14ac:dyDescent="0.3">
      <c r="A42" s="19" t="s">
        <v>66</v>
      </c>
      <c r="B42" s="19" t="s">
        <v>15</v>
      </c>
      <c r="C42" s="20" t="str">
        <f>VLOOKUP(B42,Varianti!$A$2:$B$4,2,FALSE)</f>
        <v>B</v>
      </c>
      <c r="D42" s="19" t="s">
        <v>16</v>
      </c>
      <c r="E42" s="20">
        <f>VLOOKUP(D42,Varianti!$C$2:$D$6,2,FALSE)</f>
        <v>3025</v>
      </c>
      <c r="F42" s="19" t="s">
        <v>41</v>
      </c>
      <c r="G42" s="20" t="str">
        <f>VLOOKUP(F42,Varianti!$E$2:$F$3,2,FALSE)</f>
        <v>X</v>
      </c>
      <c r="H42" s="19" t="s">
        <v>2</v>
      </c>
      <c r="I42" s="20" t="str">
        <f>VLOOKUP(H42,Varianti!$I$2:$J$4,2,FALSE)</f>
        <v>C</v>
      </c>
      <c r="J42" s="19" t="s">
        <v>5</v>
      </c>
      <c r="K42" s="20" t="str">
        <f>VLOOKUP(J42,Varianti!$K$2:$L$5,2,FALSE)</f>
        <v>S</v>
      </c>
      <c r="L42" s="19" t="s">
        <v>67</v>
      </c>
      <c r="M42" s="20" t="str">
        <f>VLOOKUP(L42,Varianti!$M$2:$N$4,2,FALSE)</f>
        <v>S</v>
      </c>
      <c r="N42" s="8" t="s">
        <v>51</v>
      </c>
      <c r="O42" s="8" t="s">
        <v>53</v>
      </c>
      <c r="P42" t="str">
        <f t="shared" si="2"/>
        <v>MB3025XCSSLLLHHH</v>
      </c>
    </row>
    <row r="43" spans="1:20" x14ac:dyDescent="0.3">
      <c r="A43" s="19" t="s">
        <v>66</v>
      </c>
      <c r="B43" s="19" t="s">
        <v>15</v>
      </c>
      <c r="C43" s="20" t="str">
        <f>VLOOKUP(B43,Varianti!$A$2:$B$4,2,FALSE)</f>
        <v>B</v>
      </c>
      <c r="D43" s="19" t="s">
        <v>16</v>
      </c>
      <c r="E43" s="20">
        <f>VLOOKUP(D43,Varianti!$C$2:$D$6,2,FALSE)</f>
        <v>3025</v>
      </c>
      <c r="F43" s="19" t="s">
        <v>41</v>
      </c>
      <c r="G43" s="20" t="str">
        <f>VLOOKUP(F43,Varianti!$E$2:$F$3,2,FALSE)</f>
        <v>X</v>
      </c>
      <c r="H43" s="19" t="s">
        <v>6</v>
      </c>
      <c r="I43" s="20" t="str">
        <f>VLOOKUP(H43,Varianti!$I$2:$J$4,2,FALSE)</f>
        <v>R</v>
      </c>
      <c r="J43" s="19" t="s">
        <v>45</v>
      </c>
      <c r="K43" s="20" t="str">
        <f>VLOOKUP(J43,Varianti!$K$2:$L$5,2,FALSE)</f>
        <v>X</v>
      </c>
      <c r="L43" s="19" t="s">
        <v>67</v>
      </c>
      <c r="M43" s="20" t="str">
        <f>VLOOKUP(L43,Varianti!$M$2:$N$4,2,FALSE)</f>
        <v>S</v>
      </c>
      <c r="N43" s="8" t="s">
        <v>51</v>
      </c>
      <c r="O43" s="8" t="s">
        <v>53</v>
      </c>
      <c r="P43" t="str">
        <f t="shared" si="2"/>
        <v>MB3025XRXSLLLHHH</v>
      </c>
    </row>
    <row r="44" spans="1:20" x14ac:dyDescent="0.3">
      <c r="A44" s="21" t="s">
        <v>66</v>
      </c>
      <c r="B44" s="21" t="s">
        <v>15</v>
      </c>
      <c r="C44" s="22" t="str">
        <f>VLOOKUP(B44,Varianti!$A$2:$B$4,2,FALSE)</f>
        <v>B</v>
      </c>
      <c r="D44" s="21" t="s">
        <v>17</v>
      </c>
      <c r="E44" s="22">
        <f>VLOOKUP(D44,Varianti!$C$2:$D$6,2,FALSE)</f>
        <v>3030</v>
      </c>
      <c r="F44" s="21" t="s">
        <v>41</v>
      </c>
      <c r="G44" s="22" t="str">
        <f>VLOOKUP(F44,Varianti!$E$2:$F$3,2,FALSE)</f>
        <v>X</v>
      </c>
      <c r="H44" s="21" t="s">
        <v>4</v>
      </c>
      <c r="I44" s="22" t="str">
        <f>VLOOKUP(H44,Varianti!$I$2:$J$4,2,FALSE)</f>
        <v>I</v>
      </c>
      <c r="J44" s="21" t="s">
        <v>56</v>
      </c>
      <c r="K44" s="22" t="str">
        <f>VLOOKUP(J44,Varianti!$K$2:$L$5,2,FALSE)</f>
        <v>I</v>
      </c>
      <c r="L44" s="21" t="s">
        <v>67</v>
      </c>
      <c r="M44" s="22" t="str">
        <f>VLOOKUP(L44,Varianti!$M$2:$N$4,2,FALSE)</f>
        <v>S</v>
      </c>
      <c r="N44" s="8" t="s">
        <v>51</v>
      </c>
      <c r="O44" s="8" t="s">
        <v>53</v>
      </c>
      <c r="P44" t="str">
        <f t="shared" si="2"/>
        <v>MB3030XIISLLLHHH</v>
      </c>
    </row>
    <row r="45" spans="1:20" x14ac:dyDescent="0.3">
      <c r="A45" s="19" t="s">
        <v>66</v>
      </c>
      <c r="B45" s="19" t="s">
        <v>15</v>
      </c>
      <c r="C45" s="20" t="str">
        <f>VLOOKUP(B45,Varianti!$A$2:$B$4,2,FALSE)</f>
        <v>B</v>
      </c>
      <c r="D45" s="19" t="s">
        <v>17</v>
      </c>
      <c r="E45" s="20">
        <f>VLOOKUP(D45,Varianti!$C$2:$D$6,2,FALSE)</f>
        <v>3030</v>
      </c>
      <c r="F45" s="19" t="s">
        <v>41</v>
      </c>
      <c r="G45" s="20" t="str">
        <f>VLOOKUP(F45,Varianti!$E$2:$F$3,2,FALSE)</f>
        <v>X</v>
      </c>
      <c r="H45" s="19" t="s">
        <v>2</v>
      </c>
      <c r="I45" s="20" t="str">
        <f>VLOOKUP(H45,Varianti!$I$2:$J$4,2,FALSE)</f>
        <v>C</v>
      </c>
      <c r="J45" s="19" t="s">
        <v>3</v>
      </c>
      <c r="K45" s="20" t="str">
        <f>VLOOKUP(J45,Varianti!$K$2:$L$5,2,FALSE)</f>
        <v>C</v>
      </c>
      <c r="L45" s="19" t="s">
        <v>67</v>
      </c>
      <c r="M45" s="20" t="str">
        <f>VLOOKUP(L45,Varianti!$M$2:$N$4,2,FALSE)</f>
        <v>S</v>
      </c>
      <c r="N45" s="8" t="s">
        <v>51</v>
      </c>
      <c r="O45" s="8" t="s">
        <v>53</v>
      </c>
      <c r="P45" t="str">
        <f t="shared" si="2"/>
        <v>MB3030XCCSLLLHHH</v>
      </c>
    </row>
    <row r="46" spans="1:20" x14ac:dyDescent="0.3">
      <c r="A46" s="19" t="s">
        <v>66</v>
      </c>
      <c r="B46" s="19" t="s">
        <v>15</v>
      </c>
      <c r="C46" s="20" t="str">
        <f>VLOOKUP(B46,Varianti!$A$2:$B$4,2,FALSE)</f>
        <v>B</v>
      </c>
      <c r="D46" s="19" t="s">
        <v>17</v>
      </c>
      <c r="E46" s="20">
        <f>VLOOKUP(D46,Varianti!$C$2:$D$6,2,FALSE)</f>
        <v>3030</v>
      </c>
      <c r="F46" s="19" t="s">
        <v>41</v>
      </c>
      <c r="G46" s="20" t="str">
        <f>VLOOKUP(F46,Varianti!$E$2:$F$3,2,FALSE)</f>
        <v>X</v>
      </c>
      <c r="H46" s="19" t="s">
        <v>2</v>
      </c>
      <c r="I46" s="20" t="str">
        <f>VLOOKUP(H46,Varianti!$I$2:$J$4,2,FALSE)</f>
        <v>C</v>
      </c>
      <c r="J46" s="19" t="s">
        <v>5</v>
      </c>
      <c r="K46" s="20" t="str">
        <f>VLOOKUP(J46,Varianti!$K$2:$L$5,2,FALSE)</f>
        <v>S</v>
      </c>
      <c r="L46" s="19" t="s">
        <v>67</v>
      </c>
      <c r="M46" s="20" t="str">
        <f>VLOOKUP(L46,Varianti!$M$2:$N$4,2,FALSE)</f>
        <v>S</v>
      </c>
      <c r="N46" s="8" t="s">
        <v>51</v>
      </c>
      <c r="O46" s="8" t="s">
        <v>53</v>
      </c>
      <c r="P46" t="str">
        <f t="shared" si="2"/>
        <v>MB3030XCSSLLLHHH</v>
      </c>
    </row>
    <row r="47" spans="1:20" x14ac:dyDescent="0.3">
      <c r="A47" s="19" t="s">
        <v>66</v>
      </c>
      <c r="B47" s="19" t="s">
        <v>15</v>
      </c>
      <c r="C47" s="20" t="str">
        <f>VLOOKUP(B47,Varianti!$A$2:$B$4,2,FALSE)</f>
        <v>B</v>
      </c>
      <c r="D47" s="19" t="s">
        <v>17</v>
      </c>
      <c r="E47" s="20">
        <f>VLOOKUP(D47,Varianti!$C$2:$D$6,2,FALSE)</f>
        <v>3030</v>
      </c>
      <c r="F47" s="19" t="s">
        <v>41</v>
      </c>
      <c r="G47" s="20" t="str">
        <f>VLOOKUP(F47,Varianti!$E$2:$F$3,2,FALSE)</f>
        <v>X</v>
      </c>
      <c r="H47" s="19" t="s">
        <v>6</v>
      </c>
      <c r="I47" s="20" t="str">
        <f>VLOOKUP(H47,Varianti!$I$2:$J$4,2,FALSE)</f>
        <v>R</v>
      </c>
      <c r="J47" s="19" t="s">
        <v>45</v>
      </c>
      <c r="K47" s="20" t="str">
        <f>VLOOKUP(J47,Varianti!$K$2:$L$5,2,FALSE)</f>
        <v>X</v>
      </c>
      <c r="L47" s="19" t="s">
        <v>67</v>
      </c>
      <c r="M47" s="20" t="str">
        <f>VLOOKUP(L47,Varianti!$M$2:$N$4,2,FALSE)</f>
        <v>S</v>
      </c>
      <c r="N47" s="8" t="s">
        <v>51</v>
      </c>
      <c r="O47" s="8" t="s">
        <v>53</v>
      </c>
      <c r="P47" t="str">
        <f t="shared" si="2"/>
        <v>MB3030XRXSLLLHHH</v>
      </c>
    </row>
    <row r="48" spans="1:20" x14ac:dyDescent="0.3">
      <c r="A48" s="21" t="s">
        <v>66</v>
      </c>
      <c r="B48" s="21" t="s">
        <v>15</v>
      </c>
      <c r="C48" s="22" t="str">
        <f>VLOOKUP(B48,Varianti!$A$2:$B$4,2,FALSE)</f>
        <v>B</v>
      </c>
      <c r="D48" s="21" t="s">
        <v>18</v>
      </c>
      <c r="E48" s="22">
        <f>VLOOKUP(D48,Varianti!$C$2:$D$6,2,FALSE)</f>
        <v>3530</v>
      </c>
      <c r="F48" s="21" t="s">
        <v>41</v>
      </c>
      <c r="G48" s="22" t="str">
        <f>VLOOKUP(F48,Varianti!$E$2:$F$3,2,FALSE)</f>
        <v>X</v>
      </c>
      <c r="H48" s="21" t="s">
        <v>4</v>
      </c>
      <c r="I48" s="22" t="str">
        <f>VLOOKUP(H48,Varianti!$I$2:$J$4,2,FALSE)</f>
        <v>I</v>
      </c>
      <c r="J48" s="21" t="s">
        <v>56</v>
      </c>
      <c r="K48" s="22" t="str">
        <f>VLOOKUP(J48,Varianti!$K$2:$L$5,2,FALSE)</f>
        <v>I</v>
      </c>
      <c r="L48" s="21" t="s">
        <v>67</v>
      </c>
      <c r="M48" s="22" t="str">
        <f>VLOOKUP(L48,Varianti!$M$2:$N$4,2,FALSE)</f>
        <v>S</v>
      </c>
      <c r="N48" s="8" t="s">
        <v>51</v>
      </c>
      <c r="O48" s="8" t="s">
        <v>53</v>
      </c>
      <c r="P48" t="str">
        <f t="shared" si="2"/>
        <v>MB3530XIISLLLHHH</v>
      </c>
    </row>
    <row r="49" spans="1:16" x14ac:dyDescent="0.3">
      <c r="A49" s="19" t="s">
        <v>66</v>
      </c>
      <c r="B49" s="19" t="s">
        <v>15</v>
      </c>
      <c r="C49" s="20" t="str">
        <f>VLOOKUP(B49,Varianti!$A$2:$B$4,2,FALSE)</f>
        <v>B</v>
      </c>
      <c r="D49" s="19" t="s">
        <v>18</v>
      </c>
      <c r="E49" s="20">
        <f>VLOOKUP(D49,Varianti!$C$2:$D$6,2,FALSE)</f>
        <v>3530</v>
      </c>
      <c r="F49" s="19" t="s">
        <v>41</v>
      </c>
      <c r="G49" s="20" t="str">
        <f>VLOOKUP(F49,Varianti!$E$2:$F$3,2,FALSE)</f>
        <v>X</v>
      </c>
      <c r="H49" s="19" t="s">
        <v>2</v>
      </c>
      <c r="I49" s="20" t="str">
        <f>VLOOKUP(H49,Varianti!$I$2:$J$4,2,FALSE)</f>
        <v>C</v>
      </c>
      <c r="J49" s="19" t="s">
        <v>3</v>
      </c>
      <c r="K49" s="20" t="str">
        <f>VLOOKUP(J49,Varianti!$K$2:$L$5,2,FALSE)</f>
        <v>C</v>
      </c>
      <c r="L49" s="19" t="s">
        <v>67</v>
      </c>
      <c r="M49" s="20" t="str">
        <f>VLOOKUP(L49,Varianti!$M$2:$N$4,2,FALSE)</f>
        <v>S</v>
      </c>
      <c r="N49" s="8" t="s">
        <v>51</v>
      </c>
      <c r="O49" s="8" t="s">
        <v>53</v>
      </c>
      <c r="P49" t="str">
        <f t="shared" si="2"/>
        <v>MB3530XCCSLLLHHH</v>
      </c>
    </row>
    <row r="50" spans="1:16" x14ac:dyDescent="0.3">
      <c r="A50" s="19" t="s">
        <v>66</v>
      </c>
      <c r="B50" s="19" t="s">
        <v>15</v>
      </c>
      <c r="C50" s="20" t="str">
        <f>VLOOKUP(B50,Varianti!$A$2:$B$4,2,FALSE)</f>
        <v>B</v>
      </c>
      <c r="D50" s="19" t="s">
        <v>18</v>
      </c>
      <c r="E50" s="20">
        <f>VLOOKUP(D50,Varianti!$C$2:$D$6,2,FALSE)</f>
        <v>3530</v>
      </c>
      <c r="F50" s="19" t="s">
        <v>41</v>
      </c>
      <c r="G50" s="20" t="str">
        <f>VLOOKUP(F50,Varianti!$E$2:$F$3,2,FALSE)</f>
        <v>X</v>
      </c>
      <c r="H50" s="19" t="s">
        <v>2</v>
      </c>
      <c r="I50" s="20" t="str">
        <f>VLOOKUP(H50,Varianti!$I$2:$J$4,2,FALSE)</f>
        <v>C</v>
      </c>
      <c r="J50" s="19" t="s">
        <v>5</v>
      </c>
      <c r="K50" s="20" t="str">
        <f>VLOOKUP(J50,Varianti!$K$2:$L$5,2,FALSE)</f>
        <v>S</v>
      </c>
      <c r="L50" s="19" t="s">
        <v>67</v>
      </c>
      <c r="M50" s="20" t="str">
        <f>VLOOKUP(L50,Varianti!$M$2:$N$4,2,FALSE)</f>
        <v>S</v>
      </c>
      <c r="N50" s="8" t="s">
        <v>51</v>
      </c>
      <c r="O50" s="8" t="s">
        <v>53</v>
      </c>
      <c r="P50" t="str">
        <f t="shared" si="2"/>
        <v>MB3530XCSSLLLHHH</v>
      </c>
    </row>
    <row r="51" spans="1:16" x14ac:dyDescent="0.3">
      <c r="A51" s="19" t="s">
        <v>66</v>
      </c>
      <c r="B51" s="19" t="s">
        <v>15</v>
      </c>
      <c r="C51" s="20" t="str">
        <f>VLOOKUP(B51,Varianti!$A$2:$B$4,2,FALSE)</f>
        <v>B</v>
      </c>
      <c r="D51" s="19" t="s">
        <v>18</v>
      </c>
      <c r="E51" s="20">
        <f>VLOOKUP(D51,Varianti!$C$2:$D$6,2,FALSE)</f>
        <v>3530</v>
      </c>
      <c r="F51" s="19" t="s">
        <v>41</v>
      </c>
      <c r="G51" s="20" t="str">
        <f>VLOOKUP(F51,Varianti!$E$2:$F$3,2,FALSE)</f>
        <v>X</v>
      </c>
      <c r="H51" s="19" t="s">
        <v>6</v>
      </c>
      <c r="I51" s="20" t="str">
        <f>VLOOKUP(H51,Varianti!$I$2:$J$4,2,FALSE)</f>
        <v>R</v>
      </c>
      <c r="J51" s="19" t="s">
        <v>45</v>
      </c>
      <c r="K51" s="20" t="str">
        <f>VLOOKUP(J51,Varianti!$K$2:$L$5,2,FALSE)</f>
        <v>X</v>
      </c>
      <c r="L51" s="19" t="s">
        <v>67</v>
      </c>
      <c r="M51" s="20" t="str">
        <f>VLOOKUP(L51,Varianti!$M$2:$N$4,2,FALSE)</f>
        <v>S</v>
      </c>
      <c r="N51" s="8" t="s">
        <v>51</v>
      </c>
      <c r="O51" s="8" t="s">
        <v>53</v>
      </c>
      <c r="P51" t="str">
        <f t="shared" si="2"/>
        <v>MB3530XRXSLLLHHH</v>
      </c>
    </row>
    <row r="52" spans="1:16" x14ac:dyDescent="0.3">
      <c r="A52" s="21" t="s">
        <v>66</v>
      </c>
      <c r="B52" s="21" t="s">
        <v>15</v>
      </c>
      <c r="C52" s="22" t="str">
        <f>VLOOKUP(B52,Varianti!$A$2:$B$4,2,FALSE)</f>
        <v>B</v>
      </c>
      <c r="D52" s="21" t="s">
        <v>18</v>
      </c>
      <c r="E52" s="22">
        <f>VLOOKUP(D52,Varianti!$C$2:$D$6,2,FALSE)</f>
        <v>3530</v>
      </c>
      <c r="F52" s="21" t="s">
        <v>25</v>
      </c>
      <c r="G52" s="22" t="str">
        <f>VLOOKUP(F52,Varianti!$E$2:$F$3,2,FALSE)</f>
        <v>P</v>
      </c>
      <c r="H52" s="21" t="s">
        <v>4</v>
      </c>
      <c r="I52" s="22" t="str">
        <f>VLOOKUP(H52,Varianti!$I$2:$J$4,2,FALSE)</f>
        <v>I</v>
      </c>
      <c r="J52" s="21" t="s">
        <v>56</v>
      </c>
      <c r="K52" s="22" t="str">
        <f>VLOOKUP(J52,Varianti!$K$2:$L$5,2,FALSE)</f>
        <v>I</v>
      </c>
      <c r="L52" s="21" t="s">
        <v>67</v>
      </c>
      <c r="M52" s="22" t="str">
        <f>VLOOKUP(L52,Varianti!$M$2:$N$4,2,FALSE)</f>
        <v>S</v>
      </c>
      <c r="N52" s="8" t="s">
        <v>51</v>
      </c>
      <c r="O52" s="8" t="s">
        <v>53</v>
      </c>
      <c r="P52" t="str">
        <f t="shared" si="2"/>
        <v>MB3530PIISLLLHHH</v>
      </c>
    </row>
    <row r="53" spans="1:16" x14ac:dyDescent="0.3">
      <c r="A53" s="19" t="s">
        <v>66</v>
      </c>
      <c r="B53" s="19" t="s">
        <v>15</v>
      </c>
      <c r="C53" s="20" t="str">
        <f>VLOOKUP(B53,Varianti!$A$2:$B$4,2,FALSE)</f>
        <v>B</v>
      </c>
      <c r="D53" s="19" t="s">
        <v>18</v>
      </c>
      <c r="E53" s="20">
        <f>VLOOKUP(D53,Varianti!$C$2:$D$6,2,FALSE)</f>
        <v>3530</v>
      </c>
      <c r="F53" s="19" t="s">
        <v>25</v>
      </c>
      <c r="G53" s="20" t="str">
        <f>VLOOKUP(F53,Varianti!$E$2:$F$3,2,FALSE)</f>
        <v>P</v>
      </c>
      <c r="H53" s="19" t="s">
        <v>2</v>
      </c>
      <c r="I53" s="20" t="str">
        <f>VLOOKUP(H53,Varianti!$I$2:$J$4,2,FALSE)</f>
        <v>C</v>
      </c>
      <c r="J53" s="19" t="s">
        <v>3</v>
      </c>
      <c r="K53" s="20" t="str">
        <f>VLOOKUP(J53,Varianti!$K$2:$L$5,2,FALSE)</f>
        <v>C</v>
      </c>
      <c r="L53" s="19" t="s">
        <v>67</v>
      </c>
      <c r="M53" s="20" t="str">
        <f>VLOOKUP(L53,Varianti!$M$2:$N$4,2,FALSE)</f>
        <v>S</v>
      </c>
      <c r="N53" s="8" t="s">
        <v>51</v>
      </c>
      <c r="O53" s="8" t="s">
        <v>53</v>
      </c>
      <c r="P53" t="str">
        <f t="shared" si="2"/>
        <v>MB3530PCCSLLLHHH</v>
      </c>
    </row>
    <row r="54" spans="1:16" x14ac:dyDescent="0.3">
      <c r="A54" s="19" t="s">
        <v>66</v>
      </c>
      <c r="B54" s="19" t="s">
        <v>15</v>
      </c>
      <c r="C54" s="20" t="str">
        <f>VLOOKUP(B54,Varianti!$A$2:$B$4,2,FALSE)</f>
        <v>B</v>
      </c>
      <c r="D54" s="19" t="s">
        <v>18</v>
      </c>
      <c r="E54" s="20">
        <f>VLOOKUP(D54,Varianti!$C$2:$D$6,2,FALSE)</f>
        <v>3530</v>
      </c>
      <c r="F54" s="19" t="s">
        <v>25</v>
      </c>
      <c r="G54" s="20" t="str">
        <f>VLOOKUP(F54,Varianti!$E$2:$F$3,2,FALSE)</f>
        <v>P</v>
      </c>
      <c r="H54" s="19" t="s">
        <v>2</v>
      </c>
      <c r="I54" s="20" t="str">
        <f>VLOOKUP(H54,Varianti!$I$2:$J$4,2,FALSE)</f>
        <v>C</v>
      </c>
      <c r="J54" s="19" t="s">
        <v>5</v>
      </c>
      <c r="K54" s="20" t="str">
        <f>VLOOKUP(J54,Varianti!$K$2:$L$5,2,FALSE)</f>
        <v>S</v>
      </c>
      <c r="L54" s="19" t="s">
        <v>67</v>
      </c>
      <c r="M54" s="20" t="str">
        <f>VLOOKUP(L54,Varianti!$M$2:$N$4,2,FALSE)</f>
        <v>S</v>
      </c>
      <c r="N54" s="8" t="s">
        <v>51</v>
      </c>
      <c r="O54" s="8" t="s">
        <v>53</v>
      </c>
      <c r="P54" t="str">
        <f t="shared" si="2"/>
        <v>MB3530PCSSLLLHHH</v>
      </c>
    </row>
    <row r="55" spans="1:16" x14ac:dyDescent="0.3">
      <c r="A55" s="19" t="s">
        <v>66</v>
      </c>
      <c r="B55" s="19" t="s">
        <v>15</v>
      </c>
      <c r="C55" s="20" t="str">
        <f>VLOOKUP(B55,Varianti!$A$2:$B$4,2,FALSE)</f>
        <v>B</v>
      </c>
      <c r="D55" s="19" t="s">
        <v>18</v>
      </c>
      <c r="E55" s="20">
        <f>VLOOKUP(D55,Varianti!$C$2:$D$6,2,FALSE)</f>
        <v>3530</v>
      </c>
      <c r="F55" s="19" t="s">
        <v>25</v>
      </c>
      <c r="G55" s="20" t="str">
        <f>VLOOKUP(F55,Varianti!$E$2:$F$3,2,FALSE)</f>
        <v>P</v>
      </c>
      <c r="H55" s="19" t="s">
        <v>6</v>
      </c>
      <c r="I55" s="20" t="str">
        <f>VLOOKUP(H55,Varianti!$I$2:$J$4,2,FALSE)</f>
        <v>R</v>
      </c>
      <c r="J55" s="19" t="s">
        <v>45</v>
      </c>
      <c r="K55" s="20" t="str">
        <f>VLOOKUP(J55,Varianti!$K$2:$L$5,2,FALSE)</f>
        <v>X</v>
      </c>
      <c r="L55" s="19" t="s">
        <v>67</v>
      </c>
      <c r="M55" s="20" t="str">
        <f>VLOOKUP(L55,Varianti!$M$2:$N$4,2,FALSE)</f>
        <v>S</v>
      </c>
      <c r="N55" s="8" t="s">
        <v>51</v>
      </c>
      <c r="O55" s="8" t="s">
        <v>53</v>
      </c>
      <c r="P55" t="str">
        <f t="shared" si="2"/>
        <v>MB3530PRXSLLLHHH</v>
      </c>
    </row>
    <row r="56" spans="1:16" x14ac:dyDescent="0.3">
      <c r="A56" s="21" t="s">
        <v>66</v>
      </c>
      <c r="B56" s="21" t="s">
        <v>19</v>
      </c>
      <c r="C56" s="22" t="str">
        <f>VLOOKUP(B56,Varianti!$A$2:$B$4,2,FALSE)</f>
        <v>F</v>
      </c>
      <c r="D56" s="21" t="s">
        <v>16</v>
      </c>
      <c r="E56" s="22">
        <f>VLOOKUP(D56,Varianti!$C$2:$D$6,2,FALSE)</f>
        <v>3025</v>
      </c>
      <c r="F56" s="21" t="s">
        <v>41</v>
      </c>
      <c r="G56" s="22" t="str">
        <f>VLOOKUP(F56,Varianti!$E$2:$F$3,2,FALSE)</f>
        <v>X</v>
      </c>
      <c r="H56" s="21" t="s">
        <v>4</v>
      </c>
      <c r="I56" s="22" t="str">
        <f>VLOOKUP(H56,Varianti!$I$2:$J$4,2,FALSE)</f>
        <v>I</v>
      </c>
      <c r="J56" s="21" t="s">
        <v>56</v>
      </c>
      <c r="K56" s="22" t="str">
        <f>VLOOKUP(J56,Varianti!$K$2:$L$5,2,FALSE)</f>
        <v>I</v>
      </c>
      <c r="L56" s="21" t="s">
        <v>67</v>
      </c>
      <c r="M56" s="22" t="str">
        <f>VLOOKUP(L56,Varianti!$M$2:$N$4,2,FALSE)</f>
        <v>S</v>
      </c>
      <c r="N56" s="8" t="s">
        <v>51</v>
      </c>
      <c r="O56" s="8" t="s">
        <v>53</v>
      </c>
      <c r="P56" t="str">
        <f t="shared" si="2"/>
        <v>MF3025XIISLLLHHH</v>
      </c>
    </row>
    <row r="57" spans="1:16" x14ac:dyDescent="0.3">
      <c r="A57" s="19" t="s">
        <v>66</v>
      </c>
      <c r="B57" s="19" t="s">
        <v>19</v>
      </c>
      <c r="C57" s="20" t="str">
        <f>VLOOKUP(B57,Varianti!$A$2:$B$4,2,FALSE)</f>
        <v>F</v>
      </c>
      <c r="D57" s="19" t="s">
        <v>16</v>
      </c>
      <c r="E57" s="20">
        <f>VLOOKUP(D57,Varianti!$C$2:$D$6,2,FALSE)</f>
        <v>3025</v>
      </c>
      <c r="F57" s="19" t="s">
        <v>41</v>
      </c>
      <c r="G57" s="20" t="str">
        <f>VLOOKUP(F57,Varianti!$E$2:$F$3,2,FALSE)</f>
        <v>X</v>
      </c>
      <c r="H57" s="19" t="s">
        <v>2</v>
      </c>
      <c r="I57" s="20" t="str">
        <f>VLOOKUP(H57,Varianti!$I$2:$J$4,2,FALSE)</f>
        <v>C</v>
      </c>
      <c r="J57" s="19" t="s">
        <v>3</v>
      </c>
      <c r="K57" s="20" t="str">
        <f>VLOOKUP(J57,Varianti!$K$2:$L$5,2,FALSE)</f>
        <v>C</v>
      </c>
      <c r="L57" s="19" t="s">
        <v>67</v>
      </c>
      <c r="M57" s="20" t="str">
        <f>VLOOKUP(L57,Varianti!$M$2:$N$4,2,FALSE)</f>
        <v>S</v>
      </c>
      <c r="N57" s="8" t="s">
        <v>51</v>
      </c>
      <c r="O57" s="8" t="s">
        <v>53</v>
      </c>
      <c r="P57" t="str">
        <f t="shared" si="2"/>
        <v>MF3025XCCSLLLHHH</v>
      </c>
    </row>
    <row r="58" spans="1:16" x14ac:dyDescent="0.3">
      <c r="A58" s="19" t="s">
        <v>66</v>
      </c>
      <c r="B58" s="19" t="s">
        <v>19</v>
      </c>
      <c r="C58" s="20" t="str">
        <f>VLOOKUP(B58,Varianti!$A$2:$B$4,2,FALSE)</f>
        <v>F</v>
      </c>
      <c r="D58" s="19" t="s">
        <v>16</v>
      </c>
      <c r="E58" s="20">
        <f>VLOOKUP(D58,Varianti!$C$2:$D$6,2,FALSE)</f>
        <v>3025</v>
      </c>
      <c r="F58" s="19" t="s">
        <v>41</v>
      </c>
      <c r="G58" s="20" t="str">
        <f>VLOOKUP(F58,Varianti!$E$2:$F$3,2,FALSE)</f>
        <v>X</v>
      </c>
      <c r="H58" s="19" t="s">
        <v>2</v>
      </c>
      <c r="I58" s="20" t="str">
        <f>VLOOKUP(H58,Varianti!$I$2:$J$4,2,FALSE)</f>
        <v>C</v>
      </c>
      <c r="J58" s="19" t="s">
        <v>5</v>
      </c>
      <c r="K58" s="20" t="str">
        <f>VLOOKUP(J58,Varianti!$K$2:$L$5,2,FALSE)</f>
        <v>S</v>
      </c>
      <c r="L58" s="19" t="s">
        <v>67</v>
      </c>
      <c r="M58" s="20" t="str">
        <f>VLOOKUP(L58,Varianti!$M$2:$N$4,2,FALSE)</f>
        <v>S</v>
      </c>
      <c r="N58" s="8" t="s">
        <v>51</v>
      </c>
      <c r="O58" s="8" t="s">
        <v>53</v>
      </c>
      <c r="P58" t="str">
        <f t="shared" si="2"/>
        <v>MF3025XCSSLLLHHH</v>
      </c>
    </row>
    <row r="59" spans="1:16" x14ac:dyDescent="0.3">
      <c r="A59" s="19" t="s">
        <v>66</v>
      </c>
      <c r="B59" s="19" t="s">
        <v>19</v>
      </c>
      <c r="C59" s="20" t="str">
        <f>VLOOKUP(B59,Varianti!$A$2:$B$4,2,FALSE)</f>
        <v>F</v>
      </c>
      <c r="D59" s="19" t="s">
        <v>16</v>
      </c>
      <c r="E59" s="20">
        <f>VLOOKUP(D59,Varianti!$C$2:$D$6,2,FALSE)</f>
        <v>3025</v>
      </c>
      <c r="F59" s="19" t="s">
        <v>41</v>
      </c>
      <c r="G59" s="20" t="str">
        <f>VLOOKUP(F59,Varianti!$E$2:$F$3,2,FALSE)</f>
        <v>X</v>
      </c>
      <c r="H59" s="19" t="s">
        <v>6</v>
      </c>
      <c r="I59" s="20" t="str">
        <f>VLOOKUP(H59,Varianti!$I$2:$J$4,2,FALSE)</f>
        <v>R</v>
      </c>
      <c r="J59" s="19" t="s">
        <v>45</v>
      </c>
      <c r="K59" s="20" t="str">
        <f>VLOOKUP(J59,Varianti!$K$2:$L$5,2,FALSE)</f>
        <v>X</v>
      </c>
      <c r="L59" s="19" t="s">
        <v>67</v>
      </c>
      <c r="M59" s="20" t="str">
        <f>VLOOKUP(L59,Varianti!$M$2:$N$4,2,FALSE)</f>
        <v>S</v>
      </c>
      <c r="N59" s="8" t="s">
        <v>51</v>
      </c>
      <c r="O59" s="8" t="s">
        <v>53</v>
      </c>
      <c r="P59" t="str">
        <f t="shared" si="2"/>
        <v>MF3025XRXSLLLHHH</v>
      </c>
    </row>
    <row r="60" spans="1:16" x14ac:dyDescent="0.3">
      <c r="A60" s="21" t="s">
        <v>66</v>
      </c>
      <c r="B60" s="21" t="s">
        <v>19</v>
      </c>
      <c r="C60" s="22" t="str">
        <f>VLOOKUP(B60,Varianti!$A$2:$B$4,2,FALSE)</f>
        <v>F</v>
      </c>
      <c r="D60" s="21" t="s">
        <v>17</v>
      </c>
      <c r="E60" s="22">
        <f>VLOOKUP(D60,Varianti!$C$2:$D$6,2,FALSE)</f>
        <v>3030</v>
      </c>
      <c r="F60" s="21" t="s">
        <v>41</v>
      </c>
      <c r="G60" s="22" t="str">
        <f>VLOOKUP(F60,Varianti!$E$2:$F$3,2,FALSE)</f>
        <v>X</v>
      </c>
      <c r="H60" s="21" t="s">
        <v>4</v>
      </c>
      <c r="I60" s="22" t="str">
        <f>VLOOKUP(H60,Varianti!$I$2:$J$4,2,FALSE)</f>
        <v>I</v>
      </c>
      <c r="J60" s="21" t="s">
        <v>56</v>
      </c>
      <c r="K60" s="22" t="str">
        <f>VLOOKUP(J60,Varianti!$K$2:$L$5,2,FALSE)</f>
        <v>I</v>
      </c>
      <c r="L60" s="21" t="s">
        <v>67</v>
      </c>
      <c r="M60" s="22" t="str">
        <f>VLOOKUP(L60,Varianti!$M$2:$N$4,2,FALSE)</f>
        <v>S</v>
      </c>
      <c r="N60" s="8" t="s">
        <v>51</v>
      </c>
      <c r="O60" s="8" t="s">
        <v>53</v>
      </c>
      <c r="P60" t="str">
        <f t="shared" si="2"/>
        <v>MF3030XIISLLLHHH</v>
      </c>
    </row>
    <row r="61" spans="1:16" x14ac:dyDescent="0.3">
      <c r="A61" s="19" t="s">
        <v>66</v>
      </c>
      <c r="B61" s="19" t="s">
        <v>19</v>
      </c>
      <c r="C61" s="20" t="str">
        <f>VLOOKUP(B61,Varianti!$A$2:$B$4,2,FALSE)</f>
        <v>F</v>
      </c>
      <c r="D61" s="19" t="s">
        <v>17</v>
      </c>
      <c r="E61" s="20">
        <f>VLOOKUP(D61,Varianti!$C$2:$D$6,2,FALSE)</f>
        <v>3030</v>
      </c>
      <c r="F61" s="19" t="s">
        <v>41</v>
      </c>
      <c r="G61" s="20" t="str">
        <f>VLOOKUP(F61,Varianti!$E$2:$F$3,2,FALSE)</f>
        <v>X</v>
      </c>
      <c r="H61" s="19" t="s">
        <v>2</v>
      </c>
      <c r="I61" s="20" t="str">
        <f>VLOOKUP(H61,Varianti!$I$2:$J$4,2,FALSE)</f>
        <v>C</v>
      </c>
      <c r="J61" s="19" t="s">
        <v>3</v>
      </c>
      <c r="K61" s="20" t="str">
        <f>VLOOKUP(J61,Varianti!$K$2:$L$5,2,FALSE)</f>
        <v>C</v>
      </c>
      <c r="L61" s="19" t="s">
        <v>67</v>
      </c>
      <c r="M61" s="20" t="str">
        <f>VLOOKUP(L61,Varianti!$M$2:$N$4,2,FALSE)</f>
        <v>S</v>
      </c>
      <c r="N61" s="8" t="s">
        <v>51</v>
      </c>
      <c r="O61" s="8" t="s">
        <v>53</v>
      </c>
      <c r="P61" t="str">
        <f t="shared" si="2"/>
        <v>MF3030XCCSLLLHHH</v>
      </c>
    </row>
    <row r="62" spans="1:16" x14ac:dyDescent="0.3">
      <c r="A62" s="19" t="s">
        <v>66</v>
      </c>
      <c r="B62" s="19" t="s">
        <v>19</v>
      </c>
      <c r="C62" s="20" t="str">
        <f>VLOOKUP(B62,Varianti!$A$2:$B$4,2,FALSE)</f>
        <v>F</v>
      </c>
      <c r="D62" s="19" t="s">
        <v>17</v>
      </c>
      <c r="E62" s="20">
        <f>VLOOKUP(D62,Varianti!$C$2:$D$6,2,FALSE)</f>
        <v>3030</v>
      </c>
      <c r="F62" s="19" t="s">
        <v>41</v>
      </c>
      <c r="G62" s="20" t="str">
        <f>VLOOKUP(F62,Varianti!$E$2:$F$3,2,FALSE)</f>
        <v>X</v>
      </c>
      <c r="H62" s="19" t="s">
        <v>2</v>
      </c>
      <c r="I62" s="20" t="str">
        <f>VLOOKUP(H62,Varianti!$I$2:$J$4,2,FALSE)</f>
        <v>C</v>
      </c>
      <c r="J62" s="19" t="s">
        <v>5</v>
      </c>
      <c r="K62" s="20" t="str">
        <f>VLOOKUP(J62,Varianti!$K$2:$L$5,2,FALSE)</f>
        <v>S</v>
      </c>
      <c r="L62" s="19" t="s">
        <v>67</v>
      </c>
      <c r="M62" s="20" t="str">
        <f>VLOOKUP(L62,Varianti!$M$2:$N$4,2,FALSE)</f>
        <v>S</v>
      </c>
      <c r="N62" s="8" t="s">
        <v>51</v>
      </c>
      <c r="O62" s="8" t="s">
        <v>53</v>
      </c>
      <c r="P62" t="str">
        <f t="shared" si="2"/>
        <v>MF3030XCSSLLLHHH</v>
      </c>
    </row>
    <row r="63" spans="1:16" x14ac:dyDescent="0.3">
      <c r="A63" s="19" t="s">
        <v>66</v>
      </c>
      <c r="B63" s="19" t="s">
        <v>19</v>
      </c>
      <c r="C63" s="20" t="str">
        <f>VLOOKUP(B63,Varianti!$A$2:$B$4,2,FALSE)</f>
        <v>F</v>
      </c>
      <c r="D63" s="19" t="s">
        <v>17</v>
      </c>
      <c r="E63" s="20">
        <f>VLOOKUP(D63,Varianti!$C$2:$D$6,2,FALSE)</f>
        <v>3030</v>
      </c>
      <c r="F63" s="19" t="s">
        <v>41</v>
      </c>
      <c r="G63" s="20" t="str">
        <f>VLOOKUP(F63,Varianti!$E$2:$F$3,2,FALSE)</f>
        <v>X</v>
      </c>
      <c r="H63" s="19" t="s">
        <v>6</v>
      </c>
      <c r="I63" s="20" t="str">
        <f>VLOOKUP(H63,Varianti!$I$2:$J$4,2,FALSE)</f>
        <v>R</v>
      </c>
      <c r="J63" s="19" t="s">
        <v>45</v>
      </c>
      <c r="K63" s="20" t="str">
        <f>VLOOKUP(J63,Varianti!$K$2:$L$5,2,FALSE)</f>
        <v>X</v>
      </c>
      <c r="L63" s="19" t="s">
        <v>67</v>
      </c>
      <c r="M63" s="20" t="str">
        <f>VLOOKUP(L63,Varianti!$M$2:$N$4,2,FALSE)</f>
        <v>S</v>
      </c>
      <c r="N63" s="8" t="s">
        <v>51</v>
      </c>
      <c r="O63" s="8" t="s">
        <v>53</v>
      </c>
      <c r="P63" t="str">
        <f t="shared" si="2"/>
        <v>MF3030XRXSLLLHHH</v>
      </c>
    </row>
    <row r="64" spans="1:16" x14ac:dyDescent="0.3">
      <c r="A64" s="21" t="s">
        <v>66</v>
      </c>
      <c r="B64" s="21" t="s">
        <v>19</v>
      </c>
      <c r="C64" s="22" t="str">
        <f>VLOOKUP(B64,Varianti!$A$2:$B$4,2,FALSE)</f>
        <v>F</v>
      </c>
      <c r="D64" s="21" t="s">
        <v>18</v>
      </c>
      <c r="E64" s="22">
        <f>VLOOKUP(D64,Varianti!$C$2:$D$6,2,FALSE)</f>
        <v>3530</v>
      </c>
      <c r="F64" s="21" t="s">
        <v>41</v>
      </c>
      <c r="G64" s="22" t="str">
        <f>VLOOKUP(F64,Varianti!$E$2:$F$3,2,FALSE)</f>
        <v>X</v>
      </c>
      <c r="H64" s="21" t="s">
        <v>4</v>
      </c>
      <c r="I64" s="22" t="str">
        <f>VLOOKUP(H64,Varianti!$I$2:$J$4,2,FALSE)</f>
        <v>I</v>
      </c>
      <c r="J64" s="21" t="s">
        <v>56</v>
      </c>
      <c r="K64" s="22" t="str">
        <f>VLOOKUP(J64,Varianti!$K$2:$L$5,2,FALSE)</f>
        <v>I</v>
      </c>
      <c r="L64" s="21" t="s">
        <v>67</v>
      </c>
      <c r="M64" s="22" t="str">
        <f>VLOOKUP(L64,Varianti!$M$2:$N$4,2,FALSE)</f>
        <v>S</v>
      </c>
      <c r="N64" s="8" t="s">
        <v>51</v>
      </c>
      <c r="O64" s="8" t="s">
        <v>53</v>
      </c>
      <c r="P64" t="str">
        <f t="shared" si="2"/>
        <v>MF3530XIISLLLHHH</v>
      </c>
    </row>
    <row r="65" spans="1:20" x14ac:dyDescent="0.3">
      <c r="A65" s="19" t="s">
        <v>66</v>
      </c>
      <c r="B65" s="19" t="s">
        <v>19</v>
      </c>
      <c r="C65" s="20" t="str">
        <f>VLOOKUP(B65,Varianti!$A$2:$B$4,2,FALSE)</f>
        <v>F</v>
      </c>
      <c r="D65" s="19" t="s">
        <v>18</v>
      </c>
      <c r="E65" s="20">
        <f>VLOOKUP(D65,Varianti!$C$2:$D$6,2,FALSE)</f>
        <v>3530</v>
      </c>
      <c r="F65" s="19" t="s">
        <v>41</v>
      </c>
      <c r="G65" s="20" t="str">
        <f>VLOOKUP(F65,Varianti!$E$2:$F$3,2,FALSE)</f>
        <v>X</v>
      </c>
      <c r="H65" s="19" t="s">
        <v>2</v>
      </c>
      <c r="I65" s="20" t="str">
        <f>VLOOKUP(H65,Varianti!$I$2:$J$4,2,FALSE)</f>
        <v>C</v>
      </c>
      <c r="J65" s="19" t="s">
        <v>3</v>
      </c>
      <c r="K65" s="20" t="str">
        <f>VLOOKUP(J65,Varianti!$K$2:$L$5,2,FALSE)</f>
        <v>C</v>
      </c>
      <c r="L65" s="19" t="s">
        <v>67</v>
      </c>
      <c r="M65" s="20" t="str">
        <f>VLOOKUP(L65,Varianti!$M$2:$N$4,2,FALSE)</f>
        <v>S</v>
      </c>
      <c r="N65" s="8" t="s">
        <v>51</v>
      </c>
      <c r="O65" s="8" t="s">
        <v>53</v>
      </c>
      <c r="P65" t="str">
        <f t="shared" si="2"/>
        <v>MF3530XCCSLLLHHH</v>
      </c>
    </row>
    <row r="66" spans="1:20" x14ac:dyDescent="0.3">
      <c r="A66" s="19" t="s">
        <v>66</v>
      </c>
      <c r="B66" s="19" t="s">
        <v>19</v>
      </c>
      <c r="C66" s="20" t="str">
        <f>VLOOKUP(B66,Varianti!$A$2:$B$4,2,FALSE)</f>
        <v>F</v>
      </c>
      <c r="D66" s="19" t="s">
        <v>18</v>
      </c>
      <c r="E66" s="20">
        <f>VLOOKUP(D66,Varianti!$C$2:$D$6,2,FALSE)</f>
        <v>3530</v>
      </c>
      <c r="F66" s="19" t="s">
        <v>41</v>
      </c>
      <c r="G66" s="20" t="str">
        <f>VLOOKUP(F66,Varianti!$E$2:$F$3,2,FALSE)</f>
        <v>X</v>
      </c>
      <c r="H66" s="19" t="s">
        <v>2</v>
      </c>
      <c r="I66" s="20" t="str">
        <f>VLOOKUP(H66,Varianti!$I$2:$J$4,2,FALSE)</f>
        <v>C</v>
      </c>
      <c r="J66" s="19" t="s">
        <v>5</v>
      </c>
      <c r="K66" s="20" t="str">
        <f>VLOOKUP(J66,Varianti!$K$2:$L$5,2,FALSE)</f>
        <v>S</v>
      </c>
      <c r="L66" s="19" t="s">
        <v>67</v>
      </c>
      <c r="M66" s="20" t="str">
        <f>VLOOKUP(L66,Varianti!$M$2:$N$4,2,FALSE)</f>
        <v>S</v>
      </c>
      <c r="N66" s="8" t="s">
        <v>51</v>
      </c>
      <c r="O66" s="8" t="s">
        <v>53</v>
      </c>
      <c r="P66" t="str">
        <f t="shared" si="2"/>
        <v>MF3530XCSSLLLHHH</v>
      </c>
    </row>
    <row r="67" spans="1:20" x14ac:dyDescent="0.3">
      <c r="A67" s="19" t="s">
        <v>66</v>
      </c>
      <c r="B67" s="19" t="s">
        <v>19</v>
      </c>
      <c r="C67" s="20" t="str">
        <f>VLOOKUP(B67,Varianti!$A$2:$B$4,2,FALSE)</f>
        <v>F</v>
      </c>
      <c r="D67" s="19" t="s">
        <v>18</v>
      </c>
      <c r="E67" s="20">
        <f>VLOOKUP(D67,Varianti!$C$2:$D$6,2,FALSE)</f>
        <v>3530</v>
      </c>
      <c r="F67" s="19" t="s">
        <v>41</v>
      </c>
      <c r="G67" s="20" t="str">
        <f>VLOOKUP(F67,Varianti!$E$2:$F$3,2,FALSE)</f>
        <v>X</v>
      </c>
      <c r="H67" s="19" t="s">
        <v>6</v>
      </c>
      <c r="I67" s="20" t="str">
        <f>VLOOKUP(H67,Varianti!$I$2:$J$4,2,FALSE)</f>
        <v>R</v>
      </c>
      <c r="J67" s="19" t="s">
        <v>45</v>
      </c>
      <c r="K67" s="20" t="str">
        <f>VLOOKUP(J67,Varianti!$K$2:$L$5,2,FALSE)</f>
        <v>X</v>
      </c>
      <c r="L67" s="19" t="s">
        <v>67</v>
      </c>
      <c r="M67" s="20" t="str">
        <f>VLOOKUP(L67,Varianti!$M$2:$N$4,2,FALSE)</f>
        <v>S</v>
      </c>
      <c r="N67" s="8" t="s">
        <v>51</v>
      </c>
      <c r="O67" s="8" t="s">
        <v>53</v>
      </c>
      <c r="P67" t="str">
        <f t="shared" ref="P67:P77" si="3">_xlfn.CONCAT("M"&amp;C67,E67,G67,I67,K67,M67,N67,O67)</f>
        <v>MF3530XRXSLLLHHH</v>
      </c>
    </row>
    <row r="68" spans="1:20" x14ac:dyDescent="0.3">
      <c r="A68" s="21" t="s">
        <v>66</v>
      </c>
      <c r="B68" s="21" t="s">
        <v>19</v>
      </c>
      <c r="C68" s="22" t="str">
        <f>VLOOKUP(B68,Varianti!$A$2:$B$4,2,FALSE)</f>
        <v>F</v>
      </c>
      <c r="D68" s="21" t="s">
        <v>18</v>
      </c>
      <c r="E68" s="22">
        <f>VLOOKUP(D68,Varianti!$C$2:$D$6,2,FALSE)</f>
        <v>3530</v>
      </c>
      <c r="F68" s="21" t="s">
        <v>25</v>
      </c>
      <c r="G68" s="22" t="str">
        <f>VLOOKUP(F68,Varianti!$E$2:$F$3,2,FALSE)</f>
        <v>P</v>
      </c>
      <c r="H68" s="21" t="s">
        <v>4</v>
      </c>
      <c r="I68" s="22" t="str">
        <f>VLOOKUP(H68,Varianti!$I$2:$J$4,2,FALSE)</f>
        <v>I</v>
      </c>
      <c r="J68" s="21" t="s">
        <v>56</v>
      </c>
      <c r="K68" s="22" t="str">
        <f>VLOOKUP(J68,Varianti!$K$2:$L$5,2,FALSE)</f>
        <v>I</v>
      </c>
      <c r="L68" s="21" t="s">
        <v>67</v>
      </c>
      <c r="M68" s="22" t="str">
        <f>VLOOKUP(L68,Varianti!$M$2:$N$4,2,FALSE)</f>
        <v>S</v>
      </c>
      <c r="N68" s="8" t="s">
        <v>51</v>
      </c>
      <c r="O68" s="8" t="s">
        <v>53</v>
      </c>
      <c r="P68" t="str">
        <f t="shared" si="3"/>
        <v>MF3530PIISLLLHHH</v>
      </c>
      <c r="T68" s="28"/>
    </row>
    <row r="69" spans="1:20" x14ac:dyDescent="0.3">
      <c r="A69" s="19" t="s">
        <v>66</v>
      </c>
      <c r="B69" s="19" t="s">
        <v>19</v>
      </c>
      <c r="C69" s="20" t="str">
        <f>VLOOKUP(B69,Varianti!$A$2:$B$4,2,FALSE)</f>
        <v>F</v>
      </c>
      <c r="D69" s="19" t="s">
        <v>18</v>
      </c>
      <c r="E69" s="20">
        <f>VLOOKUP(D69,Varianti!$C$2:$D$6,2,FALSE)</f>
        <v>3530</v>
      </c>
      <c r="F69" s="19" t="s">
        <v>25</v>
      </c>
      <c r="G69" s="20" t="str">
        <f>VLOOKUP(F69,Varianti!$E$2:$F$3,2,FALSE)</f>
        <v>P</v>
      </c>
      <c r="H69" s="19" t="s">
        <v>2</v>
      </c>
      <c r="I69" s="20" t="str">
        <f>VLOOKUP(H69,Varianti!$I$2:$J$4,2,FALSE)</f>
        <v>C</v>
      </c>
      <c r="J69" s="19" t="s">
        <v>3</v>
      </c>
      <c r="K69" s="20" t="str">
        <f>VLOOKUP(J69,Varianti!$K$2:$L$5,2,FALSE)</f>
        <v>C</v>
      </c>
      <c r="L69" s="19" t="s">
        <v>67</v>
      </c>
      <c r="M69" s="20" t="str">
        <f>VLOOKUP(L69,Varianti!$M$2:$N$4,2,FALSE)</f>
        <v>S</v>
      </c>
      <c r="N69" s="8" t="s">
        <v>51</v>
      </c>
      <c r="O69" s="8" t="s">
        <v>53</v>
      </c>
      <c r="P69" t="str">
        <f t="shared" si="3"/>
        <v>MF3530PCCSLLLHHH</v>
      </c>
      <c r="T69" s="28"/>
    </row>
    <row r="70" spans="1:20" x14ac:dyDescent="0.3">
      <c r="A70" s="19" t="s">
        <v>66</v>
      </c>
      <c r="B70" s="19" t="s">
        <v>19</v>
      </c>
      <c r="C70" s="20" t="str">
        <f>VLOOKUP(B70,Varianti!$A$2:$B$4,2,FALSE)</f>
        <v>F</v>
      </c>
      <c r="D70" s="19" t="s">
        <v>18</v>
      </c>
      <c r="E70" s="20">
        <f>VLOOKUP(D70,Varianti!$C$2:$D$6,2,FALSE)</f>
        <v>3530</v>
      </c>
      <c r="F70" s="19" t="s">
        <v>25</v>
      </c>
      <c r="G70" s="20" t="str">
        <f>VLOOKUP(F70,Varianti!$E$2:$F$3,2,FALSE)</f>
        <v>P</v>
      </c>
      <c r="H70" s="19" t="s">
        <v>2</v>
      </c>
      <c r="I70" s="20" t="str">
        <f>VLOOKUP(H70,Varianti!$I$2:$J$4,2,FALSE)</f>
        <v>C</v>
      </c>
      <c r="J70" s="19" t="s">
        <v>5</v>
      </c>
      <c r="K70" s="20" t="str">
        <f>VLOOKUP(J70,Varianti!$K$2:$L$5,2,FALSE)</f>
        <v>S</v>
      </c>
      <c r="L70" s="19" t="s">
        <v>67</v>
      </c>
      <c r="M70" s="20" t="str">
        <f>VLOOKUP(L70,Varianti!$M$2:$N$4,2,FALSE)</f>
        <v>S</v>
      </c>
      <c r="N70" s="8" t="s">
        <v>51</v>
      </c>
      <c r="O70" s="8" t="s">
        <v>53</v>
      </c>
      <c r="P70" t="str">
        <f t="shared" si="3"/>
        <v>MF3530PCSSLLLHHH</v>
      </c>
      <c r="T70" s="28"/>
    </row>
    <row r="71" spans="1:20" x14ac:dyDescent="0.3">
      <c r="A71" s="19" t="s">
        <v>66</v>
      </c>
      <c r="B71" s="19" t="s">
        <v>19</v>
      </c>
      <c r="C71" s="20" t="str">
        <f>VLOOKUP(B71,Varianti!$A$2:$B$4,2,FALSE)</f>
        <v>F</v>
      </c>
      <c r="D71" s="19" t="s">
        <v>18</v>
      </c>
      <c r="E71" s="20">
        <f>VLOOKUP(D71,Varianti!$C$2:$D$6,2,FALSE)</f>
        <v>3530</v>
      </c>
      <c r="F71" s="19" t="s">
        <v>25</v>
      </c>
      <c r="G71" s="20" t="str">
        <f>VLOOKUP(F71,Varianti!$E$2:$F$3,2,FALSE)</f>
        <v>P</v>
      </c>
      <c r="H71" s="19" t="s">
        <v>6</v>
      </c>
      <c r="I71" s="20" t="str">
        <f>VLOOKUP(H71,Varianti!$I$2:$J$4,2,FALSE)</f>
        <v>R</v>
      </c>
      <c r="J71" s="19" t="s">
        <v>45</v>
      </c>
      <c r="K71" s="20" t="str">
        <f>VLOOKUP(J71,Varianti!$K$2:$L$5,2,FALSE)</f>
        <v>X</v>
      </c>
      <c r="L71" s="19" t="s">
        <v>67</v>
      </c>
      <c r="M71" s="20" t="str">
        <f>VLOOKUP(L71,Varianti!$M$2:$N$4,2,FALSE)</f>
        <v>S</v>
      </c>
      <c r="N71" s="8" t="s">
        <v>51</v>
      </c>
      <c r="O71" s="8" t="s">
        <v>53</v>
      </c>
      <c r="P71" t="str">
        <f t="shared" si="3"/>
        <v>MF3530PRXSLLLHHH</v>
      </c>
      <c r="T71" s="28"/>
    </row>
    <row r="72" spans="1:20" x14ac:dyDescent="0.3">
      <c r="A72" s="21" t="s">
        <v>66</v>
      </c>
      <c r="B72" s="21" t="s">
        <v>20</v>
      </c>
      <c r="C72" s="22" t="str">
        <f>VLOOKUP(B72,Varianti!$A$2:$B$4,2,FALSE)</f>
        <v>S</v>
      </c>
      <c r="D72" s="21" t="s">
        <v>21</v>
      </c>
      <c r="E72" s="22" t="str">
        <f>VLOOKUP(D72,Varianti!$C$2:$D$6,2,FALSE)</f>
        <v>FL35</v>
      </c>
      <c r="F72" s="21" t="s">
        <v>41</v>
      </c>
      <c r="G72" s="22" t="str">
        <f>VLOOKUP(F72,Varianti!$E$2:$F$3,2,FALSE)</f>
        <v>X</v>
      </c>
      <c r="H72" s="21" t="s">
        <v>4</v>
      </c>
      <c r="I72" s="22" t="str">
        <f>VLOOKUP(H72,Varianti!$I$2:$J$4,2,FALSE)</f>
        <v>I</v>
      </c>
      <c r="J72" s="21" t="s">
        <v>56</v>
      </c>
      <c r="K72" s="22" t="str">
        <f>VLOOKUP(J72,Varianti!$K$2:$L$5,2,FALSE)</f>
        <v>I</v>
      </c>
      <c r="L72" s="21" t="s">
        <v>67</v>
      </c>
      <c r="M72" s="22" t="str">
        <f>VLOOKUP(L72,Varianti!$M$2:$N$4,2,FALSE)</f>
        <v>S</v>
      </c>
      <c r="N72" s="8" t="s">
        <v>51</v>
      </c>
      <c r="O72" s="8" t="s">
        <v>53</v>
      </c>
      <c r="P72" t="str">
        <f t="shared" si="3"/>
        <v>MSFL35XIISLLLHHH</v>
      </c>
    </row>
    <row r="73" spans="1:20" x14ac:dyDescent="0.3">
      <c r="A73" s="19" t="s">
        <v>66</v>
      </c>
      <c r="B73" s="19" t="s">
        <v>20</v>
      </c>
      <c r="C73" s="20" t="str">
        <f>VLOOKUP(B73,Varianti!$A$2:$B$4,2,FALSE)</f>
        <v>S</v>
      </c>
      <c r="D73" s="19" t="s">
        <v>21</v>
      </c>
      <c r="E73" s="20" t="str">
        <f>VLOOKUP(D73,Varianti!$C$2:$D$6,2,FALSE)</f>
        <v>FL35</v>
      </c>
      <c r="F73" s="19" t="s">
        <v>41</v>
      </c>
      <c r="G73" s="20" t="str">
        <f>VLOOKUP(F73,Varianti!$E$2:$F$3,2,FALSE)</f>
        <v>X</v>
      </c>
      <c r="H73" s="19" t="s">
        <v>2</v>
      </c>
      <c r="I73" s="20" t="str">
        <f>VLOOKUP(H73,Varianti!$I$2:$J$4,2,FALSE)</f>
        <v>C</v>
      </c>
      <c r="J73" s="19" t="s">
        <v>3</v>
      </c>
      <c r="K73" s="20" t="str">
        <f>VLOOKUP(J73,Varianti!$K$2:$L$5,2,FALSE)</f>
        <v>C</v>
      </c>
      <c r="L73" s="19" t="s">
        <v>67</v>
      </c>
      <c r="M73" s="20" t="str">
        <f>VLOOKUP(L73,Varianti!$M$2:$N$4,2,FALSE)</f>
        <v>S</v>
      </c>
      <c r="N73" s="8" t="s">
        <v>51</v>
      </c>
      <c r="O73" s="8" t="s">
        <v>53</v>
      </c>
      <c r="P73" t="str">
        <f t="shared" si="3"/>
        <v>MSFL35XCCSLLLHHH</v>
      </c>
    </row>
    <row r="74" spans="1:20" x14ac:dyDescent="0.3">
      <c r="A74" s="19" t="s">
        <v>66</v>
      </c>
      <c r="B74" s="19" t="s">
        <v>20</v>
      </c>
      <c r="C74" s="20" t="str">
        <f>VLOOKUP(B74,Varianti!$A$2:$B$4,2,FALSE)</f>
        <v>S</v>
      </c>
      <c r="D74" s="19" t="s">
        <v>21</v>
      </c>
      <c r="E74" s="20" t="str">
        <f>VLOOKUP(D74,Varianti!$C$2:$D$6,2,FALSE)</f>
        <v>FL35</v>
      </c>
      <c r="F74" s="19" t="s">
        <v>41</v>
      </c>
      <c r="G74" s="20" t="str">
        <f>VLOOKUP(F74,Varianti!$E$2:$F$3,2,FALSE)</f>
        <v>X</v>
      </c>
      <c r="H74" s="19" t="s">
        <v>2</v>
      </c>
      <c r="I74" s="20" t="str">
        <f>VLOOKUP(H74,Varianti!$I$2:$J$4,2,FALSE)</f>
        <v>C</v>
      </c>
      <c r="J74" s="19" t="s">
        <v>5</v>
      </c>
      <c r="K74" s="20" t="str">
        <f>VLOOKUP(J74,Varianti!$K$2:$L$5,2,FALSE)</f>
        <v>S</v>
      </c>
      <c r="L74" s="19" t="s">
        <v>67</v>
      </c>
      <c r="M74" s="20" t="str">
        <f>VLOOKUP(L74,Varianti!$M$2:$N$4,2,FALSE)</f>
        <v>S</v>
      </c>
      <c r="N74" s="8" t="s">
        <v>51</v>
      </c>
      <c r="O74" s="8" t="s">
        <v>53</v>
      </c>
      <c r="P74" t="str">
        <f t="shared" si="3"/>
        <v>MSFL35XCSSLLLHHH</v>
      </c>
    </row>
    <row r="75" spans="1:20" x14ac:dyDescent="0.3">
      <c r="A75" s="21" t="s">
        <v>66</v>
      </c>
      <c r="B75" s="21" t="s">
        <v>20</v>
      </c>
      <c r="C75" s="22" t="str">
        <f>VLOOKUP(B75,Varianti!$A$2:$B$4,2,FALSE)</f>
        <v>S</v>
      </c>
      <c r="D75" s="21" t="s">
        <v>22</v>
      </c>
      <c r="E75" s="22" t="str">
        <f>VLOOKUP(D75,Varianti!$C$2:$D$6,2,FALSE)</f>
        <v>AT45</v>
      </c>
      <c r="F75" s="21" t="s">
        <v>41</v>
      </c>
      <c r="G75" s="22" t="str">
        <f>VLOOKUP(F75,Varianti!$E$2:$F$3,2,FALSE)</f>
        <v>X</v>
      </c>
      <c r="H75" s="21" t="s">
        <v>4</v>
      </c>
      <c r="I75" s="22" t="str">
        <f>VLOOKUP(H75,Varianti!$I$2:$J$4,2,FALSE)</f>
        <v>I</v>
      </c>
      <c r="J75" s="21" t="s">
        <v>56</v>
      </c>
      <c r="K75" s="22" t="str">
        <f>VLOOKUP(J75,Varianti!$K$2:$L$5,2,FALSE)</f>
        <v>I</v>
      </c>
      <c r="L75" s="21" t="s">
        <v>67</v>
      </c>
      <c r="M75" s="22" t="str">
        <f>VLOOKUP(L75,Varianti!$M$2:$N$4,2,FALSE)</f>
        <v>S</v>
      </c>
      <c r="N75" s="8" t="s">
        <v>51</v>
      </c>
      <c r="O75" s="8" t="s">
        <v>53</v>
      </c>
      <c r="P75" t="str">
        <f t="shared" si="3"/>
        <v>MSAT45XIISLLLHHH</v>
      </c>
    </row>
    <row r="76" spans="1:20" x14ac:dyDescent="0.3">
      <c r="A76" s="19" t="s">
        <v>66</v>
      </c>
      <c r="B76" s="19" t="s">
        <v>20</v>
      </c>
      <c r="C76" s="20" t="str">
        <f>VLOOKUP(B76,Varianti!$A$2:$B$4,2,FALSE)</f>
        <v>S</v>
      </c>
      <c r="D76" s="19" t="s">
        <v>22</v>
      </c>
      <c r="E76" s="20" t="str">
        <f>VLOOKUP(D76,Varianti!$C$2:$D$6,2,FALSE)</f>
        <v>AT45</v>
      </c>
      <c r="F76" s="19" t="s">
        <v>41</v>
      </c>
      <c r="G76" s="20" t="str">
        <f>VLOOKUP(F76,Varianti!$E$2:$F$3,2,FALSE)</f>
        <v>X</v>
      </c>
      <c r="H76" s="19" t="s">
        <v>2</v>
      </c>
      <c r="I76" s="20" t="str">
        <f>VLOOKUP(H76,Varianti!$I$2:$J$4,2,FALSE)</f>
        <v>C</v>
      </c>
      <c r="J76" s="19" t="s">
        <v>3</v>
      </c>
      <c r="K76" s="20" t="str">
        <f>VLOOKUP(J76,Varianti!$K$2:$L$5,2,FALSE)</f>
        <v>C</v>
      </c>
      <c r="L76" s="19" t="s">
        <v>67</v>
      </c>
      <c r="M76" s="20" t="str">
        <f>VLOOKUP(L76,Varianti!$M$2:$N$4,2,FALSE)</f>
        <v>S</v>
      </c>
      <c r="N76" s="8" t="s">
        <v>51</v>
      </c>
      <c r="O76" s="8" t="s">
        <v>53</v>
      </c>
      <c r="P76" t="str">
        <f t="shared" si="3"/>
        <v>MSAT45XCCSLLLHHH</v>
      </c>
    </row>
    <row r="77" spans="1:20" x14ac:dyDescent="0.3">
      <c r="A77" s="19" t="s">
        <v>66</v>
      </c>
      <c r="B77" s="19" t="s">
        <v>20</v>
      </c>
      <c r="C77" s="20" t="str">
        <f>VLOOKUP(B77,Varianti!$A$2:$B$4,2,FALSE)</f>
        <v>S</v>
      </c>
      <c r="D77" s="19" t="s">
        <v>22</v>
      </c>
      <c r="E77" s="20" t="str">
        <f>VLOOKUP(D77,Varianti!$C$2:$D$6,2,FALSE)</f>
        <v>AT45</v>
      </c>
      <c r="F77" s="19" t="s">
        <v>41</v>
      </c>
      <c r="G77" s="20" t="str">
        <f>VLOOKUP(F77,Varianti!$E$2:$F$3,2,FALSE)</f>
        <v>X</v>
      </c>
      <c r="H77" s="19" t="s">
        <v>2</v>
      </c>
      <c r="I77" s="20" t="str">
        <f>VLOOKUP(H77,Varianti!$I$2:$J$4,2,FALSE)</f>
        <v>C</v>
      </c>
      <c r="J77" s="19" t="s">
        <v>5</v>
      </c>
      <c r="K77" s="20" t="str">
        <f>VLOOKUP(J77,Varianti!$K$2:$L$5,2,FALSE)</f>
        <v>S</v>
      </c>
      <c r="L77" s="19" t="s">
        <v>67</v>
      </c>
      <c r="M77" s="20" t="str">
        <f>VLOOKUP(L77,Varianti!$M$2:$N$4,2,FALSE)</f>
        <v>S</v>
      </c>
      <c r="N77" s="8" t="s">
        <v>51</v>
      </c>
      <c r="O77" s="8" t="s">
        <v>53</v>
      </c>
      <c r="P77" t="str">
        <f t="shared" si="3"/>
        <v>MSAT45XCSSLLLHHH</v>
      </c>
    </row>
    <row r="80" spans="1:20" x14ac:dyDescent="0.3">
      <c r="C80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2ADD-3264-4338-BC16-CA04FC3C90FB}">
  <sheetPr codeName="Foglio3"/>
  <dimension ref="A1:Q21"/>
  <sheetViews>
    <sheetView tabSelected="1" zoomScale="85" zoomScaleNormal="85" workbookViewId="0">
      <selection activeCell="L21" sqref="L21"/>
    </sheetView>
  </sheetViews>
  <sheetFormatPr defaultRowHeight="14.4" x14ac:dyDescent="0.3"/>
  <cols>
    <col min="1" max="1" width="28.5546875" bestFit="1" customWidth="1"/>
    <col min="2" max="2" width="24.5546875" bestFit="1" customWidth="1"/>
    <col min="3" max="3" width="9.44140625" style="1" bestFit="1" customWidth="1"/>
    <col min="4" max="4" width="10.33203125" bestFit="1" customWidth="1"/>
    <col min="5" max="5" width="9.44140625" style="1" bestFit="1" customWidth="1"/>
    <col min="6" max="6" width="14.44140625" bestFit="1" customWidth="1"/>
    <col min="7" max="7" width="9.44140625" style="1" bestFit="1" customWidth="1"/>
    <col min="8" max="8" width="19.44140625" bestFit="1" customWidth="1"/>
    <col min="9" max="9" width="9.44140625" bestFit="1" customWidth="1"/>
    <col min="10" max="10" width="3.6640625" bestFit="1" customWidth="1"/>
    <col min="11" max="11" width="4.77734375" bestFit="1" customWidth="1"/>
    <col min="12" max="12" width="14.88671875" bestFit="1" customWidth="1"/>
    <col min="13" max="13" width="6.77734375" style="1" bestFit="1" customWidth="1"/>
    <col min="14" max="14" width="8.5546875" style="1" bestFit="1" customWidth="1"/>
    <col min="15" max="15" width="7.33203125" bestFit="1" customWidth="1"/>
    <col min="16" max="16" width="8.21875" bestFit="1" customWidth="1"/>
  </cols>
  <sheetData>
    <row r="1" spans="1:17" x14ac:dyDescent="0.3">
      <c r="A1" s="6" t="s">
        <v>37</v>
      </c>
      <c r="B1" s="6" t="s">
        <v>23</v>
      </c>
      <c r="C1" s="6" t="s">
        <v>24</v>
      </c>
      <c r="D1" s="6" t="s">
        <v>44</v>
      </c>
      <c r="E1" s="6" t="s">
        <v>24</v>
      </c>
      <c r="F1" s="6" t="s">
        <v>46</v>
      </c>
      <c r="G1" s="6" t="s">
        <v>24</v>
      </c>
      <c r="H1" s="6" t="s">
        <v>23</v>
      </c>
      <c r="I1" s="6" t="s">
        <v>24</v>
      </c>
      <c r="J1" s="5" t="s">
        <v>50</v>
      </c>
      <c r="K1" s="5" t="s">
        <v>52</v>
      </c>
      <c r="L1" s="6" t="s">
        <v>54</v>
      </c>
      <c r="M1" s="2" t="s">
        <v>71</v>
      </c>
      <c r="N1" s="2" t="s">
        <v>72</v>
      </c>
      <c r="O1" s="2" t="str">
        <f>"DBA " &amp; COUNTA(L:L)-1</f>
        <v>DBA 18</v>
      </c>
      <c r="P1" s="2" t="str">
        <f>"Griglie " &amp; COUNTA(M:M)-1</f>
        <v>Griglie 4</v>
      </c>
      <c r="Q1" s="2" t="str">
        <f>"Disegni " &amp; COUNTA(N:N)-1</f>
        <v>Disegni 9</v>
      </c>
    </row>
    <row r="2" spans="1:17" x14ac:dyDescent="0.3">
      <c r="A2" s="19" t="s">
        <v>13</v>
      </c>
      <c r="B2" s="19" t="s">
        <v>9</v>
      </c>
      <c r="C2" s="20" t="str">
        <f>VLOOKUP(B2,Varianti!$A$9:$B$12,2,FALSE)</f>
        <v>PC</v>
      </c>
      <c r="D2" s="19" t="s">
        <v>4</v>
      </c>
      <c r="E2" s="20" t="str">
        <f>VLOOKUP(D2,Varianti!$C$9:$D$10,2,FALSE)</f>
        <v>I</v>
      </c>
      <c r="F2" s="19" t="s">
        <v>56</v>
      </c>
      <c r="G2" s="20" t="str">
        <f>VLOOKUP(F2,Varianti!$E$9:$F$12,2,FALSE)</f>
        <v>I</v>
      </c>
      <c r="H2" s="19" t="s">
        <v>41</v>
      </c>
      <c r="I2" s="19" t="str">
        <f>VLOOKUP(H2,Varianti!$G$9:$H$10,2,FALSE)</f>
        <v>X</v>
      </c>
      <c r="J2" s="8" t="s">
        <v>51</v>
      </c>
      <c r="K2" s="8" t="s">
        <v>53</v>
      </c>
      <c r="L2" s="19" t="str">
        <f>_xlfn.CONCAT("M"&amp;C2,E2,G2,I2,J2,K2)</f>
        <v>MPCIIXLLLHHH</v>
      </c>
      <c r="M2" s="1" t="s">
        <v>70</v>
      </c>
      <c r="N2" s="1" t="s">
        <v>70</v>
      </c>
    </row>
    <row r="3" spans="1:17" x14ac:dyDescent="0.3">
      <c r="A3" s="19" t="s">
        <v>13</v>
      </c>
      <c r="B3" s="19" t="s">
        <v>9</v>
      </c>
      <c r="C3" s="20" t="str">
        <f>VLOOKUP(B3,Varianti!$A$9:$B$12,2,FALSE)</f>
        <v>PC</v>
      </c>
      <c r="D3" s="19" t="s">
        <v>2</v>
      </c>
      <c r="E3" s="20" t="str">
        <f>VLOOKUP(D3,Varianti!$C$9:$D$10,2,FALSE)</f>
        <v>C</v>
      </c>
      <c r="F3" s="19" t="s">
        <v>45</v>
      </c>
      <c r="G3" s="20" t="str">
        <f>VLOOKUP(F3,Varianti!$E$9:$F$12,2,FALSE)</f>
        <v>X</v>
      </c>
      <c r="H3" s="19" t="s">
        <v>41</v>
      </c>
      <c r="I3" s="19" t="str">
        <f>VLOOKUP(H3,Varianti!$G$9:$H$10,2,FALSE)</f>
        <v>X</v>
      </c>
      <c r="J3" s="8" t="s">
        <v>51</v>
      </c>
      <c r="K3" s="8" t="s">
        <v>53</v>
      </c>
      <c r="L3" s="19" t="str">
        <f>_xlfn.CONCAT("M"&amp;C3,E3,G3,I3,J3,K3)</f>
        <v>MPCCXXLLLHHH</v>
      </c>
      <c r="N3" s="1" t="s">
        <v>70</v>
      </c>
    </row>
    <row r="4" spans="1:17" x14ac:dyDescent="0.3">
      <c r="A4" s="19" t="s">
        <v>13</v>
      </c>
      <c r="B4" s="19" t="s">
        <v>10</v>
      </c>
      <c r="C4" s="20" t="str">
        <f>VLOOKUP(B4,Varianti!$A$9:$B$12,2,FALSE)</f>
        <v>PT</v>
      </c>
      <c r="D4" s="19" t="s">
        <v>4</v>
      </c>
      <c r="E4" s="20" t="str">
        <f>VLOOKUP(D4,Varianti!$C$9:$D$10,2,FALSE)</f>
        <v>I</v>
      </c>
      <c r="F4" s="19" t="s">
        <v>45</v>
      </c>
      <c r="G4" s="20" t="str">
        <f>VLOOKUP(F4,Varianti!$E$9:$F$12,2,FALSE)</f>
        <v>X</v>
      </c>
      <c r="H4" s="19" t="s">
        <v>41</v>
      </c>
      <c r="I4" s="19" t="str">
        <f>VLOOKUP(H4,Varianti!$G$9:$H$10,2,FALSE)</f>
        <v>X</v>
      </c>
      <c r="J4" s="8" t="s">
        <v>51</v>
      </c>
      <c r="K4" s="8" t="s">
        <v>53</v>
      </c>
      <c r="L4" s="19" t="str">
        <f>_xlfn.CONCAT("M"&amp;C4,E4,G4,I4,J4,K4)</f>
        <v>MPTIXXLLLHHH</v>
      </c>
      <c r="M4" s="1" t="s">
        <v>70</v>
      </c>
      <c r="N4" s="1" t="s">
        <v>70</v>
      </c>
    </row>
    <row r="5" spans="1:17" x14ac:dyDescent="0.3">
      <c r="A5" s="19" t="s">
        <v>13</v>
      </c>
      <c r="B5" s="19" t="s">
        <v>10</v>
      </c>
      <c r="C5" s="20" t="str">
        <f>VLOOKUP(B5,Varianti!$A$9:$B$12,2,FALSE)</f>
        <v>PT</v>
      </c>
      <c r="D5" s="19" t="s">
        <v>2</v>
      </c>
      <c r="E5" s="20" t="str">
        <f>VLOOKUP(D5,Varianti!$C$9:$D$10,2,FALSE)</f>
        <v>C</v>
      </c>
      <c r="F5" s="19" t="s">
        <v>45</v>
      </c>
      <c r="G5" s="20" t="str">
        <f>VLOOKUP(F5,Varianti!$E$9:$F$12,2,FALSE)</f>
        <v>X</v>
      </c>
      <c r="H5" s="19" t="s">
        <v>41</v>
      </c>
      <c r="I5" s="19" t="str">
        <f>VLOOKUP(H5,Varianti!$G$9:$H$10,2,FALSE)</f>
        <v>X</v>
      </c>
      <c r="J5" s="8" t="s">
        <v>51</v>
      </c>
      <c r="K5" s="8" t="s">
        <v>53</v>
      </c>
      <c r="L5" s="19" t="str">
        <f>_xlfn.CONCAT("M"&amp;C5,E5,G5,I5,J5,K5)</f>
        <v>MPTCXXLLLHHH</v>
      </c>
      <c r="N5" s="1" t="s">
        <v>70</v>
      </c>
    </row>
    <row r="6" spans="1:17" x14ac:dyDescent="0.3">
      <c r="A6" s="19" t="s">
        <v>13</v>
      </c>
      <c r="B6" s="19" t="s">
        <v>11</v>
      </c>
      <c r="C6" s="20" t="str">
        <f>VLOOKUP(B6,Varianti!$A$9:$B$12,2,FALSE)</f>
        <v>TT</v>
      </c>
      <c r="D6" s="19" t="s">
        <v>4</v>
      </c>
      <c r="E6" s="20" t="str">
        <f>VLOOKUP(D6,Varianti!$C$9:$D$10,2,FALSE)</f>
        <v>I</v>
      </c>
      <c r="F6" s="19" t="s">
        <v>56</v>
      </c>
      <c r="G6" s="20" t="str">
        <f>VLOOKUP(F6,Varianti!$E$9:$F$12,2,FALSE)</f>
        <v>I</v>
      </c>
      <c r="H6" s="19" t="s">
        <v>41</v>
      </c>
      <c r="I6" s="19" t="str">
        <f>VLOOKUP(H6,Varianti!$G$9:$H$10,2,FALSE)</f>
        <v>X</v>
      </c>
      <c r="J6" s="8" t="s">
        <v>51</v>
      </c>
      <c r="K6" s="8" t="s">
        <v>53</v>
      </c>
      <c r="L6" s="19" t="str">
        <f>_xlfn.CONCAT("M"&amp;C6,E6,G6,I6,J6,K6)</f>
        <v>MTTIIXLLLHHH</v>
      </c>
      <c r="M6" s="1" t="s">
        <v>70</v>
      </c>
      <c r="N6" s="1" t="s">
        <v>70</v>
      </c>
    </row>
    <row r="7" spans="1:17" x14ac:dyDescent="0.3">
      <c r="A7" s="19" t="s">
        <v>13</v>
      </c>
      <c r="B7" s="19" t="s">
        <v>11</v>
      </c>
      <c r="C7" s="20" t="str">
        <f>VLOOKUP(B7,Varianti!$A$9:$B$12,2,FALSE)</f>
        <v>TT</v>
      </c>
      <c r="D7" s="19" t="s">
        <v>2</v>
      </c>
      <c r="E7" s="20" t="str">
        <f>VLOOKUP(D7,Varianti!$C$9:$D$10,2,FALSE)</f>
        <v>C</v>
      </c>
      <c r="F7" s="19" t="s">
        <v>3</v>
      </c>
      <c r="G7" s="20" t="str">
        <f>VLOOKUP(F7,Varianti!$E$9:$F$12,2,FALSE)</f>
        <v>C</v>
      </c>
      <c r="H7" s="19" t="s">
        <v>41</v>
      </c>
      <c r="I7" s="19" t="str">
        <f>VLOOKUP(H7,Varianti!$G$9:$H$10,2,FALSE)</f>
        <v>X</v>
      </c>
      <c r="J7" s="8" t="s">
        <v>51</v>
      </c>
      <c r="K7" s="8" t="s">
        <v>53</v>
      </c>
      <c r="L7" s="19" t="str">
        <f>_xlfn.CONCAT("M"&amp;C7,E7,G7,I7,J7,K7)</f>
        <v>MTTCCXLLLHHH</v>
      </c>
      <c r="N7" s="1" t="s">
        <v>70</v>
      </c>
    </row>
    <row r="8" spans="1:17" x14ac:dyDescent="0.3">
      <c r="A8" s="19" t="s">
        <v>13</v>
      </c>
      <c r="B8" s="19" t="s">
        <v>11</v>
      </c>
      <c r="C8" s="20" t="str">
        <f>VLOOKUP(B8,Varianti!$A$9:$B$12,2,FALSE)</f>
        <v>TT</v>
      </c>
      <c r="D8" s="19" t="s">
        <v>2</v>
      </c>
      <c r="E8" s="20" t="str">
        <f>VLOOKUP(D8,Varianti!$C$9:$D$10,2,FALSE)</f>
        <v>C</v>
      </c>
      <c r="F8" s="19" t="s">
        <v>5</v>
      </c>
      <c r="G8" s="20" t="str">
        <f>VLOOKUP(F8,Varianti!$E$9:$F$12,2,FALSE)</f>
        <v>S</v>
      </c>
      <c r="H8" s="19" t="s">
        <v>41</v>
      </c>
      <c r="I8" s="19" t="str">
        <f>VLOOKUP(H8,Varianti!$G$9:$H$10,2,FALSE)</f>
        <v>X</v>
      </c>
      <c r="J8" s="8" t="s">
        <v>51</v>
      </c>
      <c r="K8" s="8" t="s">
        <v>53</v>
      </c>
      <c r="L8" s="19" t="str">
        <f>_xlfn.CONCAT("M"&amp;C8,E8,G8,I8,J8,K8)</f>
        <v>MTTCSXLLLHHH</v>
      </c>
      <c r="N8" s="1" t="s">
        <v>70</v>
      </c>
    </row>
    <row r="9" spans="1:17" x14ac:dyDescent="0.3">
      <c r="A9" s="19" t="s">
        <v>13</v>
      </c>
      <c r="B9" s="19" t="s">
        <v>12</v>
      </c>
      <c r="C9" s="20" t="str">
        <f>VLOOKUP(B9,Varianti!$A$9:$B$12,2,FALSE)</f>
        <v>SP</v>
      </c>
      <c r="D9" s="19" t="s">
        <v>4</v>
      </c>
      <c r="E9" s="20" t="str">
        <f>VLOOKUP(D9,Varianti!$C$9:$D$10,2,FALSE)</f>
        <v>I</v>
      </c>
      <c r="F9" s="19" t="s">
        <v>56</v>
      </c>
      <c r="G9" s="20" t="str">
        <f>VLOOKUP(F9,Varianti!$E$9:$F$12,2,FALSE)</f>
        <v>I</v>
      </c>
      <c r="H9" s="19" t="s">
        <v>41</v>
      </c>
      <c r="I9" s="19" t="str">
        <f>VLOOKUP(H9,Varianti!$G$9:$H$10,2,FALSE)</f>
        <v>X</v>
      </c>
      <c r="J9" s="8" t="s">
        <v>51</v>
      </c>
      <c r="K9" s="8" t="s">
        <v>53</v>
      </c>
      <c r="L9" s="19" t="str">
        <f>_xlfn.CONCAT("M"&amp;C9,E9,G9,I9,J9,K9)</f>
        <v>MSPIIXLLLHHH</v>
      </c>
      <c r="M9" s="1" t="s">
        <v>70</v>
      </c>
      <c r="N9" s="1" t="s">
        <v>70</v>
      </c>
    </row>
    <row r="10" spans="1:17" x14ac:dyDescent="0.3">
      <c r="A10" s="19" t="s">
        <v>13</v>
      </c>
      <c r="B10" s="19" t="s">
        <v>12</v>
      </c>
      <c r="C10" s="20" t="str">
        <f>VLOOKUP(B10,Varianti!$A$9:$B$12,2,FALSE)</f>
        <v>SP</v>
      </c>
      <c r="D10" s="19" t="s">
        <v>2</v>
      </c>
      <c r="E10" s="20" t="str">
        <f>VLOOKUP(D10,Varianti!$C$9:$D$10,2,FALSE)</f>
        <v>C</v>
      </c>
      <c r="F10" s="19" t="s">
        <v>3</v>
      </c>
      <c r="G10" s="20" t="str">
        <f>VLOOKUP(F10,Varianti!$E$9:$F$12,2,FALSE)</f>
        <v>C</v>
      </c>
      <c r="H10" s="19" t="s">
        <v>41</v>
      </c>
      <c r="I10" s="19" t="str">
        <f>VLOOKUP(H10,Varianti!$G$9:$H$10,2,FALSE)</f>
        <v>X</v>
      </c>
      <c r="J10" s="8" t="s">
        <v>51</v>
      </c>
      <c r="K10" s="8" t="s">
        <v>53</v>
      </c>
      <c r="L10" s="19" t="str">
        <f>_xlfn.CONCAT("M"&amp;C10,E10,G10,I10,J10,K10)</f>
        <v>MSPCCXLLLHHH</v>
      </c>
      <c r="N10" s="1" t="s">
        <v>70</v>
      </c>
    </row>
    <row r="11" spans="1:17" x14ac:dyDescent="0.3">
      <c r="A11" s="19" t="s">
        <v>68</v>
      </c>
      <c r="B11" s="19" t="s">
        <v>9</v>
      </c>
      <c r="C11" s="20" t="str">
        <f>VLOOKUP(B11,Varianti!$A$9:$B$12,2,FALSE)</f>
        <v>PC</v>
      </c>
      <c r="D11" s="19" t="s">
        <v>4</v>
      </c>
      <c r="E11" s="20" t="str">
        <f>VLOOKUP(D11,Varianti!$C$9:$D$10,2,FALSE)</f>
        <v>I</v>
      </c>
      <c r="F11" s="19" t="s">
        <v>56</v>
      </c>
      <c r="G11" s="20" t="str">
        <f>VLOOKUP(F11,Varianti!$E$9:$F$12,2,FALSE)</f>
        <v>I</v>
      </c>
      <c r="H11" s="19" t="s">
        <v>67</v>
      </c>
      <c r="I11" s="19" t="str">
        <f>VLOOKUP(H11,Varianti!$G$9:$H$10,2,FALSE)</f>
        <v>S</v>
      </c>
      <c r="J11" s="8" t="s">
        <v>51</v>
      </c>
      <c r="K11" s="8" t="s">
        <v>53</v>
      </c>
      <c r="L11" s="19" t="str">
        <f>_xlfn.CONCAT("M"&amp;C11,E11,G11,I11,J11,K11)</f>
        <v>MPCIISLLLHHH</v>
      </c>
    </row>
    <row r="12" spans="1:17" x14ac:dyDescent="0.3">
      <c r="A12" s="19" t="s">
        <v>68</v>
      </c>
      <c r="B12" s="19" t="s">
        <v>9</v>
      </c>
      <c r="C12" s="20" t="str">
        <f>VLOOKUP(B12,Varianti!$A$9:$B$12,2,FALSE)</f>
        <v>PC</v>
      </c>
      <c r="D12" s="19" t="s">
        <v>2</v>
      </c>
      <c r="E12" s="20" t="str">
        <f>VLOOKUP(D12,Varianti!$C$9:$D$10,2,FALSE)</f>
        <v>C</v>
      </c>
      <c r="F12" s="19" t="s">
        <v>45</v>
      </c>
      <c r="G12" s="20" t="str">
        <f>VLOOKUP(F12,Varianti!$E$9:$F$12,2,FALSE)</f>
        <v>X</v>
      </c>
      <c r="H12" s="19" t="s">
        <v>67</v>
      </c>
      <c r="I12" s="19" t="str">
        <f>VLOOKUP(H12,Varianti!$G$9:$H$10,2,FALSE)</f>
        <v>S</v>
      </c>
      <c r="J12" s="8" t="s">
        <v>51</v>
      </c>
      <c r="K12" s="8" t="s">
        <v>53</v>
      </c>
      <c r="L12" s="19" t="str">
        <f>_xlfn.CONCAT("M"&amp;C12,E12,G12,I12,J12,K12)</f>
        <v>MPCCXSLLLHHH</v>
      </c>
    </row>
    <row r="13" spans="1:17" x14ac:dyDescent="0.3">
      <c r="A13" s="19" t="s">
        <v>68</v>
      </c>
      <c r="B13" s="19" t="s">
        <v>10</v>
      </c>
      <c r="C13" s="20" t="str">
        <f>VLOOKUP(B13,Varianti!$A$9:$B$12,2,FALSE)</f>
        <v>PT</v>
      </c>
      <c r="D13" s="19" t="s">
        <v>4</v>
      </c>
      <c r="E13" s="20" t="str">
        <f>VLOOKUP(D13,Varianti!$C$9:$D$10,2,FALSE)</f>
        <v>I</v>
      </c>
      <c r="F13" s="19" t="s">
        <v>45</v>
      </c>
      <c r="G13" s="20" t="str">
        <f>VLOOKUP(F13,Varianti!$E$9:$F$12,2,FALSE)</f>
        <v>X</v>
      </c>
      <c r="H13" s="19" t="s">
        <v>67</v>
      </c>
      <c r="I13" s="19" t="str">
        <f>VLOOKUP(H13,Varianti!$G$9:$H$10,2,FALSE)</f>
        <v>S</v>
      </c>
      <c r="J13" s="8" t="s">
        <v>51</v>
      </c>
      <c r="K13" s="8" t="s">
        <v>53</v>
      </c>
      <c r="L13" s="19" t="str">
        <f>_xlfn.CONCAT("M"&amp;C13,E13,G13,I13,J13,K13)</f>
        <v>MPTIXSLLLHHH</v>
      </c>
    </row>
    <row r="14" spans="1:17" x14ac:dyDescent="0.3">
      <c r="A14" s="19" t="s">
        <v>68</v>
      </c>
      <c r="B14" s="19" t="s">
        <v>10</v>
      </c>
      <c r="C14" s="20" t="str">
        <f>VLOOKUP(B14,Varianti!$A$9:$B$12,2,FALSE)</f>
        <v>PT</v>
      </c>
      <c r="D14" s="19" t="s">
        <v>2</v>
      </c>
      <c r="E14" s="20" t="str">
        <f>VLOOKUP(D14,Varianti!$C$9:$D$10,2,FALSE)</f>
        <v>C</v>
      </c>
      <c r="F14" s="19" t="s">
        <v>45</v>
      </c>
      <c r="G14" s="20" t="str">
        <f>VLOOKUP(F14,Varianti!$E$9:$F$12,2,FALSE)</f>
        <v>X</v>
      </c>
      <c r="H14" s="19" t="s">
        <v>67</v>
      </c>
      <c r="I14" s="19" t="str">
        <f>VLOOKUP(H14,Varianti!$G$9:$H$10,2,FALSE)</f>
        <v>S</v>
      </c>
      <c r="J14" s="8" t="s">
        <v>51</v>
      </c>
      <c r="K14" s="8" t="s">
        <v>53</v>
      </c>
      <c r="L14" s="19" t="str">
        <f>_xlfn.CONCAT("M"&amp;C14,E14,G14,I14,J14,K14)</f>
        <v>MPTCXSLLLHHH</v>
      </c>
    </row>
    <row r="15" spans="1:17" x14ac:dyDescent="0.3">
      <c r="A15" s="19" t="s">
        <v>68</v>
      </c>
      <c r="B15" s="19" t="s">
        <v>11</v>
      </c>
      <c r="C15" s="20" t="str">
        <f>VLOOKUP(B15,Varianti!$A$9:$B$12,2,FALSE)</f>
        <v>TT</v>
      </c>
      <c r="D15" s="19" t="s">
        <v>4</v>
      </c>
      <c r="E15" s="20" t="str">
        <f>VLOOKUP(D15,Varianti!$C$9:$D$10,2,FALSE)</f>
        <v>I</v>
      </c>
      <c r="F15" s="19" t="s">
        <v>56</v>
      </c>
      <c r="G15" s="20" t="str">
        <f>VLOOKUP(F15,Varianti!$E$9:$F$12,2,FALSE)</f>
        <v>I</v>
      </c>
      <c r="H15" s="19" t="s">
        <v>67</v>
      </c>
      <c r="I15" s="19" t="str">
        <f>VLOOKUP(H15,Varianti!$G$9:$H$10,2,FALSE)</f>
        <v>S</v>
      </c>
      <c r="J15" s="8" t="s">
        <v>51</v>
      </c>
      <c r="K15" s="8" t="s">
        <v>53</v>
      </c>
      <c r="L15" s="19" t="str">
        <f>_xlfn.CONCAT("M"&amp;C15,E15,G15,I15,J15,K15)</f>
        <v>MTTIISLLLHHH</v>
      </c>
    </row>
    <row r="16" spans="1:17" x14ac:dyDescent="0.3">
      <c r="A16" s="19" t="s">
        <v>68</v>
      </c>
      <c r="B16" s="19" t="s">
        <v>11</v>
      </c>
      <c r="C16" s="20" t="str">
        <f>VLOOKUP(B16,Varianti!$A$9:$B$12,2,FALSE)</f>
        <v>TT</v>
      </c>
      <c r="D16" s="19" t="s">
        <v>2</v>
      </c>
      <c r="E16" s="20" t="str">
        <f>VLOOKUP(D16,Varianti!$C$9:$D$10,2,FALSE)</f>
        <v>C</v>
      </c>
      <c r="F16" s="19" t="s">
        <v>3</v>
      </c>
      <c r="G16" s="20" t="str">
        <f>VLOOKUP(F16,Varianti!$E$9:$F$12,2,FALSE)</f>
        <v>C</v>
      </c>
      <c r="H16" s="19" t="s">
        <v>67</v>
      </c>
      <c r="I16" s="19" t="str">
        <f>VLOOKUP(H16,Varianti!$G$9:$H$10,2,FALSE)</f>
        <v>S</v>
      </c>
      <c r="J16" s="8" t="s">
        <v>51</v>
      </c>
      <c r="K16" s="8" t="s">
        <v>53</v>
      </c>
      <c r="L16" s="19" t="str">
        <f>_xlfn.CONCAT("M"&amp;C16,E16,G16,I16,J16,K16)</f>
        <v>MTTCCSLLLHHH</v>
      </c>
    </row>
    <row r="17" spans="1:12" x14ac:dyDescent="0.3">
      <c r="A17" s="19" t="s">
        <v>68</v>
      </c>
      <c r="B17" s="19" t="s">
        <v>11</v>
      </c>
      <c r="C17" s="20" t="str">
        <f>VLOOKUP(B17,Varianti!$A$9:$B$12,2,FALSE)</f>
        <v>TT</v>
      </c>
      <c r="D17" s="19" t="s">
        <v>2</v>
      </c>
      <c r="E17" s="20" t="str">
        <f>VLOOKUP(D17,Varianti!$C$9:$D$10,2,FALSE)</f>
        <v>C</v>
      </c>
      <c r="F17" s="19" t="s">
        <v>5</v>
      </c>
      <c r="G17" s="20" t="str">
        <f>VLOOKUP(F17,Varianti!$E$9:$F$12,2,FALSE)</f>
        <v>S</v>
      </c>
      <c r="H17" s="19" t="s">
        <v>67</v>
      </c>
      <c r="I17" s="19" t="str">
        <f>VLOOKUP(H17,Varianti!$G$9:$H$10,2,FALSE)</f>
        <v>S</v>
      </c>
      <c r="J17" s="8" t="s">
        <v>51</v>
      </c>
      <c r="K17" s="8" t="s">
        <v>53</v>
      </c>
      <c r="L17" s="19" t="str">
        <f>_xlfn.CONCAT("M"&amp;C17,E17,G17,I17,J17,K17)</f>
        <v>MTTCSSLLLHHH</v>
      </c>
    </row>
    <row r="18" spans="1:12" x14ac:dyDescent="0.3">
      <c r="A18" s="19" t="s">
        <v>68</v>
      </c>
      <c r="B18" s="19" t="s">
        <v>12</v>
      </c>
      <c r="C18" s="20" t="str">
        <f>VLOOKUP(B18,Varianti!$A$9:$B$12,2,FALSE)</f>
        <v>SP</v>
      </c>
      <c r="D18" s="19" t="s">
        <v>4</v>
      </c>
      <c r="E18" s="20" t="str">
        <f>VLOOKUP(D18,Varianti!$C$9:$D$10,2,FALSE)</f>
        <v>I</v>
      </c>
      <c r="F18" s="19" t="s">
        <v>56</v>
      </c>
      <c r="G18" s="20" t="str">
        <f>VLOOKUP(F18,Varianti!$E$9:$F$12,2,FALSE)</f>
        <v>I</v>
      </c>
      <c r="H18" s="19" t="s">
        <v>67</v>
      </c>
      <c r="I18" s="19" t="str">
        <f>VLOOKUP(H18,Varianti!$G$9:$H$10,2,FALSE)</f>
        <v>S</v>
      </c>
      <c r="J18" s="8" t="s">
        <v>51</v>
      </c>
      <c r="K18" s="8" t="s">
        <v>53</v>
      </c>
      <c r="L18" s="19" t="str">
        <f>_xlfn.CONCAT("M"&amp;C18,E18,G18,I18,J18,K18)</f>
        <v>MSPIISLLLHHH</v>
      </c>
    </row>
    <row r="19" spans="1:12" x14ac:dyDescent="0.3">
      <c r="A19" s="19" t="s">
        <v>68</v>
      </c>
      <c r="B19" s="19" t="s">
        <v>12</v>
      </c>
      <c r="C19" s="20" t="str">
        <f>VLOOKUP(B19,Varianti!$A$9:$B$12,2,FALSE)</f>
        <v>SP</v>
      </c>
      <c r="D19" s="19" t="s">
        <v>2</v>
      </c>
      <c r="E19" s="20" t="str">
        <f>VLOOKUP(D19,Varianti!$C$9:$D$10,2,FALSE)</f>
        <v>C</v>
      </c>
      <c r="F19" s="19" t="s">
        <v>3</v>
      </c>
      <c r="G19" s="20" t="str">
        <f>VLOOKUP(F19,Varianti!$E$9:$F$12,2,FALSE)</f>
        <v>C</v>
      </c>
      <c r="H19" s="19" t="s">
        <v>67</v>
      </c>
      <c r="I19" s="19" t="str">
        <f>VLOOKUP(H19,Varianti!$G$9:$H$10,2,FALSE)</f>
        <v>S</v>
      </c>
      <c r="J19" s="8" t="s">
        <v>51</v>
      </c>
      <c r="K19" s="8" t="s">
        <v>53</v>
      </c>
      <c r="L19" s="19" t="str">
        <f>_xlfn.CONCAT("M"&amp;C19,E19,G19,I19,J19,K19)</f>
        <v>MSPCCSLLLHHH</v>
      </c>
    </row>
    <row r="21" spans="1:12" x14ac:dyDescent="0.3">
      <c r="A21" s="2"/>
      <c r="B21" s="2"/>
      <c r="C21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58C0-E817-4008-B3AA-A1DDA7536998}">
  <sheetPr codeName="Foglio4"/>
  <dimension ref="A1:L7"/>
  <sheetViews>
    <sheetView zoomScale="85" zoomScaleNormal="85" workbookViewId="0">
      <selection activeCell="H2" sqref="H2"/>
    </sheetView>
  </sheetViews>
  <sheetFormatPr defaultRowHeight="14.4" x14ac:dyDescent="0.3"/>
  <cols>
    <col min="1" max="1" width="17" style="3" customWidth="1"/>
    <col min="2" max="2" width="7.77734375" style="3" bestFit="1" customWidth="1"/>
    <col min="3" max="3" width="18.5546875" style="3" bestFit="1" customWidth="1"/>
    <col min="4" max="4" width="23.77734375" style="3" bestFit="1" customWidth="1"/>
    <col min="5" max="5" width="37.77734375" style="3" bestFit="1" customWidth="1"/>
    <col min="6" max="6" width="18.77734375" style="3" bestFit="1" customWidth="1"/>
    <col min="7" max="7" width="15" style="3" bestFit="1" customWidth="1"/>
    <col min="8" max="8" width="18.5546875" style="3" bestFit="1" customWidth="1"/>
    <col min="9" max="9" width="3.6640625" style="3" bestFit="1" customWidth="1"/>
    <col min="10" max="10" width="4.77734375" style="3" bestFit="1" customWidth="1"/>
    <col min="11" max="11" width="20.6640625" style="3" bestFit="1" customWidth="1"/>
    <col min="12" max="12" width="6.33203125" style="3" customWidth="1"/>
    <col min="13" max="16384" width="8.88671875" style="3"/>
  </cols>
  <sheetData>
    <row r="1" spans="1:12" s="4" customFormat="1" x14ac:dyDescent="0.3">
      <c r="A1" s="33" t="s">
        <v>33</v>
      </c>
      <c r="B1" s="29" t="s">
        <v>31</v>
      </c>
      <c r="C1" s="5" t="s">
        <v>23</v>
      </c>
      <c r="D1" s="5" t="s">
        <v>38</v>
      </c>
      <c r="E1" s="6" t="s">
        <v>47</v>
      </c>
      <c r="F1" s="5" t="s">
        <v>44</v>
      </c>
      <c r="G1" s="6" t="s">
        <v>46</v>
      </c>
      <c r="H1" s="7" t="s">
        <v>48</v>
      </c>
      <c r="I1" s="29" t="s">
        <v>50</v>
      </c>
      <c r="J1" s="29" t="s">
        <v>52</v>
      </c>
      <c r="K1" s="30" t="s">
        <v>54</v>
      </c>
      <c r="L1" s="32" t="s">
        <v>49</v>
      </c>
    </row>
    <row r="2" spans="1:12" s="4" customFormat="1" x14ac:dyDescent="0.3">
      <c r="A2" s="33"/>
      <c r="B2" s="29"/>
      <c r="C2" s="5" t="s">
        <v>15</v>
      </c>
      <c r="D2" s="5" t="s">
        <v>17</v>
      </c>
      <c r="E2" s="5" t="s">
        <v>41</v>
      </c>
      <c r="F2" s="5" t="s">
        <v>6</v>
      </c>
      <c r="G2" s="5" t="s">
        <v>56</v>
      </c>
      <c r="H2" s="5" t="s">
        <v>41</v>
      </c>
      <c r="I2" s="29"/>
      <c r="J2" s="29"/>
      <c r="K2" s="31"/>
      <c r="L2" s="32"/>
    </row>
    <row r="3" spans="1:12" x14ac:dyDescent="0.3">
      <c r="A3" s="3" t="s">
        <v>34</v>
      </c>
      <c r="B3" s="27" t="s">
        <v>32</v>
      </c>
      <c r="C3" s="27" t="str">
        <f>VLOOKUP(C2,Varianti!$A$2:$B$4,2,FALSE)</f>
        <v>B</v>
      </c>
      <c r="D3" s="27">
        <f>VLOOKUP(D2,Varianti!$C$2:$D$7,2,FALSE)</f>
        <v>3030</v>
      </c>
      <c r="E3" s="27" t="str">
        <f>VLOOKUP(E2,Varianti!$E$2:$F$3,2,FALSE)</f>
        <v>X</v>
      </c>
      <c r="F3" s="27" t="str">
        <f>VLOOKUP(F2,Varianti!$I$2:$J$6,2,FALSE)</f>
        <v>R</v>
      </c>
      <c r="G3" s="27" t="str">
        <f>VLOOKUP(G2,Varianti!$K$2:$L$5,2,FALSE)</f>
        <v>I</v>
      </c>
      <c r="H3" s="27" t="str">
        <f>VLOOKUP(H2,Varianti!$M$2:$N$4,2,FALSE)</f>
        <v>X</v>
      </c>
      <c r="I3" s="27" t="s">
        <v>51</v>
      </c>
      <c r="J3" s="27" t="s">
        <v>53</v>
      </c>
      <c r="K3" s="8" t="str">
        <f>_xlfn.CONCAT(B3:J3)</f>
        <v>MB3030XRIXLLLHHH</v>
      </c>
      <c r="L3" s="3">
        <f>LEN(K3)</f>
        <v>16</v>
      </c>
    </row>
    <row r="5" spans="1:12" x14ac:dyDescent="0.3">
      <c r="A5" s="33" t="s">
        <v>33</v>
      </c>
      <c r="B5" s="29" t="s">
        <v>31</v>
      </c>
      <c r="C5" s="5" t="s">
        <v>23</v>
      </c>
      <c r="D5" s="8"/>
      <c r="E5" s="8"/>
      <c r="F5" s="5" t="s">
        <v>44</v>
      </c>
      <c r="G5" s="6" t="s">
        <v>46</v>
      </c>
      <c r="H5" s="7" t="s">
        <v>48</v>
      </c>
      <c r="I5" s="29" t="s">
        <v>50</v>
      </c>
      <c r="J5" s="29" t="s">
        <v>52</v>
      </c>
      <c r="K5" s="30" t="s">
        <v>54</v>
      </c>
      <c r="L5" s="32" t="s">
        <v>49</v>
      </c>
    </row>
    <row r="6" spans="1:12" x14ac:dyDescent="0.3">
      <c r="A6" s="33"/>
      <c r="B6" s="29"/>
      <c r="C6" s="9" t="s">
        <v>9</v>
      </c>
      <c r="D6" s="8"/>
      <c r="E6" s="8"/>
      <c r="F6" s="5" t="s">
        <v>2</v>
      </c>
      <c r="G6" s="5" t="s">
        <v>56</v>
      </c>
      <c r="H6" s="5" t="s">
        <v>67</v>
      </c>
      <c r="I6" s="29"/>
      <c r="J6" s="29"/>
      <c r="K6" s="31"/>
      <c r="L6" s="32"/>
    </row>
    <row r="7" spans="1:12" x14ac:dyDescent="0.3">
      <c r="A7" s="3" t="s">
        <v>55</v>
      </c>
      <c r="B7" s="27" t="s">
        <v>32</v>
      </c>
      <c r="C7" s="27" t="str">
        <f>VLOOKUP(C6,Varianti!$A$9:$B$12,2,FALSE)</f>
        <v>PC</v>
      </c>
      <c r="D7" s="27"/>
      <c r="E7" s="27"/>
      <c r="F7" s="27" t="str">
        <f>VLOOKUP(F6,Varianti!$C$9:$D$10,2,FALSE)</f>
        <v>C</v>
      </c>
      <c r="G7" s="27" t="str">
        <f>VLOOKUP(G6,Varianti!$E$9:$F$12,2,FALSE)</f>
        <v>I</v>
      </c>
      <c r="H7" s="27" t="str">
        <f>VLOOKUP(H6,Varianti!G9:H11,2,FALSE)</f>
        <v>S</v>
      </c>
      <c r="I7" s="27" t="s">
        <v>51</v>
      </c>
      <c r="J7" s="27" t="s">
        <v>53</v>
      </c>
      <c r="K7" s="8" t="str">
        <f>_xlfn.CONCAT(B7:J7)</f>
        <v>MPCCISLLLHHH</v>
      </c>
      <c r="L7" s="3">
        <f>LEN(K7)</f>
        <v>12</v>
      </c>
    </row>
  </sheetData>
  <mergeCells count="12">
    <mergeCell ref="B5:B6"/>
    <mergeCell ref="A5:A6"/>
    <mergeCell ref="A1:A2"/>
    <mergeCell ref="B1:B2"/>
    <mergeCell ref="I1:I2"/>
    <mergeCell ref="J1:J2"/>
    <mergeCell ref="K1:K2"/>
    <mergeCell ref="L1:L2"/>
    <mergeCell ref="I5:I6"/>
    <mergeCell ref="J5:J6"/>
    <mergeCell ref="K5:K6"/>
    <mergeCell ref="L5:L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77F2955-11C9-41D4-8E6C-55E2862C44AA}">
          <x14:formula1>
            <xm:f>Varianti!$A$2:$A$4</xm:f>
          </x14:formula1>
          <xm:sqref>C2</xm:sqref>
        </x14:dataValidation>
        <x14:dataValidation type="list" allowBlank="1" showInputMessage="1" showErrorMessage="1" xr:uid="{7D01D0AE-030B-4B8D-B5AD-F25027F7C4EE}">
          <x14:formula1>
            <xm:f>Varianti!$C$2:$C$6</xm:f>
          </x14:formula1>
          <xm:sqref>D2</xm:sqref>
        </x14:dataValidation>
        <x14:dataValidation type="list" allowBlank="1" showInputMessage="1" showErrorMessage="1" xr:uid="{934D924B-355E-4785-8A72-61667D0681CF}">
          <x14:formula1>
            <xm:f>Varianti!$E$2:$E$3</xm:f>
          </x14:formula1>
          <xm:sqref>E2</xm:sqref>
        </x14:dataValidation>
        <x14:dataValidation type="list" allowBlank="1" showInputMessage="1" showErrorMessage="1" xr:uid="{31A60F73-73B9-49C9-9C43-DF40E0C52CF1}">
          <x14:formula1>
            <xm:f>Varianti!$K$2:$K$5</xm:f>
          </x14:formula1>
          <xm:sqref>G2</xm:sqref>
        </x14:dataValidation>
        <x14:dataValidation type="list" allowBlank="1" showInputMessage="1" showErrorMessage="1" xr:uid="{E114C800-DBB3-4A48-8EFA-43550C1813B7}">
          <x14:formula1>
            <xm:f>Varianti!$M$2:$M$4</xm:f>
          </x14:formula1>
          <xm:sqref>H2</xm:sqref>
        </x14:dataValidation>
        <x14:dataValidation type="list" allowBlank="1" showInputMessage="1" showErrorMessage="1" xr:uid="{78392B06-2F3A-4888-ACDA-AE09D8474FCE}">
          <x14:formula1>
            <xm:f>Varianti!$I$2:$I$6</xm:f>
          </x14:formula1>
          <xm:sqref>F2</xm:sqref>
        </x14:dataValidation>
        <x14:dataValidation type="list" allowBlank="1" showInputMessage="1" showErrorMessage="1" xr:uid="{C9C9C042-2F4D-4574-B0FE-BA015A70C325}">
          <x14:formula1>
            <xm:f>Varianti!$A$9:$A$12</xm:f>
          </x14:formula1>
          <xm:sqref>C6</xm:sqref>
        </x14:dataValidation>
        <x14:dataValidation type="list" allowBlank="1" showInputMessage="1" showErrorMessage="1" xr:uid="{81AA0A65-F644-4076-A1B3-7431B3D1418B}">
          <x14:formula1>
            <xm:f>Varianti!$C$9:$C$10</xm:f>
          </x14:formula1>
          <xm:sqref>F6</xm:sqref>
        </x14:dataValidation>
        <x14:dataValidation type="list" allowBlank="1" showInputMessage="1" showErrorMessage="1" xr:uid="{811A24A7-919F-465B-9945-7A59331CC680}">
          <x14:formula1>
            <xm:f>Varianti!$E$9:$E$12</xm:f>
          </x14:formula1>
          <xm:sqref>G6</xm:sqref>
        </x14:dataValidation>
        <x14:dataValidation type="list" allowBlank="1" showInputMessage="1" showErrorMessage="1" xr:uid="{6524D21A-3741-4DAF-84F9-6CCDAE6993F8}">
          <x14:formula1>
            <xm:f>Varianti!$G$9:$G$11</xm:f>
          </x14:formula1>
          <xm:sqref>H6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73B5-F3AE-47CE-8195-9D70AADE602F}">
  <sheetPr codeName="Foglio5"/>
  <dimension ref="A1:N12"/>
  <sheetViews>
    <sheetView workbookViewId="0"/>
  </sheetViews>
  <sheetFormatPr defaultRowHeight="14.4" x14ac:dyDescent="0.3"/>
  <cols>
    <col min="1" max="1" width="19.77734375" customWidth="1"/>
    <col min="3" max="3" width="20.44140625" customWidth="1"/>
    <col min="5" max="5" width="18.6640625" customWidth="1"/>
    <col min="7" max="7" width="19.6640625" customWidth="1"/>
    <col min="9" max="9" width="14.5546875" customWidth="1"/>
    <col min="11" max="11" width="13.88671875" bestFit="1" customWidth="1"/>
    <col min="13" max="13" width="13.5546875" customWidth="1"/>
  </cols>
  <sheetData>
    <row r="1" spans="1:14" s="2" customFormat="1" x14ac:dyDescent="0.3">
      <c r="A1" s="10" t="s">
        <v>23</v>
      </c>
      <c r="B1" s="14" t="s">
        <v>24</v>
      </c>
      <c r="C1" s="16" t="s">
        <v>38</v>
      </c>
      <c r="D1" s="11" t="s">
        <v>24</v>
      </c>
      <c r="E1" s="10" t="s">
        <v>47</v>
      </c>
      <c r="F1" s="14" t="s">
        <v>24</v>
      </c>
      <c r="G1" s="10" t="s">
        <v>57</v>
      </c>
      <c r="H1" s="11" t="s">
        <v>24</v>
      </c>
      <c r="I1" s="16" t="s">
        <v>44</v>
      </c>
      <c r="J1" s="14" t="s">
        <v>24</v>
      </c>
      <c r="K1" s="10" t="s">
        <v>46</v>
      </c>
      <c r="L1" s="11" t="s">
        <v>24</v>
      </c>
      <c r="M1" s="23" t="s">
        <v>48</v>
      </c>
      <c r="N1" s="11" t="s">
        <v>24</v>
      </c>
    </row>
    <row r="2" spans="1:14" x14ac:dyDescent="0.3">
      <c r="A2" s="12" t="s">
        <v>15</v>
      </c>
      <c r="B2" s="1" t="s">
        <v>35</v>
      </c>
      <c r="C2" s="12" t="s">
        <v>16</v>
      </c>
      <c r="D2" s="24">
        <v>3025</v>
      </c>
      <c r="E2" s="12" t="s">
        <v>41</v>
      </c>
      <c r="F2" t="s">
        <v>42</v>
      </c>
      <c r="G2" s="12" t="s">
        <v>60</v>
      </c>
      <c r="H2" s="24" t="s">
        <v>36</v>
      </c>
      <c r="I2" s="12" t="s">
        <v>4</v>
      </c>
      <c r="J2" s="1" t="s">
        <v>27</v>
      </c>
      <c r="K2" s="12" t="s">
        <v>45</v>
      </c>
      <c r="L2" s="24" t="s">
        <v>42</v>
      </c>
      <c r="M2" t="s">
        <v>41</v>
      </c>
      <c r="N2" s="24" t="s">
        <v>42</v>
      </c>
    </row>
    <row r="3" spans="1:14" x14ac:dyDescent="0.3">
      <c r="A3" s="12" t="s">
        <v>19</v>
      </c>
      <c r="B3" s="1" t="s">
        <v>30</v>
      </c>
      <c r="C3" s="12" t="s">
        <v>17</v>
      </c>
      <c r="D3" s="24">
        <v>3030</v>
      </c>
      <c r="E3" s="13" t="s">
        <v>25</v>
      </c>
      <c r="F3" s="15" t="s">
        <v>43</v>
      </c>
      <c r="G3" s="12" t="s">
        <v>58</v>
      </c>
      <c r="H3" s="24" t="s">
        <v>26</v>
      </c>
      <c r="I3" s="12" t="s">
        <v>2</v>
      </c>
      <c r="J3" s="1" t="s">
        <v>28</v>
      </c>
      <c r="K3" s="12" t="s">
        <v>3</v>
      </c>
      <c r="L3" s="24" t="s">
        <v>28</v>
      </c>
      <c r="M3" s="15" t="s">
        <v>67</v>
      </c>
      <c r="N3" s="25" t="s">
        <v>40</v>
      </c>
    </row>
    <row r="4" spans="1:14" x14ac:dyDescent="0.3">
      <c r="A4" s="13" t="s">
        <v>20</v>
      </c>
      <c r="B4" s="26" t="s">
        <v>40</v>
      </c>
      <c r="C4" s="12" t="s">
        <v>18</v>
      </c>
      <c r="D4" s="24">
        <v>3530</v>
      </c>
      <c r="G4" s="13" t="s">
        <v>59</v>
      </c>
      <c r="H4" s="25" t="s">
        <v>30</v>
      </c>
      <c r="I4" s="13" t="s">
        <v>6</v>
      </c>
      <c r="J4" s="26" t="s">
        <v>29</v>
      </c>
      <c r="K4" s="12" t="s">
        <v>5</v>
      </c>
      <c r="L4" s="24" t="s">
        <v>40</v>
      </c>
    </row>
    <row r="5" spans="1:14" x14ac:dyDescent="0.3">
      <c r="C5" s="12" t="s">
        <v>21</v>
      </c>
      <c r="D5" s="24" t="s">
        <v>73</v>
      </c>
      <c r="K5" s="13" t="s">
        <v>56</v>
      </c>
      <c r="L5" s="25" t="s">
        <v>27</v>
      </c>
    </row>
    <row r="6" spans="1:14" x14ac:dyDescent="0.3">
      <c r="C6" s="13" t="s">
        <v>22</v>
      </c>
      <c r="D6" s="25" t="s">
        <v>74</v>
      </c>
    </row>
    <row r="8" spans="1:14" x14ac:dyDescent="0.3">
      <c r="A8" s="10" t="s">
        <v>23</v>
      </c>
      <c r="B8" s="11" t="s">
        <v>24</v>
      </c>
      <c r="C8" s="16" t="s">
        <v>44</v>
      </c>
      <c r="D8" s="14" t="s">
        <v>24</v>
      </c>
      <c r="E8" s="10" t="s">
        <v>46</v>
      </c>
      <c r="F8" s="11" t="s">
        <v>24</v>
      </c>
      <c r="G8" s="23" t="s">
        <v>48</v>
      </c>
      <c r="H8" s="11" t="s">
        <v>24</v>
      </c>
    </row>
    <row r="9" spans="1:14" x14ac:dyDescent="0.3">
      <c r="A9" s="12" t="s">
        <v>9</v>
      </c>
      <c r="B9" s="24" t="s">
        <v>61</v>
      </c>
      <c r="C9" s="12" t="s">
        <v>4</v>
      </c>
      <c r="D9" s="1" t="s">
        <v>27</v>
      </c>
      <c r="E9" s="12" t="s">
        <v>45</v>
      </c>
      <c r="F9" s="24" t="s">
        <v>42</v>
      </c>
      <c r="G9" t="s">
        <v>41</v>
      </c>
      <c r="H9" s="24" t="s">
        <v>42</v>
      </c>
    </row>
    <row r="10" spans="1:14" x14ac:dyDescent="0.3">
      <c r="A10" s="12" t="s">
        <v>10</v>
      </c>
      <c r="B10" s="24" t="s">
        <v>62</v>
      </c>
      <c r="C10" s="13" t="s">
        <v>2</v>
      </c>
      <c r="D10" s="26" t="s">
        <v>28</v>
      </c>
      <c r="E10" s="12" t="s">
        <v>3</v>
      </c>
      <c r="F10" s="24" t="s">
        <v>28</v>
      </c>
      <c r="G10" s="15" t="s">
        <v>67</v>
      </c>
      <c r="H10" s="25" t="s">
        <v>40</v>
      </c>
    </row>
    <row r="11" spans="1:14" x14ac:dyDescent="0.3">
      <c r="A11" s="12" t="s">
        <v>11</v>
      </c>
      <c r="B11" s="24" t="s">
        <v>63</v>
      </c>
      <c r="E11" s="12" t="s">
        <v>5</v>
      </c>
      <c r="F11" s="24" t="s">
        <v>40</v>
      </c>
    </row>
    <row r="12" spans="1:14" x14ac:dyDescent="0.3">
      <c r="A12" s="13" t="s">
        <v>12</v>
      </c>
      <c r="B12" s="25" t="s">
        <v>64</v>
      </c>
      <c r="E12" s="13" t="s">
        <v>56</v>
      </c>
      <c r="F12" s="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Elementi</vt:lpstr>
      <vt:lpstr>Codici monoblocchi</vt:lpstr>
      <vt:lpstr>Codici controtelai</vt:lpstr>
      <vt:lpstr>Archetipi</vt:lpstr>
      <vt:lpstr>Varianti</vt:lpstr>
    </vt:vector>
  </TitlesOfParts>
  <Company>Schueco PWS Italia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Sasso</dc:creator>
  <cp:lastModifiedBy>Giancarlo Pallotti</cp:lastModifiedBy>
  <dcterms:created xsi:type="dcterms:W3CDTF">2025-02-04T11:36:00Z</dcterms:created>
  <dcterms:modified xsi:type="dcterms:W3CDTF">2025-04-15T13:43:49Z</dcterms:modified>
</cp:coreProperties>
</file>