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vd\Desktop\"/>
    </mc:Choice>
  </mc:AlternateContent>
  <xr:revisionPtr revIDLastSave="0" documentId="13_ncr:1_{D682E544-D381-4BBB-9BCA-85B970CBA923}" xr6:coauthVersionLast="47" xr6:coauthVersionMax="47" xr10:uidLastSave="{00000000-0000-0000-0000-000000000000}"/>
  <bookViews>
    <workbookView xWindow="14295" yWindow="0" windowWidth="14610" windowHeight="15585" activeTab="1" xr2:uid="{F3A5FC28-965E-4D17-B077-73348907597B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G52" i="2"/>
  <c r="G51" i="2"/>
  <c r="G4" i="2"/>
  <c r="G5" i="2"/>
  <c r="G6" i="2"/>
  <c r="G7" i="2"/>
  <c r="G8" i="2"/>
  <c r="G9" i="2"/>
  <c r="N20" i="2" s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3" i="2"/>
  <c r="L20" i="2"/>
  <c r="N10" i="2"/>
  <c r="N9" i="2"/>
  <c r="N22" i="2"/>
  <c r="N11" i="2"/>
  <c r="N16" i="1"/>
  <c r="N5" i="1"/>
  <c r="N15" i="1"/>
  <c r="N14" i="1"/>
  <c r="N4" i="1"/>
  <c r="N3" i="1"/>
  <c r="L10" i="2"/>
  <c r="L22" i="2"/>
  <c r="L11" i="2"/>
  <c r="B48" i="2"/>
  <c r="B47" i="2"/>
  <c r="B44" i="2"/>
  <c r="B43" i="2"/>
  <c r="B42" i="2"/>
  <c r="B40" i="2"/>
  <c r="B39" i="2"/>
  <c r="B38" i="2"/>
  <c r="B35" i="2"/>
  <c r="B33" i="2"/>
  <c r="B32" i="2"/>
  <c r="B31" i="2"/>
  <c r="B17" i="2"/>
  <c r="B10" i="2"/>
  <c r="B8" i="2"/>
  <c r="B3" i="2"/>
  <c r="L9" i="2"/>
  <c r="L16" i="1"/>
  <c r="L5" i="1"/>
  <c r="L15" i="1"/>
  <c r="L4" i="1"/>
  <c r="G49" i="1"/>
  <c r="G42" i="1"/>
  <c r="G38" i="1"/>
  <c r="G33" i="1"/>
  <c r="G30" i="1"/>
  <c r="G27" i="1"/>
  <c r="G25" i="1"/>
  <c r="G23" i="1"/>
  <c r="G21" i="1"/>
  <c r="G18" i="1"/>
  <c r="G14" i="1"/>
  <c r="G11" i="1"/>
  <c r="G9" i="1"/>
  <c r="G6" i="1"/>
  <c r="L14" i="1"/>
  <c r="G4" i="1"/>
  <c r="L21" i="2" l="1"/>
  <c r="N21" i="2"/>
</calcChain>
</file>

<file path=xl/sharedStrings.xml><?xml version="1.0" encoding="utf-8"?>
<sst xmlns="http://schemas.openxmlformats.org/spreadsheetml/2006/main" count="46" uniqueCount="15">
  <si>
    <t xml:space="preserve">Test N°: </t>
  </si>
  <si>
    <t>PROGRAMMA GIAN ARENA BASE</t>
  </si>
  <si>
    <t>errore</t>
  </si>
  <si>
    <t>tempo [S]</t>
  </si>
  <si>
    <t>PROGRAMMA DEMA ARENA BASE</t>
  </si>
  <si>
    <t>PROGRAMMA DEMA RANDOM ARENA</t>
  </si>
  <si>
    <t>PROGRAMMA GIAN RANDOM ARENA</t>
  </si>
  <si>
    <t>random ANGLE</t>
  </si>
  <si>
    <t>random RADIUM</t>
  </si>
  <si>
    <t>Max Tempo</t>
  </si>
  <si>
    <t>Min Tempo</t>
  </si>
  <si>
    <t>N° errori</t>
  </si>
  <si>
    <t>MEDIA tempo</t>
  </si>
  <si>
    <t>DEV. ST. tempo</t>
  </si>
  <si>
    <t>PROPORTIONAL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</si>
</sst>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MY assignment in NORMAL arena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trendline>
            <c:name>MEDIA</c:name>
            <c:spPr>
              <a:ln w="2540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Foglio1!$B$3:$B$52</c:f>
              <c:numCache>
                <c:formatCode>General</c:formatCode>
                <c:ptCount val="50"/>
                <c:pt idx="0">
                  <c:v>108.76</c:v>
                </c:pt>
                <c:pt idx="1">
                  <c:v>108.58</c:v>
                </c:pt>
                <c:pt idx="2">
                  <c:v>104.22</c:v>
                </c:pt>
                <c:pt idx="3">
                  <c:v>105.53</c:v>
                </c:pt>
                <c:pt idx="4">
                  <c:v>107.1</c:v>
                </c:pt>
                <c:pt idx="5">
                  <c:v>108.23</c:v>
                </c:pt>
                <c:pt idx="6">
                  <c:v>106.7</c:v>
                </c:pt>
                <c:pt idx="7">
                  <c:v>104.67</c:v>
                </c:pt>
                <c:pt idx="8">
                  <c:v>106.42</c:v>
                </c:pt>
                <c:pt idx="9">
                  <c:v>107.32</c:v>
                </c:pt>
                <c:pt idx="10">
                  <c:v>121.83</c:v>
                </c:pt>
                <c:pt idx="11">
                  <c:v>106.39</c:v>
                </c:pt>
                <c:pt idx="12">
                  <c:v>105.54</c:v>
                </c:pt>
                <c:pt idx="13">
                  <c:v>103.04</c:v>
                </c:pt>
                <c:pt idx="14">
                  <c:v>107.41</c:v>
                </c:pt>
                <c:pt idx="15">
                  <c:v>107.58</c:v>
                </c:pt>
                <c:pt idx="16">
                  <c:v>108.78</c:v>
                </c:pt>
                <c:pt idx="17">
                  <c:v>107.57</c:v>
                </c:pt>
                <c:pt idx="18">
                  <c:v>103.31</c:v>
                </c:pt>
                <c:pt idx="19">
                  <c:v>104.76</c:v>
                </c:pt>
                <c:pt idx="20">
                  <c:v>107.24</c:v>
                </c:pt>
                <c:pt idx="21">
                  <c:v>108.67</c:v>
                </c:pt>
                <c:pt idx="22">
                  <c:v>104</c:v>
                </c:pt>
                <c:pt idx="23">
                  <c:v>105.49</c:v>
                </c:pt>
                <c:pt idx="24">
                  <c:v>103.83</c:v>
                </c:pt>
                <c:pt idx="25">
                  <c:v>110.03</c:v>
                </c:pt>
                <c:pt idx="26">
                  <c:v>105.39</c:v>
                </c:pt>
                <c:pt idx="27">
                  <c:v>107.55</c:v>
                </c:pt>
                <c:pt idx="28">
                  <c:v>107.68</c:v>
                </c:pt>
                <c:pt idx="29">
                  <c:v>103.18</c:v>
                </c:pt>
                <c:pt idx="30">
                  <c:v>106</c:v>
                </c:pt>
                <c:pt idx="31">
                  <c:v>106.17</c:v>
                </c:pt>
                <c:pt idx="32">
                  <c:v>104.45</c:v>
                </c:pt>
                <c:pt idx="33">
                  <c:v>108.5</c:v>
                </c:pt>
                <c:pt idx="34">
                  <c:v>108.93</c:v>
                </c:pt>
                <c:pt idx="35">
                  <c:v>109.05</c:v>
                </c:pt>
                <c:pt idx="36">
                  <c:v>101.99</c:v>
                </c:pt>
                <c:pt idx="37">
                  <c:v>105.9</c:v>
                </c:pt>
                <c:pt idx="38">
                  <c:v>105.57</c:v>
                </c:pt>
                <c:pt idx="39">
                  <c:v>109.4</c:v>
                </c:pt>
                <c:pt idx="40">
                  <c:v>105.32</c:v>
                </c:pt>
                <c:pt idx="41">
                  <c:v>109.64</c:v>
                </c:pt>
                <c:pt idx="42">
                  <c:v>108.91</c:v>
                </c:pt>
                <c:pt idx="43">
                  <c:v>109.29</c:v>
                </c:pt>
                <c:pt idx="44">
                  <c:v>108.37</c:v>
                </c:pt>
                <c:pt idx="45">
                  <c:v>105.8</c:v>
                </c:pt>
                <c:pt idx="46">
                  <c:v>107.38</c:v>
                </c:pt>
                <c:pt idx="47">
                  <c:v>107.28</c:v>
                </c:pt>
                <c:pt idx="48">
                  <c:v>108.81</c:v>
                </c:pt>
                <c:pt idx="49">
                  <c:v>103.48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0-46D9-B3D2-CA134A88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459844256"/>
        <c:axId val="459844736"/>
      </c:barChart>
      <c:catAx>
        <c:axId val="4598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N°: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844736"/>
        <c:crosses val="autoZero"/>
        <c:auto val="1"/>
        <c:lblAlgn val="ctr"/>
        <c:lblOffset val="100"/>
        <c:noMultiLvlLbl val="0"/>
      </c:catAx>
      <c:valAx>
        <c:axId val="459844736"/>
        <c:scaling>
          <c:orientation val="minMax"/>
          <c:min val="9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8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	CLASSMATE's</a:t>
            </a:r>
            <a:r>
              <a:rPr lang="it-IT" baseline="0"/>
              <a:t> assignment in NORMAL arena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Foglio1!$F$3:$F$52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Foglio1!$G$3:$G$52</c:f>
              <c:numCache>
                <c:formatCode>#,##0.00</c:formatCode>
                <c:ptCount val="50"/>
                <c:pt idx="0">
                  <c:v>65.78</c:v>
                </c:pt>
                <c:pt idx="1">
                  <c:v>134.6</c:v>
                </c:pt>
                <c:pt idx="2">
                  <c:v>65.27</c:v>
                </c:pt>
                <c:pt idx="3">
                  <c:v>134.6</c:v>
                </c:pt>
                <c:pt idx="4">
                  <c:v>65.78</c:v>
                </c:pt>
                <c:pt idx="5">
                  <c:v>65.28</c:v>
                </c:pt>
                <c:pt idx="6">
                  <c:v>134.6</c:v>
                </c:pt>
                <c:pt idx="7">
                  <c:v>64.290000000000006</c:v>
                </c:pt>
                <c:pt idx="8">
                  <c:v>134.6</c:v>
                </c:pt>
                <c:pt idx="9">
                  <c:v>63.27</c:v>
                </c:pt>
                <c:pt idx="10">
                  <c:v>65.28</c:v>
                </c:pt>
                <c:pt idx="11">
                  <c:v>134.6</c:v>
                </c:pt>
                <c:pt idx="12">
                  <c:v>64.28</c:v>
                </c:pt>
                <c:pt idx="13">
                  <c:v>66.290000000000006</c:v>
                </c:pt>
                <c:pt idx="14">
                  <c:v>64.28</c:v>
                </c:pt>
                <c:pt idx="15">
                  <c:v>134.6</c:v>
                </c:pt>
                <c:pt idx="16">
                  <c:v>64.78</c:v>
                </c:pt>
                <c:pt idx="17">
                  <c:v>64.78</c:v>
                </c:pt>
                <c:pt idx="18">
                  <c:v>134.6</c:v>
                </c:pt>
                <c:pt idx="19">
                  <c:v>65.290000000000006</c:v>
                </c:pt>
                <c:pt idx="20">
                  <c:v>134.6</c:v>
                </c:pt>
                <c:pt idx="21">
                  <c:v>65.290000000000006</c:v>
                </c:pt>
                <c:pt idx="22">
                  <c:v>134.6</c:v>
                </c:pt>
                <c:pt idx="23">
                  <c:v>65.78</c:v>
                </c:pt>
                <c:pt idx="24">
                  <c:v>134.6</c:v>
                </c:pt>
                <c:pt idx="25">
                  <c:v>65.78</c:v>
                </c:pt>
                <c:pt idx="26">
                  <c:v>64.78</c:v>
                </c:pt>
                <c:pt idx="27">
                  <c:v>134.6</c:v>
                </c:pt>
                <c:pt idx="28">
                  <c:v>64.78</c:v>
                </c:pt>
                <c:pt idx="29">
                  <c:v>65.28</c:v>
                </c:pt>
                <c:pt idx="30">
                  <c:v>134.6</c:v>
                </c:pt>
                <c:pt idx="31">
                  <c:v>64.790000000000006</c:v>
                </c:pt>
                <c:pt idx="32">
                  <c:v>64.790000000000006</c:v>
                </c:pt>
                <c:pt idx="33">
                  <c:v>65.290000000000006</c:v>
                </c:pt>
                <c:pt idx="34">
                  <c:v>64.8</c:v>
                </c:pt>
                <c:pt idx="35">
                  <c:v>134.6</c:v>
                </c:pt>
                <c:pt idx="36">
                  <c:v>64.790000000000006</c:v>
                </c:pt>
                <c:pt idx="37">
                  <c:v>65.28</c:v>
                </c:pt>
                <c:pt idx="38">
                  <c:v>67.290000000000006</c:v>
                </c:pt>
                <c:pt idx="39">
                  <c:v>134.6</c:v>
                </c:pt>
                <c:pt idx="40">
                  <c:v>64.790000000000006</c:v>
                </c:pt>
                <c:pt idx="41">
                  <c:v>66.31</c:v>
                </c:pt>
                <c:pt idx="42">
                  <c:v>65.290000000000006</c:v>
                </c:pt>
                <c:pt idx="43">
                  <c:v>67.290000000000006</c:v>
                </c:pt>
                <c:pt idx="44">
                  <c:v>64.790000000000006</c:v>
                </c:pt>
                <c:pt idx="45">
                  <c:v>65.8</c:v>
                </c:pt>
                <c:pt idx="46">
                  <c:v>134.6</c:v>
                </c:pt>
                <c:pt idx="47">
                  <c:v>65.790000000000006</c:v>
                </c:pt>
                <c:pt idx="48">
                  <c:v>67.3</c:v>
                </c:pt>
                <c:pt idx="49">
                  <c:v>65.28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7-445C-8930-741DA79E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972032"/>
        <c:axId val="1509975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Foglio1!$F$3:$F$52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Foglio1!$H$3:$H$52</c15:sqref>
                        </c15:formulaRef>
                      </c:ext>
                    </c:extLst>
                    <c:numCache>
                      <c:formatCode>#,##0.00</c:formatCode>
                      <c:ptCount val="5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A7-445C-8930-741DA79EC017}"/>
                  </c:ext>
                </c:extLst>
              </c15:ser>
            </c15:filteredBarSeries>
          </c:ext>
        </c:extLst>
      </c:barChart>
      <c:catAx>
        <c:axId val="150997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</a:t>
                </a:r>
                <a:r>
                  <a:rPr lang="it-IT" baseline="0"/>
                  <a:t> N°: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9975392"/>
        <c:crosses val="autoZero"/>
        <c:auto val="1"/>
        <c:lblAlgn val="ctr"/>
        <c:lblOffset val="100"/>
        <c:noMultiLvlLbl val="0"/>
      </c:catAx>
      <c:valAx>
        <c:axId val="15099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99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MY</a:t>
            </a:r>
            <a:r>
              <a:rPr lang="it-IT" baseline="0"/>
              <a:t> assignment in RADOM arena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Foglio2!$B$3:$B$52</c:f>
              <c:numCache>
                <c:formatCode>General</c:formatCode>
                <c:ptCount val="50"/>
                <c:pt idx="0">
                  <c:v>258.77999999999997</c:v>
                </c:pt>
                <c:pt idx="1">
                  <c:v>110.64</c:v>
                </c:pt>
                <c:pt idx="2">
                  <c:v>108.71</c:v>
                </c:pt>
                <c:pt idx="3">
                  <c:v>117.72</c:v>
                </c:pt>
                <c:pt idx="4">
                  <c:v>116.78</c:v>
                </c:pt>
                <c:pt idx="5">
                  <c:v>258.77999999999997</c:v>
                </c:pt>
                <c:pt idx="6">
                  <c:v>116.78</c:v>
                </c:pt>
                <c:pt idx="7">
                  <c:v>258.77999999999997</c:v>
                </c:pt>
                <c:pt idx="8">
                  <c:v>108.24</c:v>
                </c:pt>
                <c:pt idx="9">
                  <c:v>109.24</c:v>
                </c:pt>
                <c:pt idx="10">
                  <c:v>97.24</c:v>
                </c:pt>
                <c:pt idx="11">
                  <c:v>121.71</c:v>
                </c:pt>
                <c:pt idx="12">
                  <c:v>110.64</c:v>
                </c:pt>
                <c:pt idx="13">
                  <c:v>101.33</c:v>
                </c:pt>
                <c:pt idx="14">
                  <c:v>258.77999999999997</c:v>
                </c:pt>
                <c:pt idx="15">
                  <c:v>116.78</c:v>
                </c:pt>
                <c:pt idx="16">
                  <c:v>106.53</c:v>
                </c:pt>
                <c:pt idx="17">
                  <c:v>129.38999999999999</c:v>
                </c:pt>
                <c:pt idx="18">
                  <c:v>100.89</c:v>
                </c:pt>
                <c:pt idx="19">
                  <c:v>105.33</c:v>
                </c:pt>
                <c:pt idx="20">
                  <c:v>110.96</c:v>
                </c:pt>
                <c:pt idx="21">
                  <c:v>103.39</c:v>
                </c:pt>
                <c:pt idx="22">
                  <c:v>110.83</c:v>
                </c:pt>
                <c:pt idx="23">
                  <c:v>109</c:v>
                </c:pt>
                <c:pt idx="24">
                  <c:v>107.96</c:v>
                </c:pt>
                <c:pt idx="25">
                  <c:v>102.34</c:v>
                </c:pt>
                <c:pt idx="26">
                  <c:v>104.06</c:v>
                </c:pt>
                <c:pt idx="27">
                  <c:v>99.21</c:v>
                </c:pt>
                <c:pt idx="28">
                  <c:v>258.77999999999997</c:v>
                </c:pt>
                <c:pt idx="29">
                  <c:v>258.77999999999997</c:v>
                </c:pt>
                <c:pt idx="30">
                  <c:v>258.77999999999997</c:v>
                </c:pt>
                <c:pt idx="31">
                  <c:v>102.88</c:v>
                </c:pt>
                <c:pt idx="32">
                  <c:v>258.77999999999997</c:v>
                </c:pt>
                <c:pt idx="33">
                  <c:v>114.37</c:v>
                </c:pt>
                <c:pt idx="34">
                  <c:v>100.9</c:v>
                </c:pt>
                <c:pt idx="35">
                  <c:v>258.77999999999997</c:v>
                </c:pt>
                <c:pt idx="36">
                  <c:v>258.77999999999997</c:v>
                </c:pt>
                <c:pt idx="37">
                  <c:v>258.77999999999997</c:v>
                </c:pt>
                <c:pt idx="38">
                  <c:v>395.25</c:v>
                </c:pt>
                <c:pt idx="39">
                  <c:v>258.77999999999997</c:v>
                </c:pt>
                <c:pt idx="40">
                  <c:v>258.77999999999997</c:v>
                </c:pt>
                <c:pt idx="41">
                  <c:v>258.77999999999997</c:v>
                </c:pt>
                <c:pt idx="42">
                  <c:v>96.4</c:v>
                </c:pt>
                <c:pt idx="43">
                  <c:v>91.22</c:v>
                </c:pt>
                <c:pt idx="44">
                  <c:v>258.77999999999997</c:v>
                </c:pt>
                <c:pt idx="45">
                  <c:v>258.77999999999997</c:v>
                </c:pt>
                <c:pt idx="46">
                  <c:v>110.64</c:v>
                </c:pt>
                <c:pt idx="47">
                  <c:v>102.52</c:v>
                </c:pt>
                <c:pt idx="48">
                  <c:v>104.8</c:v>
                </c:pt>
                <c:pt idx="49">
                  <c:v>98.84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1-4A1E-9310-FB762B1D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13120"/>
        <c:axId val="503621280"/>
      </c:barChart>
      <c:catAx>
        <c:axId val="50361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</a:t>
                </a:r>
                <a:r>
                  <a:rPr lang="it-IT" baseline="0"/>
                  <a:t> N°: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621280"/>
        <c:crosses val="autoZero"/>
        <c:auto val="1"/>
        <c:lblAlgn val="ctr"/>
        <c:lblOffset val="100"/>
        <c:noMultiLvlLbl val="0"/>
      </c:catAx>
      <c:valAx>
        <c:axId val="503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6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CLASSMATE's assignment in RANDOM arena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Foglio2!$G$3:$G$52</c:f>
              <c:numCache>
                <c:formatCode>General</c:formatCode>
                <c:ptCount val="50"/>
                <c:pt idx="0">
                  <c:v>281.5</c:v>
                </c:pt>
                <c:pt idx="1">
                  <c:v>281.5</c:v>
                </c:pt>
                <c:pt idx="2">
                  <c:v>281.5</c:v>
                </c:pt>
                <c:pt idx="3">
                  <c:v>281.5</c:v>
                </c:pt>
                <c:pt idx="4">
                  <c:v>281.5</c:v>
                </c:pt>
                <c:pt idx="5">
                  <c:v>281.5</c:v>
                </c:pt>
                <c:pt idx="6">
                  <c:v>281.5</c:v>
                </c:pt>
                <c:pt idx="7">
                  <c:v>281.5</c:v>
                </c:pt>
                <c:pt idx="8">
                  <c:v>281.5</c:v>
                </c:pt>
                <c:pt idx="9">
                  <c:v>281.5</c:v>
                </c:pt>
                <c:pt idx="10">
                  <c:v>281.5</c:v>
                </c:pt>
                <c:pt idx="11">
                  <c:v>281.5</c:v>
                </c:pt>
                <c:pt idx="12">
                  <c:v>281.5</c:v>
                </c:pt>
                <c:pt idx="13">
                  <c:v>281.5</c:v>
                </c:pt>
                <c:pt idx="14">
                  <c:v>281.5</c:v>
                </c:pt>
                <c:pt idx="15">
                  <c:v>281.5</c:v>
                </c:pt>
                <c:pt idx="16">
                  <c:v>281.5</c:v>
                </c:pt>
                <c:pt idx="17">
                  <c:v>281.5</c:v>
                </c:pt>
                <c:pt idx="18">
                  <c:v>281.5</c:v>
                </c:pt>
                <c:pt idx="19">
                  <c:v>281.5</c:v>
                </c:pt>
                <c:pt idx="20">
                  <c:v>281.5</c:v>
                </c:pt>
                <c:pt idx="21">
                  <c:v>281.5</c:v>
                </c:pt>
                <c:pt idx="22">
                  <c:v>281.5</c:v>
                </c:pt>
                <c:pt idx="23">
                  <c:v>281.5</c:v>
                </c:pt>
                <c:pt idx="24">
                  <c:v>281.5</c:v>
                </c:pt>
                <c:pt idx="25">
                  <c:v>281.5</c:v>
                </c:pt>
                <c:pt idx="26">
                  <c:v>281.5</c:v>
                </c:pt>
                <c:pt idx="27">
                  <c:v>281.5</c:v>
                </c:pt>
                <c:pt idx="28">
                  <c:v>281.5</c:v>
                </c:pt>
                <c:pt idx="29">
                  <c:v>281.5</c:v>
                </c:pt>
                <c:pt idx="30">
                  <c:v>281.5</c:v>
                </c:pt>
                <c:pt idx="31">
                  <c:v>281.5</c:v>
                </c:pt>
                <c:pt idx="32">
                  <c:v>281.5</c:v>
                </c:pt>
                <c:pt idx="33">
                  <c:v>281.5</c:v>
                </c:pt>
                <c:pt idx="34">
                  <c:v>281.5</c:v>
                </c:pt>
                <c:pt idx="35">
                  <c:v>281.5</c:v>
                </c:pt>
                <c:pt idx="36">
                  <c:v>281.5</c:v>
                </c:pt>
                <c:pt idx="37">
                  <c:v>281.5</c:v>
                </c:pt>
                <c:pt idx="38">
                  <c:v>281.5</c:v>
                </c:pt>
                <c:pt idx="39">
                  <c:v>281.5</c:v>
                </c:pt>
                <c:pt idx="40">
                  <c:v>281.5</c:v>
                </c:pt>
                <c:pt idx="41">
                  <c:v>281.5</c:v>
                </c:pt>
                <c:pt idx="42">
                  <c:v>281.5</c:v>
                </c:pt>
                <c:pt idx="43">
                  <c:v>281.5</c:v>
                </c:pt>
                <c:pt idx="44">
                  <c:v>281.5</c:v>
                </c:pt>
                <c:pt idx="45">
                  <c:v>281.5</c:v>
                </c:pt>
                <c:pt idx="46">
                  <c:v>281.5</c:v>
                </c:pt>
                <c:pt idx="47">
                  <c:v>140.75</c:v>
                </c:pt>
                <c:pt idx="48">
                  <c:v>281.5</c:v>
                </c:pt>
                <c:pt idx="49">
                  <c:v>281.5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4-4BE6-8730-3325D34E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41728"/>
        <c:axId val="456542208"/>
      </c:barChart>
      <c:catAx>
        <c:axId val="4565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N°: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42208"/>
        <c:crosses val="autoZero"/>
        <c:auto val="1"/>
        <c:lblAlgn val="ctr"/>
        <c:lblOffset val="100"/>
        <c:noMultiLvlLbl val="0"/>
      </c:catAx>
      <c:valAx>
        <c:axId val="4565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922</xdr:colOff>
      <xdr:row>16</xdr:row>
      <xdr:rowOff>180975</xdr:rowOff>
    </xdr:from>
    <xdr:to>
      <xdr:col>17</xdr:col>
      <xdr:colOff>501138</xdr:colOff>
      <xdr:row>37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6C3A4E-D879-4019-29F5-F16717DA6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10753</xdr:colOff>
      <xdr:row>17</xdr:row>
      <xdr:rowOff>18742</xdr:rowOff>
    </xdr:from>
    <xdr:to>
      <xdr:col>27</xdr:col>
      <xdr:colOff>506976</xdr:colOff>
      <xdr:row>37</xdr:row>
      <xdr:rowOff>92177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B73B3F7-5B5B-A8C7-2EFD-B7060B76C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357373</xdr:colOff>
      <xdr:row>24</xdr:row>
      <xdr:rowOff>12887</xdr:rowOff>
    </xdr:from>
    <xdr:to>
      <xdr:col>17</xdr:col>
      <xdr:colOff>332814</xdr:colOff>
      <xdr:row>45</xdr:row>
      <xdr:rowOff>160245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895A7E-E3FC-B717-0FEA-66C25F31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513604</xdr:colOff>
      <xdr:row>24</xdr:row>
      <xdr:rowOff>0</xdr:rowOff>
    </xdr:from>
    <xdr:to>
      <xdr:col>27</xdr:col>
      <xdr:colOff>302013</xdr:colOff>
      <xdr:row>45</xdr:row>
      <xdr:rowOff>162622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72F228F-D3B5-FB00-E671-D96FB159D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A12B-799F-438F-A985-52508B01DFBC}">
  <dimension ref="A1:N52"/>
  <sheetViews>
    <sheetView topLeftCell="H8" zoomScale="107" zoomScaleNormal="96" workbookViewId="0">
      <selection activeCell="AE18" sqref="AE18"/>
    </sheetView>
  </sheetViews>
  <sheetFormatPr defaultRowHeight="15" x14ac:dyDescent="0.25"/>
  <cols>
    <col min="1" max="1" width="12.140625" customWidth="1"/>
    <col min="3" max="3" width="10.5703125" bestFit="1" customWidth="1"/>
    <col min="4" max="4" width="13.42578125" bestFit="1" customWidth="1"/>
    <col min="11" max="11" width="11.28515625" bestFit="1" customWidth="1"/>
    <col min="13" max="13" width="20.140625" bestFit="1" customWidth="1"/>
  </cols>
  <sheetData>
    <row r="1" spans="1:14" x14ac:dyDescent="0.25">
      <c r="A1" s="3" t="s">
        <v>1</v>
      </c>
      <c r="B1" s="3"/>
      <c r="C1" s="3"/>
      <c r="D1" s="3"/>
      <c r="F1" s="3" t="s">
        <v>4</v>
      </c>
      <c r="G1" s="3"/>
      <c r="H1" s="3"/>
      <c r="I1" s="3"/>
    </row>
    <row r="2" spans="1:14" x14ac:dyDescent="0.25">
      <c r="A2" t="s">
        <v>0</v>
      </c>
      <c r="B2" s="3" t="s">
        <v>3</v>
      </c>
      <c r="C2" s="3"/>
      <c r="D2" s="1" t="s">
        <v>2</v>
      </c>
      <c r="F2" t="s">
        <v>0</v>
      </c>
      <c r="G2" s="3" t="s">
        <v>3</v>
      </c>
      <c r="H2" s="3"/>
      <c r="I2" s="1" t="s">
        <v>2</v>
      </c>
      <c r="K2" s="9" t="s">
        <v>1</v>
      </c>
      <c r="L2" s="9"/>
      <c r="M2" s="9"/>
      <c r="N2" s="9"/>
    </row>
    <row r="3" spans="1:14" x14ac:dyDescent="0.25">
      <c r="A3">
        <v>1</v>
      </c>
      <c r="B3" s="3">
        <v>108.76</v>
      </c>
      <c r="C3" s="3"/>
      <c r="D3" s="1">
        <v>0</v>
      </c>
      <c r="F3">
        <v>1</v>
      </c>
      <c r="G3" s="8">
        <v>65.78</v>
      </c>
      <c r="H3" s="8"/>
      <c r="I3" s="1">
        <v>0</v>
      </c>
      <c r="K3" s="10" t="s">
        <v>9</v>
      </c>
      <c r="L3" s="10">
        <f>MAX(B3:C12,B16:C35,B37,B39:C42,B45,B47:C52)</f>
        <v>110.03</v>
      </c>
      <c r="M3" s="10" t="s">
        <v>12</v>
      </c>
      <c r="N3" s="10">
        <f>AVERAGE(B3:C52)</f>
        <v>106.94079999999997</v>
      </c>
    </row>
    <row r="4" spans="1:14" x14ac:dyDescent="0.25">
      <c r="A4">
        <v>2</v>
      </c>
      <c r="B4" s="3">
        <v>108.58</v>
      </c>
      <c r="C4" s="3"/>
      <c r="D4" s="1">
        <v>0</v>
      </c>
      <c r="F4">
        <v>2</v>
      </c>
      <c r="G4" s="8">
        <f>L14*2</f>
        <v>134.6</v>
      </c>
      <c r="H4" s="8"/>
      <c r="I4" s="1">
        <v>1</v>
      </c>
      <c r="K4" s="10" t="s">
        <v>10</v>
      </c>
      <c r="L4" s="10">
        <f>MIN(B3:C52)</f>
        <v>101.99</v>
      </c>
      <c r="M4" s="10" t="s">
        <v>13</v>
      </c>
      <c r="N4" s="10">
        <f>_xlfn.STDEV.S(B3:C52)</f>
        <v>2.9458180943327039</v>
      </c>
    </row>
    <row r="5" spans="1:14" x14ac:dyDescent="0.25">
      <c r="A5">
        <v>3</v>
      </c>
      <c r="B5" s="3">
        <v>104.22</v>
      </c>
      <c r="C5" s="3"/>
      <c r="D5" s="1">
        <v>0</v>
      </c>
      <c r="F5">
        <v>3</v>
      </c>
      <c r="G5" s="8">
        <v>65.27</v>
      </c>
      <c r="H5" s="8"/>
      <c r="I5" s="1">
        <v>0</v>
      </c>
      <c r="K5" s="10" t="s">
        <v>11</v>
      </c>
      <c r="L5" s="10">
        <f xml:space="preserve"> SUM(D3:D52)</f>
        <v>8</v>
      </c>
      <c r="M5" s="10" t="s">
        <v>14</v>
      </c>
      <c r="N5" s="10">
        <f>L5/50</f>
        <v>0.16</v>
      </c>
    </row>
    <row r="6" spans="1:14" x14ac:dyDescent="0.25">
      <c r="A6">
        <v>4</v>
      </c>
      <c r="B6" s="3">
        <v>105.53</v>
      </c>
      <c r="C6" s="3"/>
      <c r="D6" s="1">
        <v>0</v>
      </c>
      <c r="F6">
        <v>4</v>
      </c>
      <c r="G6" s="8">
        <f>$L$14*2</f>
        <v>134.6</v>
      </c>
      <c r="H6" s="8"/>
      <c r="I6" s="1">
        <v>1</v>
      </c>
      <c r="K6" s="2"/>
    </row>
    <row r="7" spans="1:14" x14ac:dyDescent="0.25">
      <c r="A7">
        <v>5</v>
      </c>
      <c r="B7" s="3">
        <v>107.1</v>
      </c>
      <c r="C7" s="3"/>
      <c r="D7" s="1">
        <v>0</v>
      </c>
      <c r="F7">
        <v>5</v>
      </c>
      <c r="G7" s="8">
        <v>65.78</v>
      </c>
      <c r="H7" s="8"/>
      <c r="I7" s="1">
        <v>0</v>
      </c>
    </row>
    <row r="8" spans="1:14" x14ac:dyDescent="0.25">
      <c r="A8">
        <v>6</v>
      </c>
      <c r="B8" s="3">
        <v>108.23</v>
      </c>
      <c r="C8" s="3"/>
      <c r="D8" s="1">
        <v>0</v>
      </c>
      <c r="F8">
        <v>6</v>
      </c>
      <c r="G8" s="8">
        <v>65.28</v>
      </c>
      <c r="H8" s="8"/>
      <c r="I8" s="1">
        <v>0</v>
      </c>
    </row>
    <row r="9" spans="1:14" x14ac:dyDescent="0.25">
      <c r="A9">
        <v>7</v>
      </c>
      <c r="B9" s="3">
        <v>106.7</v>
      </c>
      <c r="C9" s="3"/>
      <c r="D9" s="1">
        <v>0</v>
      </c>
      <c r="F9">
        <v>7</v>
      </c>
      <c r="G9" s="8">
        <f>$L$14*2</f>
        <v>134.6</v>
      </c>
      <c r="H9" s="8"/>
      <c r="I9" s="1">
        <v>1</v>
      </c>
    </row>
    <row r="10" spans="1:14" x14ac:dyDescent="0.25">
      <c r="A10">
        <v>8</v>
      </c>
      <c r="B10" s="3">
        <v>104.67</v>
      </c>
      <c r="C10" s="3"/>
      <c r="D10" s="1">
        <v>0</v>
      </c>
      <c r="F10">
        <v>8</v>
      </c>
      <c r="G10" s="8">
        <v>64.290000000000006</v>
      </c>
      <c r="H10" s="8"/>
      <c r="I10" s="1">
        <v>0</v>
      </c>
    </row>
    <row r="11" spans="1:14" x14ac:dyDescent="0.25">
      <c r="A11">
        <v>9</v>
      </c>
      <c r="B11" s="3">
        <v>106.42</v>
      </c>
      <c r="C11" s="3"/>
      <c r="D11" s="1">
        <v>0</v>
      </c>
      <c r="F11">
        <v>9</v>
      </c>
      <c r="G11" s="8">
        <f>$L$14*2</f>
        <v>134.6</v>
      </c>
      <c r="H11" s="8"/>
      <c r="I11" s="1">
        <v>1</v>
      </c>
    </row>
    <row r="12" spans="1:14" x14ac:dyDescent="0.25">
      <c r="A12">
        <v>10</v>
      </c>
      <c r="B12" s="3">
        <v>107.32</v>
      </c>
      <c r="C12" s="3"/>
      <c r="D12" s="1">
        <v>0</v>
      </c>
      <c r="F12">
        <v>10</v>
      </c>
      <c r="G12" s="8">
        <v>63.27</v>
      </c>
      <c r="H12" s="8"/>
      <c r="I12" s="1">
        <v>0</v>
      </c>
    </row>
    <row r="13" spans="1:14" x14ac:dyDescent="0.25">
      <c r="A13">
        <v>11</v>
      </c>
      <c r="B13" s="3">
        <v>121.83</v>
      </c>
      <c r="C13" s="3"/>
      <c r="D13" s="1">
        <v>1</v>
      </c>
      <c r="F13">
        <v>11</v>
      </c>
      <c r="G13" s="8">
        <v>65.28</v>
      </c>
      <c r="H13" s="8"/>
      <c r="I13" s="1">
        <v>0</v>
      </c>
      <c r="K13" s="9" t="s">
        <v>4</v>
      </c>
      <c r="L13" s="9"/>
      <c r="M13" s="9"/>
      <c r="N13" s="9"/>
    </row>
    <row r="14" spans="1:14" x14ac:dyDescent="0.25">
      <c r="A14">
        <v>12</v>
      </c>
      <c r="B14" s="3">
        <v>106.39</v>
      </c>
      <c r="C14" s="3"/>
      <c r="D14" s="1">
        <v>1</v>
      </c>
      <c r="F14">
        <v>12</v>
      </c>
      <c r="G14" s="8">
        <f>$L$14*2</f>
        <v>134.6</v>
      </c>
      <c r="H14" s="8"/>
      <c r="I14" s="1">
        <v>0</v>
      </c>
      <c r="K14" s="10" t="s">
        <v>9</v>
      </c>
      <c r="L14" s="11">
        <f>MAX(G3,G5,G7:H8,G10,G12:H13,G15:H17,G19:H20,G22,G24,G26,G28:H29,G31:H32,G34:H37,G39:H41,G43:H48,G50:H52)</f>
        <v>67.3</v>
      </c>
      <c r="M14" s="10" t="s">
        <v>12</v>
      </c>
      <c r="N14" s="11">
        <f>AVERAGE(G3:H52)</f>
        <v>86.100200000000001</v>
      </c>
    </row>
    <row r="15" spans="1:14" x14ac:dyDescent="0.25">
      <c r="A15">
        <v>13</v>
      </c>
      <c r="B15" s="3">
        <v>105.54</v>
      </c>
      <c r="C15" s="3"/>
      <c r="D15" s="1">
        <v>1</v>
      </c>
      <c r="F15">
        <v>13</v>
      </c>
      <c r="G15" s="8">
        <v>64.28</v>
      </c>
      <c r="H15" s="8"/>
      <c r="I15" s="1">
        <v>0</v>
      </c>
      <c r="K15" s="10" t="s">
        <v>10</v>
      </c>
      <c r="L15" s="11">
        <f>MIN(G3:H52)</f>
        <v>63.27</v>
      </c>
      <c r="M15" s="10" t="s">
        <v>13</v>
      </c>
      <c r="N15" s="10">
        <f>_xlfn.STDEV.S(G3:H52)</f>
        <v>32.080931871675737</v>
      </c>
    </row>
    <row r="16" spans="1:14" x14ac:dyDescent="0.25">
      <c r="A16">
        <v>14</v>
      </c>
      <c r="B16" s="3">
        <v>103.04</v>
      </c>
      <c r="C16" s="3"/>
      <c r="D16" s="1">
        <v>0</v>
      </c>
      <c r="F16">
        <v>14</v>
      </c>
      <c r="G16" s="8">
        <v>66.290000000000006</v>
      </c>
      <c r="H16" s="8"/>
      <c r="I16" s="1">
        <v>0</v>
      </c>
      <c r="K16" s="10" t="s">
        <v>11</v>
      </c>
      <c r="L16" s="10">
        <f>SUM(I3:I52)</f>
        <v>14</v>
      </c>
      <c r="M16" s="10" t="s">
        <v>14</v>
      </c>
      <c r="N16" s="10">
        <f>L16/50</f>
        <v>0.28000000000000003</v>
      </c>
    </row>
    <row r="17" spans="1:12" x14ac:dyDescent="0.25">
      <c r="A17">
        <v>15</v>
      </c>
      <c r="B17" s="3">
        <v>107.41</v>
      </c>
      <c r="C17" s="3"/>
      <c r="D17" s="1">
        <v>0</v>
      </c>
      <c r="F17">
        <v>15</v>
      </c>
      <c r="G17" s="8">
        <v>64.28</v>
      </c>
      <c r="H17" s="8"/>
      <c r="I17" s="1">
        <v>0</v>
      </c>
      <c r="L17" s="2"/>
    </row>
    <row r="18" spans="1:12" x14ac:dyDescent="0.25">
      <c r="A18">
        <v>16</v>
      </c>
      <c r="B18" s="3">
        <v>107.58</v>
      </c>
      <c r="C18" s="3"/>
      <c r="D18" s="1">
        <v>0</v>
      </c>
      <c r="F18">
        <v>16</v>
      </c>
      <c r="G18" s="8">
        <f>$L$14*2</f>
        <v>134.6</v>
      </c>
      <c r="H18" s="8"/>
      <c r="I18" s="1">
        <v>1</v>
      </c>
    </row>
    <row r="19" spans="1:12" x14ac:dyDescent="0.25">
      <c r="A19">
        <v>17</v>
      </c>
      <c r="B19" s="3">
        <v>108.78</v>
      </c>
      <c r="C19" s="3"/>
      <c r="D19" s="1">
        <v>0</v>
      </c>
      <c r="F19">
        <v>17</v>
      </c>
      <c r="G19" s="8">
        <v>64.78</v>
      </c>
      <c r="H19" s="8"/>
      <c r="I19" s="1">
        <v>0</v>
      </c>
    </row>
    <row r="20" spans="1:12" x14ac:dyDescent="0.25">
      <c r="A20">
        <v>18</v>
      </c>
      <c r="B20" s="3">
        <v>107.57</v>
      </c>
      <c r="C20" s="3"/>
      <c r="D20" s="1">
        <v>0</v>
      </c>
      <c r="F20">
        <v>18</v>
      </c>
      <c r="G20" s="8">
        <v>64.78</v>
      </c>
      <c r="H20" s="8"/>
      <c r="I20" s="1">
        <v>0</v>
      </c>
    </row>
    <row r="21" spans="1:12" x14ac:dyDescent="0.25">
      <c r="A21">
        <v>19</v>
      </c>
      <c r="B21" s="3">
        <v>103.31</v>
      </c>
      <c r="C21" s="3"/>
      <c r="D21" s="1">
        <v>0</v>
      </c>
      <c r="F21">
        <v>19</v>
      </c>
      <c r="G21" s="8">
        <f>$L$14*2</f>
        <v>134.6</v>
      </c>
      <c r="H21" s="8"/>
      <c r="I21" s="1">
        <v>1</v>
      </c>
    </row>
    <row r="22" spans="1:12" x14ac:dyDescent="0.25">
      <c r="A22">
        <v>20</v>
      </c>
      <c r="B22" s="3">
        <v>104.76</v>
      </c>
      <c r="C22" s="3"/>
      <c r="D22" s="1">
        <v>0</v>
      </c>
      <c r="F22">
        <v>20</v>
      </c>
      <c r="G22" s="8">
        <v>65.290000000000006</v>
      </c>
      <c r="H22" s="8"/>
      <c r="I22" s="1">
        <v>0</v>
      </c>
    </row>
    <row r="23" spans="1:12" x14ac:dyDescent="0.25">
      <c r="A23">
        <v>21</v>
      </c>
      <c r="B23" s="3">
        <v>107.24</v>
      </c>
      <c r="C23" s="3"/>
      <c r="D23" s="1">
        <v>0</v>
      </c>
      <c r="F23">
        <v>21</v>
      </c>
      <c r="G23" s="8">
        <f>$L$14*2</f>
        <v>134.6</v>
      </c>
      <c r="H23" s="8"/>
      <c r="I23" s="1">
        <v>1</v>
      </c>
    </row>
    <row r="24" spans="1:12" x14ac:dyDescent="0.25">
      <c r="A24">
        <v>22</v>
      </c>
      <c r="B24" s="3">
        <v>108.67</v>
      </c>
      <c r="C24" s="3"/>
      <c r="D24" s="1">
        <v>0</v>
      </c>
      <c r="F24">
        <v>22</v>
      </c>
      <c r="G24" s="8">
        <v>65.290000000000006</v>
      </c>
      <c r="H24" s="8"/>
      <c r="I24" s="1">
        <v>0</v>
      </c>
    </row>
    <row r="25" spans="1:12" x14ac:dyDescent="0.25">
      <c r="A25">
        <v>23</v>
      </c>
      <c r="B25" s="3">
        <v>104</v>
      </c>
      <c r="C25" s="3"/>
      <c r="D25" s="1">
        <v>0</v>
      </c>
      <c r="F25">
        <v>23</v>
      </c>
      <c r="G25" s="8">
        <f>$L$14*2</f>
        <v>134.6</v>
      </c>
      <c r="H25" s="8"/>
      <c r="I25" s="1">
        <v>1</v>
      </c>
    </row>
    <row r="26" spans="1:12" x14ac:dyDescent="0.25">
      <c r="A26">
        <v>24</v>
      </c>
      <c r="B26" s="3">
        <v>105.49</v>
      </c>
      <c r="C26" s="3"/>
      <c r="D26" s="1">
        <v>0</v>
      </c>
      <c r="F26">
        <v>24</v>
      </c>
      <c r="G26" s="8">
        <v>65.78</v>
      </c>
      <c r="H26" s="8"/>
      <c r="I26" s="1">
        <v>0</v>
      </c>
    </row>
    <row r="27" spans="1:12" x14ac:dyDescent="0.25">
      <c r="A27">
        <v>25</v>
      </c>
      <c r="B27" s="3">
        <v>103.83</v>
      </c>
      <c r="C27" s="3"/>
      <c r="D27" s="1">
        <v>0</v>
      </c>
      <c r="F27">
        <v>25</v>
      </c>
      <c r="G27" s="8">
        <f>$L$14*2</f>
        <v>134.6</v>
      </c>
      <c r="H27" s="8"/>
      <c r="I27" s="1">
        <v>1</v>
      </c>
    </row>
    <row r="28" spans="1:12" x14ac:dyDescent="0.25">
      <c r="A28">
        <v>26</v>
      </c>
      <c r="B28" s="3">
        <v>110.03</v>
      </c>
      <c r="C28" s="3"/>
      <c r="D28" s="1">
        <v>0</v>
      </c>
      <c r="F28">
        <v>26</v>
      </c>
      <c r="G28" s="8">
        <v>65.78</v>
      </c>
      <c r="H28" s="8"/>
      <c r="I28" s="1">
        <v>0</v>
      </c>
    </row>
    <row r="29" spans="1:12" x14ac:dyDescent="0.25">
      <c r="A29">
        <v>27</v>
      </c>
      <c r="B29" s="3">
        <v>105.39</v>
      </c>
      <c r="C29" s="3"/>
      <c r="D29" s="1">
        <v>0</v>
      </c>
      <c r="F29">
        <v>27</v>
      </c>
      <c r="G29" s="8">
        <v>64.78</v>
      </c>
      <c r="H29" s="8"/>
      <c r="I29" s="1">
        <v>0</v>
      </c>
    </row>
    <row r="30" spans="1:12" x14ac:dyDescent="0.25">
      <c r="A30">
        <v>28</v>
      </c>
      <c r="B30" s="3">
        <v>107.55</v>
      </c>
      <c r="C30" s="3"/>
      <c r="D30" s="1">
        <v>0</v>
      </c>
      <c r="F30">
        <v>28</v>
      </c>
      <c r="G30" s="8">
        <f>$L$14*2</f>
        <v>134.6</v>
      </c>
      <c r="H30" s="8"/>
      <c r="I30" s="1">
        <v>1</v>
      </c>
    </row>
    <row r="31" spans="1:12" x14ac:dyDescent="0.25">
      <c r="A31">
        <v>29</v>
      </c>
      <c r="B31" s="3">
        <v>107.68</v>
      </c>
      <c r="C31" s="3"/>
      <c r="D31" s="1">
        <v>0</v>
      </c>
      <c r="F31">
        <v>29</v>
      </c>
      <c r="G31" s="8">
        <v>64.78</v>
      </c>
      <c r="H31" s="8"/>
      <c r="I31" s="1">
        <v>0</v>
      </c>
    </row>
    <row r="32" spans="1:12" x14ac:dyDescent="0.25">
      <c r="A32">
        <v>30</v>
      </c>
      <c r="B32" s="3">
        <v>103.18</v>
      </c>
      <c r="C32" s="3"/>
      <c r="D32" s="1">
        <v>0</v>
      </c>
      <c r="F32">
        <v>30</v>
      </c>
      <c r="G32" s="8">
        <v>65.28</v>
      </c>
      <c r="H32" s="8"/>
      <c r="I32" s="1">
        <v>0</v>
      </c>
    </row>
    <row r="33" spans="1:9" x14ac:dyDescent="0.25">
      <c r="A33">
        <v>31</v>
      </c>
      <c r="B33" s="3">
        <v>106</v>
      </c>
      <c r="C33" s="3"/>
      <c r="D33" s="1">
        <v>0</v>
      </c>
      <c r="F33">
        <v>31</v>
      </c>
      <c r="G33" s="8">
        <f>$L$14*2</f>
        <v>134.6</v>
      </c>
      <c r="H33" s="8"/>
      <c r="I33" s="1">
        <v>1</v>
      </c>
    </row>
    <row r="34" spans="1:9" x14ac:dyDescent="0.25">
      <c r="A34">
        <v>32</v>
      </c>
      <c r="B34" s="3">
        <v>106.17</v>
      </c>
      <c r="C34" s="3"/>
      <c r="D34" s="1">
        <v>0</v>
      </c>
      <c r="F34">
        <v>32</v>
      </c>
      <c r="G34" s="8">
        <v>64.790000000000006</v>
      </c>
      <c r="H34" s="8"/>
      <c r="I34" s="1">
        <v>0</v>
      </c>
    </row>
    <row r="35" spans="1:9" x14ac:dyDescent="0.25">
      <c r="A35">
        <v>33</v>
      </c>
      <c r="B35" s="3">
        <v>104.45</v>
      </c>
      <c r="C35" s="3"/>
      <c r="D35" s="1">
        <v>0</v>
      </c>
      <c r="F35">
        <v>33</v>
      </c>
      <c r="G35" s="8">
        <v>64.790000000000006</v>
      </c>
      <c r="H35" s="8"/>
      <c r="I35" s="1">
        <v>0</v>
      </c>
    </row>
    <row r="36" spans="1:9" x14ac:dyDescent="0.25">
      <c r="A36">
        <v>34</v>
      </c>
      <c r="B36" s="3">
        <v>108.5</v>
      </c>
      <c r="C36" s="3"/>
      <c r="D36" s="1">
        <v>1</v>
      </c>
      <c r="F36">
        <v>34</v>
      </c>
      <c r="G36" s="8">
        <v>65.290000000000006</v>
      </c>
      <c r="H36" s="8"/>
      <c r="I36" s="1">
        <v>0</v>
      </c>
    </row>
    <row r="37" spans="1:9" x14ac:dyDescent="0.25">
      <c r="A37">
        <v>35</v>
      </c>
      <c r="B37" s="3">
        <v>108.93</v>
      </c>
      <c r="C37" s="3"/>
      <c r="D37" s="1">
        <v>0</v>
      </c>
      <c r="F37">
        <v>35</v>
      </c>
      <c r="G37" s="8">
        <v>64.8</v>
      </c>
      <c r="H37" s="8"/>
      <c r="I37" s="1">
        <v>0</v>
      </c>
    </row>
    <row r="38" spans="1:9" x14ac:dyDescent="0.25">
      <c r="A38">
        <v>36</v>
      </c>
      <c r="B38" s="3">
        <v>109.05</v>
      </c>
      <c r="C38" s="3"/>
      <c r="D38" s="1">
        <v>1</v>
      </c>
      <c r="F38">
        <v>36</v>
      </c>
      <c r="G38" s="8">
        <f>$L$14*2</f>
        <v>134.6</v>
      </c>
      <c r="H38" s="8"/>
      <c r="I38" s="1">
        <v>1</v>
      </c>
    </row>
    <row r="39" spans="1:9" x14ac:dyDescent="0.25">
      <c r="A39">
        <v>37</v>
      </c>
      <c r="B39" s="3">
        <v>101.99</v>
      </c>
      <c r="C39" s="3"/>
      <c r="D39" s="1">
        <v>0</v>
      </c>
      <c r="F39">
        <v>37</v>
      </c>
      <c r="G39" s="8">
        <v>64.790000000000006</v>
      </c>
      <c r="H39" s="8"/>
      <c r="I39" s="1">
        <v>0</v>
      </c>
    </row>
    <row r="40" spans="1:9" x14ac:dyDescent="0.25">
      <c r="A40">
        <v>38</v>
      </c>
      <c r="B40" s="3">
        <v>105.9</v>
      </c>
      <c r="C40" s="3"/>
      <c r="D40" s="1">
        <v>0</v>
      </c>
      <c r="F40">
        <v>38</v>
      </c>
      <c r="G40" s="8">
        <v>65.28</v>
      </c>
      <c r="H40" s="8"/>
      <c r="I40" s="1">
        <v>0</v>
      </c>
    </row>
    <row r="41" spans="1:9" x14ac:dyDescent="0.25">
      <c r="A41">
        <v>39</v>
      </c>
      <c r="B41" s="3">
        <v>105.57</v>
      </c>
      <c r="C41" s="3"/>
      <c r="D41" s="1">
        <v>0</v>
      </c>
      <c r="F41">
        <v>39</v>
      </c>
      <c r="G41" s="8">
        <v>67.290000000000006</v>
      </c>
      <c r="H41" s="8"/>
      <c r="I41" s="1">
        <v>0</v>
      </c>
    </row>
    <row r="42" spans="1:9" x14ac:dyDescent="0.25">
      <c r="A42">
        <v>40</v>
      </c>
      <c r="B42" s="3">
        <v>109.4</v>
      </c>
      <c r="C42" s="3"/>
      <c r="D42" s="1">
        <v>0</v>
      </c>
      <c r="F42">
        <v>40</v>
      </c>
      <c r="G42" s="8">
        <f>$L$14*2</f>
        <v>134.6</v>
      </c>
      <c r="H42" s="8"/>
      <c r="I42" s="1">
        <v>1</v>
      </c>
    </row>
    <row r="43" spans="1:9" x14ac:dyDescent="0.25">
      <c r="A43">
        <v>41</v>
      </c>
      <c r="B43" s="3">
        <v>105.32</v>
      </c>
      <c r="C43" s="3"/>
      <c r="D43" s="1">
        <v>1</v>
      </c>
      <c r="F43">
        <v>41</v>
      </c>
      <c r="G43" s="8">
        <v>64.790000000000006</v>
      </c>
      <c r="H43" s="8"/>
      <c r="I43" s="1">
        <v>0</v>
      </c>
    </row>
    <row r="44" spans="1:9" x14ac:dyDescent="0.25">
      <c r="A44">
        <v>42</v>
      </c>
      <c r="B44" s="3">
        <v>109.64</v>
      </c>
      <c r="C44" s="3"/>
      <c r="D44" s="1">
        <v>1</v>
      </c>
      <c r="F44">
        <v>42</v>
      </c>
      <c r="G44" s="8">
        <v>66.31</v>
      </c>
      <c r="H44" s="8"/>
      <c r="I44" s="1">
        <v>0</v>
      </c>
    </row>
    <row r="45" spans="1:9" x14ac:dyDescent="0.25">
      <c r="A45">
        <v>43</v>
      </c>
      <c r="B45" s="3">
        <v>108.91</v>
      </c>
      <c r="C45" s="3"/>
      <c r="D45" s="1">
        <v>0</v>
      </c>
      <c r="F45">
        <v>43</v>
      </c>
      <c r="G45" s="8">
        <v>65.290000000000006</v>
      </c>
      <c r="H45" s="8"/>
      <c r="I45" s="1">
        <v>0</v>
      </c>
    </row>
    <row r="46" spans="1:9" x14ac:dyDescent="0.25">
      <c r="A46">
        <v>44</v>
      </c>
      <c r="B46" s="3">
        <v>109.29</v>
      </c>
      <c r="C46" s="3"/>
      <c r="D46" s="1">
        <v>1</v>
      </c>
      <c r="F46">
        <v>44</v>
      </c>
      <c r="G46" s="8">
        <v>67.290000000000006</v>
      </c>
      <c r="H46" s="8"/>
      <c r="I46" s="1">
        <v>0</v>
      </c>
    </row>
    <row r="47" spans="1:9" x14ac:dyDescent="0.25">
      <c r="A47">
        <v>45</v>
      </c>
      <c r="B47" s="3">
        <v>108.37</v>
      </c>
      <c r="C47" s="3"/>
      <c r="D47" s="1">
        <v>0</v>
      </c>
      <c r="F47">
        <v>45</v>
      </c>
      <c r="G47" s="8">
        <v>64.790000000000006</v>
      </c>
      <c r="H47" s="8"/>
      <c r="I47" s="1">
        <v>0</v>
      </c>
    </row>
    <row r="48" spans="1:9" x14ac:dyDescent="0.25">
      <c r="A48">
        <v>46</v>
      </c>
      <c r="B48" s="3">
        <v>105.8</v>
      </c>
      <c r="C48" s="3"/>
      <c r="D48" s="1">
        <v>0</v>
      </c>
      <c r="F48">
        <v>46</v>
      </c>
      <c r="G48" s="8">
        <v>65.8</v>
      </c>
      <c r="H48" s="8"/>
      <c r="I48" s="1">
        <v>0</v>
      </c>
    </row>
    <row r="49" spans="1:9" x14ac:dyDescent="0.25">
      <c r="A49">
        <v>47</v>
      </c>
      <c r="B49" s="3">
        <v>107.38</v>
      </c>
      <c r="C49" s="3"/>
      <c r="D49" s="1">
        <v>0</v>
      </c>
      <c r="F49">
        <v>47</v>
      </c>
      <c r="G49" s="8">
        <f>$L$14*2</f>
        <v>134.6</v>
      </c>
      <c r="H49" s="8"/>
      <c r="I49" s="1">
        <v>1</v>
      </c>
    </row>
    <row r="50" spans="1:9" x14ac:dyDescent="0.25">
      <c r="A50">
        <v>48</v>
      </c>
      <c r="B50" s="3">
        <v>107.28</v>
      </c>
      <c r="C50" s="3"/>
      <c r="D50" s="1">
        <v>0</v>
      </c>
      <c r="F50">
        <v>48</v>
      </c>
      <c r="G50" s="8">
        <v>65.790000000000006</v>
      </c>
      <c r="H50" s="8"/>
      <c r="I50" s="1">
        <v>0</v>
      </c>
    </row>
    <row r="51" spans="1:9" x14ac:dyDescent="0.25">
      <c r="A51">
        <v>49</v>
      </c>
      <c r="B51" s="3">
        <v>108.81</v>
      </c>
      <c r="C51" s="3"/>
      <c r="D51" s="1">
        <v>0</v>
      </c>
      <c r="F51">
        <v>49</v>
      </c>
      <c r="G51" s="8">
        <v>67.3</v>
      </c>
      <c r="H51" s="8"/>
      <c r="I51" s="1">
        <v>0</v>
      </c>
    </row>
    <row r="52" spans="1:9" x14ac:dyDescent="0.25">
      <c r="A52">
        <v>50</v>
      </c>
      <c r="B52" s="3">
        <v>103.48</v>
      </c>
      <c r="C52" s="3"/>
      <c r="D52" s="1">
        <v>0</v>
      </c>
      <c r="F52">
        <v>50</v>
      </c>
      <c r="G52" s="8">
        <v>65.28</v>
      </c>
      <c r="H52" s="8"/>
      <c r="I52" s="1">
        <v>0</v>
      </c>
    </row>
  </sheetData>
  <mergeCells count="106">
    <mergeCell ref="K2:N2"/>
    <mergeCell ref="K13:N13"/>
    <mergeCell ref="B7:C7"/>
    <mergeCell ref="B8:C8"/>
    <mergeCell ref="B9:C9"/>
    <mergeCell ref="B10:C10"/>
    <mergeCell ref="B11:C11"/>
    <mergeCell ref="B12:C12"/>
    <mergeCell ref="B2:C2"/>
    <mergeCell ref="B3:C3"/>
    <mergeCell ref="B4:C4"/>
    <mergeCell ref="B5:C5"/>
    <mergeCell ref="B6:C6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9:C49"/>
    <mergeCell ref="B50:C50"/>
    <mergeCell ref="B51:C51"/>
    <mergeCell ref="B52:C52"/>
    <mergeCell ref="A1:D1"/>
    <mergeCell ref="G2:H2"/>
    <mergeCell ref="G3:H3"/>
    <mergeCell ref="G4:H4"/>
    <mergeCell ref="G5:H5"/>
    <mergeCell ref="G6:H6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G13:H13"/>
    <mergeCell ref="G14:H14"/>
    <mergeCell ref="G15:H15"/>
    <mergeCell ref="G16:H16"/>
    <mergeCell ref="G17:H17"/>
    <mergeCell ref="G18:H18"/>
    <mergeCell ref="G7:H7"/>
    <mergeCell ref="G8:H8"/>
    <mergeCell ref="G9:H9"/>
    <mergeCell ref="G10:H10"/>
    <mergeCell ref="G11:H11"/>
    <mergeCell ref="G12:H12"/>
    <mergeCell ref="G26:H26"/>
    <mergeCell ref="G27:H27"/>
    <mergeCell ref="G28:H28"/>
    <mergeCell ref="G29:H29"/>
    <mergeCell ref="G30:H30"/>
    <mergeCell ref="G19:H19"/>
    <mergeCell ref="G20:H20"/>
    <mergeCell ref="G21:H21"/>
    <mergeCell ref="G22:H22"/>
    <mergeCell ref="G23:H23"/>
    <mergeCell ref="G24:H24"/>
    <mergeCell ref="G49:H49"/>
    <mergeCell ref="G50:H50"/>
    <mergeCell ref="G51:H51"/>
    <mergeCell ref="G52:H52"/>
    <mergeCell ref="F1:I1"/>
    <mergeCell ref="G43:H43"/>
    <mergeCell ref="G44:H44"/>
    <mergeCell ref="G45:H45"/>
    <mergeCell ref="G46:H46"/>
    <mergeCell ref="G47:H47"/>
    <mergeCell ref="G48:H48"/>
    <mergeCell ref="G37:H37"/>
    <mergeCell ref="G38:H38"/>
    <mergeCell ref="G39:H39"/>
    <mergeCell ref="G40:H40"/>
    <mergeCell ref="G41:H41"/>
    <mergeCell ref="G42:H42"/>
    <mergeCell ref="G31:H31"/>
    <mergeCell ref="G32:H32"/>
    <mergeCell ref="G33:H33"/>
    <mergeCell ref="G34:H34"/>
    <mergeCell ref="G35:H35"/>
    <mergeCell ref="G36:H36"/>
    <mergeCell ref="G25:H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F0D6-E640-491A-9A33-7ABC08AEFED3}">
  <dimension ref="A1:N52"/>
  <sheetViews>
    <sheetView tabSelected="1" topLeftCell="H1" zoomScale="102" zoomScaleNormal="68" workbookViewId="0">
      <selection activeCell="V47" sqref="V47"/>
    </sheetView>
  </sheetViews>
  <sheetFormatPr defaultRowHeight="15" x14ac:dyDescent="0.25"/>
  <cols>
    <col min="11" max="11" width="11.28515625" bestFit="1" customWidth="1"/>
    <col min="13" max="13" width="20.140625" bestFit="1" customWidth="1"/>
  </cols>
  <sheetData>
    <row r="1" spans="1:14" x14ac:dyDescent="0.25">
      <c r="A1" s="3" t="s">
        <v>6</v>
      </c>
      <c r="B1" s="3"/>
      <c r="C1" s="3"/>
      <c r="D1" s="3"/>
      <c r="F1" s="3" t="s">
        <v>5</v>
      </c>
      <c r="G1" s="3"/>
      <c r="H1" s="3"/>
      <c r="I1" s="3"/>
    </row>
    <row r="2" spans="1:14" x14ac:dyDescent="0.25">
      <c r="A2" t="s">
        <v>0</v>
      </c>
      <c r="B2" s="3" t="s">
        <v>3</v>
      </c>
      <c r="C2" s="3"/>
      <c r="D2" s="1" t="s">
        <v>2</v>
      </c>
      <c r="F2" t="s">
        <v>0</v>
      </c>
      <c r="G2" s="3" t="s">
        <v>3</v>
      </c>
      <c r="H2" s="3"/>
      <c r="I2" s="1" t="s">
        <v>2</v>
      </c>
    </row>
    <row r="3" spans="1:14" x14ac:dyDescent="0.25">
      <c r="A3" s="4">
        <v>1</v>
      </c>
      <c r="B3" s="3">
        <f>$L$9*2</f>
        <v>258.77999999999997</v>
      </c>
      <c r="C3" s="3"/>
      <c r="D3" s="1">
        <v>1</v>
      </c>
      <c r="F3" s="4">
        <v>1</v>
      </c>
      <c r="G3" s="3">
        <f>$L$20*2</f>
        <v>281.5</v>
      </c>
      <c r="H3" s="3"/>
      <c r="I3" s="1">
        <v>1</v>
      </c>
    </row>
    <row r="4" spans="1:14" x14ac:dyDescent="0.25">
      <c r="A4" s="4">
        <v>2</v>
      </c>
      <c r="B4" s="3">
        <v>110.64</v>
      </c>
      <c r="C4" s="3"/>
      <c r="D4" s="1">
        <v>1</v>
      </c>
      <c r="F4" s="4">
        <v>2</v>
      </c>
      <c r="G4" s="3">
        <f t="shared" ref="G4:G52" si="0">$L$20*2</f>
        <v>281.5</v>
      </c>
      <c r="H4" s="3"/>
      <c r="I4" s="1">
        <v>1</v>
      </c>
      <c r="K4" s="5" t="s">
        <v>7</v>
      </c>
      <c r="L4" s="5"/>
    </row>
    <row r="5" spans="1:14" x14ac:dyDescent="0.25">
      <c r="A5" s="4">
        <v>3</v>
      </c>
      <c r="B5" s="3">
        <v>108.71</v>
      </c>
      <c r="C5" s="3"/>
      <c r="D5" s="1">
        <v>0</v>
      </c>
      <c r="F5" s="4">
        <v>3</v>
      </c>
      <c r="G5" s="3">
        <f t="shared" si="0"/>
        <v>281.5</v>
      </c>
      <c r="H5" s="3"/>
      <c r="I5" s="1">
        <v>1</v>
      </c>
    </row>
    <row r="6" spans="1:14" x14ac:dyDescent="0.25">
      <c r="A6" s="4">
        <v>4</v>
      </c>
      <c r="B6" s="3">
        <v>117.72</v>
      </c>
      <c r="C6" s="3"/>
      <c r="D6" s="1">
        <v>0</v>
      </c>
      <c r="F6" s="4">
        <v>4</v>
      </c>
      <c r="G6" s="3">
        <f t="shared" si="0"/>
        <v>281.5</v>
      </c>
      <c r="H6" s="3"/>
      <c r="I6" s="1">
        <v>1</v>
      </c>
      <c r="K6" s="6" t="s">
        <v>8</v>
      </c>
      <c r="L6" s="6"/>
    </row>
    <row r="7" spans="1:14" x14ac:dyDescent="0.25">
      <c r="A7" s="4">
        <v>5</v>
      </c>
      <c r="B7" s="3">
        <v>116.78</v>
      </c>
      <c r="C7" s="3"/>
      <c r="D7" s="1">
        <v>1</v>
      </c>
      <c r="F7" s="4">
        <v>5</v>
      </c>
      <c r="G7" s="3">
        <f t="shared" si="0"/>
        <v>281.5</v>
      </c>
      <c r="H7" s="3"/>
      <c r="I7" s="1">
        <v>1</v>
      </c>
    </row>
    <row r="8" spans="1:14" x14ac:dyDescent="0.25">
      <c r="A8" s="4">
        <v>6</v>
      </c>
      <c r="B8" s="3">
        <f>$L$9*2</f>
        <v>258.77999999999997</v>
      </c>
      <c r="C8" s="3"/>
      <c r="D8" s="1">
        <v>1</v>
      </c>
      <c r="F8" s="4">
        <v>6</v>
      </c>
      <c r="G8" s="3">
        <f t="shared" si="0"/>
        <v>281.5</v>
      </c>
      <c r="H8" s="3"/>
      <c r="I8" s="1">
        <v>1</v>
      </c>
      <c r="K8" s="9" t="s">
        <v>1</v>
      </c>
      <c r="L8" s="9"/>
      <c r="M8" s="9"/>
      <c r="N8" s="9"/>
    </row>
    <row r="9" spans="1:14" x14ac:dyDescent="0.25">
      <c r="A9" s="4">
        <v>7</v>
      </c>
      <c r="B9" s="3">
        <v>116.78</v>
      </c>
      <c r="C9" s="3"/>
      <c r="D9" s="1">
        <v>1</v>
      </c>
      <c r="F9" s="4">
        <v>7</v>
      </c>
      <c r="G9" s="3">
        <f t="shared" si="0"/>
        <v>281.5</v>
      </c>
      <c r="H9" s="3"/>
      <c r="I9" s="1">
        <v>1</v>
      </c>
      <c r="K9" s="10" t="s">
        <v>9</v>
      </c>
      <c r="L9" s="10">
        <f>MAX(B5:C6,B11:C14,B16,B19:C30,B34,B36:C37,B45:C46,B50:C52,)</f>
        <v>129.38999999999999</v>
      </c>
      <c r="M9" s="10" t="s">
        <v>12</v>
      </c>
      <c r="N9" s="10">
        <f>AVERAGE(B3:C52)</f>
        <v>161.67999999999995</v>
      </c>
    </row>
    <row r="10" spans="1:14" x14ac:dyDescent="0.25">
      <c r="A10" s="4">
        <v>8</v>
      </c>
      <c r="B10" s="3">
        <f>$L$9*2</f>
        <v>258.77999999999997</v>
      </c>
      <c r="C10" s="3"/>
      <c r="D10" s="1">
        <v>1</v>
      </c>
      <c r="F10" s="4">
        <v>8</v>
      </c>
      <c r="G10" s="3">
        <f t="shared" si="0"/>
        <v>281.5</v>
      </c>
      <c r="H10" s="3"/>
      <c r="I10" s="1">
        <v>1</v>
      </c>
      <c r="K10" s="10" t="s">
        <v>10</v>
      </c>
      <c r="L10" s="10">
        <f>MIN(B3:C52)</f>
        <v>91.22</v>
      </c>
      <c r="M10" s="10" t="s">
        <v>13</v>
      </c>
      <c r="N10" s="10">
        <f>_xlfn.STDEV.S(B3:C52)</f>
        <v>78.795121365605056</v>
      </c>
    </row>
    <row r="11" spans="1:14" x14ac:dyDescent="0.25">
      <c r="A11" s="4">
        <v>9</v>
      </c>
      <c r="B11" s="3">
        <v>108.24</v>
      </c>
      <c r="C11" s="3"/>
      <c r="D11" s="1">
        <v>0</v>
      </c>
      <c r="F11" s="4">
        <v>9</v>
      </c>
      <c r="G11" s="3">
        <f t="shared" si="0"/>
        <v>281.5</v>
      </c>
      <c r="H11" s="3"/>
      <c r="I11" s="1">
        <v>1</v>
      </c>
      <c r="K11" s="10" t="s">
        <v>11</v>
      </c>
      <c r="L11" s="10">
        <f xml:space="preserve"> SUM(D3:D52)</f>
        <v>23</v>
      </c>
      <c r="M11" s="10" t="s">
        <v>14</v>
      </c>
      <c r="N11" s="10">
        <f>L11/50</f>
        <v>0.46</v>
      </c>
    </row>
    <row r="12" spans="1:14" x14ac:dyDescent="0.25">
      <c r="A12" s="4">
        <v>10</v>
      </c>
      <c r="B12" s="3">
        <v>109.24</v>
      </c>
      <c r="C12" s="3"/>
      <c r="D12" s="1">
        <v>0</v>
      </c>
      <c r="F12" s="4">
        <v>10</v>
      </c>
      <c r="G12" s="3">
        <f t="shared" si="0"/>
        <v>281.5</v>
      </c>
      <c r="H12" s="3"/>
      <c r="I12" s="1">
        <v>1</v>
      </c>
      <c r="K12" s="2"/>
    </row>
    <row r="13" spans="1:14" x14ac:dyDescent="0.25">
      <c r="A13" s="4">
        <v>11</v>
      </c>
      <c r="B13" s="3">
        <v>97.24</v>
      </c>
      <c r="C13" s="3"/>
      <c r="D13" s="1">
        <v>0</v>
      </c>
      <c r="F13" s="4">
        <v>11</v>
      </c>
      <c r="G13" s="3">
        <f t="shared" si="0"/>
        <v>281.5</v>
      </c>
      <c r="H13" s="3"/>
      <c r="I13" s="1">
        <v>1</v>
      </c>
    </row>
    <row r="14" spans="1:14" x14ac:dyDescent="0.25">
      <c r="A14" s="4">
        <v>12</v>
      </c>
      <c r="B14" s="3">
        <v>121.71</v>
      </c>
      <c r="C14" s="3"/>
      <c r="D14" s="1">
        <v>0</v>
      </c>
      <c r="F14" s="4">
        <v>12</v>
      </c>
      <c r="G14" s="3">
        <f t="shared" si="0"/>
        <v>281.5</v>
      </c>
      <c r="H14" s="3"/>
      <c r="I14" s="1">
        <v>1</v>
      </c>
    </row>
    <row r="15" spans="1:14" x14ac:dyDescent="0.25">
      <c r="A15" s="4">
        <v>13</v>
      </c>
      <c r="B15" s="3">
        <v>110.64</v>
      </c>
      <c r="C15" s="3"/>
      <c r="D15" s="1">
        <v>1</v>
      </c>
      <c r="F15" s="4">
        <v>13</v>
      </c>
      <c r="G15" s="3">
        <f t="shared" si="0"/>
        <v>281.5</v>
      </c>
      <c r="H15" s="3"/>
      <c r="I15" s="1">
        <v>1</v>
      </c>
    </row>
    <row r="16" spans="1:14" x14ac:dyDescent="0.25">
      <c r="A16" s="4">
        <v>14</v>
      </c>
      <c r="B16" s="3">
        <v>101.33</v>
      </c>
      <c r="C16" s="3"/>
      <c r="D16" s="1">
        <v>0</v>
      </c>
      <c r="F16" s="4">
        <v>14</v>
      </c>
      <c r="G16" s="3">
        <f t="shared" si="0"/>
        <v>281.5</v>
      </c>
      <c r="H16" s="3"/>
      <c r="I16" s="1">
        <v>1</v>
      </c>
    </row>
    <row r="17" spans="1:14" x14ac:dyDescent="0.25">
      <c r="A17" s="4">
        <v>15</v>
      </c>
      <c r="B17" s="3">
        <f>$L$9*2</f>
        <v>258.77999999999997</v>
      </c>
      <c r="C17" s="3"/>
      <c r="D17" s="1">
        <v>1</v>
      </c>
      <c r="F17" s="4">
        <v>15</v>
      </c>
      <c r="G17" s="3">
        <f t="shared" si="0"/>
        <v>281.5</v>
      </c>
      <c r="H17" s="3"/>
      <c r="I17" s="1">
        <v>1</v>
      </c>
    </row>
    <row r="18" spans="1:14" x14ac:dyDescent="0.25">
      <c r="A18" s="4">
        <v>16</v>
      </c>
      <c r="B18" s="3">
        <v>116.78</v>
      </c>
      <c r="C18" s="3"/>
      <c r="D18" s="1">
        <v>1</v>
      </c>
      <c r="F18" s="4">
        <v>16</v>
      </c>
      <c r="G18" s="3">
        <f t="shared" si="0"/>
        <v>281.5</v>
      </c>
      <c r="H18" s="3"/>
      <c r="I18" s="1">
        <v>1</v>
      </c>
    </row>
    <row r="19" spans="1:14" x14ac:dyDescent="0.25">
      <c r="A19" s="4">
        <v>17</v>
      </c>
      <c r="B19" s="3">
        <v>106.53</v>
      </c>
      <c r="C19" s="3"/>
      <c r="D19" s="1">
        <v>0</v>
      </c>
      <c r="F19" s="4">
        <v>17</v>
      </c>
      <c r="G19" s="3">
        <f t="shared" si="0"/>
        <v>281.5</v>
      </c>
      <c r="H19" s="3"/>
      <c r="I19" s="1">
        <v>1</v>
      </c>
      <c r="K19" s="9" t="s">
        <v>4</v>
      </c>
      <c r="L19" s="9"/>
      <c r="M19" s="9"/>
      <c r="N19" s="9"/>
    </row>
    <row r="20" spans="1:14" x14ac:dyDescent="0.25">
      <c r="A20" s="4">
        <v>18</v>
      </c>
      <c r="B20" s="3">
        <v>129.38999999999999</v>
      </c>
      <c r="C20" s="3"/>
      <c r="D20" s="1">
        <v>0</v>
      </c>
      <c r="F20" s="4">
        <v>18</v>
      </c>
      <c r="G20" s="3">
        <f t="shared" si="0"/>
        <v>281.5</v>
      </c>
      <c r="H20" s="3"/>
      <c r="I20" s="1">
        <v>1</v>
      </c>
      <c r="K20" s="10" t="s">
        <v>9</v>
      </c>
      <c r="L20" s="11">
        <f>MAX(G50)</f>
        <v>140.75</v>
      </c>
      <c r="M20" s="10" t="s">
        <v>12</v>
      </c>
      <c r="N20" s="10">
        <f>AVERAGE(G3:H52)</f>
        <v>278.685</v>
      </c>
    </row>
    <row r="21" spans="1:14" x14ac:dyDescent="0.25">
      <c r="A21" s="4">
        <v>19</v>
      </c>
      <c r="B21" s="3">
        <v>100.89</v>
      </c>
      <c r="C21" s="3"/>
      <c r="D21" s="1">
        <v>0</v>
      </c>
      <c r="F21" s="4">
        <v>19</v>
      </c>
      <c r="G21" s="3">
        <f t="shared" si="0"/>
        <v>281.5</v>
      </c>
      <c r="H21" s="3"/>
      <c r="I21" s="1">
        <v>1</v>
      </c>
      <c r="K21" s="10" t="s">
        <v>10</v>
      </c>
      <c r="L21" s="11">
        <f>MIN(G3:H52)</f>
        <v>140.75</v>
      </c>
      <c r="M21" s="10" t="s">
        <v>13</v>
      </c>
      <c r="N21" s="10">
        <f>_xlfn.STDEV.S(G3:H52)</f>
        <v>19.905055890401314</v>
      </c>
    </row>
    <row r="22" spans="1:14" x14ac:dyDescent="0.25">
      <c r="A22" s="4">
        <v>20</v>
      </c>
      <c r="B22" s="3">
        <v>105.33</v>
      </c>
      <c r="C22" s="3"/>
      <c r="D22" s="1">
        <v>0</v>
      </c>
      <c r="F22" s="4">
        <v>20</v>
      </c>
      <c r="G22" s="3">
        <f t="shared" si="0"/>
        <v>281.5</v>
      </c>
      <c r="H22" s="3"/>
      <c r="I22" s="1">
        <v>1</v>
      </c>
      <c r="K22" s="10" t="s">
        <v>11</v>
      </c>
      <c r="L22" s="10">
        <f>SUM(I3:I52)</f>
        <v>49</v>
      </c>
      <c r="M22" s="10" t="s">
        <v>14</v>
      </c>
      <c r="N22" s="10">
        <f>L22/50</f>
        <v>0.98</v>
      </c>
    </row>
    <row r="23" spans="1:14" x14ac:dyDescent="0.25">
      <c r="A23" s="4">
        <v>21</v>
      </c>
      <c r="B23" s="3">
        <v>110.96</v>
      </c>
      <c r="C23" s="3"/>
      <c r="D23" s="1">
        <v>0</v>
      </c>
      <c r="F23" s="4">
        <v>21</v>
      </c>
      <c r="G23" s="3">
        <f t="shared" si="0"/>
        <v>281.5</v>
      </c>
      <c r="H23" s="3"/>
      <c r="I23" s="1">
        <v>1</v>
      </c>
    </row>
    <row r="24" spans="1:14" x14ac:dyDescent="0.25">
      <c r="A24" s="4">
        <v>22</v>
      </c>
      <c r="B24" s="3">
        <v>103.39</v>
      </c>
      <c r="C24" s="3"/>
      <c r="D24" s="1">
        <v>0</v>
      </c>
      <c r="F24" s="4">
        <v>22</v>
      </c>
      <c r="G24" s="3">
        <f t="shared" si="0"/>
        <v>281.5</v>
      </c>
      <c r="H24" s="3"/>
      <c r="I24" s="1">
        <v>1</v>
      </c>
    </row>
    <row r="25" spans="1:14" x14ac:dyDescent="0.25">
      <c r="A25" s="4">
        <v>23</v>
      </c>
      <c r="B25" s="3">
        <v>110.83</v>
      </c>
      <c r="C25" s="3"/>
      <c r="D25" s="1">
        <v>0</v>
      </c>
      <c r="F25" s="4">
        <v>23</v>
      </c>
      <c r="G25" s="3">
        <f t="shared" si="0"/>
        <v>281.5</v>
      </c>
      <c r="H25" s="3"/>
      <c r="I25" s="1">
        <v>1</v>
      </c>
    </row>
    <row r="26" spans="1:14" x14ac:dyDescent="0.25">
      <c r="A26" s="4">
        <v>24</v>
      </c>
      <c r="B26" s="3">
        <v>109</v>
      </c>
      <c r="C26" s="3"/>
      <c r="D26" s="1">
        <v>0</v>
      </c>
      <c r="F26" s="4">
        <v>24</v>
      </c>
      <c r="G26" s="3">
        <f t="shared" si="0"/>
        <v>281.5</v>
      </c>
      <c r="H26" s="3"/>
      <c r="I26" s="1">
        <v>1</v>
      </c>
    </row>
    <row r="27" spans="1:14" x14ac:dyDescent="0.25">
      <c r="A27" s="4">
        <v>25</v>
      </c>
      <c r="B27" s="3">
        <v>107.96</v>
      </c>
      <c r="C27" s="3"/>
      <c r="D27" s="1">
        <v>0</v>
      </c>
      <c r="F27" s="4">
        <v>25</v>
      </c>
      <c r="G27" s="3">
        <f t="shared" si="0"/>
        <v>281.5</v>
      </c>
      <c r="H27" s="3"/>
      <c r="I27" s="1">
        <v>1</v>
      </c>
    </row>
    <row r="28" spans="1:14" x14ac:dyDescent="0.25">
      <c r="A28" s="7">
        <v>26</v>
      </c>
      <c r="B28" s="3">
        <v>102.34</v>
      </c>
      <c r="C28" s="3"/>
      <c r="D28" s="1">
        <v>0</v>
      </c>
      <c r="F28" s="7">
        <v>26</v>
      </c>
      <c r="G28" s="3">
        <f t="shared" si="0"/>
        <v>281.5</v>
      </c>
      <c r="H28" s="3"/>
      <c r="I28" s="1">
        <v>1</v>
      </c>
    </row>
    <row r="29" spans="1:14" x14ac:dyDescent="0.25">
      <c r="A29" s="7">
        <v>27</v>
      </c>
      <c r="B29" s="3">
        <v>104.06</v>
      </c>
      <c r="C29" s="3"/>
      <c r="D29" s="1">
        <v>0</v>
      </c>
      <c r="F29" s="7">
        <v>27</v>
      </c>
      <c r="G29" s="3">
        <f t="shared" si="0"/>
        <v>281.5</v>
      </c>
      <c r="H29" s="3"/>
      <c r="I29" s="1">
        <v>1</v>
      </c>
    </row>
    <row r="30" spans="1:14" x14ac:dyDescent="0.25">
      <c r="A30" s="7">
        <v>28</v>
      </c>
      <c r="B30" s="3">
        <v>99.21</v>
      </c>
      <c r="C30" s="3"/>
      <c r="D30" s="1">
        <v>0</v>
      </c>
      <c r="F30" s="7">
        <v>28</v>
      </c>
      <c r="G30" s="3">
        <f t="shared" si="0"/>
        <v>281.5</v>
      </c>
      <c r="H30" s="3"/>
      <c r="I30" s="1">
        <v>1</v>
      </c>
    </row>
    <row r="31" spans="1:14" x14ac:dyDescent="0.25">
      <c r="A31" s="7">
        <v>29</v>
      </c>
      <c r="B31" s="3">
        <f>$L$9*2</f>
        <v>258.77999999999997</v>
      </c>
      <c r="C31" s="3"/>
      <c r="D31" s="1">
        <v>1</v>
      </c>
      <c r="F31" s="7">
        <v>29</v>
      </c>
      <c r="G31" s="3">
        <f t="shared" si="0"/>
        <v>281.5</v>
      </c>
      <c r="H31" s="3"/>
      <c r="I31" s="1">
        <v>1</v>
      </c>
    </row>
    <row r="32" spans="1:14" x14ac:dyDescent="0.25">
      <c r="A32" s="7">
        <v>30</v>
      </c>
      <c r="B32" s="3">
        <f>$L$9*2</f>
        <v>258.77999999999997</v>
      </c>
      <c r="C32" s="3"/>
      <c r="D32" s="1">
        <v>1</v>
      </c>
      <c r="F32" s="7">
        <v>30</v>
      </c>
      <c r="G32" s="3">
        <f t="shared" si="0"/>
        <v>281.5</v>
      </c>
      <c r="H32" s="3"/>
      <c r="I32" s="1">
        <v>1</v>
      </c>
    </row>
    <row r="33" spans="1:9" x14ac:dyDescent="0.25">
      <c r="A33" s="7">
        <v>31</v>
      </c>
      <c r="B33" s="3">
        <f>$L$9*2</f>
        <v>258.77999999999997</v>
      </c>
      <c r="C33" s="3"/>
      <c r="D33" s="1">
        <v>1</v>
      </c>
      <c r="F33" s="7">
        <v>31</v>
      </c>
      <c r="G33" s="3">
        <f t="shared" si="0"/>
        <v>281.5</v>
      </c>
      <c r="H33" s="3"/>
      <c r="I33" s="1">
        <v>1</v>
      </c>
    </row>
    <row r="34" spans="1:9" x14ac:dyDescent="0.25">
      <c r="A34" s="7">
        <v>32</v>
      </c>
      <c r="B34" s="3">
        <v>102.88</v>
      </c>
      <c r="C34" s="3"/>
      <c r="D34" s="1">
        <v>0</v>
      </c>
      <c r="F34" s="7">
        <v>32</v>
      </c>
      <c r="G34" s="3">
        <f t="shared" si="0"/>
        <v>281.5</v>
      </c>
      <c r="H34" s="3"/>
      <c r="I34" s="1">
        <v>1</v>
      </c>
    </row>
    <row r="35" spans="1:9" x14ac:dyDescent="0.25">
      <c r="A35" s="7">
        <v>33</v>
      </c>
      <c r="B35" s="3">
        <f>$L$9*2</f>
        <v>258.77999999999997</v>
      </c>
      <c r="C35" s="3"/>
      <c r="D35" s="1">
        <v>1</v>
      </c>
      <c r="F35" s="7">
        <v>33</v>
      </c>
      <c r="G35" s="3">
        <f t="shared" si="0"/>
        <v>281.5</v>
      </c>
      <c r="H35" s="3"/>
      <c r="I35" s="1">
        <v>1</v>
      </c>
    </row>
    <row r="36" spans="1:9" x14ac:dyDescent="0.25">
      <c r="A36" s="7">
        <v>34</v>
      </c>
      <c r="B36" s="3">
        <v>114.37</v>
      </c>
      <c r="C36" s="3"/>
      <c r="D36" s="1">
        <v>0</v>
      </c>
      <c r="F36" s="7">
        <v>34</v>
      </c>
      <c r="G36" s="3">
        <f t="shared" si="0"/>
        <v>281.5</v>
      </c>
      <c r="H36" s="3"/>
      <c r="I36" s="1">
        <v>1</v>
      </c>
    </row>
    <row r="37" spans="1:9" x14ac:dyDescent="0.25">
      <c r="A37" s="7">
        <v>35</v>
      </c>
      <c r="B37" s="3">
        <v>100.9</v>
      </c>
      <c r="C37" s="3"/>
      <c r="D37" s="1">
        <v>0</v>
      </c>
      <c r="F37" s="7">
        <v>35</v>
      </c>
      <c r="G37" s="3">
        <f t="shared" si="0"/>
        <v>281.5</v>
      </c>
      <c r="H37" s="3"/>
      <c r="I37" s="1">
        <v>1</v>
      </c>
    </row>
    <row r="38" spans="1:9" x14ac:dyDescent="0.25">
      <c r="A38" s="7">
        <v>36</v>
      </c>
      <c r="B38" s="3">
        <f t="shared" ref="B38:B40" si="1">$L$9*2</f>
        <v>258.77999999999997</v>
      </c>
      <c r="C38" s="3"/>
      <c r="D38" s="1">
        <v>1</v>
      </c>
      <c r="F38" s="7">
        <v>36</v>
      </c>
      <c r="G38" s="3">
        <f t="shared" si="0"/>
        <v>281.5</v>
      </c>
      <c r="H38" s="3"/>
      <c r="I38" s="1">
        <v>1</v>
      </c>
    </row>
    <row r="39" spans="1:9" x14ac:dyDescent="0.25">
      <c r="A39" s="7">
        <v>37</v>
      </c>
      <c r="B39" s="3">
        <f t="shared" si="1"/>
        <v>258.77999999999997</v>
      </c>
      <c r="C39" s="3"/>
      <c r="D39" s="1">
        <v>1</v>
      </c>
      <c r="F39" s="7">
        <v>37</v>
      </c>
      <c r="G39" s="3">
        <f t="shared" si="0"/>
        <v>281.5</v>
      </c>
      <c r="H39" s="3"/>
      <c r="I39" s="1">
        <v>1</v>
      </c>
    </row>
    <row r="40" spans="1:9" x14ac:dyDescent="0.25">
      <c r="A40" s="7">
        <v>38</v>
      </c>
      <c r="B40" s="3">
        <f t="shared" si="1"/>
        <v>258.77999999999997</v>
      </c>
      <c r="C40" s="3"/>
      <c r="D40" s="1">
        <v>1</v>
      </c>
      <c r="F40" s="7">
        <v>38</v>
      </c>
      <c r="G40" s="3">
        <f t="shared" si="0"/>
        <v>281.5</v>
      </c>
      <c r="H40" s="3"/>
      <c r="I40" s="1">
        <v>1</v>
      </c>
    </row>
    <row r="41" spans="1:9" x14ac:dyDescent="0.25">
      <c r="A41" s="7">
        <v>39</v>
      </c>
      <c r="B41" s="3">
        <v>395.25</v>
      </c>
      <c r="C41" s="3"/>
      <c r="D41" s="1">
        <v>1</v>
      </c>
      <c r="F41" s="7">
        <v>39</v>
      </c>
      <c r="G41" s="3">
        <f t="shared" si="0"/>
        <v>281.5</v>
      </c>
      <c r="H41" s="3"/>
      <c r="I41" s="1">
        <v>1</v>
      </c>
    </row>
    <row r="42" spans="1:9" x14ac:dyDescent="0.25">
      <c r="A42" s="7">
        <v>40</v>
      </c>
      <c r="B42" s="3">
        <f t="shared" ref="B42:B44" si="2">$L$9*2</f>
        <v>258.77999999999997</v>
      </c>
      <c r="C42" s="3"/>
      <c r="D42" s="1">
        <v>1</v>
      </c>
      <c r="F42" s="7">
        <v>40</v>
      </c>
      <c r="G42" s="3">
        <f t="shared" si="0"/>
        <v>281.5</v>
      </c>
      <c r="H42" s="3"/>
      <c r="I42" s="1">
        <v>1</v>
      </c>
    </row>
    <row r="43" spans="1:9" x14ac:dyDescent="0.25">
      <c r="A43" s="7">
        <v>41</v>
      </c>
      <c r="B43" s="3">
        <f t="shared" si="2"/>
        <v>258.77999999999997</v>
      </c>
      <c r="C43" s="3"/>
      <c r="D43" s="1">
        <v>1</v>
      </c>
      <c r="F43" s="7">
        <v>41</v>
      </c>
      <c r="G43" s="3">
        <f t="shared" si="0"/>
        <v>281.5</v>
      </c>
      <c r="H43" s="3"/>
      <c r="I43" s="1">
        <v>1</v>
      </c>
    </row>
    <row r="44" spans="1:9" x14ac:dyDescent="0.25">
      <c r="A44" s="7">
        <v>42</v>
      </c>
      <c r="B44" s="3">
        <f t="shared" si="2"/>
        <v>258.77999999999997</v>
      </c>
      <c r="C44" s="3"/>
      <c r="D44" s="1">
        <v>1</v>
      </c>
      <c r="F44" s="7">
        <v>42</v>
      </c>
      <c r="G44" s="3">
        <f t="shared" si="0"/>
        <v>281.5</v>
      </c>
      <c r="H44" s="3"/>
      <c r="I44" s="1">
        <v>1</v>
      </c>
    </row>
    <row r="45" spans="1:9" x14ac:dyDescent="0.25">
      <c r="A45" s="7">
        <v>43</v>
      </c>
      <c r="B45" s="3">
        <v>96.4</v>
      </c>
      <c r="C45" s="3"/>
      <c r="D45" s="1">
        <v>0</v>
      </c>
      <c r="F45" s="7">
        <v>43</v>
      </c>
      <c r="G45" s="3">
        <f t="shared" si="0"/>
        <v>281.5</v>
      </c>
      <c r="H45" s="3"/>
      <c r="I45" s="1">
        <v>1</v>
      </c>
    </row>
    <row r="46" spans="1:9" x14ac:dyDescent="0.25">
      <c r="A46" s="7">
        <v>44</v>
      </c>
      <c r="B46" s="3">
        <v>91.22</v>
      </c>
      <c r="C46" s="3"/>
      <c r="D46" s="1">
        <v>0</v>
      </c>
      <c r="F46" s="7">
        <v>44</v>
      </c>
      <c r="G46" s="3">
        <f t="shared" si="0"/>
        <v>281.5</v>
      </c>
      <c r="H46" s="3"/>
      <c r="I46" s="1">
        <v>1</v>
      </c>
    </row>
    <row r="47" spans="1:9" x14ac:dyDescent="0.25">
      <c r="A47" s="7">
        <v>45</v>
      </c>
      <c r="B47" s="3">
        <f t="shared" ref="B47:B48" si="3">$L$9*2</f>
        <v>258.77999999999997</v>
      </c>
      <c r="C47" s="3"/>
      <c r="D47" s="1">
        <v>1</v>
      </c>
      <c r="F47" s="7">
        <v>45</v>
      </c>
      <c r="G47" s="3">
        <f t="shared" si="0"/>
        <v>281.5</v>
      </c>
      <c r="H47" s="3"/>
      <c r="I47" s="1">
        <v>1</v>
      </c>
    </row>
    <row r="48" spans="1:9" x14ac:dyDescent="0.25">
      <c r="A48" s="7">
        <v>46</v>
      </c>
      <c r="B48" s="3">
        <f t="shared" si="3"/>
        <v>258.77999999999997</v>
      </c>
      <c r="C48" s="3"/>
      <c r="D48" s="1">
        <v>1</v>
      </c>
      <c r="F48" s="7">
        <v>46</v>
      </c>
      <c r="G48" s="3">
        <f t="shared" si="0"/>
        <v>281.5</v>
      </c>
      <c r="H48" s="3"/>
      <c r="I48" s="1">
        <v>1</v>
      </c>
    </row>
    <row r="49" spans="1:9" x14ac:dyDescent="0.25">
      <c r="A49" s="7">
        <v>47</v>
      </c>
      <c r="B49" s="3">
        <v>110.64</v>
      </c>
      <c r="C49" s="3"/>
      <c r="D49" s="1">
        <v>1</v>
      </c>
      <c r="F49" s="7">
        <v>47</v>
      </c>
      <c r="G49" s="3">
        <f t="shared" si="0"/>
        <v>281.5</v>
      </c>
      <c r="H49" s="3"/>
      <c r="I49" s="1">
        <v>1</v>
      </c>
    </row>
    <row r="50" spans="1:9" x14ac:dyDescent="0.25">
      <c r="A50" s="7">
        <v>48</v>
      </c>
      <c r="B50" s="3">
        <v>102.52</v>
      </c>
      <c r="C50" s="3"/>
      <c r="D50" s="1">
        <v>0</v>
      </c>
      <c r="F50" s="7">
        <v>48</v>
      </c>
      <c r="G50" s="3">
        <v>140.75</v>
      </c>
      <c r="H50" s="3"/>
      <c r="I50" s="1">
        <v>0</v>
      </c>
    </row>
    <row r="51" spans="1:9" x14ac:dyDescent="0.25">
      <c r="A51" s="7">
        <v>49</v>
      </c>
      <c r="B51" s="3">
        <v>104.8</v>
      </c>
      <c r="C51" s="3"/>
      <c r="D51" s="1">
        <v>0</v>
      </c>
      <c r="F51" s="7">
        <v>49</v>
      </c>
      <c r="G51" s="3">
        <f t="shared" si="0"/>
        <v>281.5</v>
      </c>
      <c r="H51" s="3"/>
      <c r="I51" s="1">
        <v>1</v>
      </c>
    </row>
    <row r="52" spans="1:9" x14ac:dyDescent="0.25">
      <c r="A52" s="7">
        <v>50</v>
      </c>
      <c r="B52" s="3">
        <v>98.84</v>
      </c>
      <c r="C52" s="3"/>
      <c r="D52" s="1">
        <v>0</v>
      </c>
      <c r="F52" s="7">
        <v>50</v>
      </c>
      <c r="G52" s="3">
        <f t="shared" si="0"/>
        <v>281.5</v>
      </c>
      <c r="H52" s="3"/>
      <c r="I52" s="1">
        <v>1</v>
      </c>
    </row>
  </sheetData>
  <mergeCells count="108">
    <mergeCell ref="K4:L4"/>
    <mergeCell ref="K6:L6"/>
    <mergeCell ref="K8:N8"/>
    <mergeCell ref="K19:N19"/>
    <mergeCell ref="B8:C8"/>
    <mergeCell ref="B9:C9"/>
    <mergeCell ref="B10:C10"/>
    <mergeCell ref="B11:C11"/>
    <mergeCell ref="B12:C12"/>
    <mergeCell ref="B13:C13"/>
    <mergeCell ref="B2:C2"/>
    <mergeCell ref="B3:C3"/>
    <mergeCell ref="B4:C4"/>
    <mergeCell ref="B5:C5"/>
    <mergeCell ref="B6:C6"/>
    <mergeCell ref="B7:C7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50:C50"/>
    <mergeCell ref="B51:C51"/>
    <mergeCell ref="B52:C52"/>
    <mergeCell ref="G2:H2"/>
    <mergeCell ref="G3:H3"/>
    <mergeCell ref="G4:H4"/>
    <mergeCell ref="G5:H5"/>
    <mergeCell ref="G6:H6"/>
    <mergeCell ref="G7:H7"/>
    <mergeCell ref="G8:H8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G15:H15"/>
    <mergeCell ref="G16:H16"/>
    <mergeCell ref="G17:H17"/>
    <mergeCell ref="G18:H18"/>
    <mergeCell ref="G19:H19"/>
    <mergeCell ref="G20:H20"/>
    <mergeCell ref="G9:H9"/>
    <mergeCell ref="G10:H10"/>
    <mergeCell ref="G11:H11"/>
    <mergeCell ref="G12:H12"/>
    <mergeCell ref="G13:H13"/>
    <mergeCell ref="G14:H14"/>
    <mergeCell ref="G29:H29"/>
    <mergeCell ref="G30:H30"/>
    <mergeCell ref="G31:H31"/>
    <mergeCell ref="G32:H32"/>
    <mergeCell ref="G21:H21"/>
    <mergeCell ref="G22:H22"/>
    <mergeCell ref="G23:H23"/>
    <mergeCell ref="G24:H24"/>
    <mergeCell ref="G25:H25"/>
    <mergeCell ref="G26:H26"/>
    <mergeCell ref="G51:H51"/>
    <mergeCell ref="G52:H52"/>
    <mergeCell ref="F1:I1"/>
    <mergeCell ref="A1:D1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27:H27"/>
    <mergeCell ref="G28:H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Galvagni</dc:creator>
  <cp:lastModifiedBy>Gianluca Galvagni</cp:lastModifiedBy>
  <dcterms:created xsi:type="dcterms:W3CDTF">2023-05-18T13:11:28Z</dcterms:created>
  <dcterms:modified xsi:type="dcterms:W3CDTF">2023-05-19T15:10:58Z</dcterms:modified>
</cp:coreProperties>
</file>