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xdchl-data-integration\ThongTin\Extract\"/>
    </mc:Choice>
  </mc:AlternateContent>
  <bookViews>
    <workbookView xWindow="0" yWindow="0" windowWidth="24000" windowHeight="9135"/>
  </bookViews>
  <sheets>
    <sheet name="ThieuNhi" sheetId="1" r:id="rId1"/>
    <sheet name="HuynhTruong" sheetId="2" state="hidden" r:id="rId2"/>
    <sheet name="DanhSachChiDoan" sheetId="4" state="hidden" r:id="rId3"/>
    <sheet name="DanhSachPhanDoan" sheetId="5" state="hidden" r:id="rId4"/>
    <sheet name="DataValidation" sheetId="8" state="hidden" r:id="rId5"/>
    <sheet name="Metadata" sheetId="9" r:id="rId6"/>
  </sheets>
  <definedNames>
    <definedName name="CauHinh.HuynhTruong.ChiDoanHienTai">DataValidation!$I$4</definedName>
    <definedName name="CauHinh.HuynhTruong.ChucVuHienTai">DataValidation!$H$4</definedName>
    <definedName name="CauHinh.HuynhTruong.GhiChuHienTai">DataValidation!$L$4</definedName>
    <definedName name="CauHinh.HuynhTruong.PhanDoanHienTai">DataValidation!$J$4</definedName>
    <definedName name="CauHinh.HuynhTruong.TinhTrangHienTai">DataValidation!$K$4</definedName>
    <definedName name="CauHinh.ThieuNhi.ChiDoanHienTai">DataValidation!$C$4</definedName>
    <definedName name="CauHinh.ThieuNhi.GhiChuHienTai">DataValidation!$F$4</definedName>
    <definedName name="CauHinh.ThieuNhi.KetQuaHienTai">DataValidation!$E$4</definedName>
    <definedName name="CauHinh.ThieuNhi.PhanDoanHienTai">DataValidation!$D$4</definedName>
    <definedName name="ChiDoan2015">DanhSachChiDoan!$N$4:$N$100</definedName>
    <definedName name="ChiDoanHienTai">DanhSachChiDoan!$B$4:$B$100</definedName>
    <definedName name="GioiTinh">DataValidation!$B$4:$B$5</definedName>
    <definedName name="HuynhTruong">HuynhTruong!$C$4:$AA$196</definedName>
    <definedName name="HuynhTruong.ChucVu2014">DataValidation!$M$4:$M$10</definedName>
    <definedName name="HuynhTruong.ChucVu2015">DataValidation!$O$4:$O$50</definedName>
    <definedName name="HuynhTruong.TinhTrang2014">DataValidation!$N$4:$N$5</definedName>
    <definedName name="HuynhTruong.TinhTrang2015">DataValidation!$P$4:$P$50</definedName>
    <definedName name="KetQuaHocTap">DataValidation!$G$4:$G$7</definedName>
    <definedName name="PhanDoan2015">DanhSachPhanDoan!$E$4:$E$30</definedName>
    <definedName name="PhanDoanHienTai">DanhSachPhanDoan!$B$4:$B$30</definedName>
  </definedNames>
  <calcPr calcId="152511"/>
</workbook>
</file>

<file path=xl/calcChain.xml><?xml version="1.0" encoding="utf-8"?>
<calcChain xmlns="http://schemas.openxmlformats.org/spreadsheetml/2006/main">
  <c r="AI8" i="1" l="1"/>
  <c r="AH8" i="1" s="1"/>
  <c r="AI9" i="1"/>
  <c r="AH9" i="1" s="1"/>
  <c r="AI10" i="1"/>
  <c r="AH10" i="1" s="1"/>
  <c r="AI11" i="1"/>
  <c r="AH11" i="1" s="1"/>
  <c r="AI12" i="1"/>
  <c r="AH12" i="1" s="1"/>
  <c r="AI13" i="1"/>
  <c r="AH13" i="1" s="1"/>
  <c r="AI14" i="1"/>
  <c r="AH14" i="1" s="1"/>
  <c r="AI15" i="1"/>
  <c r="AH15" i="1" s="1"/>
  <c r="AI16" i="1"/>
  <c r="AH16" i="1" s="1"/>
  <c r="AI17" i="1"/>
  <c r="AH17" i="1" s="1"/>
  <c r="AI18" i="1"/>
  <c r="AH18" i="1" s="1"/>
  <c r="AI19" i="1"/>
  <c r="AH19" i="1" s="1"/>
  <c r="AI20" i="1"/>
  <c r="AH20" i="1" s="1"/>
  <c r="AI21" i="1"/>
  <c r="AH21" i="1" s="1"/>
  <c r="AI22" i="1"/>
  <c r="AH22" i="1" s="1"/>
  <c r="AI23" i="1"/>
  <c r="AH23" i="1" s="1"/>
  <c r="AI24" i="1"/>
  <c r="AH24" i="1" s="1"/>
  <c r="AI25" i="1"/>
  <c r="AH25" i="1" s="1"/>
  <c r="AI26" i="1"/>
  <c r="AH26" i="1" s="1"/>
  <c r="AI27" i="1"/>
  <c r="AH27" i="1" s="1"/>
  <c r="AI28" i="1"/>
  <c r="AH28" i="1" s="1"/>
  <c r="AI29" i="1"/>
  <c r="AH29" i="1" s="1"/>
  <c r="AI30" i="1"/>
  <c r="AH30" i="1" s="1"/>
  <c r="AI31" i="1"/>
  <c r="AH31" i="1" s="1"/>
  <c r="AI32" i="1"/>
  <c r="AH32" i="1" s="1"/>
  <c r="AI33" i="1"/>
  <c r="AH33" i="1" s="1"/>
  <c r="AI34" i="1"/>
  <c r="AH34" i="1" s="1"/>
  <c r="AI35" i="1"/>
  <c r="AH35" i="1" s="1"/>
  <c r="AI36" i="1"/>
  <c r="AH36" i="1" s="1"/>
  <c r="AI37" i="1"/>
  <c r="AH37" i="1" s="1"/>
  <c r="AI38" i="1"/>
  <c r="AH38" i="1" s="1"/>
  <c r="AI39" i="1"/>
  <c r="AH39" i="1" s="1"/>
  <c r="AI40" i="1"/>
  <c r="AH40" i="1" s="1"/>
  <c r="AI41" i="1"/>
  <c r="AH41" i="1" s="1"/>
  <c r="AI42" i="1"/>
  <c r="AH42" i="1" s="1"/>
  <c r="AI43" i="1"/>
  <c r="AH43" i="1" s="1"/>
  <c r="AI44" i="1"/>
  <c r="AH44" i="1" s="1"/>
  <c r="AI45" i="1"/>
  <c r="AH45" i="1" s="1"/>
  <c r="AI46" i="1"/>
  <c r="AH46" i="1" s="1"/>
  <c r="AI47" i="1"/>
  <c r="AH47" i="1" s="1"/>
  <c r="AI48" i="1"/>
  <c r="AH48" i="1" s="1"/>
  <c r="AI49" i="1"/>
  <c r="AH49" i="1" s="1"/>
  <c r="AI50" i="1"/>
  <c r="AH50" i="1" s="1"/>
  <c r="AI51" i="1"/>
  <c r="AH51" i="1" s="1"/>
  <c r="AI52" i="1"/>
  <c r="AH52" i="1" s="1"/>
  <c r="AI53" i="1"/>
  <c r="AH53" i="1" s="1"/>
  <c r="AI54" i="1"/>
  <c r="AH54" i="1" s="1"/>
  <c r="AI55" i="1"/>
  <c r="AH55" i="1" s="1"/>
  <c r="AI56" i="1"/>
  <c r="AH56" i="1" s="1"/>
  <c r="AI57" i="1"/>
  <c r="AH57" i="1" s="1"/>
  <c r="AI58" i="1"/>
  <c r="AH58" i="1" s="1"/>
  <c r="AI59" i="1"/>
  <c r="AH59" i="1" s="1"/>
  <c r="AI60" i="1"/>
  <c r="AH60" i="1" s="1"/>
  <c r="AI61" i="1"/>
  <c r="AH61" i="1" s="1"/>
  <c r="AI62" i="1"/>
  <c r="AH62" i="1" s="1"/>
  <c r="AI63" i="1"/>
  <c r="AH63" i="1" s="1"/>
  <c r="AI64" i="1"/>
  <c r="AH64" i="1" s="1"/>
  <c r="AI65" i="1"/>
  <c r="AH65" i="1" s="1"/>
  <c r="AI66" i="1"/>
  <c r="AH66" i="1" s="1"/>
  <c r="AI67" i="1"/>
  <c r="AH67" i="1" s="1"/>
  <c r="AI68" i="1"/>
  <c r="AH68" i="1" s="1"/>
  <c r="AI69" i="1"/>
  <c r="AH69" i="1" s="1"/>
  <c r="AI70" i="1"/>
  <c r="AH70" i="1" s="1"/>
  <c r="AI71" i="1"/>
  <c r="AH71" i="1" s="1"/>
  <c r="AI72" i="1"/>
  <c r="AH72" i="1" s="1"/>
  <c r="AI73" i="1"/>
  <c r="AH73" i="1" s="1"/>
  <c r="AI74" i="1"/>
  <c r="AH74" i="1" s="1"/>
  <c r="AI75" i="1"/>
  <c r="AH75" i="1" s="1"/>
  <c r="AI76" i="1"/>
  <c r="AH76" i="1" s="1"/>
  <c r="AI77" i="1"/>
  <c r="AH77" i="1" s="1"/>
  <c r="AI78" i="1"/>
  <c r="AH78" i="1" s="1"/>
  <c r="AI79" i="1"/>
  <c r="AH79" i="1" s="1"/>
  <c r="AI80" i="1"/>
  <c r="AH80" i="1" s="1"/>
  <c r="AI81" i="1"/>
  <c r="AH81" i="1" s="1"/>
  <c r="AI82" i="1"/>
  <c r="AH82" i="1" s="1"/>
  <c r="AI83" i="1"/>
  <c r="AH83" i="1" s="1"/>
  <c r="AI84" i="1"/>
  <c r="AH84" i="1" s="1"/>
  <c r="AI85" i="1"/>
  <c r="AH85" i="1" s="1"/>
  <c r="AI86" i="1"/>
  <c r="AH86" i="1" s="1"/>
  <c r="AI87" i="1"/>
  <c r="AH87" i="1" s="1"/>
  <c r="AI88" i="1"/>
  <c r="AH88" i="1" s="1"/>
  <c r="AI89" i="1"/>
  <c r="AH89" i="1" s="1"/>
  <c r="AI90" i="1"/>
  <c r="AH90" i="1" s="1"/>
  <c r="AI91" i="1"/>
  <c r="AH91" i="1" s="1"/>
  <c r="AI92" i="1"/>
  <c r="AH92" i="1" s="1"/>
  <c r="AI93" i="1"/>
  <c r="AH93" i="1" s="1"/>
  <c r="AI94" i="1"/>
  <c r="AH94" i="1" s="1"/>
  <c r="AI95" i="1" l="1"/>
  <c r="AH95" i="1" s="1"/>
  <c r="AI7" i="1"/>
  <c r="AI6" i="1" l="1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D4" i="4"/>
  <c r="C4" i="4"/>
  <c r="B4" i="4"/>
  <c r="T94" i="2"/>
  <c r="T93" i="2"/>
  <c r="T92" i="2"/>
  <c r="T91" i="2"/>
  <c r="T90" i="2"/>
  <c r="T89" i="2"/>
  <c r="T87" i="2"/>
  <c r="T85" i="2"/>
  <c r="T84" i="2"/>
  <c r="T83" i="2"/>
  <c r="T82" i="2"/>
  <c r="T81" i="2"/>
  <c r="T79" i="2"/>
  <c r="T78" i="2"/>
  <c r="T77" i="2"/>
  <c r="T76" i="2"/>
  <c r="T75" i="2"/>
  <c r="T74" i="2"/>
  <c r="T73" i="2"/>
  <c r="T71" i="2"/>
  <c r="T70" i="2"/>
  <c r="T69" i="2"/>
  <c r="T68" i="2"/>
  <c r="T67" i="2"/>
  <c r="T65" i="2"/>
  <c r="T64" i="2"/>
  <c r="T62" i="2"/>
  <c r="T61" i="2"/>
  <c r="T60" i="2"/>
  <c r="T59" i="2"/>
  <c r="T58" i="2"/>
  <c r="T57" i="2"/>
  <c r="T56" i="2"/>
  <c r="T55" i="2"/>
  <c r="T54" i="2"/>
  <c r="T52" i="2"/>
  <c r="T51" i="2"/>
  <c r="T50" i="2"/>
  <c r="T49" i="2"/>
  <c r="T48" i="2"/>
  <c r="T46" i="2"/>
  <c r="T45" i="2"/>
  <c r="T44" i="2"/>
  <c r="T43" i="2"/>
  <c r="T42" i="2"/>
  <c r="T40" i="2"/>
  <c r="T39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0" i="2"/>
  <c r="T19" i="2"/>
  <c r="T18" i="2"/>
  <c r="T17" i="2"/>
  <c r="T16" i="2"/>
  <c r="T15" i="2"/>
  <c r="T14" i="2"/>
  <c r="T12" i="2"/>
  <c r="T11" i="2"/>
  <c r="T10" i="2"/>
  <c r="T9" i="2"/>
  <c r="T8" i="2"/>
  <c r="T7" i="2"/>
  <c r="T6" i="2"/>
  <c r="T5" i="2"/>
  <c r="T4" i="2"/>
  <c r="C1" i="2"/>
  <c r="AH6" i="1" l="1"/>
  <c r="AH7" i="1"/>
  <c r="AB188" i="2"/>
  <c r="AA137" i="2"/>
  <c r="AD177" i="2"/>
  <c r="AC126" i="2"/>
  <c r="Z168" i="2"/>
  <c r="AD116" i="2"/>
  <c r="AB87" i="2"/>
  <c r="AB184" i="2"/>
  <c r="AA133" i="2"/>
  <c r="AD173" i="2"/>
  <c r="AC122" i="2"/>
  <c r="Z164" i="2"/>
  <c r="AD112" i="2"/>
  <c r="AA82" i="2"/>
  <c r="AC124" i="2"/>
  <c r="AC183" i="2"/>
  <c r="AB132" i="2"/>
  <c r="Z173" i="2"/>
  <c r="AD121" i="2"/>
  <c r="AA163" i="2"/>
  <c r="Z112" i="2"/>
  <c r="AA81" i="2"/>
  <c r="AB121" i="2"/>
  <c r="AB128" i="2"/>
  <c r="Z108" i="2"/>
  <c r="Z65" i="2"/>
  <c r="AA51" i="2"/>
  <c r="AB68" i="2"/>
  <c r="AA146" i="2"/>
  <c r="AD12" i="2"/>
  <c r="AB43" i="2"/>
  <c r="AB112" i="2"/>
  <c r="Z166" i="2"/>
  <c r="AB187" i="2"/>
  <c r="AA120" i="2"/>
  <c r="AC145" i="2"/>
  <c r="AA98" i="2"/>
  <c r="Z178" i="2"/>
  <c r="AD110" i="2"/>
  <c r="AA132" i="2"/>
  <c r="AC157" i="2"/>
  <c r="Z139" i="2"/>
  <c r="Z163" i="2"/>
  <c r="AA177" i="2"/>
  <c r="Z110" i="2"/>
  <c r="AB131" i="2"/>
  <c r="AD156" i="2"/>
  <c r="AD135" i="2"/>
  <c r="AD159" i="2"/>
  <c r="AC194" i="2"/>
  <c r="AB169" i="2"/>
  <c r="AA63" i="2"/>
  <c r="Z55" i="2"/>
  <c r="AD44" i="2"/>
  <c r="AD80" i="2"/>
  <c r="AC178" i="2"/>
  <c r="AB64" i="2"/>
  <c r="AB100" i="2"/>
  <c r="AC101" i="2"/>
  <c r="AD40" i="2"/>
  <c r="AB49" i="2"/>
  <c r="AD194" i="2"/>
  <c r="AC127" i="2"/>
  <c r="Z149" i="2"/>
  <c r="AB174" i="2"/>
  <c r="AA107" i="2"/>
  <c r="AA59" i="2"/>
  <c r="AC139" i="2"/>
  <c r="AA164" i="2"/>
  <c r="AB186" i="2"/>
  <c r="AA119" i="2"/>
  <c r="Z75" i="2"/>
  <c r="AB79" i="2"/>
  <c r="AD138" i="2"/>
  <c r="AB163" i="2"/>
  <c r="AC185" i="2"/>
  <c r="AB118" i="2"/>
  <c r="AD74" i="2"/>
  <c r="AB78" i="2"/>
  <c r="AC133" i="2"/>
  <c r="AC144" i="2"/>
  <c r="Z66" i="2"/>
  <c r="AA8" i="2"/>
  <c r="AD6" i="2"/>
  <c r="AC74" i="2"/>
  <c r="AB130" i="2"/>
  <c r="AB72" i="2"/>
  <c r="AC58" i="2"/>
  <c r="AB82" i="2"/>
  <c r="AA7" i="2"/>
  <c r="AA19" i="2"/>
  <c r="AC57" i="2"/>
  <c r="AD134" i="2"/>
  <c r="AB172" i="2"/>
  <c r="AA105" i="2"/>
  <c r="AD129" i="2"/>
  <c r="Z152" i="2"/>
  <c r="AC116" i="2"/>
  <c r="AC187" i="2"/>
  <c r="AA117" i="2"/>
  <c r="AD141" i="2"/>
  <c r="AA167" i="2"/>
  <c r="AC164" i="2"/>
  <c r="AD51" i="2"/>
  <c r="AD186" i="2"/>
  <c r="AB116" i="2"/>
  <c r="Z141" i="2"/>
  <c r="AB166" i="2"/>
  <c r="AB161" i="2"/>
  <c r="Z51" i="2"/>
  <c r="AA141" i="2"/>
  <c r="AC68" i="2"/>
  <c r="AA76" i="2"/>
  <c r="AC77" i="2"/>
  <c r="AC51" i="2"/>
  <c r="AC11" i="2"/>
  <c r="AA125" i="2"/>
  <c r="AC88" i="2"/>
  <c r="AA138" i="2"/>
  <c r="Z143" i="2"/>
  <c r="AB48" i="2"/>
  <c r="Z68" i="2"/>
  <c r="Z6" i="2"/>
  <c r="AD26" i="2"/>
  <c r="AC162" i="2"/>
  <c r="AB107" i="2"/>
  <c r="AD189" i="2"/>
  <c r="AC175" i="2"/>
  <c r="AB124" i="2"/>
  <c r="Z165" i="2"/>
  <c r="AD113" i="2"/>
  <c r="AA155" i="2"/>
  <c r="AB193" i="2"/>
  <c r="AD75" i="2"/>
  <c r="AC171" i="2"/>
  <c r="AB120" i="2"/>
  <c r="Z161" i="2"/>
  <c r="AD109" i="2"/>
  <c r="AA151" i="2"/>
  <c r="AB177" i="2"/>
  <c r="Z73" i="2"/>
  <c r="Z97" i="2"/>
  <c r="AD170" i="2"/>
  <c r="AC119" i="2"/>
  <c r="AA160" i="2"/>
  <c r="Z109" i="2"/>
  <c r="AB150" i="2"/>
  <c r="AA174" i="2"/>
  <c r="AD72" i="2"/>
  <c r="AC96" i="2"/>
  <c r="Z169" i="2"/>
  <c r="Z78" i="2"/>
  <c r="Z119" i="2"/>
  <c r="AD123" i="2"/>
  <c r="AA45" i="2"/>
  <c r="AC56" i="2"/>
  <c r="AD4" i="2"/>
  <c r="AD23" i="2"/>
  <c r="Z153" i="2"/>
  <c r="AD146" i="2"/>
  <c r="AB171" i="2"/>
  <c r="AD196" i="2"/>
  <c r="AB126" i="2"/>
  <c r="AD79" i="2"/>
  <c r="Z162" i="2"/>
  <c r="AB183" i="2"/>
  <c r="AA116" i="2"/>
  <c r="AC141" i="2"/>
  <c r="AC94" i="2"/>
  <c r="AB103" i="2"/>
  <c r="AA161" i="2"/>
  <c r="AC182" i="2"/>
  <c r="AB115" i="2"/>
  <c r="AD140" i="2"/>
  <c r="AC93" i="2"/>
  <c r="AC102" i="2"/>
  <c r="AC130" i="2"/>
  <c r="AC81" i="2"/>
  <c r="Z175" i="2"/>
  <c r="AC36" i="2"/>
  <c r="AB24" i="2"/>
  <c r="AD31" i="2"/>
  <c r="AC114" i="2"/>
  <c r="Z115" i="2"/>
  <c r="AA79" i="2"/>
  <c r="Z63" i="2"/>
  <c r="AC27" i="2"/>
  <c r="AC39" i="2"/>
  <c r="AD178" i="2"/>
  <c r="AB108" i="2"/>
  <c r="Z133" i="2"/>
  <c r="AB158" i="2"/>
  <c r="AB129" i="2"/>
  <c r="AD190" i="2"/>
  <c r="AC123" i="2"/>
  <c r="Z145" i="2"/>
  <c r="AB170" i="2"/>
  <c r="AA190" i="2"/>
  <c r="AA54" i="2"/>
  <c r="Z190" i="2"/>
  <c r="AD122" i="2"/>
  <c r="AA144" i="2"/>
  <c r="AC169" i="2"/>
  <c r="Z187" i="2"/>
  <c r="AA53" i="2"/>
  <c r="Z154" i="2"/>
  <c r="AC92" i="2"/>
  <c r="AB80" i="2"/>
  <c r="AB85" i="2"/>
  <c r="Z69" i="2"/>
  <c r="AD16" i="2"/>
  <c r="Z138" i="2"/>
  <c r="AA102" i="2"/>
  <c r="AD163" i="2"/>
  <c r="AC168" i="2"/>
  <c r="AB54" i="2"/>
  <c r="Z90" i="2"/>
  <c r="Z8" i="2"/>
  <c r="AD30" i="2"/>
  <c r="AB175" i="2"/>
  <c r="AB156" i="2"/>
  <c r="Z181" i="2"/>
  <c r="AC110" i="2"/>
  <c r="Z136" i="2"/>
  <c r="AC91" i="2"/>
  <c r="AB168" i="2"/>
  <c r="Z193" i="2"/>
  <c r="AD125" i="2"/>
  <c r="Z148" i="2"/>
  <c r="AD103" i="2"/>
  <c r="AB137" i="2"/>
  <c r="AC167" i="2"/>
  <c r="AA192" i="2"/>
  <c r="Z125" i="2"/>
  <c r="AA147" i="2"/>
  <c r="Z103" i="2"/>
  <c r="AA134" i="2"/>
  <c r="AA156" i="2"/>
  <c r="AD101" i="2"/>
  <c r="AD55" i="2"/>
  <c r="AA41" i="2"/>
  <c r="AB36" i="2"/>
  <c r="AA49" i="2"/>
  <c r="AA140" i="2"/>
  <c r="AA166" i="2"/>
  <c r="AB88" i="2"/>
  <c r="Z84" i="2"/>
  <c r="AC35" i="2"/>
  <c r="Z44" i="2"/>
  <c r="AB55" i="2"/>
  <c r="AC192" i="2"/>
  <c r="AB111" i="2"/>
  <c r="AD132" i="2"/>
  <c r="AB119" i="2"/>
  <c r="AC111" i="2"/>
  <c r="AC193" i="2"/>
  <c r="AA142" i="2"/>
  <c r="AD158" i="2"/>
  <c r="AA148" i="2"/>
  <c r="AB138" i="2"/>
  <c r="AA58" i="2"/>
  <c r="Z158" i="2"/>
  <c r="AB147" i="2"/>
  <c r="AC137" i="2"/>
  <c r="AA57" i="2"/>
  <c r="AD117" i="2"/>
  <c r="Z85" i="2"/>
  <c r="AC32" i="2"/>
  <c r="AC43" i="2"/>
  <c r="AB194" i="2"/>
  <c r="AB155" i="2"/>
  <c r="AB110" i="2"/>
  <c r="AD142" i="2"/>
  <c r="AD192" i="2"/>
  <c r="Z77" i="2"/>
  <c r="Z142" i="2"/>
  <c r="Z192" i="2"/>
  <c r="AD76" i="2"/>
  <c r="AB146" i="2"/>
  <c r="Z88" i="2"/>
  <c r="AD8" i="2"/>
  <c r="AA143" i="2"/>
  <c r="AC62" i="2"/>
  <c r="AA11" i="2"/>
  <c r="AC159" i="2"/>
  <c r="Z117" i="2"/>
  <c r="Z95" i="2"/>
  <c r="AA196" i="2"/>
  <c r="AB154" i="2"/>
  <c r="AA150" i="2"/>
  <c r="AB195" i="2"/>
  <c r="AC153" i="2"/>
  <c r="Z147" i="2"/>
  <c r="AA118" i="2"/>
  <c r="AC49" i="2"/>
  <c r="AB58" i="2"/>
  <c r="Z195" i="2"/>
  <c r="Z92" i="2"/>
  <c r="Z46" i="2"/>
  <c r="AB11" i="2"/>
  <c r="AB140" i="2"/>
  <c r="AA187" i="2"/>
  <c r="AD73" i="2"/>
  <c r="Z177" i="2"/>
  <c r="Z132" i="2"/>
  <c r="AA93" i="2"/>
  <c r="AA176" i="2"/>
  <c r="AA131" i="2"/>
  <c r="AA92" i="2"/>
  <c r="AA68" i="2"/>
  <c r="AC24" i="2"/>
  <c r="AD19" i="2"/>
  <c r="AA94" i="2"/>
  <c r="Z135" i="2"/>
  <c r="AB31" i="2"/>
  <c r="AA173" i="2"/>
  <c r="AA83" i="2"/>
  <c r="AD111" i="2"/>
  <c r="Z144" i="2"/>
  <c r="AB95" i="2"/>
  <c r="AD35" i="2"/>
  <c r="Z70" i="2"/>
  <c r="AC72" i="2"/>
  <c r="AD152" i="2"/>
  <c r="AC85" i="2"/>
  <c r="AA65" i="2"/>
  <c r="AD96" i="2"/>
  <c r="AB14" i="2"/>
  <c r="AB26" i="2"/>
  <c r="AD155" i="2"/>
  <c r="Z18" i="2"/>
  <c r="AA23" i="2"/>
  <c r="Z31" i="2"/>
  <c r="AA32" i="2"/>
  <c r="AD65" i="2"/>
  <c r="AA17" i="2"/>
  <c r="AB42" i="2"/>
  <c r="Z19" i="2"/>
  <c r="AC78" i="2"/>
  <c r="Z171" i="2"/>
  <c r="AD107" i="2"/>
  <c r="Z167" i="2"/>
  <c r="Z28" i="2"/>
  <c r="AC46" i="2"/>
  <c r="AB9" i="2"/>
  <c r="AB123" i="2"/>
  <c r="AB180" i="2"/>
  <c r="Z134" i="2"/>
  <c r="AC71" i="2"/>
  <c r="AD128" i="2"/>
  <c r="AD169" i="2"/>
  <c r="AA88" i="2"/>
  <c r="AB20" i="2"/>
  <c r="Z87" i="2"/>
  <c r="AB27" i="2"/>
  <c r="AA109" i="2"/>
  <c r="AA60" i="2"/>
  <c r="AD98" i="2"/>
  <c r="Z100" i="2"/>
  <c r="Z40" i="2"/>
  <c r="AA48" i="2"/>
  <c r="Z179" i="2"/>
  <c r="Z45" i="2"/>
  <c r="Z59" i="2"/>
  <c r="AB165" i="2"/>
  <c r="AA47" i="2"/>
  <c r="AA172" i="2"/>
  <c r="AA46" i="2"/>
  <c r="AD36" i="2"/>
  <c r="AC14" i="2"/>
  <c r="AB76" i="2"/>
  <c r="AB5" i="2"/>
  <c r="AD104" i="2"/>
  <c r="AC13" i="2"/>
  <c r="Z191" i="2"/>
  <c r="AC115" i="2"/>
  <c r="AC142" i="2"/>
  <c r="Z130" i="2"/>
  <c r="AC66" i="2"/>
  <c r="AA179" i="2"/>
  <c r="AA158" i="2"/>
  <c r="AD70" i="2"/>
  <c r="AC190" i="2"/>
  <c r="AD180" i="2"/>
  <c r="AB101" i="2"/>
  <c r="Z146" i="2"/>
  <c r="AB135" i="2"/>
  <c r="AC125" i="2"/>
  <c r="AD175" i="2"/>
  <c r="AA145" i="2"/>
  <c r="AC134" i="2"/>
  <c r="AD124" i="2"/>
  <c r="AC172" i="2"/>
  <c r="AA159" i="2"/>
  <c r="Z67" i="2"/>
  <c r="AB16" i="2"/>
  <c r="AC97" i="2"/>
  <c r="Z182" i="2"/>
  <c r="AA136" i="2"/>
  <c r="Z155" i="2"/>
  <c r="AD126" i="2"/>
  <c r="AC173" i="2"/>
  <c r="AA62" i="2"/>
  <c r="Z126" i="2"/>
  <c r="AD172" i="2"/>
  <c r="AA61" i="2"/>
  <c r="Z107" i="2"/>
  <c r="AB93" i="2"/>
  <c r="AB56" i="2"/>
  <c r="AB145" i="2"/>
  <c r="AA194" i="2"/>
  <c r="AA99" i="2"/>
  <c r="AC143" i="2"/>
  <c r="AB190" i="2"/>
  <c r="AD77" i="2"/>
  <c r="AA180" i="2"/>
  <c r="AA135" i="2"/>
  <c r="AA100" i="2"/>
  <c r="AB179" i="2"/>
  <c r="AB134" i="2"/>
  <c r="AB99" i="2"/>
  <c r="AB73" i="2"/>
  <c r="AC28" i="2"/>
  <c r="AD27" i="2"/>
  <c r="Z101" i="2"/>
  <c r="AA186" i="2"/>
  <c r="AB35" i="2"/>
  <c r="Z186" i="2"/>
  <c r="AA121" i="2"/>
  <c r="AA171" i="2"/>
  <c r="AA55" i="2"/>
  <c r="AD157" i="2"/>
  <c r="Z116" i="2"/>
  <c r="AB75" i="2"/>
  <c r="Z157" i="2"/>
  <c r="AA115" i="2"/>
  <c r="AB74" i="2"/>
  <c r="Z102" i="2"/>
  <c r="AA4" i="2"/>
  <c r="AA189" i="2"/>
  <c r="AA67" i="2"/>
  <c r="AC75" i="2"/>
  <c r="AA15" i="2"/>
  <c r="Z122" i="2"/>
  <c r="AA165" i="2"/>
  <c r="AB164" i="2"/>
  <c r="AD99" i="2"/>
  <c r="Z49" i="2"/>
  <c r="AB127" i="2"/>
  <c r="AC31" i="2"/>
  <c r="Z17" i="2"/>
  <c r="AD183" i="2"/>
  <c r="Z64" i="2"/>
  <c r="Z50" i="2"/>
  <c r="AC65" i="2"/>
  <c r="AC120" i="2"/>
  <c r="Z185" i="2"/>
  <c r="AA50" i="2"/>
  <c r="AD37" i="2"/>
  <c r="AC18" i="2"/>
  <c r="AC176" i="2"/>
  <c r="AC76" i="2"/>
  <c r="AC52" i="2"/>
  <c r="AD57" i="2"/>
  <c r="AA26" i="2"/>
  <c r="AC8" i="2"/>
  <c r="AB46" i="2"/>
  <c r="AD63" i="2"/>
  <c r="AA14" i="2"/>
  <c r="AC41" i="2"/>
  <c r="AD17" i="2"/>
  <c r="AC15" i="2"/>
  <c r="AA97" i="2"/>
  <c r="AC104" i="2"/>
  <c r="Z160" i="2"/>
  <c r="AC158" i="2"/>
  <c r="AA149" i="2"/>
  <c r="Z79" i="2"/>
  <c r="AA195" i="2"/>
  <c r="Z172" i="2"/>
  <c r="AD10" i="2"/>
  <c r="AB66" i="2"/>
  <c r="AD20" i="2"/>
  <c r="AA191" i="2"/>
  <c r="AB105" i="2"/>
  <c r="AA78" i="2"/>
  <c r="AB62" i="2"/>
  <c r="AC26" i="2"/>
  <c r="AC38" i="2"/>
  <c r="AD91" i="2"/>
  <c r="AD7" i="2"/>
  <c r="AA35" i="2"/>
  <c r="Z35" i="2"/>
  <c r="AD32" i="2"/>
  <c r="AA80" i="2"/>
  <c r="AD58" i="2"/>
  <c r="AC86" i="2"/>
  <c r="Z22" i="2"/>
  <c r="Z94" i="2"/>
  <c r="AB159" i="2"/>
  <c r="AA42" i="2"/>
  <c r="AD33" i="2"/>
  <c r="AC44" i="2"/>
  <c r="AB60" i="2"/>
  <c r="AD164" i="2"/>
  <c r="AC154" i="2"/>
  <c r="AA71" i="2"/>
  <c r="AD108" i="2"/>
  <c r="Z96" i="2"/>
  <c r="AD162" i="2"/>
  <c r="AA152" i="2"/>
  <c r="AB142" i="2"/>
  <c r="AB63" i="2"/>
  <c r="AC107" i="2"/>
  <c r="AC189" i="2"/>
  <c r="AA126" i="2"/>
  <c r="AC83" i="2"/>
  <c r="AD106" i="2"/>
  <c r="AD188" i="2"/>
  <c r="Z123" i="2"/>
  <c r="AC82" i="2"/>
  <c r="AD143" i="2"/>
  <c r="Z80" i="2"/>
  <c r="AD42" i="2"/>
  <c r="AD115" i="2"/>
  <c r="AD130" i="2"/>
  <c r="AC177" i="2"/>
  <c r="AC67" i="2"/>
  <c r="AB167" i="2"/>
  <c r="AB122" i="2"/>
  <c r="AD86" i="2"/>
  <c r="AC166" i="2"/>
  <c r="AC121" i="2"/>
  <c r="Z86" i="2"/>
  <c r="AA170" i="2"/>
  <c r="AA12" i="2"/>
  <c r="AC6" i="2"/>
  <c r="AC80" i="2"/>
  <c r="AB90" i="2"/>
  <c r="AB23" i="2"/>
  <c r="AA184" i="2"/>
  <c r="AA139" i="2"/>
  <c r="AD174" i="2"/>
  <c r="Z129" i="2"/>
  <c r="AB113" i="2"/>
  <c r="Z174" i="2"/>
  <c r="AA128" i="2"/>
  <c r="AA110" i="2"/>
  <c r="AD181" i="2"/>
  <c r="AB139" i="2"/>
  <c r="AD176" i="2"/>
  <c r="Z176" i="2"/>
  <c r="AD102" i="2"/>
  <c r="AC161" i="2"/>
  <c r="AA193" i="2"/>
  <c r="Z89" i="2"/>
  <c r="AC59" i="2"/>
  <c r="AC155" i="2"/>
  <c r="AA112" i="2"/>
  <c r="AB149" i="2"/>
  <c r="AC181" i="2"/>
  <c r="AC23" i="2"/>
  <c r="AC191" i="2"/>
  <c r="AC180" i="2"/>
  <c r="AA183" i="2"/>
  <c r="AC135" i="2"/>
  <c r="AC69" i="2"/>
  <c r="AD60" i="2"/>
  <c r="AC117" i="2"/>
  <c r="AC184" i="2"/>
  <c r="AC174" i="2"/>
  <c r="AC118" i="2"/>
  <c r="AB32" i="2"/>
  <c r="AB104" i="2"/>
  <c r="Z131" i="2"/>
  <c r="AB69" i="2"/>
  <c r="AD41" i="2"/>
  <c r="AD11" i="2"/>
  <c r="AD13" i="2"/>
  <c r="AA111" i="2"/>
  <c r="AB7" i="2"/>
  <c r="AD56" i="2"/>
  <c r="AC63" i="2"/>
  <c r="AD85" i="2"/>
  <c r="AA21" i="2"/>
  <c r="AD151" i="2"/>
  <c r="AC113" i="2"/>
  <c r="AB148" i="2"/>
  <c r="AD94" i="2"/>
  <c r="AB15" i="2"/>
  <c r="AC132" i="2"/>
  <c r="AD187" i="2"/>
  <c r="AB96" i="2"/>
  <c r="AC37" i="2"/>
  <c r="AD92" i="2"/>
  <c r="Z37" i="2"/>
  <c r="AC17" i="2"/>
  <c r="Z23" i="2"/>
  <c r="AC103" i="2"/>
  <c r="AA37" i="2"/>
  <c r="Z118" i="2"/>
  <c r="AC109" i="2"/>
  <c r="AB192" i="2"/>
  <c r="AC196" i="2"/>
  <c r="AB133" i="2"/>
  <c r="AD71" i="2"/>
  <c r="Z99" i="2"/>
  <c r="AB157" i="2"/>
  <c r="AA162" i="2"/>
  <c r="AD53" i="2"/>
  <c r="Z83" i="2"/>
  <c r="AA175" i="2"/>
  <c r="AC21" i="2"/>
  <c r="AD21" i="2"/>
  <c r="AB45" i="2"/>
  <c r="Z61" i="2"/>
  <c r="Z21" i="2"/>
  <c r="AD82" i="2"/>
  <c r="AB4" i="2"/>
  <c r="AD18" i="2"/>
  <c r="Z106" i="2"/>
  <c r="AA24" i="2"/>
  <c r="Z81" i="2"/>
  <c r="AD5" i="2"/>
  <c r="AA33" i="2"/>
  <c r="AC4" i="2"/>
  <c r="Z26" i="2"/>
  <c r="AA181" i="2"/>
  <c r="AD137" i="2"/>
  <c r="AC112" i="2"/>
  <c r="AA87" i="2"/>
  <c r="AA69" i="2"/>
  <c r="AB44" i="2"/>
  <c r="AB41" i="2"/>
  <c r="AD62" i="2"/>
  <c r="Z36" i="2"/>
  <c r="Z32" i="2"/>
  <c r="AA40" i="2"/>
  <c r="AC165" i="2"/>
  <c r="AB18" i="2"/>
  <c r="AA27" i="2"/>
  <c r="AB29" i="2"/>
  <c r="AC149" i="2"/>
  <c r="AB59" i="2"/>
  <c r="AA64" i="2"/>
  <c r="AD22" i="2"/>
  <c r="AC73" i="2"/>
  <c r="Z53" i="2"/>
  <c r="AD69" i="2"/>
  <c r="Z62" i="2"/>
  <c r="Z47" i="2"/>
  <c r="AD131" i="2"/>
  <c r="AD84" i="2"/>
  <c r="AA154" i="2"/>
  <c r="AA28" i="2"/>
  <c r="AB6" i="2"/>
  <c r="AB17" i="2"/>
  <c r="AD136" i="2"/>
  <c r="Z56" i="2"/>
  <c r="AB12" i="2"/>
  <c r="AA66" i="2"/>
  <c r="AA30" i="2"/>
  <c r="AA5" i="2"/>
  <c r="AD38" i="2"/>
  <c r="AA85" i="2"/>
  <c r="AB19" i="2"/>
  <c r="Z39" i="2"/>
  <c r="Z111" i="2"/>
  <c r="Z24" i="2"/>
  <c r="AA56" i="2"/>
  <c r="Z29" i="2"/>
  <c r="AA89" i="2"/>
  <c r="Z140" i="2"/>
  <c r="AD90" i="2"/>
  <c r="Z11" i="2"/>
  <c r="AD67" i="2"/>
  <c r="AB65" i="2"/>
  <c r="AD34" i="2"/>
  <c r="AB57" i="2"/>
  <c r="AC195" i="2"/>
  <c r="AA39" i="2"/>
  <c r="AA34" i="2"/>
  <c r="AD127" i="2"/>
  <c r="Z41" i="2"/>
  <c r="AB51" i="2"/>
  <c r="AD46" i="2"/>
  <c r="AA38" i="2"/>
  <c r="Z98" i="2"/>
  <c r="AD61" i="2"/>
  <c r="AA84" i="2"/>
  <c r="AB53" i="2"/>
  <c r="Z25" i="2"/>
  <c r="AD39" i="2"/>
  <c r="AC129" i="2"/>
  <c r="AB97" i="2"/>
  <c r="AA96" i="2"/>
  <c r="AB28" i="2"/>
  <c r="Z194" i="2"/>
  <c r="AC150" i="2"/>
  <c r="Z91" i="2"/>
  <c r="Z10" i="2"/>
  <c r="Z113" i="2"/>
  <c r="AC89" i="2"/>
  <c r="AC40" i="2"/>
  <c r="Z93" i="2"/>
  <c r="AD66" i="2"/>
  <c r="AD161" i="2"/>
  <c r="AB152" i="2"/>
  <c r="AB86" i="2"/>
  <c r="AD105" i="2"/>
  <c r="AD184" i="2"/>
  <c r="AA16" i="2"/>
  <c r="Z71" i="2"/>
  <c r="AC152" i="2"/>
  <c r="AD144" i="2"/>
  <c r="AC108" i="2"/>
  <c r="AC140" i="2"/>
  <c r="AC147" i="2"/>
  <c r="AA106" i="2"/>
  <c r="AA43" i="2"/>
  <c r="AD95" i="2"/>
  <c r="AC95" i="2"/>
  <c r="AA9" i="2"/>
  <c r="AB71" i="2"/>
  <c r="AA114" i="2"/>
  <c r="AA52" i="2"/>
  <c r="AD48" i="2"/>
  <c r="AA104" i="2"/>
  <c r="AB21" i="2"/>
  <c r="AB185" i="2"/>
  <c r="AC170" i="2"/>
  <c r="Z128" i="2"/>
  <c r="Z13" i="2"/>
  <c r="AC42" i="2"/>
  <c r="AB77" i="2"/>
  <c r="AB89" i="2"/>
  <c r="AB22" i="2"/>
  <c r="AC7" i="2"/>
  <c r="AA157" i="2"/>
  <c r="AB125" i="2"/>
  <c r="AB38" i="2"/>
  <c r="Z104" i="2"/>
  <c r="AB52" i="2"/>
  <c r="AD15" i="2"/>
  <c r="AD167" i="2"/>
  <c r="AA129" i="2"/>
  <c r="AD147" i="2"/>
  <c r="AD64" i="2"/>
  <c r="Z12" i="2"/>
  <c r="AA188" i="2"/>
  <c r="AA182" i="2"/>
  <c r="AB92" i="2"/>
  <c r="AB91" i="2"/>
  <c r="Z38" i="2"/>
  <c r="AD45" i="2"/>
  <c r="AD97" i="2"/>
  <c r="AB33" i="2"/>
  <c r="AB50" i="2"/>
  <c r="AC64" i="2"/>
  <c r="Z9" i="2"/>
  <c r="Z121" i="2"/>
  <c r="AC33" i="2"/>
  <c r="AD28" i="2"/>
  <c r="AD81" i="2"/>
  <c r="AA77" i="2"/>
  <c r="Z15" i="2"/>
  <c r="AD68" i="2"/>
  <c r="Z127" i="2"/>
  <c r="Z16" i="2"/>
  <c r="AB181" i="2"/>
  <c r="AA169" i="2"/>
  <c r="AC138" i="2"/>
  <c r="AC148" i="2"/>
  <c r="Z4" i="2"/>
  <c r="AB83" i="2"/>
  <c r="AA18" i="2"/>
  <c r="AB162" i="2"/>
  <c r="AB98" i="2"/>
  <c r="AC9" i="2"/>
  <c r="AB160" i="2"/>
  <c r="AB109" i="2"/>
  <c r="AA178" i="2"/>
  <c r="AA91" i="2"/>
  <c r="AB30" i="2"/>
  <c r="AC12" i="2"/>
  <c r="Z48" i="2"/>
  <c r="AC16" i="2"/>
  <c r="AC10" i="2"/>
  <c r="AC146" i="2"/>
  <c r="AB114" i="2"/>
  <c r="AD171" i="2"/>
  <c r="AC5" i="2"/>
  <c r="AC84" i="2"/>
  <c r="AB47" i="2"/>
  <c r="AC45" i="2"/>
  <c r="AC87" i="2"/>
  <c r="AB117" i="2"/>
  <c r="AB40" i="2"/>
  <c r="AD182" i="2"/>
  <c r="AB144" i="2"/>
  <c r="AB25" i="2"/>
  <c r="AA29" i="2"/>
  <c r="Z150" i="2"/>
  <c r="AD87" i="2"/>
  <c r="AB106" i="2"/>
  <c r="AB189" i="2"/>
  <c r="AD154" i="2"/>
  <c r="AD165" i="2"/>
  <c r="Z120" i="2"/>
  <c r="AC151" i="2"/>
  <c r="AD168" i="2"/>
  <c r="Z189" i="2"/>
  <c r="Z74" i="2"/>
  <c r="AC53" i="2"/>
  <c r="AC131" i="2"/>
  <c r="AD49" i="2"/>
  <c r="Z184" i="2"/>
  <c r="AC99" i="2"/>
  <c r="AA10" i="2"/>
  <c r="Z20" i="2"/>
  <c r="Z72" i="2"/>
  <c r="Z180" i="2"/>
  <c r="AB67" i="2"/>
  <c r="AA70" i="2"/>
  <c r="AA6" i="2"/>
  <c r="AC160" i="2"/>
  <c r="AD14" i="2"/>
  <c r="AA86" i="2"/>
  <c r="Z33" i="2"/>
  <c r="AD54" i="2"/>
  <c r="AD148" i="2"/>
  <c r="AD43" i="2"/>
  <c r="AB94" i="2"/>
  <c r="AB13" i="2"/>
  <c r="AD93" i="2"/>
  <c r="AA90" i="2"/>
  <c r="AA44" i="2"/>
  <c r="AC79" i="2"/>
  <c r="AC47" i="2"/>
  <c r="AD191" i="2"/>
  <c r="AB196" i="2"/>
  <c r="AC179" i="2"/>
  <c r="AC163" i="2"/>
  <c r="AB151" i="2"/>
  <c r="AC105" i="2"/>
  <c r="AD150" i="2"/>
  <c r="AA168" i="2"/>
  <c r="AC90" i="2"/>
  <c r="Z105" i="2"/>
  <c r="AA20" i="2"/>
  <c r="AA75" i="2"/>
  <c r="AB8" i="2"/>
  <c r="AD145" i="2"/>
  <c r="AB136" i="2"/>
  <c r="AC70" i="2"/>
  <c r="AB182" i="2"/>
  <c r="AD120" i="2"/>
  <c r="AC128" i="2"/>
  <c r="AC54" i="2"/>
  <c r="AC48" i="2"/>
  <c r="AC100" i="2"/>
  <c r="AB143" i="2"/>
  <c r="AB84" i="2"/>
  <c r="Z137" i="2"/>
  <c r="AD83" i="2"/>
  <c r="AC30" i="2"/>
  <c r="Z151" i="2"/>
  <c r="AB39" i="2"/>
  <c r="AC61" i="2"/>
  <c r="Z159" i="2"/>
  <c r="Z30" i="2"/>
  <c r="AD118" i="2"/>
  <c r="AD47" i="2"/>
  <c r="AC25" i="2"/>
  <c r="AD100" i="2"/>
  <c r="AA72" i="2"/>
  <c r="Z196" i="2"/>
  <c r="AD78" i="2"/>
  <c r="Z156" i="2"/>
  <c r="AA101" i="2"/>
  <c r="Z183" i="2"/>
  <c r="Z57" i="2"/>
  <c r="AD133" i="2"/>
  <c r="AD29" i="2"/>
  <c r="Z60" i="2"/>
  <c r="AA130" i="2"/>
  <c r="AA22" i="2"/>
  <c r="AA36" i="2"/>
  <c r="AD9" i="2"/>
  <c r="AA113" i="2"/>
  <c r="Z52" i="2"/>
  <c r="AD153" i="2"/>
  <c r="AB102" i="2"/>
  <c r="AD50" i="2"/>
  <c r="Z14" i="2"/>
  <c r="AB178" i="2"/>
  <c r="AC98" i="2"/>
  <c r="AA74" i="2"/>
  <c r="AB173" i="2"/>
  <c r="AC22" i="2"/>
  <c r="AB34" i="2"/>
  <c r="AA73" i="2"/>
  <c r="AD179" i="2"/>
  <c r="AA31" i="2"/>
  <c r="Z27" i="2"/>
  <c r="AB141" i="2"/>
  <c r="AB153" i="2"/>
  <c r="Z43" i="2"/>
  <c r="Z58" i="2"/>
  <c r="AA95" i="2"/>
  <c r="AB37" i="2"/>
  <c r="AA108" i="2"/>
  <c r="AC29" i="2"/>
  <c r="AD25" i="2"/>
  <c r="AC55" i="2"/>
  <c r="Z5" i="2"/>
  <c r="AD193" i="2"/>
  <c r="AD160" i="2"/>
  <c r="AD52" i="2"/>
  <c r="AD149" i="2"/>
  <c r="AC34" i="2"/>
  <c r="Z170" i="2"/>
  <c r="AC136" i="2"/>
  <c r="AB70" i="2"/>
  <c r="AC60" i="2"/>
  <c r="AB191" i="2"/>
  <c r="AD119" i="2"/>
  <c r="Z76" i="2"/>
  <c r="AC186" i="2"/>
  <c r="AD185" i="2"/>
  <c r="AD114" i="2"/>
  <c r="AD166" i="2"/>
  <c r="AA123" i="2"/>
  <c r="AD59" i="2"/>
  <c r="AA124" i="2"/>
  <c r="AC106" i="2"/>
  <c r="AA103" i="2"/>
  <c r="AA153" i="2"/>
  <c r="Z42" i="2"/>
  <c r="Z82" i="2"/>
  <c r="AC50" i="2"/>
  <c r="AA25" i="2"/>
  <c r="Z114" i="2"/>
  <c r="AD195" i="2"/>
  <c r="AB61" i="2"/>
  <c r="AC19" i="2"/>
  <c r="AD139" i="2"/>
  <c r="AA185" i="2"/>
  <c r="AB176" i="2"/>
  <c r="AA127" i="2"/>
  <c r="AB81" i="2"/>
  <c r="AD89" i="2"/>
  <c r="Z188" i="2"/>
  <c r="Z7" i="2"/>
  <c r="AD24" i="2"/>
  <c r="AD88" i="2"/>
  <c r="AC188" i="2"/>
  <c r="AC156" i="2"/>
  <c r="AC20" i="2"/>
  <c r="Z124" i="2"/>
  <c r="AA122" i="2"/>
  <c r="AA13" i="2"/>
  <c r="AB10" i="2"/>
  <c r="Z34" i="2"/>
  <c r="Z54" i="2"/>
  <c r="Y47" i="2" l="1"/>
  <c r="X47" i="2" s="1"/>
  <c r="Y84" i="2"/>
  <c r="X84" i="2" s="1"/>
  <c r="Y5" i="2"/>
  <c r="X5" i="2" s="1"/>
  <c r="Y79" i="2"/>
  <c r="X79" i="2" s="1"/>
  <c r="Y73" i="2"/>
  <c r="X73" i="2" s="1"/>
  <c r="Y10" i="2"/>
  <c r="X10" i="2" s="1"/>
  <c r="Y16" i="2"/>
  <c r="X16" i="2" s="1"/>
  <c r="Y60" i="2"/>
  <c r="X60" i="2" s="1"/>
  <c r="Y12" i="2"/>
  <c r="X12" i="2" s="1"/>
  <c r="Y87" i="2"/>
  <c r="X87" i="2" s="1"/>
  <c r="Y9" i="2"/>
  <c r="X9" i="2" s="1"/>
  <c r="Y20" i="2"/>
  <c r="X20" i="2" s="1"/>
  <c r="Y45" i="2"/>
  <c r="X45" i="2" s="1"/>
  <c r="Y34" i="2"/>
  <c r="X34" i="2" s="1"/>
  <c r="Y4" i="2"/>
  <c r="X4" i="2" s="1"/>
  <c r="Y55" i="2"/>
  <c r="X55" i="2" s="1"/>
  <c r="Y29" i="2"/>
  <c r="X29" i="2" s="1"/>
  <c r="Y33" i="2"/>
  <c r="X33" i="2" s="1"/>
  <c r="Y64" i="2"/>
  <c r="X64" i="2" s="1"/>
  <c r="Y21" i="2"/>
  <c r="X21" i="2" s="1"/>
  <c r="Y22" i="2"/>
  <c r="X22" i="2" s="1"/>
  <c r="Y66" i="2"/>
  <c r="X66" i="2" s="1"/>
  <c r="Y44" i="2"/>
  <c r="X44" i="2" s="1"/>
  <c r="Y13" i="2"/>
  <c r="X13" i="2" s="1"/>
  <c r="Y14" i="2"/>
  <c r="X14" i="2" s="1"/>
  <c r="Y86" i="2"/>
  <c r="X86" i="2" s="1"/>
  <c r="Y17" i="2"/>
  <c r="X17" i="2" s="1"/>
  <c r="Y19" i="2"/>
  <c r="X19" i="2" s="1"/>
  <c r="Y7" i="2"/>
  <c r="X7" i="2" s="1"/>
  <c r="Y37" i="2"/>
  <c r="X37" i="2" s="1"/>
  <c r="Y38" i="2"/>
  <c r="X38" i="2" s="1"/>
  <c r="Y26" i="2"/>
  <c r="X26" i="2" s="1"/>
  <c r="Y42" i="2"/>
  <c r="X42" i="2" s="1"/>
  <c r="Y71" i="2"/>
  <c r="X71" i="2" s="1"/>
  <c r="Y15" i="2"/>
  <c r="X15" i="2" s="1"/>
  <c r="Y46" i="2"/>
  <c r="X46" i="2" s="1"/>
  <c r="Y25" i="2"/>
  <c r="X25" i="2" s="1"/>
  <c r="Y41" i="2"/>
  <c r="X41" i="2" s="1"/>
  <c r="Y63" i="2"/>
  <c r="X63" i="2" s="1"/>
  <c r="Y78" i="2"/>
  <c r="X78" i="2" s="1"/>
  <c r="Y8" i="2"/>
  <c r="X8" i="2" s="1"/>
  <c r="Y50" i="2"/>
  <c r="X50" i="2" s="1"/>
  <c r="Y52" i="2"/>
  <c r="X52" i="2" s="1"/>
  <c r="Y76" i="2"/>
  <c r="X76" i="2" s="1"/>
  <c r="Y61" i="2"/>
  <c r="X61" i="2" s="1"/>
  <c r="Y18" i="2"/>
  <c r="X18" i="2" s="1"/>
  <c r="Y95" i="2"/>
  <c r="X95" i="2" s="1"/>
  <c r="Y53" i="2"/>
  <c r="X53" i="2" s="1"/>
  <c r="Y30" i="2"/>
  <c r="X30" i="2" s="1"/>
  <c r="Y65" i="2"/>
  <c r="X65" i="2" s="1"/>
  <c r="Y85" i="2"/>
  <c r="X85" i="2" s="1"/>
  <c r="Y72" i="2"/>
  <c r="X72" i="2" s="1"/>
  <c r="Y31" i="2"/>
  <c r="X31" i="2" s="1"/>
  <c r="Y48" i="2"/>
  <c r="X48" i="2" s="1"/>
  <c r="Y35" i="2"/>
  <c r="X35" i="2" s="1"/>
  <c r="Y75" i="2"/>
  <c r="X75" i="2" s="1"/>
  <c r="Y54" i="2"/>
  <c r="X54" i="2" s="1"/>
  <c r="Y88" i="2"/>
  <c r="X88" i="2" s="1"/>
  <c r="Y11" i="2"/>
  <c r="X11" i="2" s="1"/>
  <c r="Y51" i="2"/>
  <c r="X51" i="2" s="1"/>
  <c r="Y24" i="2"/>
  <c r="X24" i="2" s="1"/>
  <c r="Y77" i="2"/>
  <c r="X77" i="2" s="1"/>
  <c r="Y68" i="2"/>
  <c r="X68" i="2" s="1"/>
  <c r="Y69" i="2"/>
  <c r="X69" i="2" s="1"/>
  <c r="Y70" i="2"/>
  <c r="X70" i="2" s="1"/>
  <c r="Y91" i="2"/>
  <c r="X91" i="2" s="1"/>
  <c r="Y57" i="2"/>
  <c r="X57" i="2" s="1"/>
  <c r="Y23" i="2"/>
  <c r="X23" i="2" s="1"/>
  <c r="Y58" i="2"/>
  <c r="X58" i="2" s="1"/>
  <c r="Y74" i="2"/>
  <c r="X74" i="2" s="1"/>
  <c r="Y40" i="2"/>
  <c r="X40" i="2" s="1"/>
  <c r="Y28" i="2"/>
  <c r="X28" i="2" s="1"/>
  <c r="Y49" i="2"/>
  <c r="X49" i="2" s="1"/>
  <c r="Y92" i="2"/>
  <c r="X92" i="2" s="1"/>
  <c r="Y89" i="2"/>
  <c r="X89" i="2" s="1"/>
  <c r="Y90" i="2"/>
  <c r="X90" i="2" s="1"/>
  <c r="Y39" i="2"/>
  <c r="X39" i="2" s="1"/>
  <c r="Y27" i="2"/>
  <c r="X27" i="2" s="1"/>
  <c r="Y59" i="2"/>
  <c r="X59" i="2" s="1"/>
  <c r="Y62" i="2"/>
  <c r="X62" i="2" s="1"/>
  <c r="Y80" i="2"/>
  <c r="X80" i="2" s="1"/>
  <c r="Y6" i="2"/>
  <c r="X6" i="2" s="1"/>
  <c r="Y36" i="2"/>
  <c r="X36" i="2" s="1"/>
  <c r="Y81" i="2"/>
  <c r="X81" i="2" s="1"/>
  <c r="Y93" i="2"/>
  <c r="X93" i="2" s="1"/>
  <c r="Y94" i="2"/>
  <c r="X94" i="2" s="1"/>
  <c r="Y67" i="2"/>
  <c r="X67" i="2" s="1"/>
  <c r="Y97" i="2"/>
  <c r="X97" i="2" s="1"/>
  <c r="Y43" i="2"/>
  <c r="X43" i="2" s="1"/>
  <c r="Y56" i="2"/>
  <c r="X56" i="2" s="1"/>
  <c r="Y32" i="2"/>
  <c r="X32" i="2" s="1"/>
  <c r="Y82" i="2"/>
  <c r="X82" i="2" s="1"/>
  <c r="Y96" i="2"/>
  <c r="X96" i="2" s="1"/>
  <c r="Y83" i="2"/>
  <c r="X83" i="2" s="1"/>
</calcChain>
</file>

<file path=xl/sharedStrings.xml><?xml version="1.0" encoding="utf-8"?>
<sst xmlns="http://schemas.openxmlformats.org/spreadsheetml/2006/main" count="1975" uniqueCount="812">
  <si>
    <t>Mã số kế</t>
  </si>
  <si>
    <t>Ngày sinh</t>
  </si>
  <si>
    <t>Ngày rửa tội</t>
  </si>
  <si>
    <t>Hiện tại</t>
  </si>
  <si>
    <t>STT</t>
  </si>
  <si>
    <t>Tên thánh</t>
  </si>
  <si>
    <t>Ngày rước lễ</t>
  </si>
  <si>
    <t>Giuse</t>
  </si>
  <si>
    <t>Ngày thêm sức</t>
  </si>
  <si>
    <t>2013 - 2014</t>
  </si>
  <si>
    <t>Ngày bổn mạng</t>
  </si>
  <si>
    <t>Thông tin gia đình</t>
  </si>
  <si>
    <t>2014 - 2015</t>
  </si>
  <si>
    <t>Ngày Đăng Ký</t>
  </si>
  <si>
    <t>2015 - 2016</t>
  </si>
  <si>
    <t>Ngày tham gia</t>
  </si>
  <si>
    <t>Maria</t>
  </si>
  <si>
    <t>Chi đoàn</t>
  </si>
  <si>
    <t>Thông tin hoạt động</t>
  </si>
  <si>
    <t>Phân đoàn</t>
  </si>
  <si>
    <t>Ca học</t>
  </si>
  <si>
    <t>Phòng học</t>
  </si>
  <si>
    <t>Mã số</t>
  </si>
  <si>
    <t>Họ và chữ lót</t>
  </si>
  <si>
    <t>Tên</t>
  </si>
  <si>
    <t>Giới tính</t>
  </si>
  <si>
    <t>dd</t>
  </si>
  <si>
    <t>mm</t>
  </si>
  <si>
    <t>yyyy</t>
  </si>
  <si>
    <t>Chiên Con 1</t>
  </si>
  <si>
    <t>Tên Thánh</t>
  </si>
  <si>
    <t>Họ</t>
  </si>
  <si>
    <t>Chiên Con 1A</t>
  </si>
  <si>
    <t>Thiếu nhi</t>
  </si>
  <si>
    <t>Huynh Trưởng</t>
  </si>
  <si>
    <t>Điện thoại</t>
  </si>
  <si>
    <t>Ca đoàn</t>
  </si>
  <si>
    <t>Nhà thờ</t>
  </si>
  <si>
    <t>Ca 1</t>
  </si>
  <si>
    <t>Chiên Con A</t>
  </si>
  <si>
    <t>Chiên Con</t>
  </si>
  <si>
    <t>Chiên Con 2</t>
  </si>
  <si>
    <t>Hoa viên</t>
  </si>
  <si>
    <t>Ấu Nhi 1</t>
  </si>
  <si>
    <t>Ấu Nhi 2</t>
  </si>
  <si>
    <t>Đài Đức Mẹ</t>
  </si>
  <si>
    <t>Ấu Nhi 3</t>
  </si>
  <si>
    <t>Tiền sảnh</t>
  </si>
  <si>
    <t>Thiếu Nhi 1</t>
  </si>
  <si>
    <t>Hành lang nữ</t>
  </si>
  <si>
    <t>Nhà kho</t>
  </si>
  <si>
    <t>Tháp chuông</t>
  </si>
  <si>
    <t>Nhà bếp</t>
  </si>
  <si>
    <t>Nhà chầu</t>
  </si>
  <si>
    <t>Thiếu Nhi 2</t>
  </si>
  <si>
    <t>Nhà xứ</t>
  </si>
  <si>
    <t>Nghĩa Sĩ 1</t>
  </si>
  <si>
    <t>Nghĩa Sĩ 2</t>
  </si>
  <si>
    <t>Nghĩa Sĩ 3</t>
  </si>
  <si>
    <t>Nghĩa Sĩ 4</t>
  </si>
  <si>
    <t>Hiệp Sĩ 1</t>
  </si>
  <si>
    <t>Hiệp Sĩ 2</t>
  </si>
  <si>
    <t>Email</t>
  </si>
  <si>
    <t>Tên thánh - Họ tên Cha</t>
  </si>
  <si>
    <t>Điện thoại cha</t>
  </si>
  <si>
    <t>Tên thánh - Họ tên Mẹ</t>
  </si>
  <si>
    <t>Điện thoại mẹ</t>
  </si>
  <si>
    <t>Điện thoại bàn</t>
  </si>
  <si>
    <t>Địa chỉ</t>
  </si>
  <si>
    <t>Số điện thoại</t>
  </si>
  <si>
    <t>Cấu hình: Chi đoàn hiện tại</t>
  </si>
  <si>
    <t>Cấu hình: Phân đoàn hiện tại</t>
  </si>
  <si>
    <t>Cấu hình: Kết quả hiện tại</t>
  </si>
  <si>
    <t>Cấu hình: Ghi chú hiện tại</t>
  </si>
  <si>
    <t>Kết quả học tập</t>
  </si>
  <si>
    <t>Cấu hình: Chức vụ hiện tại</t>
  </si>
  <si>
    <t>Cấu hình: Tình trạng hiện tại</t>
  </si>
  <si>
    <t>Chức vụ 2014</t>
  </si>
  <si>
    <t>Chiên Con 1B</t>
  </si>
  <si>
    <t>Tình trạng 2014</t>
  </si>
  <si>
    <t>Chức vụ 2015</t>
  </si>
  <si>
    <t>Đã thu tiền</t>
  </si>
  <si>
    <t>Đã kiểm sổ</t>
  </si>
  <si>
    <t>Chưa có sổ</t>
  </si>
  <si>
    <t>Ghi chú</t>
  </si>
  <si>
    <t>Thiếu thông tin?</t>
  </si>
  <si>
    <t>Đã nghỉ?</t>
  </si>
  <si>
    <t>Kết quả</t>
  </si>
  <si>
    <t>Dự Trưởng</t>
  </si>
  <si>
    <t>Ngoài phòng áo</t>
  </si>
  <si>
    <t>Bãi xe</t>
  </si>
  <si>
    <t>Sát VPGX</t>
  </si>
  <si>
    <t>Trước VPGX</t>
  </si>
  <si>
    <t>Trước Hoa viên</t>
  </si>
  <si>
    <t>Chúa Thiếu nhi</t>
  </si>
  <si>
    <t>Tình trạng 2015</t>
  </si>
  <si>
    <t>Nam</t>
  </si>
  <si>
    <t>AV</t>
  </si>
  <si>
    <t>AW</t>
  </si>
  <si>
    <t>AX</t>
  </si>
  <si>
    <t>AY</t>
  </si>
  <si>
    <t>AO</t>
  </si>
  <si>
    <t>AP</t>
  </si>
  <si>
    <t>AQ</t>
  </si>
  <si>
    <t>AR</t>
  </si>
  <si>
    <t>AS</t>
  </si>
  <si>
    <t>Xứ Đoàn Trưởng</t>
  </si>
  <si>
    <t>Tạm nghỉ</t>
  </si>
  <si>
    <t>Nữ</t>
  </si>
  <si>
    <t>Được lên lớp</t>
  </si>
  <si>
    <t>Phó Nội Vụ</t>
  </si>
  <si>
    <t>Đã nghỉ</t>
  </si>
  <si>
    <t>Ở lại lớp</t>
  </si>
  <si>
    <t>Phó Ngoại Vụ</t>
  </si>
  <si>
    <t>Thư Ký</t>
  </si>
  <si>
    <t>Facebook</t>
  </si>
  <si>
    <t>Skype</t>
  </si>
  <si>
    <t>Thủ Quỹ</t>
  </si>
  <si>
    <t>Trưởng Ban Học Tập</t>
  </si>
  <si>
    <t>Phân Đoàn Trưởng</t>
  </si>
  <si>
    <t>Phân Ngành Trưởng</t>
  </si>
  <si>
    <t>Trưởng Ban Giữ Xe</t>
  </si>
  <si>
    <t>Trưởng Ban Nghiên Huấn</t>
  </si>
  <si>
    <t>Trưởng Ban Phụng Vụ</t>
  </si>
  <si>
    <t>Trưởng Ban Kỷ Luật</t>
  </si>
  <si>
    <t>Trưởng Ban Kỹ Thuật</t>
  </si>
  <si>
    <t>Ca 2</t>
  </si>
  <si>
    <t>Chiên Con B</t>
  </si>
  <si>
    <t>Tài khoản</t>
  </si>
  <si>
    <t>Kích hoạt?</t>
  </si>
  <si>
    <t>Chứng chỉ</t>
  </si>
  <si>
    <t>Chức vụ hiện tại</t>
  </si>
  <si>
    <t>Chi đoàn hiện tại</t>
  </si>
  <si>
    <t>Phân đoàn hiện tại</t>
  </si>
  <si>
    <t>Tình trạng hiện tại</t>
  </si>
  <si>
    <t>Ghi chú hiện tại</t>
  </si>
  <si>
    <t>Chức vụ</t>
  </si>
  <si>
    <t>Tình trạng</t>
  </si>
  <si>
    <t>Chiên Con 1C</t>
  </si>
  <si>
    <t>Chiên Con C</t>
  </si>
  <si>
    <t>Vinh Sơn</t>
  </si>
  <si>
    <t>Trần Nguyên Hồng</t>
  </si>
  <si>
    <t>Ân</t>
  </si>
  <si>
    <t>Chiên Con 1D</t>
  </si>
  <si>
    <t>Chiên Con D</t>
  </si>
  <si>
    <t>Chiên Con 1E</t>
  </si>
  <si>
    <t>Chiên Con E</t>
  </si>
  <si>
    <t>Chiên Con 1F</t>
  </si>
  <si>
    <t>Ấu Nhi 1A</t>
  </si>
  <si>
    <t>Ca 3</t>
  </si>
  <si>
    <t>Chiên Con 1G</t>
  </si>
  <si>
    <t>Ca 4</t>
  </si>
  <si>
    <t>Ấu Nhi 1B</t>
  </si>
  <si>
    <t>Ca 5</t>
  </si>
  <si>
    <t>Chiên Con 2A</t>
  </si>
  <si>
    <t>Ca 6</t>
  </si>
  <si>
    <t>Chiên Con 1H</t>
  </si>
  <si>
    <t>Ấu Nhi 1C</t>
  </si>
  <si>
    <t>Chiên Con 2B</t>
  </si>
  <si>
    <t>Ấu Nhi 1D</t>
  </si>
  <si>
    <t>01647278794</t>
  </si>
  <si>
    <t>hongan030806@gmail.com</t>
  </si>
  <si>
    <t>198/79 Đường số 8, P.Bình Hưng Hòa, Q.Bình Tân</t>
  </si>
  <si>
    <t>Chiên Con 2C</t>
  </si>
  <si>
    <t>Ca 7</t>
  </si>
  <si>
    <t>Ấu Nhi 1E</t>
  </si>
  <si>
    <t>antnh</t>
  </si>
  <si>
    <t>Chiên Con 2D</t>
  </si>
  <si>
    <t>Ấu Nhi 2A</t>
  </si>
  <si>
    <t>Chiên Con 2E</t>
  </si>
  <si>
    <t>Ấu Nhi 2B</t>
  </si>
  <si>
    <t>Chiên Con 2F</t>
  </si>
  <si>
    <t>Ấu Nhi 2C</t>
  </si>
  <si>
    <t>Ấu Nhi 2D</t>
  </si>
  <si>
    <t>Chiên Con 2G</t>
  </si>
  <si>
    <t>Ấu Nhi 2E</t>
  </si>
  <si>
    <t>Chiên Con 2H</t>
  </si>
  <si>
    <t>Ấu Nhi 3A</t>
  </si>
  <si>
    <t>Ấu Nhi 3B</t>
  </si>
  <si>
    <t>Ấu Nhi 3C</t>
  </si>
  <si>
    <t>Ấu 2C</t>
  </si>
  <si>
    <t>Ấu Nhi 1F</t>
  </si>
  <si>
    <t>Ấu Nhi 3D</t>
  </si>
  <si>
    <t>Ca 8</t>
  </si>
  <si>
    <t>Ấu Nhi 1G</t>
  </si>
  <si>
    <t>Nghĩa Sĩ 1E</t>
  </si>
  <si>
    <t>Thiếu Nhi 1A</t>
  </si>
  <si>
    <t>Hoạt động xứ khác</t>
  </si>
  <si>
    <t>Nguyễn Thiên</t>
  </si>
  <si>
    <t>Thiếu Nhi 1B</t>
  </si>
  <si>
    <t>Thiếu Nhi 1C</t>
  </si>
  <si>
    <t>0973331038</t>
  </si>
  <si>
    <t>nhockool_2371994@yahoo.com</t>
  </si>
  <si>
    <t>777 Tân Kỳ Tân Quý, P.Bình Hưng Hòa A, Q.Bình Tân</t>
  </si>
  <si>
    <t>Thiếu Nhi 1D</t>
  </si>
  <si>
    <t>annt</t>
  </si>
  <si>
    <t>Ấu Nhi 1H</t>
  </si>
  <si>
    <t>Thiếu Nhi 1E</t>
  </si>
  <si>
    <t>Nghĩa Sĩ 1A</t>
  </si>
  <si>
    <t>Teresa</t>
  </si>
  <si>
    <t>Phạm Vũ Duy</t>
  </si>
  <si>
    <t>Anh</t>
  </si>
  <si>
    <t>0903106460</t>
  </si>
  <si>
    <t>whitetigon10@yahoo.com.vn</t>
  </si>
  <si>
    <t>706 Tân Kỳ Tân Quý, P.Bình Hưng Hòa, Q.Bình Tân</t>
  </si>
  <si>
    <t>Thiếu Nhi 2A</t>
  </si>
  <si>
    <t>anhpvd</t>
  </si>
  <si>
    <t>Ấu Nhi 2F</t>
  </si>
  <si>
    <t>Thiếu Nhi 2B</t>
  </si>
  <si>
    <t>Thiếu 2I</t>
  </si>
  <si>
    <t>Thiếu Nhi 2D</t>
  </si>
  <si>
    <t>Ấu Nhi 2G</t>
  </si>
  <si>
    <t>Trần Việt</t>
  </si>
  <si>
    <t>01203026906</t>
  </si>
  <si>
    <t>jsanhtran@gmail.com</t>
  </si>
  <si>
    <t>809/1/4 Tân Kỳ Tân Quý, P.Bình Hưng Hòa A, Q.Bình Tân</t>
  </si>
  <si>
    <t>Thiếu Nhi 2C</t>
  </si>
  <si>
    <t>anhtv</t>
  </si>
  <si>
    <t>Ấu Nhi 2H</t>
  </si>
  <si>
    <t>Nguyễn Minh</t>
  </si>
  <si>
    <t>Thiếu 2H</t>
  </si>
  <si>
    <t>Thiếu Nhi 2I</t>
  </si>
  <si>
    <t>Nguyễn Ngọc Tuyết</t>
  </si>
  <si>
    <t>01204915241</t>
  </si>
  <si>
    <t>anhmap271@gmail.com</t>
  </si>
  <si>
    <t>819 Tân Kỳ Tân Quý, P.Bình Hưng Hòa A, Q.Bình Tân</t>
  </si>
  <si>
    <t>Anhmap</t>
  </si>
  <si>
    <t>anhnnt</t>
  </si>
  <si>
    <t>Nghĩa Sĩ 1B</t>
  </si>
  <si>
    <t>Martin</t>
  </si>
  <si>
    <t>Lê Đình</t>
  </si>
  <si>
    <t>Bảo</t>
  </si>
  <si>
    <t>Nghĩa Sĩ 1C</t>
  </si>
  <si>
    <t>Nghĩa Sĩ 1D</t>
  </si>
  <si>
    <t>0987555007</t>
  </si>
  <si>
    <t>martindinhbao@yahoo.com</t>
  </si>
  <si>
    <t>baold</t>
  </si>
  <si>
    <t>Nghĩa 1E</t>
  </si>
  <si>
    <t>Thiếu Nhi 1F</t>
  </si>
  <si>
    <t>Nghĩa Sĩ 2B</t>
  </si>
  <si>
    <t>Phanxico ass</t>
  </si>
  <si>
    <t>Lê Trung</t>
  </si>
  <si>
    <t>Bình</t>
  </si>
  <si>
    <t>Nghĩa Sĩ 2A</t>
  </si>
  <si>
    <t>0933375915</t>
  </si>
  <si>
    <t>binhlt</t>
  </si>
  <si>
    <t>Thiếu Nhi 1G</t>
  </si>
  <si>
    <t>Ban Giữ Xe</t>
  </si>
  <si>
    <t>Hà Lê Hồng</t>
  </si>
  <si>
    <t>Châu</t>
  </si>
  <si>
    <t>0909704402</t>
  </si>
  <si>
    <t>halehongchau178@gmail.com</t>
  </si>
  <si>
    <t>149 Ấp Chiến Lược, P.Bình Hưng Hòa A, Q.Bình Tân</t>
  </si>
  <si>
    <t>chauhlh</t>
  </si>
  <si>
    <t>halehongchau</t>
  </si>
  <si>
    <t>Thiếu Nhi 1H</t>
  </si>
  <si>
    <t>HT cap 2</t>
  </si>
  <si>
    <t>Nghĩa Sĩ 2C</t>
  </si>
  <si>
    <t>Thiếu 1A</t>
  </si>
  <si>
    <t>Nghĩa Sĩ 3A</t>
  </si>
  <si>
    <t>Mang thai</t>
  </si>
  <si>
    <t>Khổng Thị Hồng</t>
  </si>
  <si>
    <t>0937264186</t>
  </si>
  <si>
    <t>huoucaoco_giraffe1910@yahoo.com</t>
  </si>
  <si>
    <t>910/6 Tân Kỳ Tân Quý, P.Bình Hưng Hòa, Q.Bình Tân</t>
  </si>
  <si>
    <t>chaukth</t>
  </si>
  <si>
    <t>Nghĩa Sĩ 3B</t>
  </si>
  <si>
    <t>Daminh</t>
  </si>
  <si>
    <t>Đức</t>
  </si>
  <si>
    <t>Thiếu 1E</t>
  </si>
  <si>
    <t>Nghĩa Sĩ 3C</t>
  </si>
  <si>
    <t>Bùi Nguyễn Y</t>
  </si>
  <si>
    <t>chaubny</t>
  </si>
  <si>
    <t>Thiếu Nhi 2E</t>
  </si>
  <si>
    <t>Anton Fadova</t>
  </si>
  <si>
    <t xml:space="preserve">Nguyễn Văn </t>
  </si>
  <si>
    <t>Chinh</t>
  </si>
  <si>
    <t>Hiệp sĩ 1</t>
  </si>
  <si>
    <t>0909580334</t>
  </si>
  <si>
    <t>vanchinh.niit@gmail.com</t>
  </si>
  <si>
    <t>58B đường số 4, P.Bình Hưng Hòa A, Q.Bình Tân</t>
  </si>
  <si>
    <t>chinhnv</t>
  </si>
  <si>
    <t>Thiếu Nhi 2F</t>
  </si>
  <si>
    <t>Hiệp sĩ 2</t>
  </si>
  <si>
    <t>Thiếu 1H</t>
  </si>
  <si>
    <t>Hằng</t>
  </si>
  <si>
    <t>Thiếu Nhi 2G</t>
  </si>
  <si>
    <t>J.Baotixita</t>
  </si>
  <si>
    <t>Nguyễn Công</t>
  </si>
  <si>
    <t>Chính</t>
  </si>
  <si>
    <t>01629279780</t>
  </si>
  <si>
    <t>mr_chinh1987@yahoo.com</t>
  </si>
  <si>
    <t>164A Ấp Chiến Lược, P.Bình Hưng Hòa A, Q.Bình Tân</t>
  </si>
  <si>
    <t>chinhnc</t>
  </si>
  <si>
    <t>Thiếu Nhi 2H</t>
  </si>
  <si>
    <t>Nghĩa 2C</t>
  </si>
  <si>
    <t>0983456603</t>
  </si>
  <si>
    <t>fiction_about_you@yahoo.com.vn</t>
  </si>
  <si>
    <t>775 Tân Kỳ Tân Quý, P.Bình Hưng Hòa A, Q.Bình Tân</t>
  </si>
  <si>
    <t>chinhnc2</t>
  </si>
  <si>
    <t>Hoàng</t>
  </si>
  <si>
    <t>Bùi Phi</t>
  </si>
  <si>
    <t>Công</t>
  </si>
  <si>
    <t>0932608438</t>
  </si>
  <si>
    <t>nguoi_yeu_thieu_nhi@yahoo.com</t>
  </si>
  <si>
    <t>30/15, KP4, P.Bình Hưng Hòa A, Q.Bình Tân</t>
  </si>
  <si>
    <t>congbp</t>
  </si>
  <si>
    <t>Thiếu 2G</t>
  </si>
  <si>
    <t>Vương Thị Kim</t>
  </si>
  <si>
    <t>Cúc</t>
  </si>
  <si>
    <t>0933396452</t>
  </si>
  <si>
    <t>vuong_cuc177@yahoo.com</t>
  </si>
  <si>
    <t>171/1 Gò Xoài, P.Bình Hưng Hòa A, Q.Bình Tân</t>
  </si>
  <si>
    <t>Nghĩa Sĩ 1F</t>
  </si>
  <si>
    <t>cucvtk</t>
  </si>
  <si>
    <t>Khoa</t>
  </si>
  <si>
    <t>Vương Thị Thu</t>
  </si>
  <si>
    <t>0932079213</t>
  </si>
  <si>
    <t>vuong_cuc213@yahoo.com.vn</t>
  </si>
  <si>
    <t>cucvtt</t>
  </si>
  <si>
    <t>Nghĩa Sĩ 1G</t>
  </si>
  <si>
    <t>Nhà Chầu</t>
  </si>
  <si>
    <t>Nghĩa Sĩ 1H</t>
  </si>
  <si>
    <t>Anna</t>
  </si>
  <si>
    <t>Nghĩa Sĩ 1I</t>
  </si>
  <si>
    <t>Vương Thị Thanh</t>
  </si>
  <si>
    <t>0937234944</t>
  </si>
  <si>
    <t>susu_uoplanh_7893@yahoo.com</t>
  </si>
  <si>
    <t>cucvtt2</t>
  </si>
  <si>
    <t>Anna Lê thị Thành</t>
  </si>
  <si>
    <t>Lê Thị Lan</t>
  </si>
  <si>
    <t>Đài</t>
  </si>
  <si>
    <t>landai_kl@yahoo.com</t>
  </si>
  <si>
    <t>dailtl</t>
  </si>
  <si>
    <t>Nghĩa Sĩ 2D</t>
  </si>
  <si>
    <t>Nghĩa Sĩ 2E</t>
  </si>
  <si>
    <t>Nguyễn Thị Anh</t>
  </si>
  <si>
    <t>Đào</t>
  </si>
  <si>
    <t>01222666156</t>
  </si>
  <si>
    <t>daonguyen.156@gmail.com</t>
  </si>
  <si>
    <t>34 đường 3B, KP7, P.Bình Hưng Hòa A, Q.Bình Tân</t>
  </si>
  <si>
    <t>Đào Nguyễn</t>
  </si>
  <si>
    <t>Nghĩa Sĩ 2F</t>
  </si>
  <si>
    <t>daonta</t>
  </si>
  <si>
    <t>Nghĩa Sĩ 4A</t>
  </si>
  <si>
    <t>Thiếu 2E</t>
  </si>
  <si>
    <t>Nghĩa Sĩ 4B</t>
  </si>
  <si>
    <t>Bùi Tiến</t>
  </si>
  <si>
    <t>Đạt</t>
  </si>
  <si>
    <t>Minh</t>
  </si>
  <si>
    <t>0902409199</t>
  </si>
  <si>
    <t>buitiendat1195@yahoo.com.vn</t>
  </si>
  <si>
    <t>747-753 Tân Kỳ Tân Quý, P.Bình Hưng Hòa A, Q.Bình Tân</t>
  </si>
  <si>
    <t>datbt</t>
  </si>
  <si>
    <t>Phạm Trang Kiều</t>
  </si>
  <si>
    <t>Diễm</t>
  </si>
  <si>
    <t>0909840347</t>
  </si>
  <si>
    <t>phamtrangkieudiem@gmail.com</t>
  </si>
  <si>
    <t>809/219 Tân Kỳ Tân Quý, P.Bình Hưng Hòa A, Q.Bình Tân</t>
  </si>
  <si>
    <t>diemptk</t>
  </si>
  <si>
    <t>Lucia</t>
  </si>
  <si>
    <t>Nga</t>
  </si>
  <si>
    <t>Ấu 2E</t>
  </si>
  <si>
    <t>Lê Thị Hồng</t>
  </si>
  <si>
    <t>0966769215</t>
  </si>
  <si>
    <t>844/27 Tân Kỳ Tân Quý, P.Bình Hưng Hòa, Q.Bình Tân</t>
  </si>
  <si>
    <t>Diễm Lê</t>
  </si>
  <si>
    <t>diemlth</t>
  </si>
  <si>
    <t>Trần Hoàng Hồng</t>
  </si>
  <si>
    <t>Điểm</t>
  </si>
  <si>
    <t>Cấp tốc</t>
  </si>
  <si>
    <t>01678068466</t>
  </si>
  <si>
    <t>hongdiem22@gmail.com</t>
  </si>
  <si>
    <t>5 đường 2B, P.Bình Hưng Hòa A, Q.Bình Tân</t>
  </si>
  <si>
    <t>Ngọc</t>
  </si>
  <si>
    <t>diemthh</t>
  </si>
  <si>
    <t>Ấu 2A</t>
  </si>
  <si>
    <t>Trợ úy</t>
  </si>
  <si>
    <t>Trần Văn</t>
  </si>
  <si>
    <t>Điều</t>
  </si>
  <si>
    <t>01695217483</t>
  </si>
  <si>
    <t>tran.dieu15@yahoo.com</t>
  </si>
  <si>
    <t>17/24 Ấp Chiến Lược, P.Bình Hưng Hòa, Q.Bình Tân</t>
  </si>
  <si>
    <t>dieutv</t>
  </si>
  <si>
    <t>Nghĩa 1C &amp; Thiếu 2C</t>
  </si>
  <si>
    <t>Vào dòng</t>
  </si>
  <si>
    <t>Micae</t>
  </si>
  <si>
    <t>Nguyễn Trường</t>
  </si>
  <si>
    <t>Dư</t>
  </si>
  <si>
    <t>0935706821</t>
  </si>
  <si>
    <t>du1_2311@yahoo.com</t>
  </si>
  <si>
    <t>823 Tân Kỳ Tân Quý, P.Bình Hưng Hòa A, Q.Bình Tân</t>
  </si>
  <si>
    <t>Micheal Dư</t>
  </si>
  <si>
    <t>dunt</t>
  </si>
  <si>
    <t>Nhi</t>
  </si>
  <si>
    <t>Thiếu 1F</t>
  </si>
  <si>
    <t>Phan Nhật</t>
  </si>
  <si>
    <t>0909969400</t>
  </si>
  <si>
    <t>phannhatduc@gmail.com</t>
  </si>
  <si>
    <t>3/5 Cây Cám, P.Bình Hưng Hòa B, Q.Bình Tân</t>
  </si>
  <si>
    <t>ducpn</t>
  </si>
  <si>
    <t>Phong</t>
  </si>
  <si>
    <t>Xin nghỉ 1 năm</t>
  </si>
  <si>
    <t>Augustino</t>
  </si>
  <si>
    <t>Lê Minh</t>
  </si>
  <si>
    <t>0903474473</t>
  </si>
  <si>
    <t>sailormoon4501@gmail.com</t>
  </si>
  <si>
    <t>duclm</t>
  </si>
  <si>
    <t>Thiếu 1D</t>
  </si>
  <si>
    <t>Dũng Lạc</t>
  </si>
  <si>
    <t>Nguyễn Trần</t>
  </si>
  <si>
    <t>Dương</t>
  </si>
  <si>
    <t>01275937388</t>
  </si>
  <si>
    <t>tranduongaz@yahoo.com.vn</t>
  </si>
  <si>
    <t>duongnt</t>
  </si>
  <si>
    <t>Vào chủng viện</t>
  </si>
  <si>
    <t>Phạm Nguyễn Kiều</t>
  </si>
  <si>
    <t>Duyên</t>
  </si>
  <si>
    <t>01216295770</t>
  </si>
  <si>
    <t>phamnguyenkieuduyen@yahoo.com.vn</t>
  </si>
  <si>
    <t>duyenpnk</t>
  </si>
  <si>
    <t>Bùi Thị Mỹ</t>
  </si>
  <si>
    <t>duyenbtm</t>
  </si>
  <si>
    <t>Đinh Trường Trúc</t>
  </si>
  <si>
    <t>Giang</t>
  </si>
  <si>
    <t>Tài</t>
  </si>
  <si>
    <t>0932093019</t>
  </si>
  <si>
    <t>giangdinhtt@gmail.com</t>
  </si>
  <si>
    <t>793 Tân Kỳ Tân Quý, P.Bình Hưng Hòa A, Q.Bình Tân</t>
  </si>
  <si>
    <t>giangdinhtt</t>
  </si>
  <si>
    <t>giangdtt</t>
  </si>
  <si>
    <t>Nghĩa 3A</t>
  </si>
  <si>
    <t xml:space="preserve">Lê thị Thùy </t>
  </si>
  <si>
    <t>0904507610</t>
  </si>
  <si>
    <t>lethithuygiang22@gmail.com</t>
  </si>
  <si>
    <t>giangltt</t>
  </si>
  <si>
    <t>Phero</t>
  </si>
  <si>
    <t>Lê Đức</t>
  </si>
  <si>
    <t>Hạnh</t>
  </si>
  <si>
    <t>0908936203</t>
  </si>
  <si>
    <t>hanhld</t>
  </si>
  <si>
    <t>Thiên</t>
  </si>
  <si>
    <t>Nguyễn Hoàng Phúc</t>
  </si>
  <si>
    <t>0982807087</t>
  </si>
  <si>
    <t>hanh_nguyen8787@yahoo.com</t>
  </si>
  <si>
    <t>hanhnhp</t>
  </si>
  <si>
    <t>Thiếu 1G</t>
  </si>
  <si>
    <t>Anton</t>
  </si>
  <si>
    <t>Nguyễn Hoàng</t>
  </si>
  <si>
    <t>Hiển</t>
  </si>
  <si>
    <t>01629571765</t>
  </si>
  <si>
    <t>Liên khu 5-6, P.Bình Hưng Hòa B, Q.Bình Tân</t>
  </si>
  <si>
    <t>hiennh</t>
  </si>
  <si>
    <t>Trang</t>
  </si>
  <si>
    <t>Chiên Con 1H, Nghĩa Sĩ 1H</t>
  </si>
  <si>
    <t>Matta</t>
  </si>
  <si>
    <t>Võ Thị</t>
  </si>
  <si>
    <t>Hóa</t>
  </si>
  <si>
    <t>0935711349</t>
  </si>
  <si>
    <t>hoa.vo99@yahoo.com.vn</t>
  </si>
  <si>
    <t>349 Ấp Chiến Lược, P.Bình Hưng Hòa A, Q.Bình Tân</t>
  </si>
  <si>
    <t>hoavt</t>
  </si>
  <si>
    <t>Trung</t>
  </si>
  <si>
    <t>Ấu 2D</t>
  </si>
  <si>
    <t>Cosma</t>
  </si>
  <si>
    <t>0903809167</t>
  </si>
  <si>
    <t>cosmahoang@gmail.com</t>
  </si>
  <si>
    <t>hoangnc</t>
  </si>
  <si>
    <t>Nguyễn Thị Thanh</t>
  </si>
  <si>
    <t>Hiệp 2</t>
  </si>
  <si>
    <t>Bùi Thị</t>
  </si>
  <si>
    <t>Huyền</t>
  </si>
  <si>
    <t>01685137762</t>
  </si>
  <si>
    <t>huyenbt</t>
  </si>
  <si>
    <t>Gioankim</t>
  </si>
  <si>
    <t>Văn</t>
  </si>
  <si>
    <t>Nguyễn Anh</t>
  </si>
  <si>
    <t>0909809723</t>
  </si>
  <si>
    <t>vinc_anh_khoa_2403@yahoo.com</t>
  </si>
  <si>
    <t>khoana</t>
  </si>
  <si>
    <t>Yến</t>
  </si>
  <si>
    <t>Thiếu 1C</t>
  </si>
  <si>
    <t>Đinh Thị Linh</t>
  </si>
  <si>
    <t>Kiều</t>
  </si>
  <si>
    <t>0902067261</t>
  </si>
  <si>
    <t>huong_ngoc_lan_100491@yahoo.com</t>
  </si>
  <si>
    <t>kieudtl</t>
  </si>
  <si>
    <t>Nguyễn Đình</t>
  </si>
  <si>
    <t>Lài</t>
  </si>
  <si>
    <t>0904472984</t>
  </si>
  <si>
    <t>ndinhlai@yahoo.com</t>
  </si>
  <si>
    <t>847 Tân Kỳ Tân Quý, P.Bình Hưng Hòa A, Q.Bình Tân</t>
  </si>
  <si>
    <t>Lai Nguyên</t>
  </si>
  <si>
    <t>laind</t>
  </si>
  <si>
    <t>Thiếu 2A</t>
  </si>
  <si>
    <t>Vũ Thị Hương</t>
  </si>
  <si>
    <t>Lan</t>
  </si>
  <si>
    <t>0938921514</t>
  </si>
  <si>
    <t>huonglan12101995@gmail.com</t>
  </si>
  <si>
    <t>41/18 đường số 2, P.Bình Hưng Hòa A, Q.Bình Tân</t>
  </si>
  <si>
    <t>lanvth</t>
  </si>
  <si>
    <t>Bùi Hoàng</t>
  </si>
  <si>
    <t>Long</t>
  </si>
  <si>
    <t>0905448581</t>
  </si>
  <si>
    <t>longbh</t>
  </si>
  <si>
    <t>Trần Thanh</t>
  </si>
  <si>
    <t>minhtt</t>
  </si>
  <si>
    <t>Nguyễn Văn</t>
  </si>
  <si>
    <t>Ngà</t>
  </si>
  <si>
    <t>0937626811</t>
  </si>
  <si>
    <t>vannga.buh.qtkdmarketing@gmail.com</t>
  </si>
  <si>
    <t>34/4 Đường số 12, P.Bình Hưng Hòa, Q.Bình Tân</t>
  </si>
  <si>
    <t>nganv</t>
  </si>
  <si>
    <t>Phạm Thị</t>
  </si>
  <si>
    <t>0935700521</t>
  </si>
  <si>
    <t>ngocpt</t>
  </si>
  <si>
    <t>Toma</t>
  </si>
  <si>
    <t>Nguyễn Tường</t>
  </si>
  <si>
    <t>Nguyên</t>
  </si>
  <si>
    <t>01684092789</t>
  </si>
  <si>
    <t>tn152002@gmail.com</t>
  </si>
  <si>
    <t>nguyennt</t>
  </si>
  <si>
    <t>Phêrô</t>
  </si>
  <si>
    <t>Lê Văn Cao</t>
  </si>
  <si>
    <t>01656135873</t>
  </si>
  <si>
    <t>lenguyen.cntt0406@gmail.com</t>
  </si>
  <si>
    <t>120 Ấp Chiến Lược, P.Bình Hưng Hòa A, Q.Bình Tân</t>
  </si>
  <si>
    <t>nguyenlvc</t>
  </si>
  <si>
    <t>Nghĩa 1D</t>
  </si>
  <si>
    <t>Phạm Khoa</t>
  </si>
  <si>
    <t>Duy</t>
  </si>
  <si>
    <t>0904842187</t>
  </si>
  <si>
    <t>phamkhoanguyenhta@gmail.com</t>
  </si>
  <si>
    <t>nguyenpk</t>
  </si>
  <si>
    <t>Ấu Nhi 1C, Hiệp Sĩ 1</t>
  </si>
  <si>
    <t>Phạm Khôi</t>
  </si>
  <si>
    <t>01627172338</t>
  </si>
  <si>
    <t>phamkhoinguyen_saymen@yahoo.com</t>
  </si>
  <si>
    <t>nguyenpk2</t>
  </si>
  <si>
    <t>Thiếu 1B</t>
  </si>
  <si>
    <t>Đoàn Bùi Bích</t>
  </si>
  <si>
    <t>Nguyệt</t>
  </si>
  <si>
    <t>nguyetdbb</t>
  </si>
  <si>
    <t>M.Goretti</t>
  </si>
  <si>
    <t>Nguyễn Thị Ý</t>
  </si>
  <si>
    <t>01223072220</t>
  </si>
  <si>
    <t>langquang13@gmail.com</t>
  </si>
  <si>
    <t>nhinty</t>
  </si>
  <si>
    <t>Ấu 2B</t>
  </si>
  <si>
    <t>Bùi Thị Yến</t>
  </si>
  <si>
    <t>0982208317</t>
  </si>
  <si>
    <t>hoa-nang_yn@yahoo.com</t>
  </si>
  <si>
    <t>nhibty</t>
  </si>
  <si>
    <t>0937608205</t>
  </si>
  <si>
    <t>annadothilenhi@yahoo.com.vn</t>
  </si>
  <si>
    <t>Đào Xuân</t>
  </si>
  <si>
    <t>Nhớ</t>
  </si>
  <si>
    <t>01656135394</t>
  </si>
  <si>
    <t>phonglinh114@gmail.com</t>
  </si>
  <si>
    <t>137 đường 26/3, P.Bình Hưng Hòa, Q.Bình Tân</t>
  </si>
  <si>
    <t>nhodx</t>
  </si>
  <si>
    <t>Thiếu 2B</t>
  </si>
  <si>
    <t>Lê Kim</t>
  </si>
  <si>
    <t>Phát</t>
  </si>
  <si>
    <t>01203014542</t>
  </si>
  <si>
    <t>vuongcuc213@yahoo.com.vn</t>
  </si>
  <si>
    <t>phatlk</t>
  </si>
  <si>
    <t>Không thấy tham gia</t>
  </si>
  <si>
    <t>Nguyễn Duy</t>
  </si>
  <si>
    <t>0913132775</t>
  </si>
  <si>
    <t>84/4 KP4, P.Bình Hưng Hòa A, Q.Bình Tân</t>
  </si>
  <si>
    <t>phongnd</t>
  </si>
  <si>
    <t>Hiệp 1</t>
  </si>
  <si>
    <t>Phú</t>
  </si>
  <si>
    <t>0988849945</t>
  </si>
  <si>
    <t>phusabeco84@yahoo.com</t>
  </si>
  <si>
    <t>42/1 Đường số 19, P.Bình Hưng Hòa A, Q.Bình Tân</t>
  </si>
  <si>
    <t>phunt</t>
  </si>
  <si>
    <t>Nghĩa 4A</t>
  </si>
  <si>
    <t>Phúc</t>
  </si>
  <si>
    <t>01285237423</t>
  </si>
  <si>
    <t>phuc.nc@casa-sofa.com</t>
  </si>
  <si>
    <t>phucnc</t>
  </si>
  <si>
    <t xml:space="preserve">Nguyễn Thị Mỹ </t>
  </si>
  <si>
    <t>Sen</t>
  </si>
  <si>
    <t>01214535657</t>
  </si>
  <si>
    <t>mattamysen@gmail.com</t>
  </si>
  <si>
    <t>senntm</t>
  </si>
  <si>
    <t>Soài</t>
  </si>
  <si>
    <t>01667006434</t>
  </si>
  <si>
    <t>nguoithamlam13@gmail.com</t>
  </si>
  <si>
    <t>922B Tỉnh Lộ 10, P.Tân Tạo, Q.Bình Tân</t>
  </si>
  <si>
    <t>Soai Nguyen Văn</t>
  </si>
  <si>
    <t>soainv</t>
  </si>
  <si>
    <t>Nguyễn Vinh</t>
  </si>
  <si>
    <t>Sơn</t>
  </si>
  <si>
    <t>0906634663</t>
  </si>
  <si>
    <t>sonnguyen3003@gmail.com</t>
  </si>
  <si>
    <t>785 Tân Kỳ Tân Quý, P.Bình Hưng Hòa A, Q.Bình Tân</t>
  </si>
  <si>
    <t>sonnv</t>
  </si>
  <si>
    <t>Nghĩa 2B</t>
  </si>
  <si>
    <t>Hồ Thị Như</t>
  </si>
  <si>
    <t>Sương</t>
  </si>
  <si>
    <t>suonghtn</t>
  </si>
  <si>
    <t>Võ Anh</t>
  </si>
  <si>
    <t>01668916816</t>
  </si>
  <si>
    <t>voanhtai11@yahoo.com.vn</t>
  </si>
  <si>
    <t>taiva</t>
  </si>
  <si>
    <t>Vũ Duy</t>
  </si>
  <si>
    <t>Tâm</t>
  </si>
  <si>
    <t>0918251105</t>
  </si>
  <si>
    <t>tamvd@aacorporation.com</t>
  </si>
  <si>
    <t>111 Ấp Chiến Lược, P.Bình Hưng Hòa A, Q.Bình Tân</t>
  </si>
  <si>
    <t>tamvd</t>
  </si>
  <si>
    <t>Nghĩa 4B</t>
  </si>
  <si>
    <t>Bùi Thanh</t>
  </si>
  <si>
    <t>0909328426</t>
  </si>
  <si>
    <t>gioakimthanhtam@yahoo.com.vn</t>
  </si>
  <si>
    <t>755 Tân Kỳ Tân Quý, P.Bình Hưng Hòa A, Q.Bình Tân</t>
  </si>
  <si>
    <t>tambt</t>
  </si>
  <si>
    <t>Nghĩa 1B</t>
  </si>
  <si>
    <t>0938149142</t>
  </si>
  <si>
    <t>tam.nc@casa-sofa.com</t>
  </si>
  <si>
    <t>tamnc</t>
  </si>
  <si>
    <t>Nghĩa 3C</t>
  </si>
  <si>
    <t>01646853482</t>
  </si>
  <si>
    <t>baotrangcms@mail.com</t>
  </si>
  <si>
    <t>tamntt</t>
  </si>
  <si>
    <t>0997681073</t>
  </si>
  <si>
    <t>nguyenthithanhtam0204@gmail.com</t>
  </si>
  <si>
    <t>B17/2A1 Liên Khu 5-6, KP8, Xã Vĩnh Lộc B, H.Bình Chánh</t>
  </si>
  <si>
    <t>tamntt2</t>
  </si>
  <si>
    <t>Trần Quang</t>
  </si>
  <si>
    <t>Thái</t>
  </si>
  <si>
    <t>0932432059</t>
  </si>
  <si>
    <t>nhoctg_tcg@yahoo.com</t>
  </si>
  <si>
    <t>thaitq</t>
  </si>
  <si>
    <t>Vũ Việt</t>
  </si>
  <si>
    <t>Thành</t>
  </si>
  <si>
    <t>01228122866</t>
  </si>
  <si>
    <t>js.vuvietthanh@gmail.com</t>
  </si>
  <si>
    <t>31 Lô Tư, KP18, BHHA, BT</t>
  </si>
  <si>
    <t>js.vuvietthanh</t>
  </si>
  <si>
    <t>thanhvv</t>
  </si>
  <si>
    <t>HT cấp 1</t>
  </si>
  <si>
    <t>Thiếu 2D</t>
  </si>
  <si>
    <t>Phạm Thụy Thanh</t>
  </si>
  <si>
    <t>Thảo</t>
  </si>
  <si>
    <t>01214781181</t>
  </si>
  <si>
    <t>baby_cat116@yahoo.com</t>
  </si>
  <si>
    <t>196 Ấp Chiến Lược, P.Bình Hưng Hòa A, Q.Bình Tân</t>
  </si>
  <si>
    <t>thaoptt</t>
  </si>
  <si>
    <t>Thế</t>
  </si>
  <si>
    <t>0979611433</t>
  </si>
  <si>
    <t>779 Tân Kỳ Tân Quý, P.Bình Hưng Hòa A, Q.Bình Tân</t>
  </si>
  <si>
    <t>thent</t>
  </si>
  <si>
    <t>Nghĩa 3B</t>
  </si>
  <si>
    <t>Bùi Phú</t>
  </si>
  <si>
    <t>01225123984</t>
  </si>
  <si>
    <t>thientinhyeuvinhcuu@gmail.com</t>
  </si>
  <si>
    <t>867 Tân Kỳ Tân Quý, P.Bình Hưng Hòa A, Q.Bình Tân</t>
  </si>
  <si>
    <t>thienbp</t>
  </si>
  <si>
    <t>Trí</t>
  </si>
  <si>
    <t>Ấu 2H</t>
  </si>
  <si>
    <t>Phan Thị</t>
  </si>
  <si>
    <t>Thuật</t>
  </si>
  <si>
    <t>01656142271</t>
  </si>
  <si>
    <t>thuatpt</t>
  </si>
  <si>
    <t>Chiên Con 2A &amp; F</t>
  </si>
  <si>
    <t>Đinh Vân Xuân</t>
  </si>
  <si>
    <t>Tiên</t>
  </si>
  <si>
    <t>0918978480</t>
  </si>
  <si>
    <t>dinhvanxuantien@gmail.com</t>
  </si>
  <si>
    <t>158/23 đường số 12, P.Bình Hưng Hòa, Q.Bình Tân</t>
  </si>
  <si>
    <t>tiendvx</t>
  </si>
  <si>
    <t>Nghĩa 1F</t>
  </si>
  <si>
    <t>Nguyễn Thùy Uyên</t>
  </si>
  <si>
    <t>trangntu</t>
  </si>
  <si>
    <t>Phạm Hữu</t>
  </si>
  <si>
    <t>0902431123</t>
  </si>
  <si>
    <t>huutri8000@yahoo.com</t>
  </si>
  <si>
    <t>209/2/4 Tân Kỳ Tân Quý, P.Bình Hưng Hòa A, Q.Bình Tân</t>
  </si>
  <si>
    <t>triph</t>
  </si>
  <si>
    <t>Đinh Thị Diễm</t>
  </si>
  <si>
    <t>Trinh</t>
  </si>
  <si>
    <t>0938771027</t>
  </si>
  <si>
    <t>trinhtrinh27@gmail.com</t>
  </si>
  <si>
    <t>691 Tân Kỳ Tân Quý, P.Bình Hưng Hòa, Q.Bình Tân</t>
  </si>
  <si>
    <t>trinhdtd</t>
  </si>
  <si>
    <t>Ấu 2G</t>
  </si>
  <si>
    <t xml:space="preserve">Đào Hoàng Trần </t>
  </si>
  <si>
    <t>Trịnh</t>
  </si>
  <si>
    <t>01676266431</t>
  </si>
  <si>
    <t>daocongtu30@yahoo.com.vn</t>
  </si>
  <si>
    <t>trinhdht</t>
  </si>
  <si>
    <t>Đặng Minh</t>
  </si>
  <si>
    <t>0933765483</t>
  </si>
  <si>
    <t>m.trung1102@yahoo.com</t>
  </si>
  <si>
    <t>213 Lê Cao Lãng, P.Phú Thạnh, Q.Tân Phú</t>
  </si>
  <si>
    <t>trungdm</t>
  </si>
  <si>
    <t>Nghĩa 1A</t>
  </si>
  <si>
    <t>Xuất ngoại</t>
  </si>
  <si>
    <t>Vũ Thành</t>
  </si>
  <si>
    <t>0906632630</t>
  </si>
  <si>
    <t>trungvt</t>
  </si>
  <si>
    <t>Trần Anh</t>
  </si>
  <si>
    <t>Tuấn</t>
  </si>
  <si>
    <t>01222924494</t>
  </si>
  <si>
    <t>pherotrananhtuan0301@gmail.com</t>
  </si>
  <si>
    <t>tuanta</t>
  </si>
  <si>
    <t>Nguyễn Thị</t>
  </si>
  <si>
    <t>Tươi</t>
  </si>
  <si>
    <t>01645392220</t>
  </si>
  <si>
    <t>teresatuoi2710@gmail.com</t>
  </si>
  <si>
    <t>85B Đường số 4, P.Bình Hưng Hòa A, Q.Bình Tân</t>
  </si>
  <si>
    <t>tuoi.nguyen.140</t>
  </si>
  <si>
    <t>tuoint</t>
  </si>
  <si>
    <t>HT cấp 3</t>
  </si>
  <si>
    <t>Vũ Thị Thu</t>
  </si>
  <si>
    <t>Tuyết</t>
  </si>
  <si>
    <t>0906709032</t>
  </si>
  <si>
    <t>15/6 Lô Tư, P.Bình Hưng Hòa A, Q.Bình Tân</t>
  </si>
  <si>
    <t>tuyetvtt</t>
  </si>
  <si>
    <t>Ngô Thị Phương</t>
  </si>
  <si>
    <t>Uyên</t>
  </si>
  <si>
    <t>01215352069</t>
  </si>
  <si>
    <t>phuonguyen.ngo.54@gmail.com</t>
  </si>
  <si>
    <t>118/48/43/25 Liên Khu 5-6, KP8, P.Bình Hưng Hòa, Q.Bình Tân</t>
  </si>
  <si>
    <t>Phuong Uyen Ngo</t>
  </si>
  <si>
    <t>uyenntp</t>
  </si>
  <si>
    <t>Bùi Đức</t>
  </si>
  <si>
    <t>0909555084</t>
  </si>
  <si>
    <t>ducvan20032003@yahoo.com</t>
  </si>
  <si>
    <t>809/2/7 Tân Kỳ Tân Quý, P.Bình Hưng Hòa A, Q.Bình Tân</t>
  </si>
  <si>
    <t>vanbd</t>
  </si>
  <si>
    <t>Nghĩa 2A</t>
  </si>
  <si>
    <t>Vũ Đức</t>
  </si>
  <si>
    <t>Vinh</t>
  </si>
  <si>
    <t>0908155205</t>
  </si>
  <si>
    <t>joseph.vuducvinh@yahoo.com.vn</t>
  </si>
  <si>
    <t>15/47A Lô Tư, P.Bình Hưng Hòa A, Q.Bình Tân</t>
  </si>
  <si>
    <t>vinhvd</t>
  </si>
  <si>
    <t>Thiếu 2F</t>
  </si>
  <si>
    <t>Thiếu Nhi 2F, Nghĩa Sĩ 2F</t>
  </si>
  <si>
    <t>Vĩnh</t>
  </si>
  <si>
    <t>0903124030</t>
  </si>
  <si>
    <t>nguyenhoangvinh0707@gmail.com</t>
  </si>
  <si>
    <t>152/6 Gò Xoài, P.Bình Hưng Hòa A, Q.Bình Tân</t>
  </si>
  <si>
    <t>vinhnh</t>
  </si>
  <si>
    <t>Ấu 2F</t>
  </si>
  <si>
    <t>Nguyễn Thị Linh</t>
  </si>
  <si>
    <t>Xuân</t>
  </si>
  <si>
    <t>0909706373</t>
  </si>
  <si>
    <t>nguyenthilinhxuan@gmail.com</t>
  </si>
  <si>
    <t>752 Tân Kỳ Tân Quý, P.Bình Hưng Hòa, Q.Bình Tân</t>
  </si>
  <si>
    <t>xuanntl</t>
  </si>
  <si>
    <t>0975950941</t>
  </si>
  <si>
    <t>clovernguyen25@gmail.com</t>
  </si>
  <si>
    <t>754/13/35 Tân Kỳ Tân Quý, P.Bình Hưng Hòa, Q.Bình Tân</t>
  </si>
  <si>
    <t>yennt</t>
  </si>
  <si>
    <t>Đỗ Thị Huyền</t>
  </si>
  <si>
    <t>anhdth</t>
  </si>
  <si>
    <t>Tạ Ngọc Bích</t>
  </si>
  <si>
    <t>chautnb</t>
  </si>
  <si>
    <t>Nguyễn Tấn</t>
  </si>
  <si>
    <t>716/2A Tân Kỳ Tân Quý, P.Bình Hưng Hòa, Q.Bình Tân</t>
  </si>
  <si>
    <t>duynt</t>
  </si>
  <si>
    <t>Nguyễn Hồng</t>
  </si>
  <si>
    <t>hanhnh</t>
  </si>
  <si>
    <t>Kha</t>
  </si>
  <si>
    <t>khanm</t>
  </si>
  <si>
    <t>Ngô Thị</t>
  </si>
  <si>
    <t>Khấn</t>
  </si>
  <si>
    <t>khannt</t>
  </si>
  <si>
    <t>longnt</t>
  </si>
  <si>
    <t>Nguyễn Thúy</t>
  </si>
  <si>
    <t>0938885063</t>
  </si>
  <si>
    <t>ngant</t>
  </si>
  <si>
    <t>Nguyễn Phú</t>
  </si>
  <si>
    <t>nguyennp</t>
  </si>
  <si>
    <t>Bùi Quang</t>
  </si>
  <si>
    <t>phucbq</t>
  </si>
  <si>
    <t>Phạm Thị Thu</t>
  </si>
  <si>
    <t>Phương</t>
  </si>
  <si>
    <t>phuongptt</t>
  </si>
  <si>
    <t>Lê Thanh</t>
  </si>
  <si>
    <t>thienlt</t>
  </si>
  <si>
    <t>Thiện</t>
  </si>
  <si>
    <t>45 đường số 19, KP19, P.Bình Hưng Hòa A, Q.Bình Tân</t>
  </si>
  <si>
    <t>thienvd</t>
  </si>
  <si>
    <t>Nguyễn Chí</t>
  </si>
  <si>
    <t>trungnc</t>
  </si>
  <si>
    <t>Bùì Văn</t>
  </si>
  <si>
    <t>Việt</t>
  </si>
  <si>
    <t>vietbv</t>
  </si>
  <si>
    <t>Đỗ Thị</t>
  </si>
  <si>
    <t>Dâng</t>
  </si>
  <si>
    <t>dangdt</t>
  </si>
  <si>
    <t>Dinh</t>
  </si>
  <si>
    <t>dinhpt</t>
  </si>
  <si>
    <t>Nguyễn Thị Thu</t>
  </si>
  <si>
    <t>hangntt</t>
  </si>
  <si>
    <t>Hoàng Thị</t>
  </si>
  <si>
    <t>Tha</t>
  </si>
  <si>
    <t>thaht</t>
  </si>
  <si>
    <t>Chi đoàn:</t>
  </si>
  <si>
    <t>Phân đoàn:</t>
  </si>
  <si>
    <t>Huynh trưởng:</t>
  </si>
  <si>
    <t>Generate Report</t>
  </si>
  <si>
    <t>Ngày tạo</t>
  </si>
  <si>
    <t>Người tạo</t>
  </si>
  <si>
    <t>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</si>
</sst>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General;\–General;"/>
    <numFmt numFmtId="165" formatCode="dd&quot;/&quot;mm&quot;/&quot;yyyy"/>
    <numFmt numFmtId="166" formatCode="#,###"/>
    <numFmt numFmtId="167" formatCode="&quot;TN&quot;\-00000"/>
    <numFmt numFmtId="168" formatCode="&quot;HT&quot;\-00000"/>
  </numFmts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66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ashed">
        <color rgb="FF000000"/>
      </right>
      <top/>
      <bottom style="dash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dashed">
        <color rgb="FF000000"/>
      </bottom>
      <diagonal/>
    </border>
    <border>
      <left style="dashed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 style="dashed">
        <color rgb="FF000000"/>
      </left>
      <right/>
      <top/>
      <bottom style="dashed">
        <color rgb="FF000000"/>
      </bottom>
      <diagonal/>
    </border>
    <border>
      <left style="thin">
        <color rgb="FF000000"/>
      </left>
      <right style="dashed">
        <color rgb="FF000000"/>
      </right>
      <top style="dashed">
        <color rgb="FF000000"/>
      </top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thin">
        <color rgb="FF000000"/>
      </bottom>
      <diagonal/>
    </border>
    <border>
      <left style="dashed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/>
      <right style="dashed">
        <color rgb="FF000000"/>
      </right>
      <top style="dashed">
        <color rgb="FF000000"/>
      </top>
      <bottom style="thin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dashed">
        <color rgb="FF000000"/>
      </bottom>
      <diagonal/>
    </border>
    <border>
      <left style="thin">
        <color indexed="64"/>
      </left>
      <right style="thin">
        <color indexed="64"/>
      </right>
      <top style="dashed">
        <color rgb="FF000000"/>
      </top>
      <bottom style="dashed">
        <color rgb="FF000000"/>
      </bottom>
      <diagonal/>
    </border>
    <border>
      <left style="thin">
        <color indexed="64"/>
      </left>
      <right style="thin">
        <color indexed="64"/>
      </right>
      <top style="dashed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dashed">
        <color rgb="FF000000"/>
      </left>
      <right style="thin">
        <color indexed="64"/>
      </right>
      <top style="thin">
        <color rgb="FF000000"/>
      </top>
      <bottom style="dashed">
        <color rgb="FF000000"/>
      </bottom>
      <diagonal/>
    </border>
    <border>
      <left style="dashed">
        <color rgb="FF000000"/>
      </left>
      <right style="thin">
        <color indexed="64"/>
      </right>
      <top style="dashed">
        <color rgb="FF000000"/>
      </top>
      <bottom style="dashed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dashed">
        <color rgb="FF000000"/>
      </top>
      <bottom style="thin">
        <color indexed="64"/>
      </bottom>
      <diagonal/>
    </border>
    <border>
      <left style="thin">
        <color rgb="FF000000"/>
      </left>
      <right style="dashed">
        <color rgb="FF000000"/>
      </right>
      <top style="dashed">
        <color rgb="FF000000"/>
      </top>
      <bottom style="thin">
        <color indexed="64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thin">
        <color indexed="64"/>
      </bottom>
      <diagonal/>
    </border>
    <border>
      <left style="dashed">
        <color rgb="FF000000"/>
      </left>
      <right style="thin">
        <color rgb="FF000000"/>
      </right>
      <top style="dash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indexed="64"/>
      </bottom>
      <diagonal/>
    </border>
    <border>
      <left/>
      <right style="dashed">
        <color rgb="FF000000"/>
      </right>
      <top style="dashed">
        <color rgb="FF000000"/>
      </top>
      <bottom style="thin">
        <color indexed="64"/>
      </bottom>
      <diagonal/>
    </border>
    <border>
      <left style="dashed">
        <color rgb="FF000000"/>
      </left>
      <right style="dashed">
        <color rgb="FF000000"/>
      </right>
      <top/>
      <bottom style="thin">
        <color indexed="64"/>
      </bottom>
      <diagonal/>
    </border>
    <border>
      <left style="dashed">
        <color rgb="FF000000"/>
      </left>
      <right/>
      <top style="dashed">
        <color rgb="FF000000"/>
      </top>
      <bottom style="thin">
        <color indexed="64"/>
      </bottom>
      <diagonal/>
    </border>
    <border>
      <left style="dashed">
        <color rgb="FF000000"/>
      </left>
      <right style="thin">
        <color indexed="64"/>
      </right>
      <top style="dashed">
        <color rgb="FF000000"/>
      </top>
      <bottom style="thin">
        <color indexed="64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/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26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0" fontId="1" fillId="0" borderId="0" xfId="0" applyFont="1" applyAlignment="1"/>
    <xf numFmtId="165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4" xfId="0" applyFont="1" applyBorder="1" applyAlignment="1"/>
    <xf numFmtId="166" fontId="2" fillId="0" borderId="0" xfId="0" applyNumberFormat="1" applyFont="1" applyAlignment="1"/>
    <xf numFmtId="0" fontId="2" fillId="5" borderId="4" xfId="0" applyFont="1" applyFill="1" applyBorder="1" applyAlignment="1"/>
    <xf numFmtId="165" fontId="2" fillId="0" borderId="0" xfId="0" applyNumberFormat="1" applyFont="1" applyAlignment="1"/>
    <xf numFmtId="165" fontId="2" fillId="0" borderId="0" xfId="0" applyNumberFormat="1" applyFont="1" applyAlignment="1"/>
    <xf numFmtId="0" fontId="2" fillId="4" borderId="4" xfId="0" applyFont="1" applyFill="1" applyBorder="1" applyAlignment="1"/>
    <xf numFmtId="0" fontId="2" fillId="8" borderId="4" xfId="0" applyFont="1" applyFill="1" applyBorder="1" applyAlignment="1"/>
    <xf numFmtId="0" fontId="2" fillId="4" borderId="3" xfId="0" applyFont="1" applyFill="1" applyBorder="1" applyAlignment="1"/>
    <xf numFmtId="0" fontId="2" fillId="2" borderId="4" xfId="0" applyFont="1" applyFill="1" applyBorder="1" applyAlignment="1"/>
    <xf numFmtId="0" fontId="2" fillId="8" borderId="3" xfId="0" applyFont="1" applyFill="1" applyBorder="1" applyAlignment="1"/>
    <xf numFmtId="0" fontId="1" fillId="0" borderId="5" xfId="0" applyFont="1" applyBorder="1" applyAlignment="1"/>
    <xf numFmtId="0" fontId="1" fillId="12" borderId="5" xfId="0" applyFont="1" applyFill="1" applyBorder="1"/>
    <xf numFmtId="0" fontId="1" fillId="12" borderId="6" xfId="0" applyFont="1" applyFill="1" applyBorder="1" applyAlignment="1"/>
    <xf numFmtId="0" fontId="1" fillId="12" borderId="7" xfId="0" applyFont="1" applyFill="1" applyBorder="1" applyAlignment="1"/>
    <xf numFmtId="0" fontId="1" fillId="12" borderId="8" xfId="0" applyFont="1" applyFill="1" applyBorder="1" applyAlignment="1"/>
    <xf numFmtId="0" fontId="2" fillId="6" borderId="9" xfId="0" applyFont="1" applyFill="1" applyBorder="1" applyAlignment="1"/>
    <xf numFmtId="0" fontId="2" fillId="6" borderId="10" xfId="0" applyFont="1" applyFill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13" borderId="11" xfId="0" applyFont="1" applyFill="1" applyBorder="1" applyAlignment="1"/>
    <xf numFmtId="0" fontId="1" fillId="13" borderId="7" xfId="0" applyFont="1" applyFill="1" applyBorder="1" applyAlignment="1"/>
    <xf numFmtId="0" fontId="1" fillId="13" borderId="12" xfId="0" applyFont="1" applyFill="1" applyBorder="1" applyAlignment="1"/>
    <xf numFmtId="0" fontId="1" fillId="8" borderId="12" xfId="0" applyFont="1" applyFill="1" applyBorder="1" applyAlignment="1"/>
    <xf numFmtId="0" fontId="1" fillId="13" borderId="8" xfId="0" applyFont="1" applyFill="1" applyBorder="1" applyAlignment="1"/>
    <xf numFmtId="0" fontId="1" fillId="0" borderId="13" xfId="0" applyFont="1" applyBorder="1" applyAlignment="1"/>
    <xf numFmtId="0" fontId="1" fillId="13" borderId="14" xfId="0" applyFont="1" applyFill="1" applyBorder="1" applyAlignment="1"/>
    <xf numFmtId="0" fontId="1" fillId="8" borderId="14" xfId="0" applyFont="1" applyFill="1" applyBorder="1" applyAlignment="1"/>
    <xf numFmtId="0" fontId="1" fillId="8" borderId="11" xfId="0" applyFont="1" applyFill="1" applyBorder="1" applyAlignment="1"/>
    <xf numFmtId="0" fontId="1" fillId="8" borderId="7" xfId="0" applyFont="1" applyFill="1" applyBorder="1" applyAlignment="1"/>
    <xf numFmtId="0" fontId="1" fillId="8" borderId="8" xfId="0" applyFont="1" applyFill="1" applyBorder="1" applyAlignment="1"/>
    <xf numFmtId="0" fontId="1" fillId="0" borderId="0" xfId="0" applyFont="1" applyAlignment="1">
      <alignment wrapText="1"/>
    </xf>
    <xf numFmtId="0" fontId="2" fillId="7" borderId="9" xfId="0" applyFont="1" applyFill="1" applyBorder="1" applyAlignment="1"/>
    <xf numFmtId="0" fontId="2" fillId="7" borderId="15" xfId="0" applyFont="1" applyFill="1" applyBorder="1" applyAlignment="1"/>
    <xf numFmtId="0" fontId="2" fillId="7" borderId="10" xfId="0" applyFont="1" applyFill="1" applyBorder="1" applyAlignment="1"/>
    <xf numFmtId="0" fontId="1" fillId="0" borderId="0" xfId="0" applyFont="1" applyAlignment="1">
      <alignment wrapText="1"/>
    </xf>
    <xf numFmtId="0" fontId="1" fillId="12" borderId="16" xfId="0" applyFont="1" applyFill="1" applyBorder="1" applyAlignment="1"/>
    <xf numFmtId="0" fontId="1" fillId="12" borderId="0" xfId="0" applyFont="1" applyFill="1" applyAlignment="1">
      <alignment wrapText="1"/>
    </xf>
    <xf numFmtId="0" fontId="1" fillId="0" borderId="17" xfId="0" applyFont="1" applyBorder="1" applyAlignment="1"/>
    <xf numFmtId="0" fontId="1" fillId="0" borderId="13" xfId="0" applyFont="1" applyBorder="1"/>
    <xf numFmtId="0" fontId="1" fillId="8" borderId="14" xfId="0" applyFont="1" applyFill="1" applyBorder="1" applyAlignment="1"/>
    <xf numFmtId="0" fontId="1" fillId="12" borderId="13" xfId="0" applyFont="1" applyFill="1" applyBorder="1"/>
    <xf numFmtId="167" fontId="1" fillId="0" borderId="12" xfId="0" applyNumberFormat="1" applyFont="1" applyBorder="1" applyAlignment="1"/>
    <xf numFmtId="0" fontId="1" fillId="0" borderId="18" xfId="0" applyFont="1" applyBorder="1" applyAlignment="1"/>
    <xf numFmtId="0" fontId="1" fillId="0" borderId="16" xfId="0" applyFont="1" applyBorder="1" applyAlignment="1"/>
    <xf numFmtId="0" fontId="1" fillId="11" borderId="0" xfId="0" applyFont="1" applyFill="1" applyAlignment="1">
      <alignment wrapText="1"/>
    </xf>
    <xf numFmtId="0" fontId="2" fillId="0" borderId="4" xfId="0" applyFont="1" applyBorder="1" applyAlignment="1"/>
    <xf numFmtId="0" fontId="1" fillId="13" borderId="19" xfId="0" applyFont="1" applyFill="1" applyBorder="1" applyAlignment="1"/>
    <xf numFmtId="0" fontId="1" fillId="13" borderId="18" xfId="0" applyFont="1" applyFill="1" applyBorder="1" applyAlignment="1"/>
    <xf numFmtId="0" fontId="1" fillId="0" borderId="20" xfId="0" applyFont="1" applyBorder="1" applyAlignment="1"/>
    <xf numFmtId="0" fontId="1" fillId="13" borderId="14" xfId="0" applyFont="1" applyFill="1" applyBorder="1"/>
    <xf numFmtId="0" fontId="1" fillId="0" borderId="22" xfId="0" applyFont="1" applyBorder="1" applyAlignment="1"/>
    <xf numFmtId="0" fontId="1" fillId="8" borderId="14" xfId="0" applyFont="1" applyFill="1" applyBorder="1"/>
    <xf numFmtId="0" fontId="1" fillId="0" borderId="23" xfId="0" applyFont="1" applyBorder="1" applyAlignment="1"/>
    <xf numFmtId="0" fontId="1" fillId="0" borderId="24" xfId="0" applyFont="1" applyBorder="1"/>
    <xf numFmtId="0" fontId="1" fillId="12" borderId="24" xfId="0" applyFont="1" applyFill="1" applyBorder="1"/>
    <xf numFmtId="0" fontId="1" fillId="13" borderId="25" xfId="0" applyFont="1" applyFill="1" applyBorder="1"/>
    <xf numFmtId="0" fontId="1" fillId="8" borderId="25" xfId="0" applyFont="1" applyFill="1" applyBorder="1"/>
    <xf numFmtId="0" fontId="1" fillId="13" borderId="16" xfId="0" applyFont="1" applyFill="1" applyBorder="1" applyAlignment="1"/>
    <xf numFmtId="0" fontId="2" fillId="10" borderId="4" xfId="0" applyFont="1" applyFill="1" applyBorder="1" applyAlignment="1"/>
    <xf numFmtId="0" fontId="1" fillId="8" borderId="18" xfId="0" applyFont="1" applyFill="1" applyBorder="1" applyAlignment="1"/>
    <xf numFmtId="0" fontId="2" fillId="15" borderId="4" xfId="0" applyFont="1" applyFill="1" applyBorder="1" applyAlignment="1"/>
    <xf numFmtId="0" fontId="1" fillId="8" borderId="16" xfId="0" applyFont="1" applyFill="1" applyBorder="1" applyAlignment="1"/>
    <xf numFmtId="0" fontId="2" fillId="11" borderId="4" xfId="0" applyFont="1" applyFill="1" applyBorder="1" applyAlignment="1"/>
    <xf numFmtId="0" fontId="1" fillId="0" borderId="4" xfId="0" applyFont="1" applyBorder="1" applyAlignment="1"/>
    <xf numFmtId="168" fontId="1" fillId="0" borderId="4" xfId="0" applyNumberFormat="1" applyFont="1" applyBorder="1" applyAlignment="1"/>
    <xf numFmtId="0" fontId="1" fillId="11" borderId="9" xfId="0" applyFont="1" applyFill="1" applyBorder="1" applyAlignment="1"/>
    <xf numFmtId="0" fontId="1" fillId="11" borderId="15" xfId="0" applyFont="1" applyFill="1" applyBorder="1" applyAlignment="1"/>
    <xf numFmtId="0" fontId="1" fillId="13" borderId="20" xfId="0" applyFont="1" applyFill="1" applyBorder="1"/>
    <xf numFmtId="0" fontId="1" fillId="13" borderId="21" xfId="0" applyFont="1" applyFill="1" applyBorder="1"/>
    <xf numFmtId="0" fontId="1" fillId="13" borderId="22" xfId="0" applyFont="1" applyFill="1" applyBorder="1"/>
    <xf numFmtId="0" fontId="1" fillId="8" borderId="19" xfId="0" applyFont="1" applyFill="1" applyBorder="1" applyAlignment="1"/>
    <xf numFmtId="0" fontId="1" fillId="0" borderId="22" xfId="0" applyFont="1" applyBorder="1"/>
    <xf numFmtId="0" fontId="1" fillId="11" borderId="10" xfId="0" applyFont="1" applyFill="1" applyBorder="1" applyAlignment="1"/>
    <xf numFmtId="0" fontId="1" fillId="0" borderId="18" xfId="0" applyFont="1" applyBorder="1"/>
    <xf numFmtId="0" fontId="1" fillId="0" borderId="16" xfId="0" applyFont="1" applyBorder="1"/>
    <xf numFmtId="0" fontId="1" fillId="0" borderId="21" xfId="0" applyFont="1" applyBorder="1" applyAlignment="1"/>
    <xf numFmtId="0" fontId="1" fillId="13" borderId="9" xfId="0" applyFont="1" applyFill="1" applyBorder="1" applyAlignment="1"/>
    <xf numFmtId="0" fontId="1" fillId="13" borderId="10" xfId="0" applyFont="1" applyFill="1" applyBorder="1" applyAlignment="1"/>
    <xf numFmtId="0" fontId="1" fillId="16" borderId="9" xfId="0" applyFont="1" applyFill="1" applyBorder="1"/>
    <xf numFmtId="0" fontId="1" fillId="16" borderId="15" xfId="0" applyFont="1" applyFill="1" applyBorder="1"/>
    <xf numFmtId="0" fontId="1" fillId="0" borderId="11" xfId="0" applyFont="1" applyBorder="1"/>
    <xf numFmtId="0" fontId="1" fillId="0" borderId="7" xfId="0" applyFont="1" applyBorder="1"/>
    <xf numFmtId="0" fontId="1" fillId="16" borderId="10" xfId="0" applyFont="1" applyFill="1" applyBorder="1" applyAlignment="1"/>
    <xf numFmtId="0" fontId="1" fillId="0" borderId="4" xfId="0" applyFont="1" applyBorder="1" applyAlignment="1"/>
    <xf numFmtId="0" fontId="1" fillId="0" borderId="4" xfId="0" applyFont="1" applyBorder="1"/>
    <xf numFmtId="165" fontId="1" fillId="17" borderId="4" xfId="0" applyNumberFormat="1" applyFont="1" applyFill="1" applyBorder="1"/>
    <xf numFmtId="0" fontId="1" fillId="0" borderId="26" xfId="0" applyFont="1" applyBorder="1"/>
    <xf numFmtId="0" fontId="1" fillId="17" borderId="4" xfId="0" applyFont="1" applyFill="1" applyBorder="1" applyAlignment="1"/>
    <xf numFmtId="165" fontId="1" fillId="17" borderId="4" xfId="0" applyNumberFormat="1" applyFont="1" applyFill="1" applyBorder="1"/>
    <xf numFmtId="0" fontId="1" fillId="13" borderId="30" xfId="0" applyFont="1" applyFill="1" applyBorder="1" applyAlignment="1"/>
    <xf numFmtId="0" fontId="1" fillId="12" borderId="4" xfId="0" applyFont="1" applyFill="1" applyBorder="1" applyAlignment="1"/>
    <xf numFmtId="0" fontId="1" fillId="13" borderId="28" xfId="0" applyFont="1" applyFill="1" applyBorder="1" applyAlignment="1"/>
    <xf numFmtId="167" fontId="1" fillId="0" borderId="14" xfId="0" applyNumberFormat="1" applyFont="1" applyBorder="1" applyAlignment="1"/>
    <xf numFmtId="0" fontId="1" fillId="11" borderId="4" xfId="0" applyFont="1" applyFill="1" applyBorder="1"/>
    <xf numFmtId="0" fontId="1" fillId="8" borderId="30" xfId="0" applyFont="1" applyFill="1" applyBorder="1" applyAlignment="1"/>
    <xf numFmtId="0" fontId="1" fillId="11" borderId="4" xfId="0" applyFont="1" applyFill="1" applyBorder="1" applyAlignment="1"/>
    <xf numFmtId="0" fontId="1" fillId="8" borderId="28" xfId="0" applyFont="1" applyFill="1" applyBorder="1" applyAlignment="1"/>
    <xf numFmtId="0" fontId="1" fillId="18" borderId="4" xfId="0" applyFont="1" applyFill="1" applyBorder="1" applyAlignment="1"/>
    <xf numFmtId="0" fontId="1" fillId="13" borderId="9" xfId="0" applyFont="1" applyFill="1" applyBorder="1"/>
    <xf numFmtId="0" fontId="1" fillId="13" borderId="17" xfId="0" applyFont="1" applyFill="1" applyBorder="1"/>
    <xf numFmtId="0" fontId="1" fillId="13" borderId="10" xfId="0" applyFont="1" applyFill="1" applyBorder="1"/>
    <xf numFmtId="0" fontId="1" fillId="13" borderId="18" xfId="0" applyFont="1" applyFill="1" applyBorder="1"/>
    <xf numFmtId="0" fontId="1" fillId="13" borderId="16" xfId="0" applyFont="1" applyFill="1" applyBorder="1"/>
    <xf numFmtId="0" fontId="1" fillId="0" borderId="18" xfId="0" applyFont="1" applyBorder="1"/>
    <xf numFmtId="0" fontId="1" fillId="0" borderId="19" xfId="0" applyFont="1" applyBorder="1"/>
    <xf numFmtId="0" fontId="1" fillId="0" borderId="31" xfId="0" applyFont="1" applyBorder="1"/>
    <xf numFmtId="0" fontId="1" fillId="11" borderId="9" xfId="0" applyFont="1" applyFill="1" applyBorder="1"/>
    <xf numFmtId="0" fontId="1" fillId="11" borderId="15" xfId="0" applyFont="1" applyFill="1" applyBorder="1"/>
    <xf numFmtId="0" fontId="1" fillId="0" borderId="16" xfId="0" applyFont="1" applyBorder="1" applyAlignment="1"/>
    <xf numFmtId="0" fontId="1" fillId="11" borderId="10" xfId="0" applyFont="1" applyFill="1" applyBorder="1"/>
    <xf numFmtId="0" fontId="1" fillId="16" borderId="10" xfId="0" applyFont="1" applyFill="1" applyBorder="1"/>
    <xf numFmtId="0" fontId="1" fillId="12" borderId="17" xfId="0" applyFont="1" applyFill="1" applyBorder="1" applyAlignment="1"/>
    <xf numFmtId="0" fontId="1" fillId="0" borderId="17" xfId="0" applyFont="1" applyBorder="1" applyAlignment="1"/>
    <xf numFmtId="0" fontId="1" fillId="12" borderId="18" xfId="0" applyFont="1" applyFill="1" applyBorder="1" applyAlignment="1"/>
    <xf numFmtId="0" fontId="1" fillId="12" borderId="27" xfId="0" applyFont="1" applyFill="1" applyBorder="1" applyAlignment="1"/>
    <xf numFmtId="0" fontId="1" fillId="12" borderId="28" xfId="0" applyFont="1" applyFill="1" applyBorder="1" applyAlignment="1"/>
    <xf numFmtId="0" fontId="1" fillId="12" borderId="29" xfId="0" applyFont="1" applyFill="1" applyBorder="1" applyAlignment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13" borderId="29" xfId="0" applyFont="1" applyFill="1" applyBorder="1" applyAlignment="1"/>
    <xf numFmtId="0" fontId="1" fillId="8" borderId="29" xfId="0" applyFont="1" applyFill="1" applyBorder="1" applyAlignment="1"/>
    <xf numFmtId="0" fontId="1" fillId="0" borderId="4" xfId="0" applyFont="1" applyBorder="1"/>
    <xf numFmtId="0" fontId="1" fillId="16" borderId="9" xfId="0" applyFont="1" applyFill="1" applyBorder="1" applyAlignment="1"/>
    <xf numFmtId="0" fontId="1" fillId="16" borderId="15" xfId="0" applyFont="1" applyFill="1" applyBorder="1" applyAlignment="1"/>
    <xf numFmtId="0" fontId="1" fillId="0" borderId="17" xfId="0" applyFont="1" applyBorder="1"/>
    <xf numFmtId="0" fontId="1" fillId="0" borderId="18" xfId="0" applyFont="1" applyBorder="1" applyAlignment="1"/>
    <xf numFmtId="0" fontId="1" fillId="11" borderId="9" xfId="0" applyFont="1" applyFill="1" applyBorder="1" applyAlignment="1"/>
    <xf numFmtId="0" fontId="1" fillId="11" borderId="15" xfId="0" applyFont="1" applyFill="1" applyBorder="1" applyAlignment="1"/>
    <xf numFmtId="0" fontId="1" fillId="11" borderId="10" xfId="0" applyFont="1" applyFill="1" applyBorder="1" applyAlignment="1"/>
    <xf numFmtId="0" fontId="1" fillId="0" borderId="4" xfId="0" applyFont="1" applyBorder="1" applyAlignment="1"/>
    <xf numFmtId="168" fontId="1" fillId="0" borderId="0" xfId="0" applyNumberFormat="1" applyFont="1" applyAlignment="1"/>
    <xf numFmtId="0" fontId="1" fillId="0" borderId="0" xfId="0" applyFont="1"/>
    <xf numFmtId="165" fontId="1" fillId="0" borderId="0" xfId="0" applyNumberFormat="1" applyFont="1"/>
    <xf numFmtId="165" fontId="1" fillId="0" borderId="0" xfId="0" applyNumberFormat="1" applyFont="1"/>
    <xf numFmtId="0" fontId="1" fillId="12" borderId="0" xfId="0" applyFont="1" applyFill="1" applyAlignment="1"/>
    <xf numFmtId="0" fontId="1" fillId="11" borderId="0" xfId="0" applyFont="1" applyFill="1"/>
    <xf numFmtId="0" fontId="1" fillId="0" borderId="13" xfId="0" applyFont="1" applyBorder="1" applyAlignment="1"/>
    <xf numFmtId="0" fontId="4" fillId="0" borderId="0" xfId="0" applyFont="1"/>
    <xf numFmtId="0" fontId="2" fillId="20" borderId="0" xfId="0" applyFont="1" applyFill="1"/>
    <xf numFmtId="0" fontId="1" fillId="20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2" fillId="0" borderId="33" xfId="0" applyFont="1" applyBorder="1" applyAlignment="1">
      <alignment horizontal="left"/>
    </xf>
    <xf numFmtId="0" fontId="1" fillId="0" borderId="34" xfId="0" applyFont="1" applyBorder="1" applyAlignment="1"/>
    <xf numFmtId="0" fontId="1" fillId="0" borderId="35" xfId="0" applyFont="1" applyBorder="1" applyAlignment="1"/>
    <xf numFmtId="0" fontId="1" fillId="0" borderId="36" xfId="0" applyFont="1" applyBorder="1" applyAlignment="1"/>
    <xf numFmtId="0" fontId="2" fillId="0" borderId="40" xfId="0" applyFont="1" applyBorder="1" applyAlignment="1">
      <alignment horizontal="left"/>
    </xf>
    <xf numFmtId="0" fontId="2" fillId="0" borderId="41" xfId="0" applyFont="1" applyBorder="1" applyAlignment="1">
      <alignment horizontal="left"/>
    </xf>
    <xf numFmtId="0" fontId="2" fillId="9" borderId="41" xfId="0" applyFont="1" applyFill="1" applyBorder="1" applyAlignment="1">
      <alignment horizontal="left"/>
    </xf>
    <xf numFmtId="0" fontId="2" fillId="0" borderId="42" xfId="0" applyFont="1" applyBorder="1" applyAlignment="1">
      <alignment horizontal="left"/>
    </xf>
    <xf numFmtId="0" fontId="1" fillId="0" borderId="43" xfId="0" applyFont="1" applyBorder="1"/>
    <xf numFmtId="0" fontId="1" fillId="0" borderId="44" xfId="0" applyFont="1" applyBorder="1"/>
    <xf numFmtId="0" fontId="3" fillId="19" borderId="45" xfId="0" applyFont="1" applyFill="1" applyBorder="1" applyAlignment="1"/>
    <xf numFmtId="0" fontId="1" fillId="0" borderId="44" xfId="0" applyFont="1" applyBorder="1" applyAlignment="1"/>
    <xf numFmtId="167" fontId="1" fillId="0" borderId="46" xfId="0" applyNumberFormat="1" applyFont="1" applyBorder="1" applyAlignment="1"/>
    <xf numFmtId="0" fontId="1" fillId="0" borderId="47" xfId="0" applyFont="1" applyBorder="1"/>
    <xf numFmtId="0" fontId="1" fillId="0" borderId="48" xfId="0" applyFont="1" applyBorder="1" applyAlignment="1"/>
    <xf numFmtId="0" fontId="1" fillId="0" borderId="49" xfId="0" applyFont="1" applyBorder="1" applyAlignment="1"/>
    <xf numFmtId="0" fontId="1" fillId="0" borderId="50" xfId="0" applyFont="1" applyBorder="1" applyAlignment="1"/>
    <xf numFmtId="0" fontId="1" fillId="13" borderId="47" xfId="0" applyFont="1" applyFill="1" applyBorder="1"/>
    <xf numFmtId="0" fontId="1" fillId="13" borderId="48" xfId="0" applyFont="1" applyFill="1" applyBorder="1"/>
    <xf numFmtId="0" fontId="1" fillId="13" borderId="49" xfId="0" applyFont="1" applyFill="1" applyBorder="1"/>
    <xf numFmtId="0" fontId="1" fillId="0" borderId="47" xfId="0" applyFont="1" applyBorder="1" applyAlignment="1"/>
    <xf numFmtId="0" fontId="1" fillId="0" borderId="48" xfId="0" applyFont="1" applyBorder="1"/>
    <xf numFmtId="0" fontId="1" fillId="0" borderId="49" xfId="0" applyFont="1" applyBorder="1"/>
    <xf numFmtId="0" fontId="1" fillId="0" borderId="51" xfId="0" applyFont="1" applyBorder="1"/>
    <xf numFmtId="0" fontId="1" fillId="0" borderId="52" xfId="0" applyFont="1" applyBorder="1"/>
    <xf numFmtId="0" fontId="1" fillId="0" borderId="53" xfId="0" applyFont="1" applyBorder="1"/>
    <xf numFmtId="0" fontId="1" fillId="0" borderId="54" xfId="0" applyFont="1" applyBorder="1"/>
    <xf numFmtId="0" fontId="2" fillId="3" borderId="41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1" fillId="0" borderId="55" xfId="0" applyFont="1" applyBorder="1" applyAlignment="1"/>
    <xf numFmtId="0" fontId="1" fillId="0" borderId="56" xfId="0" applyFont="1" applyBorder="1" applyAlignment="1"/>
    <xf numFmtId="0" fontId="6" fillId="0" borderId="57" xfId="1" applyFont="1" applyBorder="1"/>
    <xf numFmtId="0" fontId="5" fillId="0" borderId="58" xfId="1" applyBorder="1"/>
    <xf numFmtId="0" fontId="5" fillId="0" borderId="0" xfId="1"/>
    <xf numFmtId="0" fontId="7" fillId="0" borderId="32" xfId="1" applyFont="1" applyBorder="1"/>
    <xf numFmtId="0" fontId="5" fillId="0" borderId="32" xfId="1" applyBorder="1"/>
    <xf numFmtId="0" fontId="0" fillId="0" borderId="0" xfId="0" applyFont="1" applyAlignment="1"/>
    <xf numFmtId="0" fontId="0" fillId="0" borderId="0" xfId="0" applyFont="1" applyAlignment="1"/>
    <xf numFmtId="0" fontId="2" fillId="3" borderId="37" xfId="0" applyFont="1" applyFill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2" fillId="4" borderId="37" xfId="0" applyFont="1" applyFill="1" applyBorder="1" applyAlignment="1"/>
    <xf numFmtId="0" fontId="1" fillId="0" borderId="38" xfId="0" applyFont="1" applyBorder="1"/>
    <xf numFmtId="0" fontId="1" fillId="0" borderId="39" xfId="0" applyFont="1" applyBorder="1"/>
    <xf numFmtId="0" fontId="2" fillId="9" borderId="37" xfId="0" applyFont="1" applyFill="1" applyBorder="1" applyAlignment="1"/>
    <xf numFmtId="0" fontId="2" fillId="0" borderId="37" xfId="0" applyFont="1" applyBorder="1" applyAlignment="1"/>
    <xf numFmtId="0" fontId="2" fillId="4" borderId="37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/>
    <xf numFmtId="0" fontId="2" fillId="6" borderId="1" xfId="0" applyFont="1" applyFill="1" applyBorder="1" applyAlignment="1"/>
    <xf numFmtId="0" fontId="2" fillId="7" borderId="1" xfId="0" applyFont="1" applyFill="1" applyBorder="1" applyAlignment="1"/>
    <xf numFmtId="0" fontId="2" fillId="10" borderId="1" xfId="0" applyFont="1" applyFill="1" applyBorder="1" applyAlignment="1">
      <alignment horizontal="left"/>
    </xf>
    <xf numFmtId="0" fontId="2" fillId="5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3" borderId="0" xfId="0" applyFont="1" applyFill="1" applyAlignment="1"/>
    <xf numFmtId="0" fontId="0" fillId="0" borderId="0" xfId="0" applyFont="1" applyAlignment="1"/>
    <xf numFmtId="0" fontId="1" fillId="14" borderId="0" xfId="0" applyFont="1" applyFill="1" applyAlignment="1"/>
    <xf numFmtId="49" fontId="0" fillId="0" borderId="0" xfId="0" applyNumberFormat="1" applyFont="1" applyAlignment="1"/>
    <xf numFmtId="49" fontId="1" fillId="20" borderId="0" xfId="0" applyNumberFormat="1" applyFont="1" applyFill="1" applyAlignment="1"/>
    <xf numFmtId="49" fontId="2" fillId="0" borderId="41" xfId="0" applyNumberFormat="1" applyFont="1" applyBorder="1" applyAlignment="1">
      <alignment horizontal="left"/>
    </xf>
    <xf numFmtId="49" fontId="1" fillId="0" borderId="21" xfId="0" applyNumberFormat="1" applyFont="1" applyBorder="1"/>
    <xf numFmtId="49" fontId="1" fillId="0" borderId="18" xfId="0" applyNumberFormat="1" applyFont="1" applyBorder="1"/>
    <xf numFmtId="49" fontId="1" fillId="0" borderId="18" xfId="0" applyNumberFormat="1" applyFont="1" applyBorder="1" applyAlignment="1"/>
    <xf numFmtId="49" fontId="1" fillId="0" borderId="48" xfId="0" applyNumberFormat="1" applyFont="1" applyBorder="1"/>
    <xf numFmtId="49" fontId="1" fillId="0" borderId="21" xfId="0" applyNumberFormat="1" applyFont="1" applyBorder="1" applyAlignment="1"/>
    <xf numFmtId="49" fontId="1" fillId="0" borderId="48" xfId="0" applyNumberFormat="1" applyFont="1" applyBorder="1" applyAlignment="1"/>
    <xf numFmtId="49" fontId="1" fillId="0" borderId="0" xfId="0" applyNumberFormat="1" applyFont="1" applyAlignment="1"/>
    <xf numFmtId="49" fontId="2" fillId="23" borderId="0" xfId="0" applyNumberFormat="1" applyFont="1" applyFill="1" applyAlignment="1"/>
    <xf numFmtId="49" fontId="1" fillId="0" borderId="20" xfId="0" applyNumberFormat="1" applyFont="1" applyBorder="1"/>
    <xf numFmtId="49" fontId="1" fillId="0" borderId="17" xfId="0" applyNumberFormat="1" applyFont="1" applyBorder="1"/>
    <xf numFmtId="49" fontId="1" fillId="0" borderId="17" xfId="0" applyNumberFormat="1" applyFont="1" applyBorder="1" applyAlignment="1"/>
    <xf numFmtId="49" fontId="1" fillId="0" borderId="47" xfId="0" applyNumberFormat="1" applyFont="1" applyBorder="1" applyAlignment="1"/>
    <xf numFmtId="2" fontId="1" fillId="11" borderId="20" xfId="0" applyNumberFormat="1" applyFont="1" applyFill="1" applyBorder="1" applyAlignment="1"/>
    <xf numFmtId="2" fontId="1" fillId="11" borderId="21" xfId="0" applyNumberFormat="1" applyFont="1" applyFill="1" applyBorder="1" applyAlignment="1"/>
    <xf numFmtId="2" fontId="1" fillId="11" borderId="22" xfId="0" applyNumberFormat="1" applyFont="1" applyFill="1" applyBorder="1" applyAlignment="1"/>
    <xf numFmtId="2" fontId="1" fillId="13" borderId="20" xfId="0" applyNumberFormat="1" applyFont="1" applyFill="1" applyBorder="1" applyAlignment="1"/>
    <xf numFmtId="2" fontId="1" fillId="13" borderId="21" xfId="0" applyNumberFormat="1" applyFont="1" applyFill="1" applyBorder="1" applyAlignment="1"/>
    <xf numFmtId="2" fontId="1" fillId="13" borderId="22" xfId="0" applyNumberFormat="1" applyFont="1" applyFill="1" applyBorder="1" applyAlignment="1"/>
    <xf numFmtId="2" fontId="1" fillId="11" borderId="20" xfId="0" applyNumberFormat="1" applyFont="1" applyFill="1" applyBorder="1"/>
    <xf numFmtId="2" fontId="1" fillId="11" borderId="21" xfId="0" applyNumberFormat="1" applyFont="1" applyFill="1" applyBorder="1"/>
    <xf numFmtId="2" fontId="1" fillId="11" borderId="22" xfId="0" applyNumberFormat="1" applyFont="1" applyFill="1" applyBorder="1"/>
    <xf numFmtId="2" fontId="1" fillId="13" borderId="20" xfId="0" applyNumberFormat="1" applyFont="1" applyFill="1" applyBorder="1"/>
    <xf numFmtId="2" fontId="1" fillId="13" borderId="21" xfId="0" applyNumberFormat="1" applyFont="1" applyFill="1" applyBorder="1"/>
    <xf numFmtId="2" fontId="1" fillId="13" borderId="22" xfId="0" applyNumberFormat="1" applyFont="1" applyFill="1" applyBorder="1"/>
    <xf numFmtId="2" fontId="1" fillId="11" borderId="17" xfId="0" applyNumberFormat="1" applyFont="1" applyFill="1" applyBorder="1" applyAlignment="1"/>
    <xf numFmtId="2" fontId="1" fillId="11" borderId="18" xfId="0" applyNumberFormat="1" applyFont="1" applyFill="1" applyBorder="1" applyAlignment="1"/>
    <xf numFmtId="2" fontId="1" fillId="11" borderId="16" xfId="0" applyNumberFormat="1" applyFont="1" applyFill="1" applyBorder="1" applyAlignment="1"/>
    <xf numFmtId="2" fontId="1" fillId="13" borderId="17" xfId="0" applyNumberFormat="1" applyFont="1" applyFill="1" applyBorder="1" applyAlignment="1"/>
    <xf numFmtId="2" fontId="1" fillId="13" borderId="18" xfId="0" applyNumberFormat="1" applyFont="1" applyFill="1" applyBorder="1" applyAlignment="1"/>
    <xf numFmtId="2" fontId="1" fillId="13" borderId="16" xfId="0" applyNumberFormat="1" applyFont="1" applyFill="1" applyBorder="1" applyAlignment="1"/>
    <xf numFmtId="2" fontId="1" fillId="11" borderId="17" xfId="0" applyNumberFormat="1" applyFont="1" applyFill="1" applyBorder="1"/>
    <xf numFmtId="2" fontId="1" fillId="11" borderId="18" xfId="0" applyNumberFormat="1" applyFont="1" applyFill="1" applyBorder="1"/>
    <xf numFmtId="2" fontId="1" fillId="11" borderId="16" xfId="0" applyNumberFormat="1" applyFont="1" applyFill="1" applyBorder="1"/>
    <xf numFmtId="2" fontId="1" fillId="13" borderId="17" xfId="0" applyNumberFormat="1" applyFont="1" applyFill="1" applyBorder="1"/>
    <xf numFmtId="2" fontId="1" fillId="13" borderId="18" xfId="0" applyNumberFormat="1" applyFont="1" applyFill="1" applyBorder="1"/>
    <xf numFmtId="2" fontId="1" fillId="13" borderId="16" xfId="0" applyNumberFormat="1" applyFont="1" applyFill="1" applyBorder="1"/>
    <xf numFmtId="2" fontId="1" fillId="11" borderId="47" xfId="0" applyNumberFormat="1" applyFont="1" applyFill="1" applyBorder="1"/>
    <xf numFmtId="2" fontId="1" fillId="11" borderId="48" xfId="0" applyNumberFormat="1" applyFont="1" applyFill="1" applyBorder="1"/>
    <xf numFmtId="2" fontId="1" fillId="11" borderId="49" xfId="0" applyNumberFormat="1" applyFont="1" applyFill="1" applyBorder="1"/>
    <xf numFmtId="2" fontId="1" fillId="13" borderId="47" xfId="0" applyNumberFormat="1" applyFont="1" applyFill="1" applyBorder="1"/>
    <xf numFmtId="2" fontId="1" fillId="13" borderId="48" xfId="0" applyNumberFormat="1" applyFont="1" applyFill="1" applyBorder="1"/>
    <xf numFmtId="2" fontId="1" fillId="13" borderId="49" xfId="0" applyNumberFormat="1" applyFont="1" applyFill="1" applyBorder="1"/>
  </cellXfs>
  <cellStyles count="2">
    <cellStyle name="Normal" xfId="0" builtinId="0"/>
    <cellStyle name="Normal 2" xfId="1"/>
  </cellStyles>
  <dxfs count="7">
    <dxf>
      <fill>
        <patternFill patternType="solid">
          <fgColor rgb="FFFFAFAF"/>
          <bgColor rgb="FFFFAFAF"/>
        </patternFill>
      </fill>
      <border>
        <left/>
        <right/>
        <top/>
        <bottom/>
      </border>
    </dxf>
    <dxf>
      <fill>
        <patternFill patternType="solid">
          <fgColor rgb="FFFFAFAF"/>
          <bgColor rgb="FFFFAFAF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FFAFAF"/>
          <bgColor rgb="FFFFAFAF"/>
        </patternFill>
      </fill>
      <border>
        <left/>
        <right/>
        <top/>
        <bottom/>
      </border>
    </dxf>
    <dxf>
      <fill>
        <patternFill patternType="solid">
          <fgColor rgb="FFFFAFAF"/>
          <bgColor rgb="FFFFAFAF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FFAFAF"/>
          <bgColor rgb="FFFFAFA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5"/>
  <sheetViews>
    <sheetView showGridLines="0" tabSelected="1" zoomScaleNormal="100" zoomScaleSheetLayoutView="10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A6" sqref="A6"/>
    </sheetView>
  </sheetViews>
  <sheetFormatPr defaultColWidth="14.42578125" defaultRowHeight="15.75" customHeight="1" x14ac:dyDescent="0.2"/>
  <cols>
    <col min="1" max="1" width="5" bestFit="1" customWidth="1"/>
    <col min="2" max="2" width="9.5703125" customWidth="1"/>
    <col min="4" max="4" width="22.85546875" customWidth="1"/>
    <col min="6" max="6" width="8.85546875" customWidth="1"/>
    <col min="7" max="8" width="4.42578125" customWidth="1"/>
    <col min="9" max="9" width="5" customWidth="1"/>
    <col min="10" max="11" width="4.42578125" customWidth="1"/>
    <col min="12" max="12" width="5" customWidth="1"/>
    <col min="13" max="14" width="4.42578125" customWidth="1"/>
    <col min="15" max="15" width="5" customWidth="1"/>
    <col min="16" max="17" width="4.42578125" customWidth="1"/>
    <col min="18" max="18" width="5" customWidth="1"/>
    <col min="19" max="19" width="12.42578125" style="219" customWidth="1"/>
    <col min="20" max="20" width="26.140625" customWidth="1"/>
    <col min="21" max="21" width="29.140625" customWidth="1"/>
    <col min="22" max="22" width="14.28515625" style="219" bestFit="1" customWidth="1"/>
    <col min="23" max="23" width="29.140625" customWidth="1"/>
    <col min="24" max="25" width="14.42578125" style="219"/>
    <col min="26" max="26" width="24.7109375" customWidth="1"/>
    <col min="27" max="28" width="4.42578125" hidden="1" customWidth="1"/>
    <col min="29" max="29" width="5" hidden="1" customWidth="1"/>
    <col min="30" max="30" width="10.85546875" hidden="1" customWidth="1"/>
    <col min="31" max="31" width="11" hidden="1" customWidth="1"/>
    <col min="32" max="32" width="14.42578125" hidden="1" customWidth="1"/>
    <col min="33" max="33" width="14.42578125" customWidth="1"/>
    <col min="34" max="34" width="15.5703125" hidden="1" customWidth="1"/>
    <col min="35" max="35" width="14.42578125" hidden="1" customWidth="1"/>
  </cols>
  <sheetData>
    <row r="1" spans="1:39" ht="15.75" customHeight="1" x14ac:dyDescent="0.25">
      <c r="B1" s="151" t="s">
        <v>805</v>
      </c>
      <c r="D1" s="151" t="s">
        <v>806</v>
      </c>
    </row>
    <row r="2" spans="1:39" ht="15.75" customHeight="1" x14ac:dyDescent="0.25">
      <c r="B2" s="151" t="s">
        <v>807</v>
      </c>
      <c r="D2" s="151"/>
    </row>
    <row r="3" spans="1:39" ht="12.75" x14ac:dyDescent="0.2">
      <c r="A3" s="1"/>
      <c r="B3" s="2"/>
      <c r="G3" s="153"/>
      <c r="H3" s="153"/>
      <c r="I3" s="153"/>
      <c r="J3" s="153"/>
      <c r="K3" s="153"/>
      <c r="L3" s="153"/>
      <c r="M3" s="154"/>
      <c r="N3" s="154"/>
      <c r="O3" s="154"/>
      <c r="P3" s="155"/>
      <c r="Q3" s="155"/>
      <c r="R3" s="155"/>
      <c r="S3" s="228"/>
      <c r="T3" s="3"/>
      <c r="U3" s="3"/>
      <c r="V3" s="220"/>
      <c r="W3" s="3"/>
      <c r="X3" s="220"/>
      <c r="Y3" s="220"/>
      <c r="Z3" s="3"/>
      <c r="AA3" s="1"/>
      <c r="AB3" s="1"/>
      <c r="AC3" s="1"/>
      <c r="AD3" s="6"/>
      <c r="AJ3" s="1"/>
      <c r="AK3" s="1"/>
      <c r="AL3" s="1"/>
      <c r="AM3" s="1"/>
    </row>
    <row r="4" spans="1:39" ht="12.75" x14ac:dyDescent="0.2">
      <c r="A4" s="8"/>
      <c r="B4" s="152"/>
      <c r="C4" s="152"/>
      <c r="D4" s="152"/>
      <c r="E4" s="152"/>
      <c r="F4" s="152"/>
      <c r="G4" s="194" t="s">
        <v>1</v>
      </c>
      <c r="H4" s="195"/>
      <c r="I4" s="196"/>
      <c r="J4" s="202" t="s">
        <v>2</v>
      </c>
      <c r="K4" s="195"/>
      <c r="L4" s="196"/>
      <c r="M4" s="194" t="s">
        <v>6</v>
      </c>
      <c r="N4" s="195"/>
      <c r="O4" s="196"/>
      <c r="P4" s="202" t="s">
        <v>8</v>
      </c>
      <c r="Q4" s="195"/>
      <c r="R4" s="196"/>
      <c r="S4" s="229"/>
      <c r="T4" s="11"/>
      <c r="U4" s="197" t="s">
        <v>11</v>
      </c>
      <c r="V4" s="198"/>
      <c r="W4" s="198"/>
      <c r="X4" s="198"/>
      <c r="Y4" s="198"/>
      <c r="Z4" s="199"/>
      <c r="AA4" s="200" t="s">
        <v>13</v>
      </c>
      <c r="AB4" s="198"/>
      <c r="AC4" s="199"/>
      <c r="AD4" s="13"/>
      <c r="AE4" s="8"/>
      <c r="AF4" s="8"/>
      <c r="AG4" s="8"/>
      <c r="AH4" s="8"/>
      <c r="AI4" s="8"/>
      <c r="AJ4" s="201" t="s">
        <v>14</v>
      </c>
      <c r="AK4" s="198"/>
      <c r="AL4" s="198"/>
      <c r="AM4" s="199"/>
    </row>
    <row r="5" spans="1:39" ht="12.75" x14ac:dyDescent="0.2">
      <c r="A5" s="156" t="s">
        <v>4</v>
      </c>
      <c r="B5" s="160" t="s">
        <v>22</v>
      </c>
      <c r="C5" s="161" t="s">
        <v>30</v>
      </c>
      <c r="D5" s="161" t="s">
        <v>31</v>
      </c>
      <c r="E5" s="161" t="s">
        <v>24</v>
      </c>
      <c r="F5" s="161" t="s">
        <v>25</v>
      </c>
      <c r="G5" s="183" t="s">
        <v>26</v>
      </c>
      <c r="H5" s="183" t="s">
        <v>27</v>
      </c>
      <c r="I5" s="183" t="s">
        <v>28</v>
      </c>
      <c r="J5" s="184" t="s">
        <v>26</v>
      </c>
      <c r="K5" s="184" t="s">
        <v>27</v>
      </c>
      <c r="L5" s="184" t="s">
        <v>28</v>
      </c>
      <c r="M5" s="183" t="s">
        <v>26</v>
      </c>
      <c r="N5" s="183" t="s">
        <v>27</v>
      </c>
      <c r="O5" s="183" t="s">
        <v>28</v>
      </c>
      <c r="P5" s="184" t="s">
        <v>26</v>
      </c>
      <c r="Q5" s="184" t="s">
        <v>27</v>
      </c>
      <c r="R5" s="184" t="s">
        <v>28</v>
      </c>
      <c r="S5" s="221" t="s">
        <v>35</v>
      </c>
      <c r="T5" s="161" t="s">
        <v>62</v>
      </c>
      <c r="U5" s="161" t="s">
        <v>63</v>
      </c>
      <c r="V5" s="221" t="s">
        <v>64</v>
      </c>
      <c r="W5" s="161" t="s">
        <v>65</v>
      </c>
      <c r="X5" s="221" t="s">
        <v>66</v>
      </c>
      <c r="Y5" s="221" t="s">
        <v>67</v>
      </c>
      <c r="Z5" s="161" t="s">
        <v>68</v>
      </c>
      <c r="AA5" s="162" t="s">
        <v>26</v>
      </c>
      <c r="AB5" s="162" t="s">
        <v>27</v>
      </c>
      <c r="AC5" s="162" t="s">
        <v>28</v>
      </c>
      <c r="AD5" s="161" t="s">
        <v>81</v>
      </c>
      <c r="AE5" s="161" t="s">
        <v>82</v>
      </c>
      <c r="AF5" s="161" t="s">
        <v>83</v>
      </c>
      <c r="AG5" s="161" t="s">
        <v>84</v>
      </c>
      <c r="AH5" s="161" t="s">
        <v>85</v>
      </c>
      <c r="AI5" s="161" t="s">
        <v>86</v>
      </c>
      <c r="AJ5" s="161" t="s">
        <v>17</v>
      </c>
      <c r="AK5" s="161" t="s">
        <v>19</v>
      </c>
      <c r="AL5" s="161" t="s">
        <v>87</v>
      </c>
      <c r="AM5" s="163" t="s">
        <v>84</v>
      </c>
    </row>
    <row r="6" spans="1:39" ht="15.75" customHeight="1" x14ac:dyDescent="0.2">
      <c r="A6" s="157"/>
      <c r="B6" s="54"/>
      <c r="C6" s="61"/>
      <c r="D6" s="88"/>
      <c r="E6" s="63"/>
      <c r="F6" s="65"/>
      <c r="G6" s="234"/>
      <c r="H6" s="235"/>
      <c r="I6" s="236"/>
      <c r="J6" s="237"/>
      <c r="K6" s="238"/>
      <c r="L6" s="239"/>
      <c r="M6" s="240"/>
      <c r="N6" s="241"/>
      <c r="O6" s="242"/>
      <c r="P6" s="243"/>
      <c r="Q6" s="244"/>
      <c r="R6" s="245"/>
      <c r="S6" s="230"/>
      <c r="T6" s="84"/>
      <c r="U6" s="61"/>
      <c r="V6" s="226"/>
      <c r="W6" s="88"/>
      <c r="X6" s="226"/>
      <c r="Y6" s="222"/>
      <c r="Z6" s="63"/>
      <c r="AA6" s="80"/>
      <c r="AB6" s="81"/>
      <c r="AC6" s="82"/>
      <c r="AD6" s="93"/>
      <c r="AE6" s="94"/>
      <c r="AF6" s="94"/>
      <c r="AG6" s="94"/>
      <c r="AH6" s="94" t="str">
        <f>IF(OR(ISBLANK(B6),AI6=1),"",IF(OR(COUNTBLANK(B6:L6)&gt;0,AND(ISBLANK(V6),ISBLANK(X6),ISBLANK(Y6)),AND(COUNTIF(DanhSachPhanDoan!$B$8:$B$16,#REF!)&gt;0,COUNTBLANK(M6:O6)&gt;0),AND(COUNTIF(DanhSachPhanDoan!$B$10:$B$16,#REF!)&gt;0,COUNTBLANK(P6:R6)&gt;0)),1,""))</f>
        <v/>
      </c>
      <c r="AI6" s="99" t="str">
        <f>IF(ISBLANK(B6),"",IF(OR(AL6="Đã nghỉ",AND(TRIM(AJ6)="",AT6="Đã nghỉ")),1,""))</f>
        <v/>
      </c>
      <c r="AJ6" s="185"/>
      <c r="AK6" s="186"/>
      <c r="AL6" s="88"/>
      <c r="AM6" s="164"/>
    </row>
    <row r="7" spans="1:39" ht="15.75" customHeight="1" x14ac:dyDescent="0.2">
      <c r="A7" s="158"/>
      <c r="B7" s="105"/>
      <c r="C7" s="125"/>
      <c r="D7" s="139"/>
      <c r="E7" s="121"/>
      <c r="F7" s="150"/>
      <c r="G7" s="246"/>
      <c r="H7" s="247"/>
      <c r="I7" s="248"/>
      <c r="J7" s="249"/>
      <c r="K7" s="250"/>
      <c r="L7" s="251"/>
      <c r="M7" s="252"/>
      <c r="N7" s="253"/>
      <c r="O7" s="254"/>
      <c r="P7" s="255"/>
      <c r="Q7" s="256"/>
      <c r="R7" s="257"/>
      <c r="S7" s="231"/>
      <c r="T7" s="87"/>
      <c r="U7" s="125"/>
      <c r="V7" s="224"/>
      <c r="W7" s="139"/>
      <c r="X7" s="224"/>
      <c r="Y7" s="223"/>
      <c r="Z7" s="121"/>
      <c r="AA7" s="112"/>
      <c r="AB7" s="114"/>
      <c r="AC7" s="115"/>
      <c r="AD7" s="117"/>
      <c r="AE7" s="116"/>
      <c r="AF7" s="116"/>
      <c r="AG7" s="116"/>
      <c r="AH7" s="94" t="str">
        <f>IF(OR(ISBLANK(B7),AI7=1),"",IF(OR(COUNTBLANK(B7:L7)&gt;0,AND(ISBLANK(V7),ISBLANK(X7),ISBLANK(Y7)),AND(COUNTIF(DanhSachPhanDoan!$B$8:$B$16,#REF!)&gt;0,COUNTBLANK(M7:O7)&gt;0),AND(COUNTIF(DanhSachPhanDoan!$B$10:$B$16,#REF!)&gt;0,COUNTBLANK(P7:R7)&gt;0)),1,""))</f>
        <v/>
      </c>
      <c r="AI7" s="118" t="str">
        <f>IF(ISBLANK(B7),"",IF(OR(AL7="Đã nghỉ",AND(TRIM(AJ7)="",AT7="Đã nghỉ")),1,""))</f>
        <v/>
      </c>
      <c r="AJ7" s="125"/>
      <c r="AK7" s="139"/>
      <c r="AL7" s="116"/>
      <c r="AM7" s="165"/>
    </row>
    <row r="8" spans="1:39" ht="15.75" customHeight="1" x14ac:dyDescent="0.2">
      <c r="A8" s="158"/>
      <c r="B8" s="105"/>
      <c r="C8" s="125"/>
      <c r="D8" s="139"/>
      <c r="E8" s="121"/>
      <c r="F8" s="150"/>
      <c r="G8" s="246"/>
      <c r="H8" s="247"/>
      <c r="I8" s="248"/>
      <c r="J8" s="249"/>
      <c r="K8" s="250"/>
      <c r="L8" s="251"/>
      <c r="M8" s="252"/>
      <c r="N8" s="253"/>
      <c r="O8" s="254"/>
      <c r="P8" s="255"/>
      <c r="Q8" s="256"/>
      <c r="R8" s="257"/>
      <c r="S8" s="231"/>
      <c r="T8" s="87"/>
      <c r="U8" s="125"/>
      <c r="V8" s="224"/>
      <c r="W8" s="139"/>
      <c r="X8" s="223"/>
      <c r="Y8" s="223"/>
      <c r="Z8" s="121"/>
      <c r="AA8" s="112"/>
      <c r="AB8" s="114"/>
      <c r="AC8" s="115"/>
      <c r="AD8" s="117"/>
      <c r="AE8" s="116"/>
      <c r="AF8" s="116"/>
      <c r="AG8" s="116"/>
      <c r="AH8" s="94" t="str">
        <f>IF(OR(ISBLANK(B8),AI8=1),"",IF(OR(COUNTBLANK(B8:L8)&gt;0,AND(ISBLANK(V8),ISBLANK(X8),ISBLANK(Y8)),AND(COUNTIF(DanhSachPhanDoan!$B$8:$B$16,#REF!)&gt;0,COUNTBLANK(M8:O8)&gt;0),AND(COUNTIF(DanhSachPhanDoan!$B$10:$B$16,#REF!)&gt;0,COUNTBLANK(P8:R8)&gt;0)),1,""))</f>
        <v/>
      </c>
      <c r="AI8" s="118" t="str">
        <f t="shared" ref="AI8:AI71" si="0">IF(ISBLANK(B8),"",IF(OR(AL8="Đã nghỉ",AND(TRIM(AJ8)="",AT8="Đã nghỉ")),1,""))</f>
        <v/>
      </c>
      <c r="AJ8" s="125"/>
      <c r="AK8" s="139"/>
      <c r="AL8" s="139"/>
      <c r="AM8" s="166"/>
    </row>
    <row r="9" spans="1:39" ht="15.75" customHeight="1" x14ac:dyDescent="0.2">
      <c r="A9" s="158"/>
      <c r="B9" s="105"/>
      <c r="C9" s="125"/>
      <c r="D9" s="139"/>
      <c r="E9" s="121"/>
      <c r="F9" s="150"/>
      <c r="G9" s="246"/>
      <c r="H9" s="247"/>
      <c r="I9" s="248"/>
      <c r="J9" s="249"/>
      <c r="K9" s="250"/>
      <c r="L9" s="251"/>
      <c r="M9" s="252"/>
      <c r="N9" s="253"/>
      <c r="O9" s="254"/>
      <c r="P9" s="255"/>
      <c r="Q9" s="256"/>
      <c r="R9" s="257"/>
      <c r="S9" s="232"/>
      <c r="T9" s="121"/>
      <c r="U9" s="125"/>
      <c r="V9" s="224"/>
      <c r="W9" s="139"/>
      <c r="X9" s="224"/>
      <c r="Y9" s="223"/>
      <c r="Z9" s="121"/>
      <c r="AA9" s="112"/>
      <c r="AB9" s="114"/>
      <c r="AC9" s="115"/>
      <c r="AD9" s="117"/>
      <c r="AE9" s="116"/>
      <c r="AF9" s="116"/>
      <c r="AG9" s="116"/>
      <c r="AH9" s="94" t="str">
        <f>IF(OR(ISBLANK(B9),AI9=1),"",IF(OR(COUNTBLANK(B9:L9)&gt;0,AND(ISBLANK(V9),ISBLANK(X9),ISBLANK(Y9)),AND(COUNTIF(DanhSachPhanDoan!$B$8:$B$16,#REF!)&gt;0,COUNTBLANK(M9:O9)&gt;0),AND(COUNTIF(DanhSachPhanDoan!$B$10:$B$16,#REF!)&gt;0,COUNTBLANK(P9:R9)&gt;0)),1,""))</f>
        <v/>
      </c>
      <c r="AI9" s="118" t="str">
        <f t="shared" si="0"/>
        <v/>
      </c>
      <c r="AJ9" s="125"/>
      <c r="AK9" s="139"/>
      <c r="AL9" s="116"/>
      <c r="AM9" s="165"/>
    </row>
    <row r="10" spans="1:39" ht="15.75" customHeight="1" x14ac:dyDescent="0.2">
      <c r="A10" s="158"/>
      <c r="B10" s="105"/>
      <c r="C10" s="125"/>
      <c r="D10" s="139"/>
      <c r="E10" s="121"/>
      <c r="F10" s="150"/>
      <c r="G10" s="246"/>
      <c r="H10" s="247"/>
      <c r="I10" s="248"/>
      <c r="J10" s="249"/>
      <c r="K10" s="250"/>
      <c r="L10" s="251"/>
      <c r="M10" s="252"/>
      <c r="N10" s="253"/>
      <c r="O10" s="254"/>
      <c r="P10" s="255"/>
      <c r="Q10" s="256"/>
      <c r="R10" s="257"/>
      <c r="S10" s="232"/>
      <c r="T10" s="121"/>
      <c r="U10" s="125"/>
      <c r="V10" s="224"/>
      <c r="W10" s="139"/>
      <c r="X10" s="224"/>
      <c r="Y10" s="223"/>
      <c r="Z10" s="121"/>
      <c r="AA10" s="112"/>
      <c r="AB10" s="114"/>
      <c r="AC10" s="115"/>
      <c r="AD10" s="117"/>
      <c r="AE10" s="116"/>
      <c r="AF10" s="116"/>
      <c r="AG10" s="116"/>
      <c r="AH10" s="94" t="str">
        <f>IF(OR(ISBLANK(B10),AI10=1),"",IF(OR(COUNTBLANK(B10:L10)&gt;0,AND(ISBLANK(V10),ISBLANK(X10),ISBLANK(Y10)),AND(COUNTIF(DanhSachPhanDoan!$B$8:$B$16,#REF!)&gt;0,COUNTBLANK(M10:O10)&gt;0),AND(COUNTIF(DanhSachPhanDoan!$B$10:$B$16,#REF!)&gt;0,COUNTBLANK(P10:R10)&gt;0)),1,""))</f>
        <v/>
      </c>
      <c r="AI10" s="118" t="str">
        <f t="shared" si="0"/>
        <v/>
      </c>
      <c r="AJ10" s="125"/>
      <c r="AK10" s="139"/>
      <c r="AL10" s="116"/>
      <c r="AM10" s="165"/>
    </row>
    <row r="11" spans="1:39" ht="15.75" customHeight="1" x14ac:dyDescent="0.2">
      <c r="A11" s="158"/>
      <c r="B11" s="105"/>
      <c r="C11" s="125"/>
      <c r="D11" s="139"/>
      <c r="E11" s="121"/>
      <c r="F11" s="150"/>
      <c r="G11" s="246"/>
      <c r="H11" s="247"/>
      <c r="I11" s="248"/>
      <c r="J11" s="249"/>
      <c r="K11" s="250"/>
      <c r="L11" s="251"/>
      <c r="M11" s="252"/>
      <c r="N11" s="253"/>
      <c r="O11" s="254"/>
      <c r="P11" s="255"/>
      <c r="Q11" s="256"/>
      <c r="R11" s="257"/>
      <c r="S11" s="232"/>
      <c r="T11" s="121"/>
      <c r="U11" s="125"/>
      <c r="V11" s="224"/>
      <c r="W11" s="139"/>
      <c r="X11" s="224"/>
      <c r="Y11" s="223"/>
      <c r="Z11" s="121"/>
      <c r="AA11" s="112"/>
      <c r="AB11" s="114"/>
      <c r="AC11" s="115"/>
      <c r="AD11" s="117"/>
      <c r="AE11" s="116"/>
      <c r="AF11" s="116"/>
      <c r="AG11" s="116"/>
      <c r="AH11" s="94" t="str">
        <f>IF(OR(ISBLANK(B11),AI11=1),"",IF(OR(COUNTBLANK(B11:L11)&gt;0,AND(ISBLANK(V11),ISBLANK(X11),ISBLANK(Y11)),AND(COUNTIF(DanhSachPhanDoan!$B$8:$B$16,#REF!)&gt;0,COUNTBLANK(M11:O11)&gt;0),AND(COUNTIF(DanhSachPhanDoan!$B$10:$B$16,#REF!)&gt;0,COUNTBLANK(P11:R11)&gt;0)),1,""))</f>
        <v/>
      </c>
      <c r="AI11" s="118" t="str">
        <f t="shared" si="0"/>
        <v/>
      </c>
      <c r="AJ11" s="125"/>
      <c r="AK11" s="139"/>
      <c r="AL11" s="116"/>
      <c r="AM11" s="165"/>
    </row>
    <row r="12" spans="1:39" ht="15.75" customHeight="1" x14ac:dyDescent="0.2">
      <c r="A12" s="158"/>
      <c r="B12" s="105"/>
      <c r="C12" s="125"/>
      <c r="D12" s="139"/>
      <c r="E12" s="121"/>
      <c r="F12" s="150"/>
      <c r="G12" s="246"/>
      <c r="H12" s="247"/>
      <c r="I12" s="248"/>
      <c r="J12" s="249"/>
      <c r="K12" s="250"/>
      <c r="L12" s="251"/>
      <c r="M12" s="252"/>
      <c r="N12" s="253"/>
      <c r="O12" s="254"/>
      <c r="P12" s="255"/>
      <c r="Q12" s="256"/>
      <c r="R12" s="257"/>
      <c r="S12" s="232"/>
      <c r="T12" s="121"/>
      <c r="U12" s="125"/>
      <c r="V12" s="224"/>
      <c r="W12" s="139"/>
      <c r="X12" s="224"/>
      <c r="Y12" s="223"/>
      <c r="Z12" s="121"/>
      <c r="AA12" s="112"/>
      <c r="AB12" s="114"/>
      <c r="AC12" s="115"/>
      <c r="AD12" s="117"/>
      <c r="AE12" s="116"/>
      <c r="AF12" s="116"/>
      <c r="AG12" s="116"/>
      <c r="AH12" s="94" t="str">
        <f>IF(OR(ISBLANK(B12),AI12=1),"",IF(OR(COUNTBLANK(B12:L12)&gt;0,AND(ISBLANK(V12),ISBLANK(X12),ISBLANK(Y12)),AND(COUNTIF(DanhSachPhanDoan!$B$8:$B$16,#REF!)&gt;0,COUNTBLANK(M12:O12)&gt;0),AND(COUNTIF(DanhSachPhanDoan!$B$10:$B$16,#REF!)&gt;0,COUNTBLANK(P12:R12)&gt;0)),1,""))</f>
        <v/>
      </c>
      <c r="AI12" s="118" t="str">
        <f t="shared" si="0"/>
        <v/>
      </c>
      <c r="AJ12" s="125"/>
      <c r="AK12" s="139"/>
      <c r="AL12" s="116"/>
      <c r="AM12" s="165"/>
    </row>
    <row r="13" spans="1:39" ht="15.75" customHeight="1" x14ac:dyDescent="0.2">
      <c r="A13" s="158"/>
      <c r="B13" s="105"/>
      <c r="C13" s="125"/>
      <c r="D13" s="139"/>
      <c r="E13" s="121"/>
      <c r="F13" s="150"/>
      <c r="G13" s="246"/>
      <c r="H13" s="247"/>
      <c r="I13" s="248"/>
      <c r="J13" s="255"/>
      <c r="K13" s="256"/>
      <c r="L13" s="257"/>
      <c r="M13" s="252"/>
      <c r="N13" s="253"/>
      <c r="O13" s="254"/>
      <c r="P13" s="255"/>
      <c r="Q13" s="256"/>
      <c r="R13" s="257"/>
      <c r="S13" s="232"/>
      <c r="T13" s="121"/>
      <c r="U13" s="125"/>
      <c r="V13" s="224"/>
      <c r="W13" s="139"/>
      <c r="X13" s="224"/>
      <c r="Y13" s="223"/>
      <c r="Z13" s="121"/>
      <c r="AA13" s="112"/>
      <c r="AB13" s="114"/>
      <c r="AC13" s="115"/>
      <c r="AD13" s="117"/>
      <c r="AE13" s="116"/>
      <c r="AF13" s="116"/>
      <c r="AG13" s="116"/>
      <c r="AH13" s="94" t="str">
        <f>IF(OR(ISBLANK(B13),AI13=1),"",IF(OR(COUNTBLANK(B13:L13)&gt;0,AND(ISBLANK(V13),ISBLANK(X13),ISBLANK(Y13)),AND(COUNTIF(DanhSachPhanDoan!$B$8:$B$16,#REF!)&gt;0,COUNTBLANK(M13:O13)&gt;0),AND(COUNTIF(DanhSachPhanDoan!$B$10:$B$16,#REF!)&gt;0,COUNTBLANK(P13:R13)&gt;0)),1,""))</f>
        <v/>
      </c>
      <c r="AI13" s="118" t="str">
        <f t="shared" si="0"/>
        <v/>
      </c>
      <c r="AJ13" s="125"/>
      <c r="AK13" s="139"/>
      <c r="AL13" s="116"/>
      <c r="AM13" s="165"/>
    </row>
    <row r="14" spans="1:39" ht="15.75" customHeight="1" x14ac:dyDescent="0.2">
      <c r="A14" s="158"/>
      <c r="B14" s="105"/>
      <c r="C14" s="125"/>
      <c r="D14" s="139"/>
      <c r="E14" s="121"/>
      <c r="F14" s="150"/>
      <c r="G14" s="246"/>
      <c r="H14" s="247"/>
      <c r="I14" s="248"/>
      <c r="J14" s="249"/>
      <c r="K14" s="250"/>
      <c r="L14" s="251"/>
      <c r="M14" s="252"/>
      <c r="N14" s="253"/>
      <c r="O14" s="254"/>
      <c r="P14" s="255"/>
      <c r="Q14" s="256"/>
      <c r="R14" s="257"/>
      <c r="S14" s="231"/>
      <c r="T14" s="87"/>
      <c r="U14" s="125"/>
      <c r="V14" s="224"/>
      <c r="W14" s="139"/>
      <c r="X14" s="224"/>
      <c r="Y14" s="223"/>
      <c r="Z14" s="121"/>
      <c r="AA14" s="112"/>
      <c r="AB14" s="114"/>
      <c r="AC14" s="115"/>
      <c r="AD14" s="117"/>
      <c r="AE14" s="116"/>
      <c r="AF14" s="116"/>
      <c r="AG14" s="116"/>
      <c r="AH14" s="94" t="str">
        <f>IF(OR(ISBLANK(B14),AI14=1),"",IF(OR(COUNTBLANK(B14:L14)&gt;0,AND(ISBLANK(V14),ISBLANK(X14),ISBLANK(Y14)),AND(COUNTIF(DanhSachPhanDoan!$B$8:$B$16,#REF!)&gt;0,COUNTBLANK(M14:O14)&gt;0),AND(COUNTIF(DanhSachPhanDoan!$B$10:$B$16,#REF!)&gt;0,COUNTBLANK(P14:R14)&gt;0)),1,""))</f>
        <v/>
      </c>
      <c r="AI14" s="118" t="str">
        <f t="shared" si="0"/>
        <v/>
      </c>
      <c r="AJ14" s="125"/>
      <c r="AK14" s="139"/>
      <c r="AL14" s="116"/>
      <c r="AM14" s="165"/>
    </row>
    <row r="15" spans="1:39" ht="15.75" customHeight="1" x14ac:dyDescent="0.2">
      <c r="A15" s="158"/>
      <c r="B15" s="105"/>
      <c r="C15" s="125"/>
      <c r="D15" s="139"/>
      <c r="E15" s="121"/>
      <c r="F15" s="150"/>
      <c r="G15" s="246"/>
      <c r="H15" s="247"/>
      <c r="I15" s="248"/>
      <c r="J15" s="249"/>
      <c r="K15" s="250"/>
      <c r="L15" s="251"/>
      <c r="M15" s="252"/>
      <c r="N15" s="253"/>
      <c r="O15" s="254"/>
      <c r="P15" s="255"/>
      <c r="Q15" s="256"/>
      <c r="R15" s="257"/>
      <c r="S15" s="231"/>
      <c r="T15" s="87"/>
      <c r="U15" s="125"/>
      <c r="V15" s="224"/>
      <c r="W15" s="139"/>
      <c r="X15" s="224"/>
      <c r="Y15" s="223"/>
      <c r="Z15" s="121"/>
      <c r="AA15" s="112"/>
      <c r="AB15" s="114"/>
      <c r="AC15" s="115"/>
      <c r="AD15" s="117"/>
      <c r="AE15" s="116"/>
      <c r="AF15" s="116"/>
      <c r="AG15" s="116"/>
      <c r="AH15" s="94" t="str">
        <f>IF(OR(ISBLANK(B15),AI15=1),"",IF(OR(COUNTBLANK(B15:L15)&gt;0,AND(ISBLANK(V15),ISBLANK(X15),ISBLANK(Y15)),AND(COUNTIF(DanhSachPhanDoan!$B$8:$B$16,#REF!)&gt;0,COUNTBLANK(M15:O15)&gt;0),AND(COUNTIF(DanhSachPhanDoan!$B$10:$B$16,#REF!)&gt;0,COUNTBLANK(P15:R15)&gt;0)),1,""))</f>
        <v/>
      </c>
      <c r="AI15" s="118" t="str">
        <f t="shared" si="0"/>
        <v/>
      </c>
      <c r="AJ15" s="125"/>
      <c r="AK15" s="139"/>
      <c r="AL15" s="116"/>
      <c r="AM15" s="165"/>
    </row>
    <row r="16" spans="1:39" ht="15.75" customHeight="1" x14ac:dyDescent="0.2">
      <c r="A16" s="158"/>
      <c r="B16" s="105"/>
      <c r="C16" s="125"/>
      <c r="D16" s="139"/>
      <c r="E16" s="121"/>
      <c r="F16" s="150"/>
      <c r="G16" s="246"/>
      <c r="H16" s="247"/>
      <c r="I16" s="248"/>
      <c r="J16" s="249"/>
      <c r="K16" s="250"/>
      <c r="L16" s="251"/>
      <c r="M16" s="252"/>
      <c r="N16" s="253"/>
      <c r="O16" s="254"/>
      <c r="P16" s="255"/>
      <c r="Q16" s="256"/>
      <c r="R16" s="257"/>
      <c r="S16" s="231"/>
      <c r="T16" s="87"/>
      <c r="U16" s="125"/>
      <c r="V16" s="224"/>
      <c r="W16" s="139"/>
      <c r="X16" s="223"/>
      <c r="Y16" s="223"/>
      <c r="Z16" s="121"/>
      <c r="AA16" s="112"/>
      <c r="AB16" s="114"/>
      <c r="AC16" s="115"/>
      <c r="AD16" s="117"/>
      <c r="AE16" s="116"/>
      <c r="AF16" s="116"/>
      <c r="AG16" s="116"/>
      <c r="AH16" s="94" t="str">
        <f>IF(OR(ISBLANK(B16),AI16=1),"",IF(OR(COUNTBLANK(B16:L16)&gt;0,AND(ISBLANK(V16),ISBLANK(X16),ISBLANK(Y16)),AND(COUNTIF(DanhSachPhanDoan!$B$8:$B$16,#REF!)&gt;0,COUNTBLANK(M16:O16)&gt;0),AND(COUNTIF(DanhSachPhanDoan!$B$10:$B$16,#REF!)&gt;0,COUNTBLANK(P16:R16)&gt;0)),1,""))</f>
        <v/>
      </c>
      <c r="AI16" s="118" t="str">
        <f t="shared" si="0"/>
        <v/>
      </c>
      <c r="AJ16" s="125"/>
      <c r="AK16" s="139"/>
      <c r="AL16" s="116"/>
      <c r="AM16" s="165"/>
    </row>
    <row r="17" spans="1:39" ht="15.75" customHeight="1" x14ac:dyDescent="0.2">
      <c r="A17" s="158"/>
      <c r="B17" s="105"/>
      <c r="C17" s="125"/>
      <c r="D17" s="139"/>
      <c r="E17" s="121"/>
      <c r="F17" s="150"/>
      <c r="G17" s="246"/>
      <c r="H17" s="247"/>
      <c r="I17" s="248"/>
      <c r="J17" s="249"/>
      <c r="K17" s="250"/>
      <c r="L17" s="251"/>
      <c r="M17" s="252"/>
      <c r="N17" s="253"/>
      <c r="O17" s="254"/>
      <c r="P17" s="255"/>
      <c r="Q17" s="256"/>
      <c r="R17" s="257"/>
      <c r="S17" s="231"/>
      <c r="T17" s="87"/>
      <c r="U17" s="125"/>
      <c r="V17" s="224"/>
      <c r="W17" s="139"/>
      <c r="X17" s="223"/>
      <c r="Y17" s="223"/>
      <c r="Z17" s="121"/>
      <c r="AA17" s="112"/>
      <c r="AB17" s="114"/>
      <c r="AC17" s="115"/>
      <c r="AD17" s="117"/>
      <c r="AE17" s="116"/>
      <c r="AF17" s="116"/>
      <c r="AG17" s="116"/>
      <c r="AH17" s="94" t="str">
        <f>IF(OR(ISBLANK(B17),AI17=1),"",IF(OR(COUNTBLANK(B17:L17)&gt;0,AND(ISBLANK(V17),ISBLANK(X17),ISBLANK(Y17)),AND(COUNTIF(DanhSachPhanDoan!$B$8:$B$16,#REF!)&gt;0,COUNTBLANK(M17:O17)&gt;0),AND(COUNTIF(DanhSachPhanDoan!$B$10:$B$16,#REF!)&gt;0,COUNTBLANK(P17:R17)&gt;0)),1,""))</f>
        <v/>
      </c>
      <c r="AI17" s="118" t="str">
        <f t="shared" si="0"/>
        <v/>
      </c>
      <c r="AJ17" s="125"/>
      <c r="AK17" s="139"/>
      <c r="AL17" s="116"/>
      <c r="AM17" s="165"/>
    </row>
    <row r="18" spans="1:39" ht="15.75" customHeight="1" x14ac:dyDescent="0.2">
      <c r="A18" s="158"/>
      <c r="B18" s="105"/>
      <c r="C18" s="125"/>
      <c r="D18" s="139"/>
      <c r="E18" s="121"/>
      <c r="F18" s="150"/>
      <c r="G18" s="246"/>
      <c r="H18" s="247"/>
      <c r="I18" s="248"/>
      <c r="J18" s="249"/>
      <c r="K18" s="250"/>
      <c r="L18" s="251"/>
      <c r="M18" s="252"/>
      <c r="N18" s="253"/>
      <c r="O18" s="254"/>
      <c r="P18" s="255"/>
      <c r="Q18" s="256"/>
      <c r="R18" s="257"/>
      <c r="S18" s="232"/>
      <c r="T18" s="121"/>
      <c r="U18" s="125"/>
      <c r="V18" s="224"/>
      <c r="W18" s="139"/>
      <c r="X18" s="224"/>
      <c r="Y18" s="223"/>
      <c r="Z18" s="121"/>
      <c r="AA18" s="112"/>
      <c r="AB18" s="114"/>
      <c r="AC18" s="115"/>
      <c r="AD18" s="117"/>
      <c r="AE18" s="116"/>
      <c r="AF18" s="116"/>
      <c r="AG18" s="116"/>
      <c r="AH18" s="94" t="str">
        <f>IF(OR(ISBLANK(B18),AI18=1),"",IF(OR(COUNTBLANK(B18:L18)&gt;0,AND(ISBLANK(V18),ISBLANK(X18),ISBLANK(Y18)),AND(COUNTIF(DanhSachPhanDoan!$B$8:$B$16,#REF!)&gt;0,COUNTBLANK(M18:O18)&gt;0),AND(COUNTIF(DanhSachPhanDoan!$B$10:$B$16,#REF!)&gt;0,COUNTBLANK(P18:R18)&gt;0)),1,""))</f>
        <v/>
      </c>
      <c r="AI18" s="118" t="str">
        <f t="shared" si="0"/>
        <v/>
      </c>
      <c r="AJ18" s="125"/>
      <c r="AK18" s="139"/>
      <c r="AL18" s="139"/>
      <c r="AM18" s="167"/>
    </row>
    <row r="19" spans="1:39" ht="15.75" customHeight="1" x14ac:dyDescent="0.2">
      <c r="A19" s="158"/>
      <c r="B19" s="105"/>
      <c r="C19" s="125"/>
      <c r="D19" s="139"/>
      <c r="E19" s="121"/>
      <c r="F19" s="150"/>
      <c r="G19" s="246"/>
      <c r="H19" s="247"/>
      <c r="I19" s="248"/>
      <c r="J19" s="249"/>
      <c r="K19" s="250"/>
      <c r="L19" s="251"/>
      <c r="M19" s="252"/>
      <c r="N19" s="253"/>
      <c r="O19" s="254"/>
      <c r="P19" s="255"/>
      <c r="Q19" s="256"/>
      <c r="R19" s="257"/>
      <c r="S19" s="231"/>
      <c r="T19" s="87"/>
      <c r="U19" s="125"/>
      <c r="V19" s="224"/>
      <c r="W19" s="139"/>
      <c r="X19" s="223"/>
      <c r="Y19" s="224"/>
      <c r="Z19" s="121"/>
      <c r="AA19" s="112"/>
      <c r="AB19" s="114"/>
      <c r="AC19" s="115"/>
      <c r="AD19" s="117"/>
      <c r="AE19" s="116"/>
      <c r="AF19" s="116"/>
      <c r="AG19" s="116"/>
      <c r="AH19" s="94" t="str">
        <f>IF(OR(ISBLANK(B19),AI19=1),"",IF(OR(COUNTBLANK(B19:L19)&gt;0,AND(ISBLANK(V19),ISBLANK(X19),ISBLANK(Y19)),AND(COUNTIF(DanhSachPhanDoan!$B$8:$B$16,#REF!)&gt;0,COUNTBLANK(M19:O19)&gt;0),AND(COUNTIF(DanhSachPhanDoan!$B$10:$B$16,#REF!)&gt;0,COUNTBLANK(P19:R19)&gt;0)),1,""))</f>
        <v/>
      </c>
      <c r="AI19" s="118" t="str">
        <f t="shared" si="0"/>
        <v/>
      </c>
      <c r="AJ19" s="125"/>
      <c r="AK19" s="139"/>
      <c r="AL19" s="116"/>
      <c r="AM19" s="165"/>
    </row>
    <row r="20" spans="1:39" ht="15.75" customHeight="1" x14ac:dyDescent="0.2">
      <c r="A20" s="158"/>
      <c r="B20" s="105"/>
      <c r="C20" s="125"/>
      <c r="D20" s="139"/>
      <c r="E20" s="121"/>
      <c r="F20" s="150"/>
      <c r="G20" s="246"/>
      <c r="H20" s="247"/>
      <c r="I20" s="248"/>
      <c r="J20" s="249"/>
      <c r="K20" s="250"/>
      <c r="L20" s="251"/>
      <c r="M20" s="252"/>
      <c r="N20" s="253"/>
      <c r="O20" s="254"/>
      <c r="P20" s="255"/>
      <c r="Q20" s="256"/>
      <c r="R20" s="257"/>
      <c r="S20" s="231"/>
      <c r="T20" s="87"/>
      <c r="U20" s="125"/>
      <c r="V20" s="224"/>
      <c r="W20" s="139"/>
      <c r="X20" s="224"/>
      <c r="Y20" s="223"/>
      <c r="Z20" s="121"/>
      <c r="AA20" s="112"/>
      <c r="AB20" s="114"/>
      <c r="AC20" s="115"/>
      <c r="AD20" s="117"/>
      <c r="AE20" s="116"/>
      <c r="AF20" s="116"/>
      <c r="AG20" s="116"/>
      <c r="AH20" s="94" t="str">
        <f>IF(OR(ISBLANK(B20),AI20=1),"",IF(OR(COUNTBLANK(B20:L20)&gt;0,AND(ISBLANK(V20),ISBLANK(X20),ISBLANK(Y20)),AND(COUNTIF(DanhSachPhanDoan!$B$8:$B$16,#REF!)&gt;0,COUNTBLANK(M20:O20)&gt;0),AND(COUNTIF(DanhSachPhanDoan!$B$10:$B$16,#REF!)&gt;0,COUNTBLANK(P20:R20)&gt;0)),1,""))</f>
        <v/>
      </c>
      <c r="AI20" s="118" t="str">
        <f t="shared" si="0"/>
        <v/>
      </c>
      <c r="AJ20" s="125"/>
      <c r="AK20" s="139"/>
      <c r="AL20" s="116"/>
      <c r="AM20" s="165"/>
    </row>
    <row r="21" spans="1:39" ht="15.75" customHeight="1" x14ac:dyDescent="0.2">
      <c r="A21" s="158"/>
      <c r="B21" s="105"/>
      <c r="C21" s="125"/>
      <c r="D21" s="139"/>
      <c r="E21" s="121"/>
      <c r="F21" s="150"/>
      <c r="G21" s="246"/>
      <c r="H21" s="247"/>
      <c r="I21" s="248"/>
      <c r="J21" s="249"/>
      <c r="K21" s="250"/>
      <c r="L21" s="251"/>
      <c r="M21" s="252"/>
      <c r="N21" s="253"/>
      <c r="O21" s="254"/>
      <c r="P21" s="255"/>
      <c r="Q21" s="256"/>
      <c r="R21" s="257"/>
      <c r="S21" s="231"/>
      <c r="T21" s="87"/>
      <c r="U21" s="125"/>
      <c r="V21" s="223"/>
      <c r="W21" s="139"/>
      <c r="X21" s="224"/>
      <c r="Y21" s="223"/>
      <c r="Z21" s="121"/>
      <c r="AA21" s="112"/>
      <c r="AB21" s="114"/>
      <c r="AC21" s="115"/>
      <c r="AD21" s="117"/>
      <c r="AE21" s="116"/>
      <c r="AF21" s="116"/>
      <c r="AG21" s="116"/>
      <c r="AH21" s="94" t="str">
        <f>IF(OR(ISBLANK(B21),AI21=1),"",IF(OR(COUNTBLANK(B21:L21)&gt;0,AND(ISBLANK(V21),ISBLANK(X21),ISBLANK(Y21)),AND(COUNTIF(DanhSachPhanDoan!$B$8:$B$16,#REF!)&gt;0,COUNTBLANK(M21:O21)&gt;0),AND(COUNTIF(DanhSachPhanDoan!$B$10:$B$16,#REF!)&gt;0,COUNTBLANK(P21:R21)&gt;0)),1,""))</f>
        <v/>
      </c>
      <c r="AI21" s="118" t="str">
        <f t="shared" si="0"/>
        <v/>
      </c>
      <c r="AJ21" s="125"/>
      <c r="AK21" s="139"/>
      <c r="AL21" s="139"/>
      <c r="AM21" s="165"/>
    </row>
    <row r="22" spans="1:39" ht="15.75" customHeight="1" x14ac:dyDescent="0.2">
      <c r="A22" s="158"/>
      <c r="B22" s="105"/>
      <c r="C22" s="125"/>
      <c r="D22" s="139"/>
      <c r="E22" s="121"/>
      <c r="F22" s="150"/>
      <c r="G22" s="246"/>
      <c r="H22" s="247"/>
      <c r="I22" s="248"/>
      <c r="J22" s="249"/>
      <c r="K22" s="250"/>
      <c r="L22" s="251"/>
      <c r="M22" s="252"/>
      <c r="N22" s="253"/>
      <c r="O22" s="254"/>
      <c r="P22" s="255"/>
      <c r="Q22" s="256"/>
      <c r="R22" s="257"/>
      <c r="S22" s="232"/>
      <c r="T22" s="121"/>
      <c r="U22" s="125"/>
      <c r="V22" s="224"/>
      <c r="W22" s="139"/>
      <c r="X22" s="224"/>
      <c r="Y22" s="223"/>
      <c r="Z22" s="121"/>
      <c r="AA22" s="112"/>
      <c r="AB22" s="114"/>
      <c r="AC22" s="115"/>
      <c r="AD22" s="117"/>
      <c r="AE22" s="116"/>
      <c r="AF22" s="116"/>
      <c r="AG22" s="116"/>
      <c r="AH22" s="94" t="str">
        <f>IF(OR(ISBLANK(B22),AI22=1),"",IF(OR(COUNTBLANK(B22:L22)&gt;0,AND(ISBLANK(V22),ISBLANK(X22),ISBLANK(Y22)),AND(COUNTIF(DanhSachPhanDoan!$B$8:$B$16,#REF!)&gt;0,COUNTBLANK(M22:O22)&gt;0),AND(COUNTIF(DanhSachPhanDoan!$B$10:$B$16,#REF!)&gt;0,COUNTBLANK(P22:R22)&gt;0)),1,""))</f>
        <v/>
      </c>
      <c r="AI22" s="118" t="str">
        <f t="shared" si="0"/>
        <v/>
      </c>
      <c r="AJ22" s="125"/>
      <c r="AK22" s="139"/>
      <c r="AL22" s="116"/>
      <c r="AM22" s="165"/>
    </row>
    <row r="23" spans="1:39" ht="15.75" customHeight="1" x14ac:dyDescent="0.2">
      <c r="A23" s="158"/>
      <c r="B23" s="105"/>
      <c r="C23" s="125"/>
      <c r="D23" s="139"/>
      <c r="E23" s="121"/>
      <c r="F23" s="150"/>
      <c r="G23" s="246"/>
      <c r="H23" s="247"/>
      <c r="I23" s="248"/>
      <c r="J23" s="249"/>
      <c r="K23" s="250"/>
      <c r="L23" s="251"/>
      <c r="M23" s="252"/>
      <c r="N23" s="253"/>
      <c r="O23" s="254"/>
      <c r="P23" s="255"/>
      <c r="Q23" s="256"/>
      <c r="R23" s="257"/>
      <c r="S23" s="231"/>
      <c r="T23" s="87"/>
      <c r="U23" s="125"/>
      <c r="V23" s="223"/>
      <c r="W23" s="139"/>
      <c r="X23" s="223"/>
      <c r="Y23" s="223"/>
      <c r="Z23" s="121"/>
      <c r="AA23" s="112"/>
      <c r="AB23" s="114"/>
      <c r="AC23" s="115"/>
      <c r="AD23" s="117"/>
      <c r="AE23" s="116"/>
      <c r="AF23" s="116"/>
      <c r="AG23" s="116"/>
      <c r="AH23" s="94" t="str">
        <f>IF(OR(ISBLANK(B23),AI23=1),"",IF(OR(COUNTBLANK(B23:L23)&gt;0,AND(ISBLANK(V23),ISBLANK(X23),ISBLANK(Y23)),AND(COUNTIF(DanhSachPhanDoan!$B$8:$B$16,#REF!)&gt;0,COUNTBLANK(M23:O23)&gt;0),AND(COUNTIF(DanhSachPhanDoan!$B$10:$B$16,#REF!)&gt;0,COUNTBLANK(P23:R23)&gt;0)),1,""))</f>
        <v/>
      </c>
      <c r="AI23" s="118" t="str">
        <f t="shared" si="0"/>
        <v/>
      </c>
      <c r="AJ23" s="125"/>
      <c r="AK23" s="139"/>
      <c r="AL23" s="116"/>
      <c r="AM23" s="165"/>
    </row>
    <row r="24" spans="1:39" ht="15.75" customHeight="1" x14ac:dyDescent="0.2">
      <c r="A24" s="158"/>
      <c r="B24" s="105"/>
      <c r="C24" s="125"/>
      <c r="D24" s="139"/>
      <c r="E24" s="121"/>
      <c r="F24" s="150"/>
      <c r="G24" s="246"/>
      <c r="H24" s="247"/>
      <c r="I24" s="248"/>
      <c r="J24" s="249"/>
      <c r="K24" s="250"/>
      <c r="L24" s="251"/>
      <c r="M24" s="252"/>
      <c r="N24" s="253"/>
      <c r="O24" s="254"/>
      <c r="P24" s="255"/>
      <c r="Q24" s="256"/>
      <c r="R24" s="257"/>
      <c r="S24" s="231"/>
      <c r="T24" s="87"/>
      <c r="U24" s="125"/>
      <c r="V24" s="224"/>
      <c r="W24" s="139"/>
      <c r="X24" s="224"/>
      <c r="Y24" s="223"/>
      <c r="Z24" s="121"/>
      <c r="AA24" s="112"/>
      <c r="AB24" s="114"/>
      <c r="AC24" s="115"/>
      <c r="AD24" s="117"/>
      <c r="AE24" s="116"/>
      <c r="AF24" s="116"/>
      <c r="AG24" s="116"/>
      <c r="AH24" s="94" t="str">
        <f>IF(OR(ISBLANK(B24),AI24=1),"",IF(OR(COUNTBLANK(B24:L24)&gt;0,AND(ISBLANK(V24),ISBLANK(X24),ISBLANK(Y24)),AND(COUNTIF(DanhSachPhanDoan!$B$8:$B$16,#REF!)&gt;0,COUNTBLANK(M24:O24)&gt;0),AND(COUNTIF(DanhSachPhanDoan!$B$10:$B$16,#REF!)&gt;0,COUNTBLANK(P24:R24)&gt;0)),1,""))</f>
        <v/>
      </c>
      <c r="AI24" s="118" t="str">
        <f t="shared" si="0"/>
        <v/>
      </c>
      <c r="AJ24" s="125"/>
      <c r="AK24" s="139"/>
      <c r="AL24" s="116"/>
      <c r="AM24" s="165"/>
    </row>
    <row r="25" spans="1:39" ht="15.75" customHeight="1" x14ac:dyDescent="0.2">
      <c r="A25" s="158"/>
      <c r="B25" s="105"/>
      <c r="C25" s="125"/>
      <c r="D25" s="139"/>
      <c r="E25" s="121"/>
      <c r="F25" s="150"/>
      <c r="G25" s="246"/>
      <c r="H25" s="247"/>
      <c r="I25" s="248"/>
      <c r="J25" s="249"/>
      <c r="K25" s="250"/>
      <c r="L25" s="251"/>
      <c r="M25" s="252"/>
      <c r="N25" s="253"/>
      <c r="O25" s="254"/>
      <c r="P25" s="255"/>
      <c r="Q25" s="256"/>
      <c r="R25" s="257"/>
      <c r="S25" s="232"/>
      <c r="T25" s="121"/>
      <c r="U25" s="125"/>
      <c r="V25" s="224"/>
      <c r="W25" s="139"/>
      <c r="X25" s="224"/>
      <c r="Y25" s="223"/>
      <c r="Z25" s="121"/>
      <c r="AA25" s="112"/>
      <c r="AB25" s="114"/>
      <c r="AC25" s="115"/>
      <c r="AD25" s="117"/>
      <c r="AE25" s="116"/>
      <c r="AF25" s="116"/>
      <c r="AG25" s="116"/>
      <c r="AH25" s="94" t="str">
        <f>IF(OR(ISBLANK(B25),AI25=1),"",IF(OR(COUNTBLANK(B25:L25)&gt;0,AND(ISBLANK(V25),ISBLANK(X25),ISBLANK(Y25)),AND(COUNTIF(DanhSachPhanDoan!$B$8:$B$16,#REF!)&gt;0,COUNTBLANK(M25:O25)&gt;0),AND(COUNTIF(DanhSachPhanDoan!$B$10:$B$16,#REF!)&gt;0,COUNTBLANK(P25:R25)&gt;0)),1,""))</f>
        <v/>
      </c>
      <c r="AI25" s="118" t="str">
        <f t="shared" si="0"/>
        <v/>
      </c>
      <c r="AJ25" s="125"/>
      <c r="AK25" s="139"/>
      <c r="AL25" s="116"/>
      <c r="AM25" s="165"/>
    </row>
    <row r="26" spans="1:39" ht="15.75" customHeight="1" x14ac:dyDescent="0.2">
      <c r="A26" s="158"/>
      <c r="B26" s="105"/>
      <c r="C26" s="125"/>
      <c r="D26" s="139"/>
      <c r="E26" s="121"/>
      <c r="F26" s="150"/>
      <c r="G26" s="246"/>
      <c r="H26" s="247"/>
      <c r="I26" s="248"/>
      <c r="J26" s="249"/>
      <c r="K26" s="250"/>
      <c r="L26" s="251"/>
      <c r="M26" s="252"/>
      <c r="N26" s="253"/>
      <c r="O26" s="254"/>
      <c r="P26" s="255"/>
      <c r="Q26" s="256"/>
      <c r="R26" s="257"/>
      <c r="S26" s="232"/>
      <c r="T26" s="121"/>
      <c r="U26" s="125"/>
      <c r="V26" s="224"/>
      <c r="W26" s="139"/>
      <c r="X26" s="224"/>
      <c r="Y26" s="223"/>
      <c r="Z26" s="121"/>
      <c r="AA26" s="112"/>
      <c r="AB26" s="114"/>
      <c r="AC26" s="115"/>
      <c r="AD26" s="117"/>
      <c r="AE26" s="116"/>
      <c r="AF26" s="116"/>
      <c r="AG26" s="116"/>
      <c r="AH26" s="94" t="str">
        <f>IF(OR(ISBLANK(B26),AI26=1),"",IF(OR(COUNTBLANK(B26:L26)&gt;0,AND(ISBLANK(V26),ISBLANK(X26),ISBLANK(Y26)),AND(COUNTIF(DanhSachPhanDoan!$B$8:$B$16,#REF!)&gt;0,COUNTBLANK(M26:O26)&gt;0),AND(COUNTIF(DanhSachPhanDoan!$B$10:$B$16,#REF!)&gt;0,COUNTBLANK(P26:R26)&gt;0)),1,""))</f>
        <v/>
      </c>
      <c r="AI26" s="118" t="str">
        <f t="shared" si="0"/>
        <v/>
      </c>
      <c r="AJ26" s="125"/>
      <c r="AK26" s="139"/>
      <c r="AL26" s="116"/>
      <c r="AM26" s="165"/>
    </row>
    <row r="27" spans="1:39" ht="15.75" customHeight="1" x14ac:dyDescent="0.2">
      <c r="A27" s="158"/>
      <c r="B27" s="105"/>
      <c r="C27" s="125"/>
      <c r="D27" s="139"/>
      <c r="E27" s="121"/>
      <c r="F27" s="150"/>
      <c r="G27" s="246"/>
      <c r="H27" s="247"/>
      <c r="I27" s="248"/>
      <c r="J27" s="249"/>
      <c r="K27" s="250"/>
      <c r="L27" s="251"/>
      <c r="M27" s="252"/>
      <c r="N27" s="253"/>
      <c r="O27" s="254"/>
      <c r="P27" s="255"/>
      <c r="Q27" s="256"/>
      <c r="R27" s="257"/>
      <c r="S27" s="231"/>
      <c r="T27" s="87"/>
      <c r="U27" s="125"/>
      <c r="V27" s="224"/>
      <c r="W27" s="139"/>
      <c r="X27" s="224"/>
      <c r="Y27" s="223"/>
      <c r="Z27" s="121"/>
      <c r="AA27" s="112"/>
      <c r="AB27" s="114"/>
      <c r="AC27" s="115"/>
      <c r="AD27" s="117"/>
      <c r="AE27" s="116"/>
      <c r="AF27" s="116"/>
      <c r="AG27" s="116"/>
      <c r="AH27" s="94" t="str">
        <f>IF(OR(ISBLANK(B27),AI27=1),"",IF(OR(COUNTBLANK(B27:L27)&gt;0,AND(ISBLANK(V27),ISBLANK(X27),ISBLANK(Y27)),AND(COUNTIF(DanhSachPhanDoan!$B$8:$B$16,#REF!)&gt;0,COUNTBLANK(M27:O27)&gt;0),AND(COUNTIF(DanhSachPhanDoan!$B$10:$B$16,#REF!)&gt;0,COUNTBLANK(P27:R27)&gt;0)),1,""))</f>
        <v/>
      </c>
      <c r="AI27" s="118" t="str">
        <f t="shared" si="0"/>
        <v/>
      </c>
      <c r="AJ27" s="125"/>
      <c r="AK27" s="139"/>
      <c r="AL27" s="116"/>
      <c r="AM27" s="165"/>
    </row>
    <row r="28" spans="1:39" ht="15.75" customHeight="1" x14ac:dyDescent="0.2">
      <c r="A28" s="158"/>
      <c r="B28" s="105"/>
      <c r="C28" s="125"/>
      <c r="D28" s="139"/>
      <c r="E28" s="121"/>
      <c r="F28" s="150"/>
      <c r="G28" s="246"/>
      <c r="H28" s="247"/>
      <c r="I28" s="248"/>
      <c r="J28" s="249"/>
      <c r="K28" s="250"/>
      <c r="L28" s="251"/>
      <c r="M28" s="252"/>
      <c r="N28" s="253"/>
      <c r="O28" s="254"/>
      <c r="P28" s="255"/>
      <c r="Q28" s="256"/>
      <c r="R28" s="257"/>
      <c r="S28" s="232"/>
      <c r="T28" s="121"/>
      <c r="U28" s="125"/>
      <c r="V28" s="224"/>
      <c r="W28" s="139"/>
      <c r="X28" s="224"/>
      <c r="Y28" s="223"/>
      <c r="Z28" s="121"/>
      <c r="AA28" s="112"/>
      <c r="AB28" s="114"/>
      <c r="AC28" s="115"/>
      <c r="AD28" s="117"/>
      <c r="AE28" s="116"/>
      <c r="AF28" s="116"/>
      <c r="AG28" s="116"/>
      <c r="AH28" s="94" t="str">
        <f>IF(OR(ISBLANK(B28),AI28=1),"",IF(OR(COUNTBLANK(B28:L28)&gt;0,AND(ISBLANK(V28),ISBLANK(X28),ISBLANK(Y28)),AND(COUNTIF(DanhSachPhanDoan!$B$8:$B$16,#REF!)&gt;0,COUNTBLANK(M28:O28)&gt;0),AND(COUNTIF(DanhSachPhanDoan!$B$10:$B$16,#REF!)&gt;0,COUNTBLANK(P28:R28)&gt;0)),1,""))</f>
        <v/>
      </c>
      <c r="AI28" s="118" t="str">
        <f t="shared" si="0"/>
        <v/>
      </c>
      <c r="AJ28" s="125"/>
      <c r="AK28" s="139"/>
      <c r="AL28" s="116"/>
      <c r="AM28" s="165"/>
    </row>
    <row r="29" spans="1:39" ht="15.75" customHeight="1" x14ac:dyDescent="0.2">
      <c r="A29" s="158"/>
      <c r="B29" s="105"/>
      <c r="C29" s="125"/>
      <c r="D29" s="139"/>
      <c r="E29" s="121"/>
      <c r="F29" s="150"/>
      <c r="G29" s="246"/>
      <c r="H29" s="247"/>
      <c r="I29" s="248"/>
      <c r="J29" s="249"/>
      <c r="K29" s="250"/>
      <c r="L29" s="251"/>
      <c r="M29" s="252"/>
      <c r="N29" s="253"/>
      <c r="O29" s="254"/>
      <c r="P29" s="255"/>
      <c r="Q29" s="256"/>
      <c r="R29" s="257"/>
      <c r="S29" s="232"/>
      <c r="T29" s="121"/>
      <c r="U29" s="125"/>
      <c r="V29" s="224"/>
      <c r="W29" s="139"/>
      <c r="X29" s="224"/>
      <c r="Y29" s="223"/>
      <c r="Z29" s="121"/>
      <c r="AA29" s="112"/>
      <c r="AB29" s="114"/>
      <c r="AC29" s="115"/>
      <c r="AD29" s="117"/>
      <c r="AE29" s="116"/>
      <c r="AF29" s="116"/>
      <c r="AG29" s="116"/>
      <c r="AH29" s="94" t="str">
        <f>IF(OR(ISBLANK(B29),AI29=1),"",IF(OR(COUNTBLANK(B29:L29)&gt;0,AND(ISBLANK(V29),ISBLANK(X29),ISBLANK(Y29)),AND(COUNTIF(DanhSachPhanDoan!$B$8:$B$16,#REF!)&gt;0,COUNTBLANK(M29:O29)&gt;0),AND(COUNTIF(DanhSachPhanDoan!$B$10:$B$16,#REF!)&gt;0,COUNTBLANK(P29:R29)&gt;0)),1,""))</f>
        <v/>
      </c>
      <c r="AI29" s="118" t="str">
        <f t="shared" si="0"/>
        <v/>
      </c>
      <c r="AJ29" s="125"/>
      <c r="AK29" s="139"/>
      <c r="AL29" s="139"/>
      <c r="AM29" s="166"/>
    </row>
    <row r="30" spans="1:39" ht="15.75" customHeight="1" x14ac:dyDescent="0.2">
      <c r="A30" s="158"/>
      <c r="B30" s="105"/>
      <c r="C30" s="125"/>
      <c r="D30" s="139"/>
      <c r="E30" s="121"/>
      <c r="F30" s="150"/>
      <c r="G30" s="246"/>
      <c r="H30" s="247"/>
      <c r="I30" s="248"/>
      <c r="J30" s="249"/>
      <c r="K30" s="250"/>
      <c r="L30" s="251"/>
      <c r="M30" s="252"/>
      <c r="N30" s="253"/>
      <c r="O30" s="254"/>
      <c r="P30" s="255"/>
      <c r="Q30" s="256"/>
      <c r="R30" s="257"/>
      <c r="S30" s="232"/>
      <c r="T30" s="121"/>
      <c r="U30" s="125"/>
      <c r="V30" s="223"/>
      <c r="W30" s="139"/>
      <c r="X30" s="224"/>
      <c r="Y30" s="223"/>
      <c r="Z30" s="121"/>
      <c r="AA30" s="112"/>
      <c r="AB30" s="114"/>
      <c r="AC30" s="115"/>
      <c r="AD30" s="117"/>
      <c r="AE30" s="116"/>
      <c r="AF30" s="116"/>
      <c r="AG30" s="116"/>
      <c r="AH30" s="94" t="str">
        <f>IF(OR(ISBLANK(B30),AI30=1),"",IF(OR(COUNTBLANK(B30:L30)&gt;0,AND(ISBLANK(V30),ISBLANK(X30),ISBLANK(Y30)),AND(COUNTIF(DanhSachPhanDoan!$B$8:$B$16,#REF!)&gt;0,COUNTBLANK(M30:O30)&gt;0),AND(COUNTIF(DanhSachPhanDoan!$B$10:$B$16,#REF!)&gt;0,COUNTBLANK(P30:R30)&gt;0)),1,""))</f>
        <v/>
      </c>
      <c r="AI30" s="118" t="str">
        <f t="shared" si="0"/>
        <v/>
      </c>
      <c r="AJ30" s="125"/>
      <c r="AK30" s="139"/>
      <c r="AL30" s="116"/>
      <c r="AM30" s="165"/>
    </row>
    <row r="31" spans="1:39" ht="15.75" customHeight="1" x14ac:dyDescent="0.2">
      <c r="A31" s="158"/>
      <c r="B31" s="105"/>
      <c r="C31" s="125"/>
      <c r="D31" s="139"/>
      <c r="E31" s="121"/>
      <c r="F31" s="150"/>
      <c r="G31" s="246"/>
      <c r="H31" s="247"/>
      <c r="I31" s="248"/>
      <c r="J31" s="249"/>
      <c r="K31" s="250"/>
      <c r="L31" s="251"/>
      <c r="M31" s="252"/>
      <c r="N31" s="253"/>
      <c r="O31" s="254"/>
      <c r="P31" s="255"/>
      <c r="Q31" s="256"/>
      <c r="R31" s="257"/>
      <c r="S31" s="232"/>
      <c r="T31" s="121"/>
      <c r="U31" s="125"/>
      <c r="V31" s="224"/>
      <c r="W31" s="139"/>
      <c r="X31" s="223"/>
      <c r="Y31" s="223"/>
      <c r="Z31" s="121"/>
      <c r="AA31" s="112"/>
      <c r="AB31" s="114"/>
      <c r="AC31" s="115"/>
      <c r="AD31" s="117"/>
      <c r="AE31" s="116"/>
      <c r="AF31" s="116"/>
      <c r="AG31" s="116"/>
      <c r="AH31" s="94" t="str">
        <f>IF(OR(ISBLANK(B31),AI31=1),"",IF(OR(COUNTBLANK(B31:L31)&gt;0,AND(ISBLANK(V31),ISBLANK(X31),ISBLANK(Y31)),AND(COUNTIF(DanhSachPhanDoan!$B$8:$B$16,#REF!)&gt;0,COUNTBLANK(M31:O31)&gt;0),AND(COUNTIF(DanhSachPhanDoan!$B$10:$B$16,#REF!)&gt;0,COUNTBLANK(P31:R31)&gt;0)),1,""))</f>
        <v/>
      </c>
      <c r="AI31" s="118" t="str">
        <f t="shared" si="0"/>
        <v/>
      </c>
      <c r="AJ31" s="125"/>
      <c r="AK31" s="139"/>
      <c r="AL31" s="116"/>
      <c r="AM31" s="165"/>
    </row>
    <row r="32" spans="1:39" ht="15.75" customHeight="1" x14ac:dyDescent="0.2">
      <c r="A32" s="158"/>
      <c r="B32" s="105"/>
      <c r="C32" s="125"/>
      <c r="D32" s="139"/>
      <c r="E32" s="121"/>
      <c r="F32" s="150"/>
      <c r="G32" s="246"/>
      <c r="H32" s="247"/>
      <c r="I32" s="248"/>
      <c r="J32" s="249"/>
      <c r="K32" s="250"/>
      <c r="L32" s="251"/>
      <c r="M32" s="252"/>
      <c r="N32" s="253"/>
      <c r="O32" s="254"/>
      <c r="P32" s="255"/>
      <c r="Q32" s="256"/>
      <c r="R32" s="257"/>
      <c r="S32" s="232"/>
      <c r="T32" s="121"/>
      <c r="U32" s="125"/>
      <c r="V32" s="224"/>
      <c r="W32" s="139"/>
      <c r="X32" s="223"/>
      <c r="Y32" s="224"/>
      <c r="Z32" s="121"/>
      <c r="AA32" s="112"/>
      <c r="AB32" s="114"/>
      <c r="AC32" s="115"/>
      <c r="AD32" s="117"/>
      <c r="AE32" s="116"/>
      <c r="AF32" s="116"/>
      <c r="AG32" s="116"/>
      <c r="AH32" s="94" t="str">
        <f>IF(OR(ISBLANK(B32),AI32=1),"",IF(OR(COUNTBLANK(B32:L32)&gt;0,AND(ISBLANK(V32),ISBLANK(X32),ISBLANK(Y32)),AND(COUNTIF(DanhSachPhanDoan!$B$8:$B$16,#REF!)&gt;0,COUNTBLANK(M32:O32)&gt;0),AND(COUNTIF(DanhSachPhanDoan!$B$10:$B$16,#REF!)&gt;0,COUNTBLANK(P32:R32)&gt;0)),1,""))</f>
        <v/>
      </c>
      <c r="AI32" s="118" t="str">
        <f t="shared" si="0"/>
        <v/>
      </c>
      <c r="AJ32" s="125"/>
      <c r="AK32" s="139"/>
      <c r="AL32" s="116"/>
      <c r="AM32" s="165"/>
    </row>
    <row r="33" spans="1:39" ht="15.75" customHeight="1" x14ac:dyDescent="0.2">
      <c r="A33" s="158"/>
      <c r="B33" s="105"/>
      <c r="C33" s="125"/>
      <c r="D33" s="139"/>
      <c r="E33" s="121"/>
      <c r="F33" s="150"/>
      <c r="G33" s="246"/>
      <c r="H33" s="247"/>
      <c r="I33" s="248"/>
      <c r="J33" s="249"/>
      <c r="K33" s="250"/>
      <c r="L33" s="251"/>
      <c r="M33" s="252"/>
      <c r="N33" s="253"/>
      <c r="O33" s="254"/>
      <c r="P33" s="255"/>
      <c r="Q33" s="256"/>
      <c r="R33" s="257"/>
      <c r="S33" s="231"/>
      <c r="T33" s="87"/>
      <c r="U33" s="125"/>
      <c r="V33" s="224"/>
      <c r="W33" s="139"/>
      <c r="X33" s="223"/>
      <c r="Y33" s="224"/>
      <c r="Z33" s="121"/>
      <c r="AA33" s="112"/>
      <c r="AB33" s="114"/>
      <c r="AC33" s="115"/>
      <c r="AD33" s="117"/>
      <c r="AE33" s="116"/>
      <c r="AF33" s="116"/>
      <c r="AG33" s="116"/>
      <c r="AH33" s="94" t="str">
        <f>IF(OR(ISBLANK(B33),AI33=1),"",IF(OR(COUNTBLANK(B33:L33)&gt;0,AND(ISBLANK(V33),ISBLANK(X33),ISBLANK(Y33)),AND(COUNTIF(DanhSachPhanDoan!$B$8:$B$16,#REF!)&gt;0,COUNTBLANK(M33:O33)&gt;0),AND(COUNTIF(DanhSachPhanDoan!$B$10:$B$16,#REF!)&gt;0,COUNTBLANK(P33:R33)&gt;0)),1,""))</f>
        <v/>
      </c>
      <c r="AI33" s="118" t="str">
        <f t="shared" si="0"/>
        <v/>
      </c>
      <c r="AJ33" s="125"/>
      <c r="AK33" s="139"/>
      <c r="AL33" s="116"/>
      <c r="AM33" s="165"/>
    </row>
    <row r="34" spans="1:39" ht="15.75" customHeight="1" x14ac:dyDescent="0.2">
      <c r="A34" s="158"/>
      <c r="B34" s="105"/>
      <c r="C34" s="125"/>
      <c r="D34" s="139"/>
      <c r="E34" s="121"/>
      <c r="F34" s="150"/>
      <c r="G34" s="246"/>
      <c r="H34" s="247"/>
      <c r="I34" s="248"/>
      <c r="J34" s="249"/>
      <c r="K34" s="250"/>
      <c r="L34" s="251"/>
      <c r="M34" s="252"/>
      <c r="N34" s="253"/>
      <c r="O34" s="254"/>
      <c r="P34" s="255"/>
      <c r="Q34" s="256"/>
      <c r="R34" s="257"/>
      <c r="S34" s="231"/>
      <c r="T34" s="87"/>
      <c r="U34" s="125"/>
      <c r="V34" s="224"/>
      <c r="W34" s="139"/>
      <c r="X34" s="223"/>
      <c r="Y34" s="223"/>
      <c r="Z34" s="121"/>
      <c r="AA34" s="112"/>
      <c r="AB34" s="114"/>
      <c r="AC34" s="115"/>
      <c r="AD34" s="117"/>
      <c r="AE34" s="116"/>
      <c r="AF34" s="116"/>
      <c r="AG34" s="116"/>
      <c r="AH34" s="94" t="str">
        <f>IF(OR(ISBLANK(B34),AI34=1),"",IF(OR(COUNTBLANK(B34:L34)&gt;0,AND(ISBLANK(V34),ISBLANK(X34),ISBLANK(Y34)),AND(COUNTIF(DanhSachPhanDoan!$B$8:$B$16,#REF!)&gt;0,COUNTBLANK(M34:O34)&gt;0),AND(COUNTIF(DanhSachPhanDoan!$B$10:$B$16,#REF!)&gt;0,COUNTBLANK(P34:R34)&gt;0)),1,""))</f>
        <v/>
      </c>
      <c r="AI34" s="118" t="str">
        <f t="shared" si="0"/>
        <v/>
      </c>
      <c r="AJ34" s="125"/>
      <c r="AK34" s="139"/>
      <c r="AL34" s="116"/>
      <c r="AM34" s="165"/>
    </row>
    <row r="35" spans="1:39" ht="15.75" customHeight="1" x14ac:dyDescent="0.2">
      <c r="A35" s="158"/>
      <c r="B35" s="105"/>
      <c r="C35" s="125"/>
      <c r="D35" s="139"/>
      <c r="E35" s="121"/>
      <c r="F35" s="150"/>
      <c r="G35" s="246"/>
      <c r="H35" s="247"/>
      <c r="I35" s="248"/>
      <c r="J35" s="249"/>
      <c r="K35" s="250"/>
      <c r="L35" s="251"/>
      <c r="M35" s="252"/>
      <c r="N35" s="253"/>
      <c r="O35" s="254"/>
      <c r="P35" s="255"/>
      <c r="Q35" s="256"/>
      <c r="R35" s="257"/>
      <c r="S35" s="232"/>
      <c r="T35" s="121"/>
      <c r="U35" s="125"/>
      <c r="V35" s="224"/>
      <c r="W35" s="139"/>
      <c r="X35" s="224"/>
      <c r="Y35" s="223"/>
      <c r="Z35" s="121"/>
      <c r="AA35" s="112"/>
      <c r="AB35" s="114"/>
      <c r="AC35" s="115"/>
      <c r="AD35" s="117"/>
      <c r="AE35" s="116"/>
      <c r="AF35" s="116"/>
      <c r="AG35" s="116"/>
      <c r="AH35" s="94" t="str">
        <f>IF(OR(ISBLANK(B35),AI35=1),"",IF(OR(COUNTBLANK(B35:L35)&gt;0,AND(ISBLANK(V35),ISBLANK(X35),ISBLANK(Y35)),AND(COUNTIF(DanhSachPhanDoan!$B$8:$B$16,#REF!)&gt;0,COUNTBLANK(M35:O35)&gt;0),AND(COUNTIF(DanhSachPhanDoan!$B$10:$B$16,#REF!)&gt;0,COUNTBLANK(P35:R35)&gt;0)),1,""))</f>
        <v/>
      </c>
      <c r="AI35" s="118" t="str">
        <f t="shared" si="0"/>
        <v/>
      </c>
      <c r="AJ35" s="125"/>
      <c r="AK35" s="139"/>
      <c r="AL35" s="116"/>
      <c r="AM35" s="165"/>
    </row>
    <row r="36" spans="1:39" ht="15.75" customHeight="1" x14ac:dyDescent="0.2">
      <c r="A36" s="158"/>
      <c r="B36" s="105"/>
      <c r="C36" s="125"/>
      <c r="D36" s="139"/>
      <c r="E36" s="121"/>
      <c r="F36" s="150"/>
      <c r="G36" s="246"/>
      <c r="H36" s="247"/>
      <c r="I36" s="248"/>
      <c r="J36" s="249"/>
      <c r="K36" s="250"/>
      <c r="L36" s="251"/>
      <c r="M36" s="252"/>
      <c r="N36" s="253"/>
      <c r="O36" s="254"/>
      <c r="P36" s="255"/>
      <c r="Q36" s="256"/>
      <c r="R36" s="257"/>
      <c r="S36" s="232"/>
      <c r="T36" s="121"/>
      <c r="U36" s="125"/>
      <c r="V36" s="224"/>
      <c r="W36" s="139"/>
      <c r="X36" s="224"/>
      <c r="Y36" s="223"/>
      <c r="Z36" s="121"/>
      <c r="AA36" s="112"/>
      <c r="AB36" s="114"/>
      <c r="AC36" s="115"/>
      <c r="AD36" s="117"/>
      <c r="AE36" s="116"/>
      <c r="AF36" s="116"/>
      <c r="AG36" s="116"/>
      <c r="AH36" s="94" t="str">
        <f>IF(OR(ISBLANK(B36),AI36=1),"",IF(OR(COUNTBLANK(B36:L36)&gt;0,AND(ISBLANK(V36),ISBLANK(X36),ISBLANK(Y36)),AND(COUNTIF(DanhSachPhanDoan!$B$8:$B$16,#REF!)&gt;0,COUNTBLANK(M36:O36)&gt;0),AND(COUNTIF(DanhSachPhanDoan!$B$10:$B$16,#REF!)&gt;0,COUNTBLANK(P36:R36)&gt;0)),1,""))</f>
        <v/>
      </c>
      <c r="AI36" s="118" t="str">
        <f t="shared" si="0"/>
        <v/>
      </c>
      <c r="AJ36" s="125"/>
      <c r="AK36" s="139"/>
      <c r="AL36" s="116"/>
      <c r="AM36" s="165"/>
    </row>
    <row r="37" spans="1:39" ht="15.75" customHeight="1" x14ac:dyDescent="0.2">
      <c r="A37" s="158"/>
      <c r="B37" s="105"/>
      <c r="C37" s="125"/>
      <c r="D37" s="139"/>
      <c r="E37" s="121"/>
      <c r="F37" s="150"/>
      <c r="G37" s="246"/>
      <c r="H37" s="247"/>
      <c r="I37" s="248"/>
      <c r="J37" s="249"/>
      <c r="K37" s="250"/>
      <c r="L37" s="251"/>
      <c r="M37" s="252"/>
      <c r="N37" s="253"/>
      <c r="O37" s="254"/>
      <c r="P37" s="255"/>
      <c r="Q37" s="256"/>
      <c r="R37" s="257"/>
      <c r="S37" s="232"/>
      <c r="T37" s="121"/>
      <c r="U37" s="125"/>
      <c r="V37" s="224"/>
      <c r="W37" s="139"/>
      <c r="X37" s="224"/>
      <c r="Y37" s="223"/>
      <c r="Z37" s="121"/>
      <c r="AA37" s="112"/>
      <c r="AB37" s="114"/>
      <c r="AC37" s="115"/>
      <c r="AD37" s="117"/>
      <c r="AE37" s="116"/>
      <c r="AF37" s="116"/>
      <c r="AG37" s="116"/>
      <c r="AH37" s="94" t="str">
        <f>IF(OR(ISBLANK(B37),AI37=1),"",IF(OR(COUNTBLANK(B37:L37)&gt;0,AND(ISBLANK(V37),ISBLANK(X37),ISBLANK(Y37)),AND(COUNTIF(DanhSachPhanDoan!$B$8:$B$16,#REF!)&gt;0,COUNTBLANK(M37:O37)&gt;0),AND(COUNTIF(DanhSachPhanDoan!$B$10:$B$16,#REF!)&gt;0,COUNTBLANK(P37:R37)&gt;0)),1,""))</f>
        <v/>
      </c>
      <c r="AI37" s="118" t="str">
        <f t="shared" si="0"/>
        <v/>
      </c>
      <c r="AJ37" s="125"/>
      <c r="AK37" s="139"/>
      <c r="AL37" s="116"/>
      <c r="AM37" s="165"/>
    </row>
    <row r="38" spans="1:39" ht="15.75" customHeight="1" x14ac:dyDescent="0.2">
      <c r="A38" s="158"/>
      <c r="B38" s="105"/>
      <c r="C38" s="125"/>
      <c r="D38" s="139"/>
      <c r="E38" s="121"/>
      <c r="F38" s="150"/>
      <c r="G38" s="246"/>
      <c r="H38" s="247"/>
      <c r="I38" s="248"/>
      <c r="J38" s="249"/>
      <c r="K38" s="250"/>
      <c r="L38" s="251"/>
      <c r="M38" s="252"/>
      <c r="N38" s="253"/>
      <c r="O38" s="254"/>
      <c r="P38" s="255"/>
      <c r="Q38" s="256"/>
      <c r="R38" s="257"/>
      <c r="S38" s="231"/>
      <c r="T38" s="87"/>
      <c r="U38" s="125"/>
      <c r="V38" s="224"/>
      <c r="W38" s="139"/>
      <c r="X38" s="223"/>
      <c r="Y38" s="224"/>
      <c r="Z38" s="121"/>
      <c r="AA38" s="112"/>
      <c r="AB38" s="114"/>
      <c r="AC38" s="115"/>
      <c r="AD38" s="117"/>
      <c r="AE38" s="116"/>
      <c r="AF38" s="116"/>
      <c r="AG38" s="116"/>
      <c r="AH38" s="94" t="str">
        <f>IF(OR(ISBLANK(B38),AI38=1),"",IF(OR(COUNTBLANK(B38:L38)&gt;0,AND(ISBLANK(V38),ISBLANK(X38),ISBLANK(Y38)),AND(COUNTIF(DanhSachPhanDoan!$B$8:$B$16,#REF!)&gt;0,COUNTBLANK(M38:O38)&gt;0),AND(COUNTIF(DanhSachPhanDoan!$B$10:$B$16,#REF!)&gt;0,COUNTBLANK(P38:R38)&gt;0)),1,""))</f>
        <v/>
      </c>
      <c r="AI38" s="118" t="str">
        <f t="shared" si="0"/>
        <v/>
      </c>
      <c r="AJ38" s="125"/>
      <c r="AK38" s="139"/>
      <c r="AL38" s="116"/>
      <c r="AM38" s="165"/>
    </row>
    <row r="39" spans="1:39" ht="15.75" customHeight="1" x14ac:dyDescent="0.2">
      <c r="A39" s="158"/>
      <c r="B39" s="105"/>
      <c r="C39" s="125"/>
      <c r="D39" s="139"/>
      <c r="E39" s="121"/>
      <c r="F39" s="150"/>
      <c r="G39" s="246"/>
      <c r="H39" s="247"/>
      <c r="I39" s="248"/>
      <c r="J39" s="249"/>
      <c r="K39" s="250"/>
      <c r="L39" s="251"/>
      <c r="M39" s="252"/>
      <c r="N39" s="253"/>
      <c r="O39" s="254"/>
      <c r="P39" s="255"/>
      <c r="Q39" s="256"/>
      <c r="R39" s="257"/>
      <c r="S39" s="232"/>
      <c r="T39" s="121"/>
      <c r="U39" s="125"/>
      <c r="V39" s="224"/>
      <c r="W39" s="139"/>
      <c r="X39" s="224"/>
      <c r="Y39" s="223"/>
      <c r="Z39" s="121"/>
      <c r="AA39" s="112"/>
      <c r="AB39" s="114"/>
      <c r="AC39" s="115"/>
      <c r="AD39" s="117"/>
      <c r="AE39" s="116"/>
      <c r="AF39" s="116"/>
      <c r="AG39" s="116"/>
      <c r="AH39" s="94" t="str">
        <f>IF(OR(ISBLANK(B39),AI39=1),"",IF(OR(COUNTBLANK(B39:L39)&gt;0,AND(ISBLANK(V39),ISBLANK(X39),ISBLANK(Y39)),AND(COUNTIF(DanhSachPhanDoan!$B$8:$B$16,#REF!)&gt;0,COUNTBLANK(M39:O39)&gt;0),AND(COUNTIF(DanhSachPhanDoan!$B$10:$B$16,#REF!)&gt;0,COUNTBLANK(P39:R39)&gt;0)),1,""))</f>
        <v/>
      </c>
      <c r="AI39" s="118" t="str">
        <f t="shared" si="0"/>
        <v/>
      </c>
      <c r="AJ39" s="125"/>
      <c r="AK39" s="139"/>
      <c r="AL39" s="116"/>
      <c r="AM39" s="165"/>
    </row>
    <row r="40" spans="1:39" ht="15.75" customHeight="1" x14ac:dyDescent="0.2">
      <c r="A40" s="158"/>
      <c r="B40" s="105"/>
      <c r="C40" s="138"/>
      <c r="D40" s="139"/>
      <c r="E40" s="121"/>
      <c r="F40" s="150"/>
      <c r="G40" s="246"/>
      <c r="H40" s="247"/>
      <c r="I40" s="248"/>
      <c r="J40" s="255"/>
      <c r="K40" s="256"/>
      <c r="L40" s="257"/>
      <c r="M40" s="252"/>
      <c r="N40" s="253"/>
      <c r="O40" s="254"/>
      <c r="P40" s="255"/>
      <c r="Q40" s="256"/>
      <c r="R40" s="257"/>
      <c r="S40" s="232"/>
      <c r="T40" s="121"/>
      <c r="U40" s="125"/>
      <c r="V40" s="224"/>
      <c r="W40" s="139"/>
      <c r="X40" s="223"/>
      <c r="Y40" s="223"/>
      <c r="Z40" s="121"/>
      <c r="AA40" s="112"/>
      <c r="AB40" s="114"/>
      <c r="AC40" s="115"/>
      <c r="AD40" s="117"/>
      <c r="AE40" s="116"/>
      <c r="AF40" s="116"/>
      <c r="AG40" s="116"/>
      <c r="AH40" s="94" t="str">
        <f>IF(OR(ISBLANK(B40),AI40=1),"",IF(OR(COUNTBLANK(B40:L40)&gt;0,AND(ISBLANK(V40),ISBLANK(X40),ISBLANK(Y40)),AND(COUNTIF(DanhSachPhanDoan!$B$8:$B$16,#REF!)&gt;0,COUNTBLANK(M40:O40)&gt;0),AND(COUNTIF(DanhSachPhanDoan!$B$10:$B$16,#REF!)&gt;0,COUNTBLANK(P40:R40)&gt;0)),1,""))</f>
        <v/>
      </c>
      <c r="AI40" s="118" t="str">
        <f t="shared" si="0"/>
        <v/>
      </c>
      <c r="AJ40" s="125"/>
      <c r="AK40" s="139"/>
      <c r="AL40" s="116"/>
      <c r="AM40" s="165"/>
    </row>
    <row r="41" spans="1:39" s="192" customFormat="1" ht="15.75" customHeight="1" x14ac:dyDescent="0.2">
      <c r="A41" s="158"/>
      <c r="B41" s="105"/>
      <c r="C41" s="125"/>
      <c r="D41" s="139"/>
      <c r="E41" s="121"/>
      <c r="F41" s="150"/>
      <c r="G41" s="246"/>
      <c r="H41" s="247"/>
      <c r="I41" s="248"/>
      <c r="J41" s="249"/>
      <c r="K41" s="250"/>
      <c r="L41" s="251"/>
      <c r="M41" s="252"/>
      <c r="N41" s="253"/>
      <c r="O41" s="254"/>
      <c r="P41" s="255"/>
      <c r="Q41" s="256"/>
      <c r="R41" s="257"/>
      <c r="S41" s="232"/>
      <c r="T41" s="121"/>
      <c r="U41" s="125"/>
      <c r="V41" s="224"/>
      <c r="W41" s="139"/>
      <c r="X41" s="224"/>
      <c r="Y41" s="223"/>
      <c r="Z41" s="121"/>
      <c r="AA41" s="112"/>
      <c r="AB41" s="114"/>
      <c r="AC41" s="115"/>
      <c r="AD41" s="117"/>
      <c r="AE41" s="116"/>
      <c r="AF41" s="116"/>
      <c r="AG41" s="116"/>
      <c r="AH41" s="94" t="str">
        <f>IF(OR(ISBLANK(B41),AI41=1),"",IF(OR(COUNTBLANK(B41:L41)&gt;0,AND(ISBLANK(V41),ISBLANK(X41),ISBLANK(Y41)),AND(COUNTIF(DanhSachPhanDoan!$B$8:$B$16,#REF!)&gt;0,COUNTBLANK(M41:O41)&gt;0),AND(COUNTIF(DanhSachPhanDoan!$B$10:$B$16,#REF!)&gt;0,COUNTBLANK(P41:R41)&gt;0)),1,""))</f>
        <v/>
      </c>
      <c r="AI41" s="118" t="str">
        <f t="shared" si="0"/>
        <v/>
      </c>
      <c r="AJ41" s="125"/>
      <c r="AK41" s="139"/>
      <c r="AL41" s="116"/>
      <c r="AM41" s="165"/>
    </row>
    <row r="42" spans="1:39" s="192" customFormat="1" ht="15.75" customHeight="1" x14ac:dyDescent="0.2">
      <c r="A42" s="158"/>
      <c r="B42" s="105"/>
      <c r="C42" s="125"/>
      <c r="D42" s="139"/>
      <c r="E42" s="121"/>
      <c r="F42" s="150"/>
      <c r="G42" s="246"/>
      <c r="H42" s="247"/>
      <c r="I42" s="248"/>
      <c r="J42" s="249"/>
      <c r="K42" s="250"/>
      <c r="L42" s="251"/>
      <c r="M42" s="252"/>
      <c r="N42" s="253"/>
      <c r="O42" s="254"/>
      <c r="P42" s="255"/>
      <c r="Q42" s="256"/>
      <c r="R42" s="257"/>
      <c r="S42" s="232"/>
      <c r="T42" s="121"/>
      <c r="U42" s="125"/>
      <c r="V42" s="224"/>
      <c r="W42" s="139"/>
      <c r="X42" s="224"/>
      <c r="Y42" s="223"/>
      <c r="Z42" s="121"/>
      <c r="AA42" s="112"/>
      <c r="AB42" s="114"/>
      <c r="AC42" s="115"/>
      <c r="AD42" s="117"/>
      <c r="AE42" s="116"/>
      <c r="AF42" s="116"/>
      <c r="AG42" s="116"/>
      <c r="AH42" s="94" t="str">
        <f>IF(OR(ISBLANK(B42),AI42=1),"",IF(OR(COUNTBLANK(B42:L42)&gt;0,AND(ISBLANK(V42),ISBLANK(X42),ISBLANK(Y42)),AND(COUNTIF(DanhSachPhanDoan!$B$8:$B$16,#REF!)&gt;0,COUNTBLANK(M42:O42)&gt;0),AND(COUNTIF(DanhSachPhanDoan!$B$10:$B$16,#REF!)&gt;0,COUNTBLANK(P42:R42)&gt;0)),1,""))</f>
        <v/>
      </c>
      <c r="AI42" s="118" t="str">
        <f t="shared" si="0"/>
        <v/>
      </c>
      <c r="AJ42" s="125"/>
      <c r="AK42" s="139"/>
      <c r="AL42" s="139"/>
      <c r="AM42" s="166"/>
    </row>
    <row r="43" spans="1:39" s="192" customFormat="1" ht="15.75" customHeight="1" x14ac:dyDescent="0.2">
      <c r="A43" s="158"/>
      <c r="B43" s="105"/>
      <c r="C43" s="125"/>
      <c r="D43" s="139"/>
      <c r="E43" s="121"/>
      <c r="F43" s="150"/>
      <c r="G43" s="246"/>
      <c r="H43" s="247"/>
      <c r="I43" s="248"/>
      <c r="J43" s="249"/>
      <c r="K43" s="250"/>
      <c r="L43" s="251"/>
      <c r="M43" s="252"/>
      <c r="N43" s="253"/>
      <c r="O43" s="254"/>
      <c r="P43" s="255"/>
      <c r="Q43" s="256"/>
      <c r="R43" s="257"/>
      <c r="S43" s="232"/>
      <c r="T43" s="121"/>
      <c r="U43" s="125"/>
      <c r="V43" s="223"/>
      <c r="W43" s="139"/>
      <c r="X43" s="224"/>
      <c r="Y43" s="223"/>
      <c r="Z43" s="121"/>
      <c r="AA43" s="112"/>
      <c r="AB43" s="114"/>
      <c r="AC43" s="115"/>
      <c r="AD43" s="117"/>
      <c r="AE43" s="116"/>
      <c r="AF43" s="116"/>
      <c r="AG43" s="116"/>
      <c r="AH43" s="94" t="str">
        <f>IF(OR(ISBLANK(B43),AI43=1),"",IF(OR(COUNTBLANK(B43:L43)&gt;0,AND(ISBLANK(V43),ISBLANK(X43),ISBLANK(Y43)),AND(COUNTIF(DanhSachPhanDoan!$B$8:$B$16,#REF!)&gt;0,COUNTBLANK(M43:O43)&gt;0),AND(COUNTIF(DanhSachPhanDoan!$B$10:$B$16,#REF!)&gt;0,COUNTBLANK(P43:R43)&gt;0)),1,""))</f>
        <v/>
      </c>
      <c r="AI43" s="118" t="str">
        <f t="shared" si="0"/>
        <v/>
      </c>
      <c r="AJ43" s="125"/>
      <c r="AK43" s="139"/>
      <c r="AL43" s="116"/>
      <c r="AM43" s="165"/>
    </row>
    <row r="44" spans="1:39" s="192" customFormat="1" ht="15.75" customHeight="1" x14ac:dyDescent="0.2">
      <c r="A44" s="158"/>
      <c r="B44" s="105"/>
      <c r="C44" s="125"/>
      <c r="D44" s="139"/>
      <c r="E44" s="121"/>
      <c r="F44" s="150"/>
      <c r="G44" s="246"/>
      <c r="H44" s="247"/>
      <c r="I44" s="248"/>
      <c r="J44" s="249"/>
      <c r="K44" s="250"/>
      <c r="L44" s="251"/>
      <c r="M44" s="252"/>
      <c r="N44" s="253"/>
      <c r="O44" s="254"/>
      <c r="P44" s="255"/>
      <c r="Q44" s="256"/>
      <c r="R44" s="257"/>
      <c r="S44" s="232"/>
      <c r="T44" s="121"/>
      <c r="U44" s="125"/>
      <c r="V44" s="224"/>
      <c r="W44" s="139"/>
      <c r="X44" s="223"/>
      <c r="Y44" s="223"/>
      <c r="Z44" s="121"/>
      <c r="AA44" s="112"/>
      <c r="AB44" s="114"/>
      <c r="AC44" s="115"/>
      <c r="AD44" s="117"/>
      <c r="AE44" s="116"/>
      <c r="AF44" s="116"/>
      <c r="AG44" s="116"/>
      <c r="AH44" s="94" t="str">
        <f>IF(OR(ISBLANK(B44),AI44=1),"",IF(OR(COUNTBLANK(B44:L44)&gt;0,AND(ISBLANK(V44),ISBLANK(X44),ISBLANK(Y44)),AND(COUNTIF(DanhSachPhanDoan!$B$8:$B$16,#REF!)&gt;0,COUNTBLANK(M44:O44)&gt;0),AND(COUNTIF(DanhSachPhanDoan!$B$10:$B$16,#REF!)&gt;0,COUNTBLANK(P44:R44)&gt;0)),1,""))</f>
        <v/>
      </c>
      <c r="AI44" s="118" t="str">
        <f t="shared" si="0"/>
        <v/>
      </c>
      <c r="AJ44" s="125"/>
      <c r="AK44" s="139"/>
      <c r="AL44" s="116"/>
      <c r="AM44" s="165"/>
    </row>
    <row r="45" spans="1:39" s="192" customFormat="1" ht="15.75" customHeight="1" x14ac:dyDescent="0.2">
      <c r="A45" s="158"/>
      <c r="B45" s="105"/>
      <c r="C45" s="125"/>
      <c r="D45" s="139"/>
      <c r="E45" s="121"/>
      <c r="F45" s="150"/>
      <c r="G45" s="246"/>
      <c r="H45" s="247"/>
      <c r="I45" s="248"/>
      <c r="J45" s="249"/>
      <c r="K45" s="250"/>
      <c r="L45" s="251"/>
      <c r="M45" s="252"/>
      <c r="N45" s="253"/>
      <c r="O45" s="254"/>
      <c r="P45" s="255"/>
      <c r="Q45" s="256"/>
      <c r="R45" s="257"/>
      <c r="S45" s="232"/>
      <c r="T45" s="121"/>
      <c r="U45" s="125"/>
      <c r="V45" s="224"/>
      <c r="W45" s="139"/>
      <c r="X45" s="223"/>
      <c r="Y45" s="224"/>
      <c r="Z45" s="121"/>
      <c r="AA45" s="112"/>
      <c r="AB45" s="114"/>
      <c r="AC45" s="115"/>
      <c r="AD45" s="117"/>
      <c r="AE45" s="116"/>
      <c r="AF45" s="116"/>
      <c r="AG45" s="116"/>
      <c r="AH45" s="94" t="str">
        <f>IF(OR(ISBLANK(B45),AI45=1),"",IF(OR(COUNTBLANK(B45:L45)&gt;0,AND(ISBLANK(V45),ISBLANK(X45),ISBLANK(Y45)),AND(COUNTIF(DanhSachPhanDoan!$B$8:$B$16,#REF!)&gt;0,COUNTBLANK(M45:O45)&gt;0),AND(COUNTIF(DanhSachPhanDoan!$B$10:$B$16,#REF!)&gt;0,COUNTBLANK(P45:R45)&gt;0)),1,""))</f>
        <v/>
      </c>
      <c r="AI45" s="118" t="str">
        <f t="shared" si="0"/>
        <v/>
      </c>
      <c r="AJ45" s="125"/>
      <c r="AK45" s="139"/>
      <c r="AL45" s="116"/>
      <c r="AM45" s="165"/>
    </row>
    <row r="46" spans="1:39" s="192" customFormat="1" ht="15.75" customHeight="1" x14ac:dyDescent="0.2">
      <c r="A46" s="158"/>
      <c r="B46" s="105"/>
      <c r="C46" s="125"/>
      <c r="D46" s="139"/>
      <c r="E46" s="121"/>
      <c r="F46" s="150"/>
      <c r="G46" s="246"/>
      <c r="H46" s="247"/>
      <c r="I46" s="248"/>
      <c r="J46" s="249"/>
      <c r="K46" s="250"/>
      <c r="L46" s="251"/>
      <c r="M46" s="252"/>
      <c r="N46" s="253"/>
      <c r="O46" s="254"/>
      <c r="P46" s="255"/>
      <c r="Q46" s="256"/>
      <c r="R46" s="257"/>
      <c r="S46" s="231"/>
      <c r="T46" s="87"/>
      <c r="U46" s="125"/>
      <c r="V46" s="224"/>
      <c r="W46" s="139"/>
      <c r="X46" s="223"/>
      <c r="Y46" s="224"/>
      <c r="Z46" s="121"/>
      <c r="AA46" s="112"/>
      <c r="AB46" s="114"/>
      <c r="AC46" s="115"/>
      <c r="AD46" s="117"/>
      <c r="AE46" s="116"/>
      <c r="AF46" s="116"/>
      <c r="AG46" s="116"/>
      <c r="AH46" s="94" t="str">
        <f>IF(OR(ISBLANK(B46),AI46=1),"",IF(OR(COUNTBLANK(B46:L46)&gt;0,AND(ISBLANK(V46),ISBLANK(X46),ISBLANK(Y46)),AND(COUNTIF(DanhSachPhanDoan!$B$8:$B$16,#REF!)&gt;0,COUNTBLANK(M46:O46)&gt;0),AND(COUNTIF(DanhSachPhanDoan!$B$10:$B$16,#REF!)&gt;0,COUNTBLANK(P46:R46)&gt;0)),1,""))</f>
        <v/>
      </c>
      <c r="AI46" s="118" t="str">
        <f t="shared" si="0"/>
        <v/>
      </c>
      <c r="AJ46" s="125"/>
      <c r="AK46" s="139"/>
      <c r="AL46" s="116"/>
      <c r="AM46" s="165"/>
    </row>
    <row r="47" spans="1:39" s="192" customFormat="1" ht="15.75" customHeight="1" x14ac:dyDescent="0.2">
      <c r="A47" s="158"/>
      <c r="B47" s="105"/>
      <c r="C47" s="125"/>
      <c r="D47" s="139"/>
      <c r="E47" s="121"/>
      <c r="F47" s="150"/>
      <c r="G47" s="246"/>
      <c r="H47" s="247"/>
      <c r="I47" s="248"/>
      <c r="J47" s="249"/>
      <c r="K47" s="250"/>
      <c r="L47" s="251"/>
      <c r="M47" s="252"/>
      <c r="N47" s="253"/>
      <c r="O47" s="254"/>
      <c r="P47" s="255"/>
      <c r="Q47" s="256"/>
      <c r="R47" s="257"/>
      <c r="S47" s="231"/>
      <c r="T47" s="87"/>
      <c r="U47" s="125"/>
      <c r="V47" s="224"/>
      <c r="W47" s="139"/>
      <c r="X47" s="223"/>
      <c r="Y47" s="223"/>
      <c r="Z47" s="121"/>
      <c r="AA47" s="112"/>
      <c r="AB47" s="114"/>
      <c r="AC47" s="115"/>
      <c r="AD47" s="117"/>
      <c r="AE47" s="116"/>
      <c r="AF47" s="116"/>
      <c r="AG47" s="116"/>
      <c r="AH47" s="94" t="str">
        <f>IF(OR(ISBLANK(B47),AI47=1),"",IF(OR(COUNTBLANK(B47:L47)&gt;0,AND(ISBLANK(V47),ISBLANK(X47),ISBLANK(Y47)),AND(COUNTIF(DanhSachPhanDoan!$B$8:$B$16,#REF!)&gt;0,COUNTBLANK(M47:O47)&gt;0),AND(COUNTIF(DanhSachPhanDoan!$B$10:$B$16,#REF!)&gt;0,COUNTBLANK(P47:R47)&gt;0)),1,""))</f>
        <v/>
      </c>
      <c r="AI47" s="118" t="str">
        <f t="shared" si="0"/>
        <v/>
      </c>
      <c r="AJ47" s="125"/>
      <c r="AK47" s="139"/>
      <c r="AL47" s="116"/>
      <c r="AM47" s="165"/>
    </row>
    <row r="48" spans="1:39" s="192" customFormat="1" ht="15.75" customHeight="1" x14ac:dyDescent="0.2">
      <c r="A48" s="158"/>
      <c r="B48" s="105"/>
      <c r="C48" s="125"/>
      <c r="D48" s="139"/>
      <c r="E48" s="121"/>
      <c r="F48" s="150"/>
      <c r="G48" s="246"/>
      <c r="H48" s="247"/>
      <c r="I48" s="248"/>
      <c r="J48" s="249"/>
      <c r="K48" s="250"/>
      <c r="L48" s="251"/>
      <c r="M48" s="252"/>
      <c r="N48" s="253"/>
      <c r="O48" s="254"/>
      <c r="P48" s="255"/>
      <c r="Q48" s="256"/>
      <c r="R48" s="257"/>
      <c r="S48" s="232"/>
      <c r="T48" s="121"/>
      <c r="U48" s="125"/>
      <c r="V48" s="224"/>
      <c r="W48" s="139"/>
      <c r="X48" s="224"/>
      <c r="Y48" s="223"/>
      <c r="Z48" s="121"/>
      <c r="AA48" s="112"/>
      <c r="AB48" s="114"/>
      <c r="AC48" s="115"/>
      <c r="AD48" s="117"/>
      <c r="AE48" s="116"/>
      <c r="AF48" s="116"/>
      <c r="AG48" s="116"/>
      <c r="AH48" s="94" t="str">
        <f>IF(OR(ISBLANK(B48),AI48=1),"",IF(OR(COUNTBLANK(B48:L48)&gt;0,AND(ISBLANK(V48),ISBLANK(X48),ISBLANK(Y48)),AND(COUNTIF(DanhSachPhanDoan!$B$8:$B$16,#REF!)&gt;0,COUNTBLANK(M48:O48)&gt;0),AND(COUNTIF(DanhSachPhanDoan!$B$10:$B$16,#REF!)&gt;0,COUNTBLANK(P48:R48)&gt;0)),1,""))</f>
        <v/>
      </c>
      <c r="AI48" s="118" t="str">
        <f t="shared" si="0"/>
        <v/>
      </c>
      <c r="AJ48" s="125"/>
      <c r="AK48" s="139"/>
      <c r="AL48" s="116"/>
      <c r="AM48" s="165"/>
    </row>
    <row r="49" spans="1:39" s="192" customFormat="1" ht="15.75" customHeight="1" x14ac:dyDescent="0.2">
      <c r="A49" s="158"/>
      <c r="B49" s="105"/>
      <c r="C49" s="125"/>
      <c r="D49" s="139"/>
      <c r="E49" s="121"/>
      <c r="F49" s="150"/>
      <c r="G49" s="246"/>
      <c r="H49" s="247"/>
      <c r="I49" s="248"/>
      <c r="J49" s="249"/>
      <c r="K49" s="250"/>
      <c r="L49" s="251"/>
      <c r="M49" s="252"/>
      <c r="N49" s="253"/>
      <c r="O49" s="254"/>
      <c r="P49" s="255"/>
      <c r="Q49" s="256"/>
      <c r="R49" s="257"/>
      <c r="S49" s="232"/>
      <c r="T49" s="121"/>
      <c r="U49" s="125"/>
      <c r="V49" s="224"/>
      <c r="W49" s="139"/>
      <c r="X49" s="224"/>
      <c r="Y49" s="223"/>
      <c r="Z49" s="121"/>
      <c r="AA49" s="112"/>
      <c r="AB49" s="114"/>
      <c r="AC49" s="115"/>
      <c r="AD49" s="117"/>
      <c r="AE49" s="116"/>
      <c r="AF49" s="116"/>
      <c r="AG49" s="116"/>
      <c r="AH49" s="94" t="str">
        <f>IF(OR(ISBLANK(B49),AI49=1),"",IF(OR(COUNTBLANK(B49:L49)&gt;0,AND(ISBLANK(V49),ISBLANK(X49),ISBLANK(Y49)),AND(COUNTIF(DanhSachPhanDoan!$B$8:$B$16,#REF!)&gt;0,COUNTBLANK(M49:O49)&gt;0),AND(COUNTIF(DanhSachPhanDoan!$B$10:$B$16,#REF!)&gt;0,COUNTBLANK(P49:R49)&gt;0)),1,""))</f>
        <v/>
      </c>
      <c r="AI49" s="118" t="str">
        <f t="shared" si="0"/>
        <v/>
      </c>
      <c r="AJ49" s="125"/>
      <c r="AK49" s="139"/>
      <c r="AL49" s="116"/>
      <c r="AM49" s="165"/>
    </row>
    <row r="50" spans="1:39" s="192" customFormat="1" ht="15.75" customHeight="1" x14ac:dyDescent="0.2">
      <c r="A50" s="158"/>
      <c r="B50" s="105"/>
      <c r="C50" s="125"/>
      <c r="D50" s="139"/>
      <c r="E50" s="121"/>
      <c r="F50" s="150"/>
      <c r="G50" s="246"/>
      <c r="H50" s="247"/>
      <c r="I50" s="248"/>
      <c r="J50" s="249"/>
      <c r="K50" s="250"/>
      <c r="L50" s="251"/>
      <c r="M50" s="252"/>
      <c r="N50" s="253"/>
      <c r="O50" s="254"/>
      <c r="P50" s="255"/>
      <c r="Q50" s="256"/>
      <c r="R50" s="257"/>
      <c r="S50" s="232"/>
      <c r="T50" s="121"/>
      <c r="U50" s="125"/>
      <c r="V50" s="224"/>
      <c r="W50" s="139"/>
      <c r="X50" s="224"/>
      <c r="Y50" s="223"/>
      <c r="Z50" s="121"/>
      <c r="AA50" s="112"/>
      <c r="AB50" s="114"/>
      <c r="AC50" s="115"/>
      <c r="AD50" s="117"/>
      <c r="AE50" s="116"/>
      <c r="AF50" s="116"/>
      <c r="AG50" s="116"/>
      <c r="AH50" s="94" t="str">
        <f>IF(OR(ISBLANK(B50),AI50=1),"",IF(OR(COUNTBLANK(B50:L50)&gt;0,AND(ISBLANK(V50),ISBLANK(X50),ISBLANK(Y50)),AND(COUNTIF(DanhSachPhanDoan!$B$8:$B$16,#REF!)&gt;0,COUNTBLANK(M50:O50)&gt;0),AND(COUNTIF(DanhSachPhanDoan!$B$10:$B$16,#REF!)&gt;0,COUNTBLANK(P50:R50)&gt;0)),1,""))</f>
        <v/>
      </c>
      <c r="AI50" s="118" t="str">
        <f t="shared" si="0"/>
        <v/>
      </c>
      <c r="AJ50" s="125"/>
      <c r="AK50" s="139"/>
      <c r="AL50" s="116"/>
      <c r="AM50" s="165"/>
    </row>
    <row r="51" spans="1:39" s="192" customFormat="1" ht="15.75" customHeight="1" x14ac:dyDescent="0.2">
      <c r="A51" s="158"/>
      <c r="B51" s="105"/>
      <c r="C51" s="125"/>
      <c r="D51" s="139"/>
      <c r="E51" s="121"/>
      <c r="F51" s="150"/>
      <c r="G51" s="246"/>
      <c r="H51" s="247"/>
      <c r="I51" s="248"/>
      <c r="J51" s="249"/>
      <c r="K51" s="250"/>
      <c r="L51" s="251"/>
      <c r="M51" s="252"/>
      <c r="N51" s="253"/>
      <c r="O51" s="254"/>
      <c r="P51" s="255"/>
      <c r="Q51" s="256"/>
      <c r="R51" s="257"/>
      <c r="S51" s="231"/>
      <c r="T51" s="87"/>
      <c r="U51" s="125"/>
      <c r="V51" s="224"/>
      <c r="W51" s="139"/>
      <c r="X51" s="223"/>
      <c r="Y51" s="224"/>
      <c r="Z51" s="121"/>
      <c r="AA51" s="112"/>
      <c r="AB51" s="114"/>
      <c r="AC51" s="115"/>
      <c r="AD51" s="117"/>
      <c r="AE51" s="116"/>
      <c r="AF51" s="116"/>
      <c r="AG51" s="116"/>
      <c r="AH51" s="94" t="str">
        <f>IF(OR(ISBLANK(B51),AI51=1),"",IF(OR(COUNTBLANK(B51:L51)&gt;0,AND(ISBLANK(V51),ISBLANK(X51),ISBLANK(Y51)),AND(COUNTIF(DanhSachPhanDoan!$B$8:$B$16,#REF!)&gt;0,COUNTBLANK(M51:O51)&gt;0),AND(COUNTIF(DanhSachPhanDoan!$B$10:$B$16,#REF!)&gt;0,COUNTBLANK(P51:R51)&gt;0)),1,""))</f>
        <v/>
      </c>
      <c r="AI51" s="118" t="str">
        <f t="shared" si="0"/>
        <v/>
      </c>
      <c r="AJ51" s="125"/>
      <c r="AK51" s="139"/>
      <c r="AL51" s="116"/>
      <c r="AM51" s="165"/>
    </row>
    <row r="52" spans="1:39" s="192" customFormat="1" ht="15.75" customHeight="1" x14ac:dyDescent="0.2">
      <c r="A52" s="158"/>
      <c r="B52" s="105"/>
      <c r="C52" s="125"/>
      <c r="D52" s="139"/>
      <c r="E52" s="121"/>
      <c r="F52" s="150"/>
      <c r="G52" s="246"/>
      <c r="H52" s="247"/>
      <c r="I52" s="248"/>
      <c r="J52" s="249"/>
      <c r="K52" s="250"/>
      <c r="L52" s="251"/>
      <c r="M52" s="252"/>
      <c r="N52" s="253"/>
      <c r="O52" s="254"/>
      <c r="P52" s="255"/>
      <c r="Q52" s="256"/>
      <c r="R52" s="257"/>
      <c r="S52" s="232"/>
      <c r="T52" s="121"/>
      <c r="U52" s="125"/>
      <c r="V52" s="224"/>
      <c r="W52" s="139"/>
      <c r="X52" s="224"/>
      <c r="Y52" s="223"/>
      <c r="Z52" s="121"/>
      <c r="AA52" s="112"/>
      <c r="AB52" s="114"/>
      <c r="AC52" s="115"/>
      <c r="AD52" s="117"/>
      <c r="AE52" s="116"/>
      <c r="AF52" s="116"/>
      <c r="AG52" s="116"/>
      <c r="AH52" s="94" t="str">
        <f>IF(OR(ISBLANK(B52),AI52=1),"",IF(OR(COUNTBLANK(B52:L52)&gt;0,AND(ISBLANK(V52),ISBLANK(X52),ISBLANK(Y52)),AND(COUNTIF(DanhSachPhanDoan!$B$8:$B$16,#REF!)&gt;0,COUNTBLANK(M52:O52)&gt;0),AND(COUNTIF(DanhSachPhanDoan!$B$10:$B$16,#REF!)&gt;0,COUNTBLANK(P52:R52)&gt;0)),1,""))</f>
        <v/>
      </c>
      <c r="AI52" s="118" t="str">
        <f t="shared" si="0"/>
        <v/>
      </c>
      <c r="AJ52" s="125"/>
      <c r="AK52" s="139"/>
      <c r="AL52" s="116"/>
      <c r="AM52" s="165"/>
    </row>
    <row r="53" spans="1:39" s="192" customFormat="1" ht="15.75" customHeight="1" x14ac:dyDescent="0.2">
      <c r="A53" s="158"/>
      <c r="B53" s="105"/>
      <c r="C53" s="138"/>
      <c r="D53" s="139"/>
      <c r="E53" s="121"/>
      <c r="F53" s="150"/>
      <c r="G53" s="246"/>
      <c r="H53" s="247"/>
      <c r="I53" s="248"/>
      <c r="J53" s="255"/>
      <c r="K53" s="256"/>
      <c r="L53" s="257"/>
      <c r="M53" s="252"/>
      <c r="N53" s="253"/>
      <c r="O53" s="254"/>
      <c r="P53" s="255"/>
      <c r="Q53" s="256"/>
      <c r="R53" s="257"/>
      <c r="S53" s="232"/>
      <c r="T53" s="121"/>
      <c r="U53" s="125"/>
      <c r="V53" s="224"/>
      <c r="W53" s="139"/>
      <c r="X53" s="223"/>
      <c r="Y53" s="223"/>
      <c r="Z53" s="121"/>
      <c r="AA53" s="112"/>
      <c r="AB53" s="114"/>
      <c r="AC53" s="115"/>
      <c r="AD53" s="117"/>
      <c r="AE53" s="116"/>
      <c r="AF53" s="116"/>
      <c r="AG53" s="116"/>
      <c r="AH53" s="94" t="str">
        <f>IF(OR(ISBLANK(B53),AI53=1),"",IF(OR(COUNTBLANK(B53:L53)&gt;0,AND(ISBLANK(V53),ISBLANK(X53),ISBLANK(Y53)),AND(COUNTIF(DanhSachPhanDoan!$B$8:$B$16,#REF!)&gt;0,COUNTBLANK(M53:O53)&gt;0),AND(COUNTIF(DanhSachPhanDoan!$B$10:$B$16,#REF!)&gt;0,COUNTBLANK(P53:R53)&gt;0)),1,""))</f>
        <v/>
      </c>
      <c r="AI53" s="118" t="str">
        <f t="shared" si="0"/>
        <v/>
      </c>
      <c r="AJ53" s="125"/>
      <c r="AK53" s="139"/>
      <c r="AL53" s="116"/>
      <c r="AM53" s="165"/>
    </row>
    <row r="54" spans="1:39" s="192" customFormat="1" ht="15.75" customHeight="1" x14ac:dyDescent="0.2">
      <c r="A54" s="158"/>
      <c r="B54" s="105"/>
      <c r="C54" s="138"/>
      <c r="D54" s="139"/>
      <c r="E54" s="121"/>
      <c r="F54" s="150"/>
      <c r="G54" s="246"/>
      <c r="H54" s="247"/>
      <c r="I54" s="248"/>
      <c r="J54" s="255"/>
      <c r="K54" s="256"/>
      <c r="L54" s="257"/>
      <c r="M54" s="252"/>
      <c r="N54" s="253"/>
      <c r="O54" s="254"/>
      <c r="P54" s="255"/>
      <c r="Q54" s="256"/>
      <c r="R54" s="257"/>
      <c r="S54" s="232"/>
      <c r="T54" s="121"/>
      <c r="U54" s="125"/>
      <c r="V54" s="224"/>
      <c r="W54" s="139"/>
      <c r="X54" s="223"/>
      <c r="Y54" s="223"/>
      <c r="Z54" s="121"/>
      <c r="AA54" s="112"/>
      <c r="AB54" s="114"/>
      <c r="AC54" s="115"/>
      <c r="AD54" s="117"/>
      <c r="AE54" s="116"/>
      <c r="AF54" s="116"/>
      <c r="AG54" s="116"/>
      <c r="AH54" s="94" t="str">
        <f>IF(OR(ISBLANK(B54),AI54=1),"",IF(OR(COUNTBLANK(B54:L54)&gt;0,AND(ISBLANK(V54),ISBLANK(X54),ISBLANK(Y54)),AND(COUNTIF(DanhSachPhanDoan!$B$8:$B$16,#REF!)&gt;0,COUNTBLANK(M54:O54)&gt;0),AND(COUNTIF(DanhSachPhanDoan!$B$10:$B$16,#REF!)&gt;0,COUNTBLANK(P54:R54)&gt;0)),1,""))</f>
        <v/>
      </c>
      <c r="AI54" s="118" t="str">
        <f t="shared" si="0"/>
        <v/>
      </c>
      <c r="AJ54" s="125"/>
      <c r="AK54" s="139"/>
      <c r="AL54" s="116"/>
      <c r="AM54" s="165"/>
    </row>
    <row r="55" spans="1:39" s="192" customFormat="1" ht="15.75" customHeight="1" x14ac:dyDescent="0.2">
      <c r="A55" s="158"/>
      <c r="B55" s="105"/>
      <c r="C55" s="138"/>
      <c r="D55" s="139"/>
      <c r="E55" s="121"/>
      <c r="F55" s="150"/>
      <c r="G55" s="246"/>
      <c r="H55" s="247"/>
      <c r="I55" s="248"/>
      <c r="J55" s="255"/>
      <c r="K55" s="256"/>
      <c r="L55" s="257"/>
      <c r="M55" s="252"/>
      <c r="N55" s="253"/>
      <c r="O55" s="254"/>
      <c r="P55" s="255"/>
      <c r="Q55" s="256"/>
      <c r="R55" s="257"/>
      <c r="S55" s="232"/>
      <c r="T55" s="121"/>
      <c r="U55" s="125"/>
      <c r="V55" s="224"/>
      <c r="W55" s="139"/>
      <c r="X55" s="223"/>
      <c r="Y55" s="223"/>
      <c r="Z55" s="121"/>
      <c r="AA55" s="112"/>
      <c r="AB55" s="114"/>
      <c r="AC55" s="115"/>
      <c r="AD55" s="117"/>
      <c r="AE55" s="116"/>
      <c r="AF55" s="116"/>
      <c r="AG55" s="116"/>
      <c r="AH55" s="94" t="str">
        <f>IF(OR(ISBLANK(B55),AI55=1),"",IF(OR(COUNTBLANK(B55:L55)&gt;0,AND(ISBLANK(V55),ISBLANK(X55),ISBLANK(Y55)),AND(COUNTIF(DanhSachPhanDoan!$B$8:$B$16,#REF!)&gt;0,COUNTBLANK(M55:O55)&gt;0),AND(COUNTIF(DanhSachPhanDoan!$B$10:$B$16,#REF!)&gt;0,COUNTBLANK(P55:R55)&gt;0)),1,""))</f>
        <v/>
      </c>
      <c r="AI55" s="118" t="str">
        <f t="shared" si="0"/>
        <v/>
      </c>
      <c r="AJ55" s="125"/>
      <c r="AK55" s="139"/>
      <c r="AL55" s="116"/>
      <c r="AM55" s="165"/>
    </row>
    <row r="56" spans="1:39" s="192" customFormat="1" ht="15.75" customHeight="1" x14ac:dyDescent="0.2">
      <c r="A56" s="158"/>
      <c r="B56" s="105"/>
      <c r="C56" s="138"/>
      <c r="D56" s="139"/>
      <c r="E56" s="121"/>
      <c r="F56" s="150"/>
      <c r="G56" s="246"/>
      <c r="H56" s="247"/>
      <c r="I56" s="248"/>
      <c r="J56" s="255"/>
      <c r="K56" s="256"/>
      <c r="L56" s="257"/>
      <c r="M56" s="252"/>
      <c r="N56" s="253"/>
      <c r="O56" s="254"/>
      <c r="P56" s="255"/>
      <c r="Q56" s="256"/>
      <c r="R56" s="257"/>
      <c r="S56" s="232"/>
      <c r="T56" s="121"/>
      <c r="U56" s="125"/>
      <c r="V56" s="224"/>
      <c r="W56" s="139"/>
      <c r="X56" s="223"/>
      <c r="Y56" s="223"/>
      <c r="Z56" s="121"/>
      <c r="AA56" s="112"/>
      <c r="AB56" s="114"/>
      <c r="AC56" s="115"/>
      <c r="AD56" s="117"/>
      <c r="AE56" s="116"/>
      <c r="AF56" s="116"/>
      <c r="AG56" s="116"/>
      <c r="AH56" s="94" t="str">
        <f>IF(OR(ISBLANK(B56),AI56=1),"",IF(OR(COUNTBLANK(B56:L56)&gt;0,AND(ISBLANK(V56),ISBLANK(X56),ISBLANK(Y56)),AND(COUNTIF(DanhSachPhanDoan!$B$8:$B$16,#REF!)&gt;0,COUNTBLANK(M56:O56)&gt;0),AND(COUNTIF(DanhSachPhanDoan!$B$10:$B$16,#REF!)&gt;0,COUNTBLANK(P56:R56)&gt;0)),1,""))</f>
        <v/>
      </c>
      <c r="AI56" s="118" t="str">
        <f t="shared" si="0"/>
        <v/>
      </c>
      <c r="AJ56" s="125"/>
      <c r="AK56" s="139"/>
      <c r="AL56" s="116"/>
      <c r="AM56" s="165"/>
    </row>
    <row r="57" spans="1:39" s="192" customFormat="1" ht="15.75" customHeight="1" x14ac:dyDescent="0.2">
      <c r="A57" s="158"/>
      <c r="B57" s="105"/>
      <c r="C57" s="138"/>
      <c r="D57" s="139"/>
      <c r="E57" s="121"/>
      <c r="F57" s="150"/>
      <c r="G57" s="246"/>
      <c r="H57" s="247"/>
      <c r="I57" s="248"/>
      <c r="J57" s="255"/>
      <c r="K57" s="256"/>
      <c r="L57" s="257"/>
      <c r="M57" s="252"/>
      <c r="N57" s="253"/>
      <c r="O57" s="254"/>
      <c r="P57" s="255"/>
      <c r="Q57" s="256"/>
      <c r="R57" s="257"/>
      <c r="S57" s="232"/>
      <c r="T57" s="121"/>
      <c r="U57" s="125"/>
      <c r="V57" s="224"/>
      <c r="W57" s="139"/>
      <c r="X57" s="223"/>
      <c r="Y57" s="223"/>
      <c r="Z57" s="121"/>
      <c r="AA57" s="112"/>
      <c r="AB57" s="114"/>
      <c r="AC57" s="115"/>
      <c r="AD57" s="117"/>
      <c r="AE57" s="116"/>
      <c r="AF57" s="116"/>
      <c r="AG57" s="116"/>
      <c r="AH57" s="94" t="str">
        <f>IF(OR(ISBLANK(B57),AI57=1),"",IF(OR(COUNTBLANK(B57:L57)&gt;0,AND(ISBLANK(V57),ISBLANK(X57),ISBLANK(Y57)),AND(COUNTIF(DanhSachPhanDoan!$B$8:$B$16,#REF!)&gt;0,COUNTBLANK(M57:O57)&gt;0),AND(COUNTIF(DanhSachPhanDoan!$B$10:$B$16,#REF!)&gt;0,COUNTBLANK(P57:R57)&gt;0)),1,""))</f>
        <v/>
      </c>
      <c r="AI57" s="118" t="str">
        <f t="shared" si="0"/>
        <v/>
      </c>
      <c r="AJ57" s="125"/>
      <c r="AK57" s="139"/>
      <c r="AL57" s="116"/>
      <c r="AM57" s="165"/>
    </row>
    <row r="58" spans="1:39" s="192" customFormat="1" ht="15.75" customHeight="1" x14ac:dyDescent="0.2">
      <c r="A58" s="158"/>
      <c r="B58" s="105"/>
      <c r="C58" s="138"/>
      <c r="D58" s="139"/>
      <c r="E58" s="121"/>
      <c r="F58" s="150"/>
      <c r="G58" s="246"/>
      <c r="H58" s="247"/>
      <c r="I58" s="248"/>
      <c r="J58" s="255"/>
      <c r="K58" s="256"/>
      <c r="L58" s="257"/>
      <c r="M58" s="252"/>
      <c r="N58" s="253"/>
      <c r="O58" s="254"/>
      <c r="P58" s="255"/>
      <c r="Q58" s="256"/>
      <c r="R58" s="257"/>
      <c r="S58" s="232"/>
      <c r="T58" s="121"/>
      <c r="U58" s="125"/>
      <c r="V58" s="224"/>
      <c r="W58" s="139"/>
      <c r="X58" s="223"/>
      <c r="Y58" s="223"/>
      <c r="Z58" s="121"/>
      <c r="AA58" s="112"/>
      <c r="AB58" s="114"/>
      <c r="AC58" s="115"/>
      <c r="AD58" s="117"/>
      <c r="AE58" s="116"/>
      <c r="AF58" s="116"/>
      <c r="AG58" s="116"/>
      <c r="AH58" s="94" t="str">
        <f>IF(OR(ISBLANK(B58),AI58=1),"",IF(OR(COUNTBLANK(B58:L58)&gt;0,AND(ISBLANK(V58),ISBLANK(X58),ISBLANK(Y58)),AND(COUNTIF(DanhSachPhanDoan!$B$8:$B$16,#REF!)&gt;0,COUNTBLANK(M58:O58)&gt;0),AND(COUNTIF(DanhSachPhanDoan!$B$10:$B$16,#REF!)&gt;0,COUNTBLANK(P58:R58)&gt;0)),1,""))</f>
        <v/>
      </c>
      <c r="AI58" s="118" t="str">
        <f t="shared" si="0"/>
        <v/>
      </c>
      <c r="AJ58" s="125"/>
      <c r="AK58" s="139"/>
      <c r="AL58" s="116"/>
      <c r="AM58" s="165"/>
    </row>
    <row r="59" spans="1:39" s="192" customFormat="1" ht="15.75" customHeight="1" x14ac:dyDescent="0.2">
      <c r="A59" s="158"/>
      <c r="B59" s="105"/>
      <c r="C59" s="138"/>
      <c r="D59" s="139"/>
      <c r="E59" s="121"/>
      <c r="F59" s="150"/>
      <c r="G59" s="246"/>
      <c r="H59" s="247"/>
      <c r="I59" s="248"/>
      <c r="J59" s="255"/>
      <c r="K59" s="256"/>
      <c r="L59" s="257"/>
      <c r="M59" s="252"/>
      <c r="N59" s="253"/>
      <c r="O59" s="254"/>
      <c r="P59" s="255"/>
      <c r="Q59" s="256"/>
      <c r="R59" s="257"/>
      <c r="S59" s="232"/>
      <c r="T59" s="121"/>
      <c r="U59" s="125"/>
      <c r="V59" s="224"/>
      <c r="W59" s="139"/>
      <c r="X59" s="223"/>
      <c r="Y59" s="223"/>
      <c r="Z59" s="121"/>
      <c r="AA59" s="112"/>
      <c r="AB59" s="114"/>
      <c r="AC59" s="115"/>
      <c r="AD59" s="117"/>
      <c r="AE59" s="116"/>
      <c r="AF59" s="116"/>
      <c r="AG59" s="116"/>
      <c r="AH59" s="94" t="str">
        <f>IF(OR(ISBLANK(B59),AI59=1),"",IF(OR(COUNTBLANK(B59:L59)&gt;0,AND(ISBLANK(V59),ISBLANK(X59),ISBLANK(Y59)),AND(COUNTIF(DanhSachPhanDoan!$B$8:$B$16,#REF!)&gt;0,COUNTBLANK(M59:O59)&gt;0),AND(COUNTIF(DanhSachPhanDoan!$B$10:$B$16,#REF!)&gt;0,COUNTBLANK(P59:R59)&gt;0)),1,""))</f>
        <v/>
      </c>
      <c r="AI59" s="118" t="str">
        <f t="shared" si="0"/>
        <v/>
      </c>
      <c r="AJ59" s="125"/>
      <c r="AK59" s="139"/>
      <c r="AL59" s="116"/>
      <c r="AM59" s="165"/>
    </row>
    <row r="60" spans="1:39" ht="15.75" customHeight="1" x14ac:dyDescent="0.2">
      <c r="A60" s="158"/>
      <c r="B60" s="105"/>
      <c r="C60" s="125"/>
      <c r="D60" s="139"/>
      <c r="E60" s="121"/>
      <c r="F60" s="150"/>
      <c r="G60" s="246"/>
      <c r="H60" s="247"/>
      <c r="I60" s="248"/>
      <c r="J60" s="249"/>
      <c r="K60" s="250"/>
      <c r="L60" s="251"/>
      <c r="M60" s="252"/>
      <c r="N60" s="253"/>
      <c r="O60" s="254"/>
      <c r="P60" s="255"/>
      <c r="Q60" s="256"/>
      <c r="R60" s="257"/>
      <c r="S60" s="231"/>
      <c r="T60" s="87"/>
      <c r="U60" s="125"/>
      <c r="V60" s="224"/>
      <c r="W60" s="139"/>
      <c r="X60" s="223"/>
      <c r="Y60" s="223"/>
      <c r="Z60" s="87"/>
      <c r="AA60" s="112"/>
      <c r="AB60" s="114"/>
      <c r="AC60" s="115"/>
      <c r="AD60" s="117"/>
      <c r="AE60" s="116"/>
      <c r="AF60" s="116"/>
      <c r="AG60" s="116"/>
      <c r="AH60" s="94" t="str">
        <f>IF(OR(ISBLANK(B60),AI60=1),"",IF(OR(COUNTBLANK(B60:L60)&gt;0,AND(ISBLANK(V60),ISBLANK(X60),ISBLANK(Y60)),AND(COUNTIF(DanhSachPhanDoan!$B$8:$B$16,#REF!)&gt;0,COUNTBLANK(M60:O60)&gt;0),AND(COUNTIF(DanhSachPhanDoan!$B$10:$B$16,#REF!)&gt;0,COUNTBLANK(P60:R60)&gt;0)),1,""))</f>
        <v/>
      </c>
      <c r="AI60" s="118" t="str">
        <f t="shared" si="0"/>
        <v/>
      </c>
      <c r="AJ60" s="125"/>
      <c r="AK60" s="139"/>
      <c r="AL60" s="116"/>
      <c r="AM60" s="165"/>
    </row>
    <row r="61" spans="1:39" ht="15.75" customHeight="1" x14ac:dyDescent="0.2">
      <c r="A61" s="158"/>
      <c r="B61" s="105"/>
      <c r="C61" s="125"/>
      <c r="D61" s="139"/>
      <c r="E61" s="121"/>
      <c r="F61" s="150"/>
      <c r="G61" s="246"/>
      <c r="H61" s="247"/>
      <c r="I61" s="248"/>
      <c r="J61" s="249"/>
      <c r="K61" s="250"/>
      <c r="L61" s="251"/>
      <c r="M61" s="252"/>
      <c r="N61" s="253"/>
      <c r="O61" s="254"/>
      <c r="P61" s="255"/>
      <c r="Q61" s="256"/>
      <c r="R61" s="257"/>
      <c r="S61" s="232"/>
      <c r="T61" s="121"/>
      <c r="U61" s="125"/>
      <c r="V61" s="224"/>
      <c r="W61" s="139"/>
      <c r="X61" s="224"/>
      <c r="Y61" s="223"/>
      <c r="Z61" s="121"/>
      <c r="AA61" s="112"/>
      <c r="AB61" s="114"/>
      <c r="AC61" s="115"/>
      <c r="AD61" s="117"/>
      <c r="AE61" s="116"/>
      <c r="AF61" s="116"/>
      <c r="AG61" s="116"/>
      <c r="AH61" s="94" t="str">
        <f>IF(OR(ISBLANK(B61),AI61=1),"",IF(OR(COUNTBLANK(B61:L61)&gt;0,AND(ISBLANK(V61),ISBLANK(X61),ISBLANK(Y61)),AND(COUNTIF(DanhSachPhanDoan!$B$8:$B$16,#REF!)&gt;0,COUNTBLANK(M61:O61)&gt;0),AND(COUNTIF(DanhSachPhanDoan!$B$10:$B$16,#REF!)&gt;0,COUNTBLANK(P61:R61)&gt;0)),1,""))</f>
        <v/>
      </c>
      <c r="AI61" s="118" t="str">
        <f t="shared" si="0"/>
        <v/>
      </c>
      <c r="AJ61" s="125"/>
      <c r="AK61" s="139"/>
      <c r="AL61" s="116"/>
      <c r="AM61" s="165"/>
    </row>
    <row r="62" spans="1:39" ht="15.75" customHeight="1" x14ac:dyDescent="0.2">
      <c r="A62" s="158"/>
      <c r="B62" s="105"/>
      <c r="C62" s="138"/>
      <c r="D62" s="139"/>
      <c r="E62" s="121"/>
      <c r="F62" s="150"/>
      <c r="G62" s="252"/>
      <c r="H62" s="253"/>
      <c r="I62" s="254"/>
      <c r="J62" s="255"/>
      <c r="K62" s="256"/>
      <c r="L62" s="257"/>
      <c r="M62" s="252"/>
      <c r="N62" s="253"/>
      <c r="O62" s="254"/>
      <c r="P62" s="255"/>
      <c r="Q62" s="256"/>
      <c r="R62" s="257"/>
      <c r="S62" s="232"/>
      <c r="T62" s="121"/>
      <c r="U62" s="125"/>
      <c r="V62" s="224"/>
      <c r="W62" s="139"/>
      <c r="X62" s="223"/>
      <c r="Y62" s="223"/>
      <c r="Z62" s="87"/>
      <c r="AA62" s="112"/>
      <c r="AB62" s="114"/>
      <c r="AC62" s="115"/>
      <c r="AD62" s="117"/>
      <c r="AE62" s="116"/>
      <c r="AF62" s="116"/>
      <c r="AG62" s="116"/>
      <c r="AH62" s="94" t="str">
        <f>IF(OR(ISBLANK(B62),AI62=1),"",IF(OR(COUNTBLANK(B62:L62)&gt;0,AND(ISBLANK(V62),ISBLANK(X62),ISBLANK(Y62)),AND(COUNTIF(DanhSachPhanDoan!$B$8:$B$16,#REF!)&gt;0,COUNTBLANK(M62:O62)&gt;0),AND(COUNTIF(DanhSachPhanDoan!$B$10:$B$16,#REF!)&gt;0,COUNTBLANK(P62:R62)&gt;0)),1,""))</f>
        <v/>
      </c>
      <c r="AI62" s="118" t="str">
        <f t="shared" si="0"/>
        <v/>
      </c>
      <c r="AJ62" s="125"/>
      <c r="AK62" s="139"/>
      <c r="AL62" s="116"/>
      <c r="AM62" s="165"/>
    </row>
    <row r="63" spans="1:39" ht="15.75" customHeight="1" x14ac:dyDescent="0.2">
      <c r="A63" s="158"/>
      <c r="B63" s="105"/>
      <c r="C63" s="125"/>
      <c r="D63" s="139"/>
      <c r="E63" s="121"/>
      <c r="F63" s="150"/>
      <c r="G63" s="246"/>
      <c r="H63" s="247"/>
      <c r="I63" s="248"/>
      <c r="J63" s="249"/>
      <c r="K63" s="250"/>
      <c r="L63" s="251"/>
      <c r="M63" s="252"/>
      <c r="N63" s="253"/>
      <c r="O63" s="254"/>
      <c r="P63" s="255"/>
      <c r="Q63" s="256"/>
      <c r="R63" s="257"/>
      <c r="S63" s="232"/>
      <c r="T63" s="121"/>
      <c r="U63" s="125"/>
      <c r="V63" s="224"/>
      <c r="W63" s="139"/>
      <c r="X63" s="224"/>
      <c r="Y63" s="223"/>
      <c r="Z63" s="121"/>
      <c r="AA63" s="112"/>
      <c r="AB63" s="114"/>
      <c r="AC63" s="115"/>
      <c r="AD63" s="117"/>
      <c r="AE63" s="116"/>
      <c r="AF63" s="116"/>
      <c r="AG63" s="116"/>
      <c r="AH63" s="94" t="str">
        <f>IF(OR(ISBLANK(B63),AI63=1),"",IF(OR(COUNTBLANK(B63:L63)&gt;0,AND(ISBLANK(V63),ISBLANK(X63),ISBLANK(Y63)),AND(COUNTIF(DanhSachPhanDoan!$B$8:$B$16,#REF!)&gt;0,COUNTBLANK(M63:O63)&gt;0),AND(COUNTIF(DanhSachPhanDoan!$B$10:$B$16,#REF!)&gt;0,COUNTBLANK(P63:R63)&gt;0)),1,""))</f>
        <v/>
      </c>
      <c r="AI63" s="118" t="str">
        <f t="shared" si="0"/>
        <v/>
      </c>
      <c r="AJ63" s="125"/>
      <c r="AK63" s="139"/>
      <c r="AL63" s="116"/>
      <c r="AM63" s="165"/>
    </row>
    <row r="64" spans="1:39" s="192" customFormat="1" ht="15.75" customHeight="1" x14ac:dyDescent="0.2">
      <c r="A64" s="158"/>
      <c r="B64" s="105"/>
      <c r="C64" s="125"/>
      <c r="D64" s="139"/>
      <c r="E64" s="121"/>
      <c r="F64" s="150"/>
      <c r="G64" s="246"/>
      <c r="H64" s="247"/>
      <c r="I64" s="248"/>
      <c r="J64" s="249"/>
      <c r="K64" s="250"/>
      <c r="L64" s="251"/>
      <c r="M64" s="252"/>
      <c r="N64" s="253"/>
      <c r="O64" s="254"/>
      <c r="P64" s="255"/>
      <c r="Q64" s="256"/>
      <c r="R64" s="257"/>
      <c r="S64" s="232"/>
      <c r="T64" s="121"/>
      <c r="U64" s="125"/>
      <c r="V64" s="224"/>
      <c r="W64" s="139"/>
      <c r="X64" s="224"/>
      <c r="Y64" s="223"/>
      <c r="Z64" s="121"/>
      <c r="AA64" s="112"/>
      <c r="AB64" s="114"/>
      <c r="AC64" s="115"/>
      <c r="AD64" s="117"/>
      <c r="AE64" s="116"/>
      <c r="AF64" s="116"/>
      <c r="AG64" s="116"/>
      <c r="AH64" s="94" t="str">
        <f>IF(OR(ISBLANK(B64),AI64=1),"",IF(OR(COUNTBLANK(B64:L64)&gt;0,AND(ISBLANK(V64),ISBLANK(X64),ISBLANK(Y64)),AND(COUNTIF(DanhSachPhanDoan!$B$8:$B$16,#REF!)&gt;0,COUNTBLANK(M64:O64)&gt;0),AND(COUNTIF(DanhSachPhanDoan!$B$10:$B$16,#REF!)&gt;0,COUNTBLANK(P64:R64)&gt;0)),1,""))</f>
        <v/>
      </c>
      <c r="AI64" s="118" t="str">
        <f t="shared" si="0"/>
        <v/>
      </c>
      <c r="AJ64" s="125"/>
      <c r="AK64" s="139"/>
      <c r="AL64" s="116"/>
      <c r="AM64" s="165"/>
    </row>
    <row r="65" spans="1:39" s="192" customFormat="1" ht="15.75" customHeight="1" x14ac:dyDescent="0.2">
      <c r="A65" s="158"/>
      <c r="B65" s="105"/>
      <c r="C65" s="125"/>
      <c r="D65" s="139"/>
      <c r="E65" s="121"/>
      <c r="F65" s="150"/>
      <c r="G65" s="246"/>
      <c r="H65" s="247"/>
      <c r="I65" s="248"/>
      <c r="J65" s="249"/>
      <c r="K65" s="250"/>
      <c r="L65" s="251"/>
      <c r="M65" s="252"/>
      <c r="N65" s="253"/>
      <c r="O65" s="254"/>
      <c r="P65" s="255"/>
      <c r="Q65" s="256"/>
      <c r="R65" s="257"/>
      <c r="S65" s="232"/>
      <c r="T65" s="121"/>
      <c r="U65" s="125"/>
      <c r="V65" s="224"/>
      <c r="W65" s="139"/>
      <c r="X65" s="224"/>
      <c r="Y65" s="223"/>
      <c r="Z65" s="121"/>
      <c r="AA65" s="112"/>
      <c r="AB65" s="114"/>
      <c r="AC65" s="115"/>
      <c r="AD65" s="117"/>
      <c r="AE65" s="116"/>
      <c r="AF65" s="116"/>
      <c r="AG65" s="116"/>
      <c r="AH65" s="94" t="str">
        <f>IF(OR(ISBLANK(B65),AI65=1),"",IF(OR(COUNTBLANK(B65:L65)&gt;0,AND(ISBLANK(V65),ISBLANK(X65),ISBLANK(Y65)),AND(COUNTIF(DanhSachPhanDoan!$B$8:$B$16,#REF!)&gt;0,COUNTBLANK(M65:O65)&gt;0),AND(COUNTIF(DanhSachPhanDoan!$B$10:$B$16,#REF!)&gt;0,COUNTBLANK(P65:R65)&gt;0)),1,""))</f>
        <v/>
      </c>
      <c r="AI65" s="118" t="str">
        <f t="shared" si="0"/>
        <v/>
      </c>
      <c r="AJ65" s="125"/>
      <c r="AK65" s="139"/>
      <c r="AL65" s="116"/>
      <c r="AM65" s="165"/>
    </row>
    <row r="66" spans="1:39" s="192" customFormat="1" ht="15.75" customHeight="1" x14ac:dyDescent="0.2">
      <c r="A66" s="158"/>
      <c r="B66" s="105"/>
      <c r="C66" s="125"/>
      <c r="D66" s="139"/>
      <c r="E66" s="121"/>
      <c r="F66" s="150"/>
      <c r="G66" s="246"/>
      <c r="H66" s="247"/>
      <c r="I66" s="248"/>
      <c r="J66" s="249"/>
      <c r="K66" s="250"/>
      <c r="L66" s="251"/>
      <c r="M66" s="252"/>
      <c r="N66" s="253"/>
      <c r="O66" s="254"/>
      <c r="P66" s="255"/>
      <c r="Q66" s="256"/>
      <c r="R66" s="257"/>
      <c r="S66" s="232"/>
      <c r="T66" s="121"/>
      <c r="U66" s="125"/>
      <c r="V66" s="224"/>
      <c r="W66" s="139"/>
      <c r="X66" s="224"/>
      <c r="Y66" s="223"/>
      <c r="Z66" s="121"/>
      <c r="AA66" s="112"/>
      <c r="AB66" s="114"/>
      <c r="AC66" s="115"/>
      <c r="AD66" s="117"/>
      <c r="AE66" s="116"/>
      <c r="AF66" s="116"/>
      <c r="AG66" s="116"/>
      <c r="AH66" s="94" t="str">
        <f>IF(OR(ISBLANK(B66),AI66=1),"",IF(OR(COUNTBLANK(B66:L66)&gt;0,AND(ISBLANK(V66),ISBLANK(X66),ISBLANK(Y66)),AND(COUNTIF(DanhSachPhanDoan!$B$8:$B$16,#REF!)&gt;0,COUNTBLANK(M66:O66)&gt;0),AND(COUNTIF(DanhSachPhanDoan!$B$10:$B$16,#REF!)&gt;0,COUNTBLANK(P66:R66)&gt;0)),1,""))</f>
        <v/>
      </c>
      <c r="AI66" s="118" t="str">
        <f t="shared" si="0"/>
        <v/>
      </c>
      <c r="AJ66" s="125"/>
      <c r="AK66" s="139"/>
      <c r="AL66" s="116"/>
      <c r="AM66" s="165"/>
    </row>
    <row r="67" spans="1:39" s="192" customFormat="1" ht="15.75" customHeight="1" x14ac:dyDescent="0.2">
      <c r="A67" s="158"/>
      <c r="B67" s="105"/>
      <c r="C67" s="125"/>
      <c r="D67" s="139"/>
      <c r="E67" s="121"/>
      <c r="F67" s="150"/>
      <c r="G67" s="246"/>
      <c r="H67" s="247"/>
      <c r="I67" s="248"/>
      <c r="J67" s="249"/>
      <c r="K67" s="250"/>
      <c r="L67" s="251"/>
      <c r="M67" s="252"/>
      <c r="N67" s="253"/>
      <c r="O67" s="254"/>
      <c r="P67" s="255"/>
      <c r="Q67" s="256"/>
      <c r="R67" s="257"/>
      <c r="S67" s="232"/>
      <c r="T67" s="121"/>
      <c r="U67" s="125"/>
      <c r="V67" s="224"/>
      <c r="W67" s="139"/>
      <c r="X67" s="224"/>
      <c r="Y67" s="223"/>
      <c r="Z67" s="121"/>
      <c r="AA67" s="112"/>
      <c r="AB67" s="114"/>
      <c r="AC67" s="115"/>
      <c r="AD67" s="117"/>
      <c r="AE67" s="116"/>
      <c r="AF67" s="116"/>
      <c r="AG67" s="116"/>
      <c r="AH67" s="94" t="str">
        <f>IF(OR(ISBLANK(B67),AI67=1),"",IF(OR(COUNTBLANK(B67:L67)&gt;0,AND(ISBLANK(V67),ISBLANK(X67),ISBLANK(Y67)),AND(COUNTIF(DanhSachPhanDoan!$B$8:$B$16,#REF!)&gt;0,COUNTBLANK(M67:O67)&gt;0),AND(COUNTIF(DanhSachPhanDoan!$B$10:$B$16,#REF!)&gt;0,COUNTBLANK(P67:R67)&gt;0)),1,""))</f>
        <v/>
      </c>
      <c r="AI67" s="118" t="str">
        <f t="shared" si="0"/>
        <v/>
      </c>
      <c r="AJ67" s="125"/>
      <c r="AK67" s="139"/>
      <c r="AL67" s="116"/>
      <c r="AM67" s="165"/>
    </row>
    <row r="68" spans="1:39" s="192" customFormat="1" ht="15.75" customHeight="1" x14ac:dyDescent="0.2">
      <c r="A68" s="158"/>
      <c r="B68" s="105"/>
      <c r="C68" s="125"/>
      <c r="D68" s="139"/>
      <c r="E68" s="121"/>
      <c r="F68" s="150"/>
      <c r="G68" s="246"/>
      <c r="H68" s="247"/>
      <c r="I68" s="248"/>
      <c r="J68" s="249"/>
      <c r="K68" s="250"/>
      <c r="L68" s="251"/>
      <c r="M68" s="252"/>
      <c r="N68" s="253"/>
      <c r="O68" s="254"/>
      <c r="P68" s="255"/>
      <c r="Q68" s="256"/>
      <c r="R68" s="257"/>
      <c r="S68" s="232"/>
      <c r="T68" s="121"/>
      <c r="U68" s="125"/>
      <c r="V68" s="224"/>
      <c r="W68" s="139"/>
      <c r="X68" s="224"/>
      <c r="Y68" s="223"/>
      <c r="Z68" s="121"/>
      <c r="AA68" s="112"/>
      <c r="AB68" s="114"/>
      <c r="AC68" s="115"/>
      <c r="AD68" s="117"/>
      <c r="AE68" s="116"/>
      <c r="AF68" s="116"/>
      <c r="AG68" s="116"/>
      <c r="AH68" s="94" t="str">
        <f>IF(OR(ISBLANK(B68),AI68=1),"",IF(OR(COUNTBLANK(B68:L68)&gt;0,AND(ISBLANK(V68),ISBLANK(X68),ISBLANK(Y68)),AND(COUNTIF(DanhSachPhanDoan!$B$8:$B$16,#REF!)&gt;0,COUNTBLANK(M68:O68)&gt;0),AND(COUNTIF(DanhSachPhanDoan!$B$10:$B$16,#REF!)&gt;0,COUNTBLANK(P68:R68)&gt;0)),1,""))</f>
        <v/>
      </c>
      <c r="AI68" s="118" t="str">
        <f t="shared" si="0"/>
        <v/>
      </c>
      <c r="AJ68" s="125"/>
      <c r="AK68" s="139"/>
      <c r="AL68" s="116"/>
      <c r="AM68" s="165"/>
    </row>
    <row r="69" spans="1:39" s="192" customFormat="1" ht="15.75" customHeight="1" x14ac:dyDescent="0.2">
      <c r="A69" s="158"/>
      <c r="B69" s="105"/>
      <c r="C69" s="125"/>
      <c r="D69" s="139"/>
      <c r="E69" s="121"/>
      <c r="F69" s="150"/>
      <c r="G69" s="246"/>
      <c r="H69" s="247"/>
      <c r="I69" s="248"/>
      <c r="J69" s="249"/>
      <c r="K69" s="250"/>
      <c r="L69" s="251"/>
      <c r="M69" s="252"/>
      <c r="N69" s="253"/>
      <c r="O69" s="254"/>
      <c r="P69" s="255"/>
      <c r="Q69" s="256"/>
      <c r="R69" s="257"/>
      <c r="S69" s="232"/>
      <c r="T69" s="121"/>
      <c r="U69" s="125"/>
      <c r="V69" s="224"/>
      <c r="W69" s="139"/>
      <c r="X69" s="224"/>
      <c r="Y69" s="223"/>
      <c r="Z69" s="121"/>
      <c r="AA69" s="112"/>
      <c r="AB69" s="114"/>
      <c r="AC69" s="115"/>
      <c r="AD69" s="117"/>
      <c r="AE69" s="116"/>
      <c r="AF69" s="116"/>
      <c r="AG69" s="116"/>
      <c r="AH69" s="94" t="str">
        <f>IF(OR(ISBLANK(B69),AI69=1),"",IF(OR(COUNTBLANK(B69:L69)&gt;0,AND(ISBLANK(V69),ISBLANK(X69),ISBLANK(Y69)),AND(COUNTIF(DanhSachPhanDoan!$B$8:$B$16,#REF!)&gt;0,COUNTBLANK(M69:O69)&gt;0),AND(COUNTIF(DanhSachPhanDoan!$B$10:$B$16,#REF!)&gt;0,COUNTBLANK(P69:R69)&gt;0)),1,""))</f>
        <v/>
      </c>
      <c r="AI69" s="118" t="str">
        <f t="shared" si="0"/>
        <v/>
      </c>
      <c r="AJ69" s="125"/>
      <c r="AK69" s="139"/>
      <c r="AL69" s="116"/>
      <c r="AM69" s="165"/>
    </row>
    <row r="70" spans="1:39" s="192" customFormat="1" ht="15.75" customHeight="1" x14ac:dyDescent="0.2">
      <c r="A70" s="158"/>
      <c r="B70" s="105"/>
      <c r="C70" s="125"/>
      <c r="D70" s="139"/>
      <c r="E70" s="121"/>
      <c r="F70" s="150"/>
      <c r="G70" s="246"/>
      <c r="H70" s="247"/>
      <c r="I70" s="248"/>
      <c r="J70" s="249"/>
      <c r="K70" s="250"/>
      <c r="L70" s="251"/>
      <c r="M70" s="252"/>
      <c r="N70" s="253"/>
      <c r="O70" s="254"/>
      <c r="P70" s="255"/>
      <c r="Q70" s="256"/>
      <c r="R70" s="257"/>
      <c r="S70" s="232"/>
      <c r="T70" s="121"/>
      <c r="U70" s="125"/>
      <c r="V70" s="224"/>
      <c r="W70" s="139"/>
      <c r="X70" s="224"/>
      <c r="Y70" s="223"/>
      <c r="Z70" s="121"/>
      <c r="AA70" s="112"/>
      <c r="AB70" s="114"/>
      <c r="AC70" s="115"/>
      <c r="AD70" s="117"/>
      <c r="AE70" s="116"/>
      <c r="AF70" s="116"/>
      <c r="AG70" s="116"/>
      <c r="AH70" s="94" t="str">
        <f>IF(OR(ISBLANK(B70),AI70=1),"",IF(OR(COUNTBLANK(B70:L70)&gt;0,AND(ISBLANK(V70),ISBLANK(X70),ISBLANK(Y70)),AND(COUNTIF(DanhSachPhanDoan!$B$8:$B$16,#REF!)&gt;0,COUNTBLANK(M70:O70)&gt;0),AND(COUNTIF(DanhSachPhanDoan!$B$10:$B$16,#REF!)&gt;0,COUNTBLANK(P70:R70)&gt;0)),1,""))</f>
        <v/>
      </c>
      <c r="AI70" s="118" t="str">
        <f t="shared" si="0"/>
        <v/>
      </c>
      <c r="AJ70" s="125"/>
      <c r="AK70" s="139"/>
      <c r="AL70" s="116"/>
      <c r="AM70" s="165"/>
    </row>
    <row r="71" spans="1:39" s="192" customFormat="1" ht="15.75" customHeight="1" x14ac:dyDescent="0.2">
      <c r="A71" s="158"/>
      <c r="B71" s="105"/>
      <c r="C71" s="125"/>
      <c r="D71" s="139"/>
      <c r="E71" s="121"/>
      <c r="F71" s="150"/>
      <c r="G71" s="246"/>
      <c r="H71" s="247"/>
      <c r="I71" s="248"/>
      <c r="J71" s="249"/>
      <c r="K71" s="250"/>
      <c r="L71" s="251"/>
      <c r="M71" s="252"/>
      <c r="N71" s="253"/>
      <c r="O71" s="254"/>
      <c r="P71" s="255"/>
      <c r="Q71" s="256"/>
      <c r="R71" s="257"/>
      <c r="S71" s="232"/>
      <c r="T71" s="121"/>
      <c r="U71" s="125"/>
      <c r="V71" s="224"/>
      <c r="W71" s="139"/>
      <c r="X71" s="224"/>
      <c r="Y71" s="223"/>
      <c r="Z71" s="121"/>
      <c r="AA71" s="112"/>
      <c r="AB71" s="114"/>
      <c r="AC71" s="115"/>
      <c r="AD71" s="117"/>
      <c r="AE71" s="116"/>
      <c r="AF71" s="116"/>
      <c r="AG71" s="116"/>
      <c r="AH71" s="94" t="str">
        <f>IF(OR(ISBLANK(B71),AI71=1),"",IF(OR(COUNTBLANK(B71:L71)&gt;0,AND(ISBLANK(V71),ISBLANK(X71),ISBLANK(Y71)),AND(COUNTIF(DanhSachPhanDoan!$B$8:$B$16,#REF!)&gt;0,COUNTBLANK(M71:O71)&gt;0),AND(COUNTIF(DanhSachPhanDoan!$B$10:$B$16,#REF!)&gt;0,COUNTBLANK(P71:R71)&gt;0)),1,""))</f>
        <v/>
      </c>
      <c r="AI71" s="118" t="str">
        <f t="shared" si="0"/>
        <v/>
      </c>
      <c r="AJ71" s="125"/>
      <c r="AK71" s="139"/>
      <c r="AL71" s="116"/>
      <c r="AM71" s="165"/>
    </row>
    <row r="72" spans="1:39" s="192" customFormat="1" ht="15.75" customHeight="1" x14ac:dyDescent="0.2">
      <c r="A72" s="158"/>
      <c r="B72" s="105"/>
      <c r="C72" s="125"/>
      <c r="D72" s="139"/>
      <c r="E72" s="121"/>
      <c r="F72" s="150"/>
      <c r="G72" s="246"/>
      <c r="H72" s="247"/>
      <c r="I72" s="248"/>
      <c r="J72" s="249"/>
      <c r="K72" s="250"/>
      <c r="L72" s="251"/>
      <c r="M72" s="252"/>
      <c r="N72" s="253"/>
      <c r="O72" s="254"/>
      <c r="P72" s="255"/>
      <c r="Q72" s="256"/>
      <c r="R72" s="257"/>
      <c r="S72" s="232"/>
      <c r="T72" s="121"/>
      <c r="U72" s="125"/>
      <c r="V72" s="224"/>
      <c r="W72" s="139"/>
      <c r="X72" s="224"/>
      <c r="Y72" s="223"/>
      <c r="Z72" s="121"/>
      <c r="AA72" s="112"/>
      <c r="AB72" s="114"/>
      <c r="AC72" s="115"/>
      <c r="AD72" s="117"/>
      <c r="AE72" s="116"/>
      <c r="AF72" s="116"/>
      <c r="AG72" s="116"/>
      <c r="AH72" s="94" t="str">
        <f>IF(OR(ISBLANK(B72),AI72=1),"",IF(OR(COUNTBLANK(B72:L72)&gt;0,AND(ISBLANK(V72),ISBLANK(X72),ISBLANK(Y72)),AND(COUNTIF(DanhSachPhanDoan!$B$8:$B$16,#REF!)&gt;0,COUNTBLANK(M72:O72)&gt;0),AND(COUNTIF(DanhSachPhanDoan!$B$10:$B$16,#REF!)&gt;0,COUNTBLANK(P72:R72)&gt;0)),1,""))</f>
        <v/>
      </c>
      <c r="AI72" s="118" t="str">
        <f t="shared" ref="AI72:AI94" si="1">IF(ISBLANK(B72),"",IF(OR(AL72="Đã nghỉ",AND(TRIM(AJ72)="",AT72="Đã nghỉ")),1,""))</f>
        <v/>
      </c>
      <c r="AJ72" s="125"/>
      <c r="AK72" s="139"/>
      <c r="AL72" s="116"/>
      <c r="AM72" s="165"/>
    </row>
    <row r="73" spans="1:39" ht="15.75" customHeight="1" x14ac:dyDescent="0.2">
      <c r="A73" s="158"/>
      <c r="B73" s="105"/>
      <c r="C73" s="125"/>
      <c r="D73" s="139"/>
      <c r="E73" s="121"/>
      <c r="F73" s="150"/>
      <c r="G73" s="246"/>
      <c r="H73" s="247"/>
      <c r="I73" s="248"/>
      <c r="J73" s="249"/>
      <c r="K73" s="250"/>
      <c r="L73" s="251"/>
      <c r="M73" s="252"/>
      <c r="N73" s="253"/>
      <c r="O73" s="254"/>
      <c r="P73" s="255"/>
      <c r="Q73" s="256"/>
      <c r="R73" s="257"/>
      <c r="S73" s="232"/>
      <c r="T73" s="121"/>
      <c r="U73" s="125"/>
      <c r="V73" s="224"/>
      <c r="W73" s="139"/>
      <c r="X73" s="224"/>
      <c r="Y73" s="223"/>
      <c r="Z73" s="121"/>
      <c r="AA73" s="112"/>
      <c r="AB73" s="114"/>
      <c r="AC73" s="115"/>
      <c r="AD73" s="117"/>
      <c r="AE73" s="116"/>
      <c r="AF73" s="116"/>
      <c r="AG73" s="116"/>
      <c r="AH73" s="94" t="str">
        <f>IF(OR(ISBLANK(B73),AI73=1),"",IF(OR(COUNTBLANK(B73:L73)&gt;0,AND(ISBLANK(V73),ISBLANK(X73),ISBLANK(Y73)),AND(COUNTIF(DanhSachPhanDoan!$B$8:$B$16,#REF!)&gt;0,COUNTBLANK(M73:O73)&gt;0),AND(COUNTIF(DanhSachPhanDoan!$B$10:$B$16,#REF!)&gt;0,COUNTBLANK(P73:R73)&gt;0)),1,""))</f>
        <v/>
      </c>
      <c r="AI73" s="118" t="str">
        <f t="shared" si="1"/>
        <v/>
      </c>
      <c r="AJ73" s="125"/>
      <c r="AK73" s="139"/>
      <c r="AL73" s="116"/>
      <c r="AM73" s="165"/>
    </row>
    <row r="74" spans="1:39" ht="15.75" customHeight="1" x14ac:dyDescent="0.2">
      <c r="A74" s="158"/>
      <c r="B74" s="105"/>
      <c r="C74" s="125"/>
      <c r="D74" s="139"/>
      <c r="E74" s="121"/>
      <c r="F74" s="150"/>
      <c r="G74" s="246"/>
      <c r="H74" s="247"/>
      <c r="I74" s="248"/>
      <c r="J74" s="249"/>
      <c r="K74" s="250"/>
      <c r="L74" s="251"/>
      <c r="M74" s="252"/>
      <c r="N74" s="253"/>
      <c r="O74" s="254"/>
      <c r="P74" s="255"/>
      <c r="Q74" s="256"/>
      <c r="R74" s="257"/>
      <c r="S74" s="231"/>
      <c r="T74" s="87"/>
      <c r="U74" s="125"/>
      <c r="V74" s="224"/>
      <c r="W74" s="139"/>
      <c r="X74" s="224"/>
      <c r="Y74" s="223"/>
      <c r="Z74" s="121"/>
      <c r="AA74" s="112"/>
      <c r="AB74" s="114"/>
      <c r="AC74" s="115"/>
      <c r="AD74" s="117"/>
      <c r="AE74" s="116"/>
      <c r="AF74" s="116"/>
      <c r="AG74" s="116"/>
      <c r="AH74" s="94" t="str">
        <f>IF(OR(ISBLANK(B74),AI74=1),"",IF(OR(COUNTBLANK(B74:L74)&gt;0,AND(ISBLANK(V74),ISBLANK(X74),ISBLANK(Y74)),AND(COUNTIF(DanhSachPhanDoan!$B$8:$B$16,#REF!)&gt;0,COUNTBLANK(M74:O74)&gt;0),AND(COUNTIF(DanhSachPhanDoan!$B$10:$B$16,#REF!)&gt;0,COUNTBLANK(P74:R74)&gt;0)),1,""))</f>
        <v/>
      </c>
      <c r="AI74" s="118" t="str">
        <f t="shared" si="1"/>
        <v/>
      </c>
      <c r="AJ74" s="125"/>
      <c r="AK74" s="139"/>
      <c r="AL74" s="116"/>
      <c r="AM74" s="165"/>
    </row>
    <row r="75" spans="1:39" s="193" customFormat="1" ht="15.75" customHeight="1" x14ac:dyDescent="0.2">
      <c r="A75" s="158"/>
      <c r="B75" s="105"/>
      <c r="C75" s="125"/>
      <c r="D75" s="139"/>
      <c r="E75" s="121"/>
      <c r="F75" s="150"/>
      <c r="G75" s="246"/>
      <c r="H75" s="247"/>
      <c r="I75" s="248"/>
      <c r="J75" s="249"/>
      <c r="K75" s="250"/>
      <c r="L75" s="251"/>
      <c r="M75" s="252"/>
      <c r="N75" s="253"/>
      <c r="O75" s="254"/>
      <c r="P75" s="255"/>
      <c r="Q75" s="256"/>
      <c r="R75" s="257"/>
      <c r="S75" s="231"/>
      <c r="T75" s="87"/>
      <c r="U75" s="125"/>
      <c r="V75" s="224"/>
      <c r="W75" s="139"/>
      <c r="X75" s="224"/>
      <c r="Y75" s="223"/>
      <c r="Z75" s="121"/>
      <c r="AA75" s="112"/>
      <c r="AB75" s="114"/>
      <c r="AC75" s="115"/>
      <c r="AD75" s="117"/>
      <c r="AE75" s="116"/>
      <c r="AF75" s="116"/>
      <c r="AG75" s="116"/>
      <c r="AH75" s="94" t="str">
        <f>IF(OR(ISBLANK(B75),AI75=1),"",IF(OR(COUNTBLANK(B75:L75)&gt;0,AND(ISBLANK(V75),ISBLANK(X75),ISBLANK(Y75)),AND(COUNTIF(DanhSachPhanDoan!$B$8:$B$16,#REF!)&gt;0,COUNTBLANK(M75:O75)&gt;0),AND(COUNTIF(DanhSachPhanDoan!$B$10:$B$16,#REF!)&gt;0,COUNTBLANK(P75:R75)&gt;0)),1,""))</f>
        <v/>
      </c>
      <c r="AI75" s="118" t="str">
        <f t="shared" si="1"/>
        <v/>
      </c>
      <c r="AJ75" s="125"/>
      <c r="AK75" s="139"/>
      <c r="AL75" s="116"/>
      <c r="AM75" s="165"/>
    </row>
    <row r="76" spans="1:39" s="193" customFormat="1" ht="15.75" customHeight="1" x14ac:dyDescent="0.2">
      <c r="A76" s="158"/>
      <c r="B76" s="105"/>
      <c r="C76" s="125"/>
      <c r="D76" s="139"/>
      <c r="E76" s="121"/>
      <c r="F76" s="150"/>
      <c r="G76" s="246"/>
      <c r="H76" s="247"/>
      <c r="I76" s="248"/>
      <c r="J76" s="249"/>
      <c r="K76" s="250"/>
      <c r="L76" s="251"/>
      <c r="M76" s="252"/>
      <c r="N76" s="253"/>
      <c r="O76" s="254"/>
      <c r="P76" s="255"/>
      <c r="Q76" s="256"/>
      <c r="R76" s="257"/>
      <c r="S76" s="231"/>
      <c r="T76" s="87"/>
      <c r="U76" s="125"/>
      <c r="V76" s="224"/>
      <c r="W76" s="139"/>
      <c r="X76" s="224"/>
      <c r="Y76" s="223"/>
      <c r="Z76" s="121"/>
      <c r="AA76" s="112"/>
      <c r="AB76" s="114"/>
      <c r="AC76" s="115"/>
      <c r="AD76" s="117"/>
      <c r="AE76" s="116"/>
      <c r="AF76" s="116"/>
      <c r="AG76" s="116"/>
      <c r="AH76" s="94" t="str">
        <f>IF(OR(ISBLANK(B76),AI76=1),"",IF(OR(COUNTBLANK(B76:L76)&gt;0,AND(ISBLANK(V76),ISBLANK(X76),ISBLANK(Y76)),AND(COUNTIF(DanhSachPhanDoan!$B$8:$B$16,#REF!)&gt;0,COUNTBLANK(M76:O76)&gt;0),AND(COUNTIF(DanhSachPhanDoan!$B$10:$B$16,#REF!)&gt;0,COUNTBLANK(P76:R76)&gt;0)),1,""))</f>
        <v/>
      </c>
      <c r="AI76" s="118" t="str">
        <f t="shared" si="1"/>
        <v/>
      </c>
      <c r="AJ76" s="125"/>
      <c r="AK76" s="139"/>
      <c r="AL76" s="116"/>
      <c r="AM76" s="165"/>
    </row>
    <row r="77" spans="1:39" s="193" customFormat="1" ht="15.75" customHeight="1" x14ac:dyDescent="0.2">
      <c r="A77" s="158"/>
      <c r="B77" s="105"/>
      <c r="C77" s="125"/>
      <c r="D77" s="139"/>
      <c r="E77" s="121"/>
      <c r="F77" s="150"/>
      <c r="G77" s="246"/>
      <c r="H77" s="247"/>
      <c r="I77" s="248"/>
      <c r="J77" s="249"/>
      <c r="K77" s="250"/>
      <c r="L77" s="251"/>
      <c r="M77" s="252"/>
      <c r="N77" s="253"/>
      <c r="O77" s="254"/>
      <c r="P77" s="255"/>
      <c r="Q77" s="256"/>
      <c r="R77" s="257"/>
      <c r="S77" s="231"/>
      <c r="T77" s="87"/>
      <c r="U77" s="125"/>
      <c r="V77" s="224"/>
      <c r="W77" s="139"/>
      <c r="X77" s="224"/>
      <c r="Y77" s="223"/>
      <c r="Z77" s="121"/>
      <c r="AA77" s="112"/>
      <c r="AB77" s="114"/>
      <c r="AC77" s="115"/>
      <c r="AD77" s="117"/>
      <c r="AE77" s="116"/>
      <c r="AF77" s="116"/>
      <c r="AG77" s="116"/>
      <c r="AH77" s="94" t="str">
        <f>IF(OR(ISBLANK(B77),AI77=1),"",IF(OR(COUNTBLANK(B77:L77)&gt;0,AND(ISBLANK(V77),ISBLANK(X77),ISBLANK(Y77)),AND(COUNTIF(DanhSachPhanDoan!$B$8:$B$16,#REF!)&gt;0,COUNTBLANK(M77:O77)&gt;0),AND(COUNTIF(DanhSachPhanDoan!$B$10:$B$16,#REF!)&gt;0,COUNTBLANK(P77:R77)&gt;0)),1,""))</f>
        <v/>
      </c>
      <c r="AI77" s="118" t="str">
        <f t="shared" si="1"/>
        <v/>
      </c>
      <c r="AJ77" s="125"/>
      <c r="AK77" s="139"/>
      <c r="AL77" s="116"/>
      <c r="AM77" s="165"/>
    </row>
    <row r="78" spans="1:39" s="193" customFormat="1" ht="15.75" customHeight="1" x14ac:dyDescent="0.2">
      <c r="A78" s="158"/>
      <c r="B78" s="105"/>
      <c r="C78" s="125"/>
      <c r="D78" s="139"/>
      <c r="E78" s="121"/>
      <c r="F78" s="150"/>
      <c r="G78" s="246"/>
      <c r="H78" s="247"/>
      <c r="I78" s="248"/>
      <c r="J78" s="249"/>
      <c r="K78" s="250"/>
      <c r="L78" s="251"/>
      <c r="M78" s="252"/>
      <c r="N78" s="253"/>
      <c r="O78" s="254"/>
      <c r="P78" s="255"/>
      <c r="Q78" s="256"/>
      <c r="R78" s="257"/>
      <c r="S78" s="231"/>
      <c r="T78" s="87"/>
      <c r="U78" s="125"/>
      <c r="V78" s="224"/>
      <c r="W78" s="139"/>
      <c r="X78" s="224"/>
      <c r="Y78" s="223"/>
      <c r="Z78" s="121"/>
      <c r="AA78" s="112"/>
      <c r="AB78" s="114"/>
      <c r="AC78" s="115"/>
      <c r="AD78" s="117"/>
      <c r="AE78" s="116"/>
      <c r="AF78" s="116"/>
      <c r="AG78" s="116"/>
      <c r="AH78" s="94" t="str">
        <f>IF(OR(ISBLANK(B78),AI78=1),"",IF(OR(COUNTBLANK(B78:L78)&gt;0,AND(ISBLANK(V78),ISBLANK(X78),ISBLANK(Y78)),AND(COUNTIF(DanhSachPhanDoan!$B$8:$B$16,#REF!)&gt;0,COUNTBLANK(M78:O78)&gt;0),AND(COUNTIF(DanhSachPhanDoan!$B$10:$B$16,#REF!)&gt;0,COUNTBLANK(P78:R78)&gt;0)),1,""))</f>
        <v/>
      </c>
      <c r="AI78" s="118" t="str">
        <f t="shared" si="1"/>
        <v/>
      </c>
      <c r="AJ78" s="125"/>
      <c r="AK78" s="139"/>
      <c r="AL78" s="116"/>
      <c r="AM78" s="165"/>
    </row>
    <row r="79" spans="1:39" s="193" customFormat="1" ht="15.75" customHeight="1" x14ac:dyDescent="0.2">
      <c r="A79" s="158"/>
      <c r="B79" s="105"/>
      <c r="C79" s="125"/>
      <c r="D79" s="139"/>
      <c r="E79" s="121"/>
      <c r="F79" s="150"/>
      <c r="G79" s="246"/>
      <c r="H79" s="247"/>
      <c r="I79" s="248"/>
      <c r="J79" s="249"/>
      <c r="K79" s="250"/>
      <c r="L79" s="251"/>
      <c r="M79" s="252"/>
      <c r="N79" s="253"/>
      <c r="O79" s="254"/>
      <c r="P79" s="255"/>
      <c r="Q79" s="256"/>
      <c r="R79" s="257"/>
      <c r="S79" s="231"/>
      <c r="T79" s="87"/>
      <c r="U79" s="125"/>
      <c r="V79" s="224"/>
      <c r="W79" s="139"/>
      <c r="X79" s="224"/>
      <c r="Y79" s="223"/>
      <c r="Z79" s="121"/>
      <c r="AA79" s="112"/>
      <c r="AB79" s="114"/>
      <c r="AC79" s="115"/>
      <c r="AD79" s="117"/>
      <c r="AE79" s="116"/>
      <c r="AF79" s="116"/>
      <c r="AG79" s="116"/>
      <c r="AH79" s="94" t="str">
        <f>IF(OR(ISBLANK(B79),AI79=1),"",IF(OR(COUNTBLANK(B79:L79)&gt;0,AND(ISBLANK(V79),ISBLANK(X79),ISBLANK(Y79)),AND(COUNTIF(DanhSachPhanDoan!$B$8:$B$16,#REF!)&gt;0,COUNTBLANK(M79:O79)&gt;0),AND(COUNTIF(DanhSachPhanDoan!$B$10:$B$16,#REF!)&gt;0,COUNTBLANK(P79:R79)&gt;0)),1,""))</f>
        <v/>
      </c>
      <c r="AI79" s="118" t="str">
        <f t="shared" si="1"/>
        <v/>
      </c>
      <c r="AJ79" s="125"/>
      <c r="AK79" s="139"/>
      <c r="AL79" s="116"/>
      <c r="AM79" s="165"/>
    </row>
    <row r="80" spans="1:39" s="193" customFormat="1" ht="15.75" customHeight="1" x14ac:dyDescent="0.2">
      <c r="A80" s="158"/>
      <c r="B80" s="105"/>
      <c r="C80" s="125"/>
      <c r="D80" s="139"/>
      <c r="E80" s="121"/>
      <c r="F80" s="150"/>
      <c r="G80" s="246"/>
      <c r="H80" s="247"/>
      <c r="I80" s="248"/>
      <c r="J80" s="249"/>
      <c r="K80" s="250"/>
      <c r="L80" s="251"/>
      <c r="M80" s="252"/>
      <c r="N80" s="253"/>
      <c r="O80" s="254"/>
      <c r="P80" s="255"/>
      <c r="Q80" s="256"/>
      <c r="R80" s="257"/>
      <c r="S80" s="231"/>
      <c r="T80" s="87"/>
      <c r="U80" s="125"/>
      <c r="V80" s="224"/>
      <c r="W80" s="139"/>
      <c r="X80" s="224"/>
      <c r="Y80" s="223"/>
      <c r="Z80" s="121"/>
      <c r="AA80" s="112"/>
      <c r="AB80" s="114"/>
      <c r="AC80" s="115"/>
      <c r="AD80" s="117"/>
      <c r="AE80" s="116"/>
      <c r="AF80" s="116"/>
      <c r="AG80" s="116"/>
      <c r="AH80" s="94" t="str">
        <f>IF(OR(ISBLANK(B80),AI80=1),"",IF(OR(COUNTBLANK(B80:L80)&gt;0,AND(ISBLANK(V80),ISBLANK(X80),ISBLANK(Y80)),AND(COUNTIF(DanhSachPhanDoan!$B$8:$B$16,#REF!)&gt;0,COUNTBLANK(M80:O80)&gt;0),AND(COUNTIF(DanhSachPhanDoan!$B$10:$B$16,#REF!)&gt;0,COUNTBLANK(P80:R80)&gt;0)),1,""))</f>
        <v/>
      </c>
      <c r="AI80" s="118" t="str">
        <f t="shared" si="1"/>
        <v/>
      </c>
      <c r="AJ80" s="125"/>
      <c r="AK80" s="139"/>
      <c r="AL80" s="116"/>
      <c r="AM80" s="165"/>
    </row>
    <row r="81" spans="1:39" s="193" customFormat="1" ht="15.75" customHeight="1" x14ac:dyDescent="0.2">
      <c r="A81" s="158"/>
      <c r="B81" s="105"/>
      <c r="C81" s="125"/>
      <c r="D81" s="139"/>
      <c r="E81" s="121"/>
      <c r="F81" s="150"/>
      <c r="G81" s="246"/>
      <c r="H81" s="247"/>
      <c r="I81" s="248"/>
      <c r="J81" s="249"/>
      <c r="K81" s="250"/>
      <c r="L81" s="251"/>
      <c r="M81" s="252"/>
      <c r="N81" s="253"/>
      <c r="O81" s="254"/>
      <c r="P81" s="255"/>
      <c r="Q81" s="256"/>
      <c r="R81" s="257"/>
      <c r="S81" s="231"/>
      <c r="T81" s="87"/>
      <c r="U81" s="125"/>
      <c r="V81" s="224"/>
      <c r="W81" s="139"/>
      <c r="X81" s="224"/>
      <c r="Y81" s="223"/>
      <c r="Z81" s="121"/>
      <c r="AA81" s="112"/>
      <c r="AB81" s="114"/>
      <c r="AC81" s="115"/>
      <c r="AD81" s="117"/>
      <c r="AE81" s="116"/>
      <c r="AF81" s="116"/>
      <c r="AG81" s="116"/>
      <c r="AH81" s="94" t="str">
        <f>IF(OR(ISBLANK(B81),AI81=1),"",IF(OR(COUNTBLANK(B81:L81)&gt;0,AND(ISBLANK(V81),ISBLANK(X81),ISBLANK(Y81)),AND(COUNTIF(DanhSachPhanDoan!$B$8:$B$16,#REF!)&gt;0,COUNTBLANK(M81:O81)&gt;0),AND(COUNTIF(DanhSachPhanDoan!$B$10:$B$16,#REF!)&gt;0,COUNTBLANK(P81:R81)&gt;0)),1,""))</f>
        <v/>
      </c>
      <c r="AI81" s="118" t="str">
        <f t="shared" si="1"/>
        <v/>
      </c>
      <c r="AJ81" s="125"/>
      <c r="AK81" s="139"/>
      <c r="AL81" s="116"/>
      <c r="AM81" s="165"/>
    </row>
    <row r="82" spans="1:39" s="193" customFormat="1" ht="15.75" customHeight="1" x14ac:dyDescent="0.2">
      <c r="A82" s="158"/>
      <c r="B82" s="105"/>
      <c r="C82" s="125"/>
      <c r="D82" s="139"/>
      <c r="E82" s="121"/>
      <c r="F82" s="150"/>
      <c r="G82" s="246"/>
      <c r="H82" s="247"/>
      <c r="I82" s="248"/>
      <c r="J82" s="249"/>
      <c r="K82" s="250"/>
      <c r="L82" s="251"/>
      <c r="M82" s="252"/>
      <c r="N82" s="253"/>
      <c r="O82" s="254"/>
      <c r="P82" s="255"/>
      <c r="Q82" s="256"/>
      <c r="R82" s="257"/>
      <c r="S82" s="231"/>
      <c r="T82" s="87"/>
      <c r="U82" s="125"/>
      <c r="V82" s="224"/>
      <c r="W82" s="139"/>
      <c r="X82" s="224"/>
      <c r="Y82" s="223"/>
      <c r="Z82" s="121"/>
      <c r="AA82" s="112"/>
      <c r="AB82" s="114"/>
      <c r="AC82" s="115"/>
      <c r="AD82" s="117"/>
      <c r="AE82" s="116"/>
      <c r="AF82" s="116"/>
      <c r="AG82" s="116"/>
      <c r="AH82" s="94" t="str">
        <f>IF(OR(ISBLANK(B82),AI82=1),"",IF(OR(COUNTBLANK(B82:L82)&gt;0,AND(ISBLANK(V82),ISBLANK(X82),ISBLANK(Y82)),AND(COUNTIF(DanhSachPhanDoan!$B$8:$B$16,#REF!)&gt;0,COUNTBLANK(M82:O82)&gt;0),AND(COUNTIF(DanhSachPhanDoan!$B$10:$B$16,#REF!)&gt;0,COUNTBLANK(P82:R82)&gt;0)),1,""))</f>
        <v/>
      </c>
      <c r="AI82" s="118" t="str">
        <f t="shared" si="1"/>
        <v/>
      </c>
      <c r="AJ82" s="125"/>
      <c r="AK82" s="139"/>
      <c r="AL82" s="116"/>
      <c r="AM82" s="165"/>
    </row>
    <row r="83" spans="1:39" s="193" customFormat="1" ht="15.75" customHeight="1" x14ac:dyDescent="0.2">
      <c r="A83" s="158"/>
      <c r="B83" s="105"/>
      <c r="C83" s="125"/>
      <c r="D83" s="139"/>
      <c r="E83" s="121"/>
      <c r="F83" s="150"/>
      <c r="G83" s="246"/>
      <c r="H83" s="247"/>
      <c r="I83" s="248"/>
      <c r="J83" s="249"/>
      <c r="K83" s="250"/>
      <c r="L83" s="251"/>
      <c r="M83" s="252"/>
      <c r="N83" s="253"/>
      <c r="O83" s="254"/>
      <c r="P83" s="255"/>
      <c r="Q83" s="256"/>
      <c r="R83" s="257"/>
      <c r="S83" s="231"/>
      <c r="T83" s="87"/>
      <c r="U83" s="125"/>
      <c r="V83" s="224"/>
      <c r="W83" s="139"/>
      <c r="X83" s="224"/>
      <c r="Y83" s="223"/>
      <c r="Z83" s="121"/>
      <c r="AA83" s="112"/>
      <c r="AB83" s="114"/>
      <c r="AC83" s="115"/>
      <c r="AD83" s="117"/>
      <c r="AE83" s="116"/>
      <c r="AF83" s="116"/>
      <c r="AG83" s="116"/>
      <c r="AH83" s="94" t="str">
        <f>IF(OR(ISBLANK(B83),AI83=1),"",IF(OR(COUNTBLANK(B83:L83)&gt;0,AND(ISBLANK(V83),ISBLANK(X83),ISBLANK(Y83)),AND(COUNTIF(DanhSachPhanDoan!$B$8:$B$16,#REF!)&gt;0,COUNTBLANK(M83:O83)&gt;0),AND(COUNTIF(DanhSachPhanDoan!$B$10:$B$16,#REF!)&gt;0,COUNTBLANK(P83:R83)&gt;0)),1,""))</f>
        <v/>
      </c>
      <c r="AI83" s="118" t="str">
        <f t="shared" si="1"/>
        <v/>
      </c>
      <c r="AJ83" s="125"/>
      <c r="AK83" s="139"/>
      <c r="AL83" s="116"/>
      <c r="AM83" s="165"/>
    </row>
    <row r="84" spans="1:39" s="193" customFormat="1" ht="15.75" customHeight="1" x14ac:dyDescent="0.2">
      <c r="A84" s="158"/>
      <c r="B84" s="105"/>
      <c r="C84" s="125"/>
      <c r="D84" s="139"/>
      <c r="E84" s="121"/>
      <c r="F84" s="150"/>
      <c r="G84" s="246"/>
      <c r="H84" s="247"/>
      <c r="I84" s="248"/>
      <c r="J84" s="249"/>
      <c r="K84" s="250"/>
      <c r="L84" s="251"/>
      <c r="M84" s="252"/>
      <c r="N84" s="253"/>
      <c r="O84" s="254"/>
      <c r="P84" s="255"/>
      <c r="Q84" s="256"/>
      <c r="R84" s="257"/>
      <c r="S84" s="231"/>
      <c r="T84" s="87"/>
      <c r="U84" s="125"/>
      <c r="V84" s="224"/>
      <c r="W84" s="139"/>
      <c r="X84" s="224"/>
      <c r="Y84" s="223"/>
      <c r="Z84" s="121"/>
      <c r="AA84" s="112"/>
      <c r="AB84" s="114"/>
      <c r="AC84" s="115"/>
      <c r="AD84" s="117"/>
      <c r="AE84" s="116"/>
      <c r="AF84" s="116"/>
      <c r="AG84" s="116"/>
      <c r="AH84" s="94" t="str">
        <f>IF(OR(ISBLANK(B84),AI84=1),"",IF(OR(COUNTBLANK(B84:L84)&gt;0,AND(ISBLANK(V84),ISBLANK(X84),ISBLANK(Y84)),AND(COUNTIF(DanhSachPhanDoan!$B$8:$B$16,#REF!)&gt;0,COUNTBLANK(M84:O84)&gt;0),AND(COUNTIF(DanhSachPhanDoan!$B$10:$B$16,#REF!)&gt;0,COUNTBLANK(P84:R84)&gt;0)),1,""))</f>
        <v/>
      </c>
      <c r="AI84" s="118" t="str">
        <f t="shared" si="1"/>
        <v/>
      </c>
      <c r="AJ84" s="125"/>
      <c r="AK84" s="139"/>
      <c r="AL84" s="116"/>
      <c r="AM84" s="165"/>
    </row>
    <row r="85" spans="1:39" ht="15.75" customHeight="1" x14ac:dyDescent="0.2">
      <c r="A85" s="158"/>
      <c r="B85" s="105"/>
      <c r="C85" s="125"/>
      <c r="D85" s="139"/>
      <c r="E85" s="121"/>
      <c r="F85" s="150"/>
      <c r="G85" s="246"/>
      <c r="H85" s="247"/>
      <c r="I85" s="248"/>
      <c r="J85" s="249"/>
      <c r="K85" s="250"/>
      <c r="L85" s="251"/>
      <c r="M85" s="252"/>
      <c r="N85" s="253"/>
      <c r="O85" s="254"/>
      <c r="P85" s="255"/>
      <c r="Q85" s="256"/>
      <c r="R85" s="257"/>
      <c r="S85" s="232"/>
      <c r="T85" s="121"/>
      <c r="U85" s="125"/>
      <c r="V85" s="224"/>
      <c r="W85" s="139"/>
      <c r="X85" s="224"/>
      <c r="Y85" s="223"/>
      <c r="Z85" s="121"/>
      <c r="AA85" s="112"/>
      <c r="AB85" s="114"/>
      <c r="AC85" s="115"/>
      <c r="AD85" s="117"/>
      <c r="AE85" s="116"/>
      <c r="AF85" s="116"/>
      <c r="AG85" s="116"/>
      <c r="AH85" s="94" t="str">
        <f>IF(OR(ISBLANK(B85),AI85=1),"",IF(OR(COUNTBLANK(B85:L85)&gt;0,AND(ISBLANK(V85),ISBLANK(X85),ISBLANK(Y85)),AND(COUNTIF(DanhSachPhanDoan!$B$8:$B$16,#REF!)&gt;0,COUNTBLANK(M85:O85)&gt;0),AND(COUNTIF(DanhSachPhanDoan!$B$10:$B$16,#REF!)&gt;0,COUNTBLANK(P85:R85)&gt;0)),1,""))</f>
        <v/>
      </c>
      <c r="AI85" s="118" t="str">
        <f t="shared" si="1"/>
        <v/>
      </c>
      <c r="AJ85" s="125"/>
      <c r="AK85" s="139"/>
      <c r="AL85" s="116"/>
      <c r="AM85" s="165"/>
    </row>
    <row r="86" spans="1:39" ht="15.75" customHeight="1" x14ac:dyDescent="0.2">
      <c r="A86" s="158"/>
      <c r="B86" s="105"/>
      <c r="C86" s="125"/>
      <c r="D86" s="139"/>
      <c r="E86" s="121"/>
      <c r="F86" s="150"/>
      <c r="G86" s="246"/>
      <c r="H86" s="247"/>
      <c r="I86" s="248"/>
      <c r="J86" s="249"/>
      <c r="K86" s="250"/>
      <c r="L86" s="251"/>
      <c r="M86" s="252"/>
      <c r="N86" s="253"/>
      <c r="O86" s="254"/>
      <c r="P86" s="255"/>
      <c r="Q86" s="256"/>
      <c r="R86" s="257"/>
      <c r="S86" s="232"/>
      <c r="T86" s="121"/>
      <c r="U86" s="125"/>
      <c r="V86" s="224"/>
      <c r="W86" s="139"/>
      <c r="X86" s="224"/>
      <c r="Y86" s="223"/>
      <c r="Z86" s="121"/>
      <c r="AA86" s="112"/>
      <c r="AB86" s="114"/>
      <c r="AC86" s="115"/>
      <c r="AD86" s="117"/>
      <c r="AE86" s="116"/>
      <c r="AF86" s="116"/>
      <c r="AG86" s="116"/>
      <c r="AH86" s="94" t="str">
        <f>IF(OR(ISBLANK(B86),AI86=1),"",IF(OR(COUNTBLANK(B86:L86)&gt;0,AND(ISBLANK(V86),ISBLANK(X86),ISBLANK(Y86)),AND(COUNTIF(DanhSachPhanDoan!$B$8:$B$16,#REF!)&gt;0,COUNTBLANK(M86:O86)&gt;0),AND(COUNTIF(DanhSachPhanDoan!$B$10:$B$16,#REF!)&gt;0,COUNTBLANK(P86:R86)&gt;0)),1,""))</f>
        <v/>
      </c>
      <c r="AI86" s="118" t="str">
        <f t="shared" si="1"/>
        <v/>
      </c>
      <c r="AJ86" s="125"/>
      <c r="AK86" s="139"/>
      <c r="AL86" s="139"/>
      <c r="AM86" s="165"/>
    </row>
    <row r="87" spans="1:39" ht="15.75" customHeight="1" x14ac:dyDescent="0.2">
      <c r="A87" s="158"/>
      <c r="B87" s="105"/>
      <c r="C87" s="125"/>
      <c r="D87" s="139"/>
      <c r="E87" s="121"/>
      <c r="F87" s="150"/>
      <c r="G87" s="246"/>
      <c r="H87" s="247"/>
      <c r="I87" s="248"/>
      <c r="J87" s="249"/>
      <c r="K87" s="250"/>
      <c r="L87" s="251"/>
      <c r="M87" s="252"/>
      <c r="N87" s="253"/>
      <c r="O87" s="254"/>
      <c r="P87" s="255"/>
      <c r="Q87" s="256"/>
      <c r="R87" s="257"/>
      <c r="S87" s="231"/>
      <c r="T87" s="87"/>
      <c r="U87" s="125"/>
      <c r="V87" s="224"/>
      <c r="W87" s="139"/>
      <c r="X87" s="224"/>
      <c r="Y87" s="223"/>
      <c r="Z87" s="121"/>
      <c r="AA87" s="112"/>
      <c r="AB87" s="114"/>
      <c r="AC87" s="115"/>
      <c r="AD87" s="117"/>
      <c r="AE87" s="116"/>
      <c r="AF87" s="116"/>
      <c r="AG87" s="116"/>
      <c r="AH87" s="94" t="str">
        <f>IF(OR(ISBLANK(B87),AI87=1),"",IF(OR(COUNTBLANK(B87:L87)&gt;0,AND(ISBLANK(V87),ISBLANK(X87),ISBLANK(Y87)),AND(COUNTIF(DanhSachPhanDoan!$B$8:$B$16,#REF!)&gt;0,COUNTBLANK(M87:O87)&gt;0),AND(COUNTIF(DanhSachPhanDoan!$B$10:$B$16,#REF!)&gt;0,COUNTBLANK(P87:R87)&gt;0)),1,""))</f>
        <v/>
      </c>
      <c r="AI87" s="118" t="str">
        <f t="shared" si="1"/>
        <v/>
      </c>
      <c r="AJ87" s="125"/>
      <c r="AK87" s="139"/>
      <c r="AL87" s="116"/>
      <c r="AM87" s="165"/>
    </row>
    <row r="88" spans="1:39" ht="15.75" customHeight="1" x14ac:dyDescent="0.2">
      <c r="A88" s="158"/>
      <c r="B88" s="105"/>
      <c r="C88" s="138"/>
      <c r="D88" s="139"/>
      <c r="E88" s="121"/>
      <c r="F88" s="150"/>
      <c r="G88" s="246"/>
      <c r="H88" s="247"/>
      <c r="I88" s="248"/>
      <c r="J88" s="255"/>
      <c r="K88" s="256"/>
      <c r="L88" s="257"/>
      <c r="M88" s="252"/>
      <c r="N88" s="253"/>
      <c r="O88" s="254"/>
      <c r="P88" s="255"/>
      <c r="Q88" s="256"/>
      <c r="R88" s="257"/>
      <c r="S88" s="232"/>
      <c r="T88" s="121"/>
      <c r="U88" s="125"/>
      <c r="V88" s="224"/>
      <c r="W88" s="139"/>
      <c r="X88" s="223"/>
      <c r="Y88" s="223"/>
      <c r="Z88" s="121"/>
      <c r="AA88" s="112"/>
      <c r="AB88" s="114"/>
      <c r="AC88" s="115"/>
      <c r="AD88" s="117"/>
      <c r="AE88" s="116"/>
      <c r="AF88" s="116"/>
      <c r="AG88" s="116"/>
      <c r="AH88" s="94" t="str">
        <f>IF(OR(ISBLANK(B88),AI88=1),"",IF(OR(COUNTBLANK(B88:L88)&gt;0,AND(ISBLANK(V88),ISBLANK(X88),ISBLANK(Y88)),AND(COUNTIF(DanhSachPhanDoan!$B$8:$B$16,#REF!)&gt;0,COUNTBLANK(M88:O88)&gt;0),AND(COUNTIF(DanhSachPhanDoan!$B$10:$B$16,#REF!)&gt;0,COUNTBLANK(P88:R88)&gt;0)),1,""))</f>
        <v/>
      </c>
      <c r="AI88" s="118" t="str">
        <f t="shared" si="1"/>
        <v/>
      </c>
      <c r="AJ88" s="125"/>
      <c r="AK88" s="139"/>
      <c r="AL88" s="116"/>
      <c r="AM88" s="165"/>
    </row>
    <row r="89" spans="1:39" ht="15.75" customHeight="1" x14ac:dyDescent="0.2">
      <c r="A89" s="158"/>
      <c r="B89" s="105"/>
      <c r="C89" s="125"/>
      <c r="D89" s="139"/>
      <c r="E89" s="121"/>
      <c r="F89" s="150"/>
      <c r="G89" s="246"/>
      <c r="H89" s="247"/>
      <c r="I89" s="248"/>
      <c r="J89" s="249"/>
      <c r="K89" s="250"/>
      <c r="L89" s="251"/>
      <c r="M89" s="252"/>
      <c r="N89" s="253"/>
      <c r="O89" s="254"/>
      <c r="P89" s="255"/>
      <c r="Q89" s="256"/>
      <c r="R89" s="257"/>
      <c r="S89" s="231"/>
      <c r="T89" s="87"/>
      <c r="U89" s="125"/>
      <c r="V89" s="224"/>
      <c r="W89" s="139"/>
      <c r="X89" s="224"/>
      <c r="Y89" s="223"/>
      <c r="Z89" s="121"/>
      <c r="AA89" s="112"/>
      <c r="AB89" s="114"/>
      <c r="AC89" s="115"/>
      <c r="AD89" s="117"/>
      <c r="AE89" s="116"/>
      <c r="AF89" s="116"/>
      <c r="AG89" s="116"/>
      <c r="AH89" s="94" t="str">
        <f>IF(OR(ISBLANK(B89),AI89=1),"",IF(OR(COUNTBLANK(B89:L89)&gt;0,AND(ISBLANK(V89),ISBLANK(X89),ISBLANK(Y89)),AND(COUNTIF(DanhSachPhanDoan!$B$8:$B$16,#REF!)&gt;0,COUNTBLANK(M89:O89)&gt;0),AND(COUNTIF(DanhSachPhanDoan!$B$10:$B$16,#REF!)&gt;0,COUNTBLANK(P89:R89)&gt;0)),1,""))</f>
        <v/>
      </c>
      <c r="AI89" s="118" t="str">
        <f t="shared" si="1"/>
        <v/>
      </c>
      <c r="AJ89" s="125"/>
      <c r="AK89" s="139"/>
      <c r="AL89" s="116"/>
      <c r="AM89" s="165"/>
    </row>
    <row r="90" spans="1:39" ht="15.75" customHeight="1" x14ac:dyDescent="0.2">
      <c r="A90" s="158"/>
      <c r="B90" s="105"/>
      <c r="C90" s="125"/>
      <c r="D90" s="139"/>
      <c r="E90" s="121"/>
      <c r="F90" s="150"/>
      <c r="G90" s="246"/>
      <c r="H90" s="247"/>
      <c r="I90" s="248"/>
      <c r="J90" s="249"/>
      <c r="K90" s="250"/>
      <c r="L90" s="251"/>
      <c r="M90" s="252"/>
      <c r="N90" s="253"/>
      <c r="O90" s="254"/>
      <c r="P90" s="255"/>
      <c r="Q90" s="256"/>
      <c r="R90" s="257"/>
      <c r="S90" s="231"/>
      <c r="T90" s="87"/>
      <c r="U90" s="125"/>
      <c r="V90" s="224"/>
      <c r="W90" s="139"/>
      <c r="X90" s="224"/>
      <c r="Y90" s="223"/>
      <c r="Z90" s="121"/>
      <c r="AA90" s="112"/>
      <c r="AB90" s="114"/>
      <c r="AC90" s="115"/>
      <c r="AD90" s="117"/>
      <c r="AE90" s="116"/>
      <c r="AF90" s="116"/>
      <c r="AG90" s="116"/>
      <c r="AH90" s="94" t="str">
        <f>IF(OR(ISBLANK(B90),AI90=1),"",IF(OR(COUNTBLANK(B90:L90)&gt;0,AND(ISBLANK(V90),ISBLANK(X90),ISBLANK(Y90)),AND(COUNTIF(DanhSachPhanDoan!$B$8:$B$16,#REF!)&gt;0,COUNTBLANK(M90:O90)&gt;0),AND(COUNTIF(DanhSachPhanDoan!$B$10:$B$16,#REF!)&gt;0,COUNTBLANK(P90:R90)&gt;0)),1,""))</f>
        <v/>
      </c>
      <c r="AI90" s="118" t="str">
        <f t="shared" si="1"/>
        <v/>
      </c>
      <c r="AJ90" s="125"/>
      <c r="AK90" s="139"/>
      <c r="AL90" s="116"/>
      <c r="AM90" s="165"/>
    </row>
    <row r="91" spans="1:39" s="192" customFormat="1" ht="15.75" customHeight="1" x14ac:dyDescent="0.2">
      <c r="A91" s="158"/>
      <c r="B91" s="105"/>
      <c r="C91" s="125"/>
      <c r="D91" s="139"/>
      <c r="E91" s="121"/>
      <c r="F91" s="150"/>
      <c r="G91" s="246"/>
      <c r="H91" s="247"/>
      <c r="I91" s="248"/>
      <c r="J91" s="249"/>
      <c r="K91" s="250"/>
      <c r="L91" s="251"/>
      <c r="M91" s="252"/>
      <c r="N91" s="253"/>
      <c r="O91" s="254"/>
      <c r="P91" s="255"/>
      <c r="Q91" s="256"/>
      <c r="R91" s="257"/>
      <c r="S91" s="231"/>
      <c r="T91" s="87"/>
      <c r="U91" s="125"/>
      <c r="V91" s="224"/>
      <c r="W91" s="139"/>
      <c r="X91" s="224"/>
      <c r="Y91" s="223"/>
      <c r="Z91" s="121"/>
      <c r="AA91" s="112"/>
      <c r="AB91" s="114"/>
      <c r="AC91" s="115"/>
      <c r="AD91" s="117"/>
      <c r="AE91" s="116"/>
      <c r="AF91" s="116"/>
      <c r="AG91" s="116"/>
      <c r="AH91" s="94" t="str">
        <f>IF(OR(ISBLANK(B91),AI91=1),"",IF(OR(COUNTBLANK(B91:L91)&gt;0,AND(ISBLANK(V91),ISBLANK(X91),ISBLANK(Y91)),AND(COUNTIF(DanhSachPhanDoan!$B$8:$B$16,#REF!)&gt;0,COUNTBLANK(M91:O91)&gt;0),AND(COUNTIF(DanhSachPhanDoan!$B$10:$B$16,#REF!)&gt;0,COUNTBLANK(P91:R91)&gt;0)),1,""))</f>
        <v/>
      </c>
      <c r="AI91" s="118" t="str">
        <f t="shared" si="1"/>
        <v/>
      </c>
      <c r="AJ91" s="125"/>
      <c r="AK91" s="139"/>
      <c r="AL91" s="116"/>
      <c r="AM91" s="165"/>
    </row>
    <row r="92" spans="1:39" s="192" customFormat="1" ht="15.75" customHeight="1" x14ac:dyDescent="0.2">
      <c r="A92" s="158"/>
      <c r="B92" s="105"/>
      <c r="C92" s="125"/>
      <c r="D92" s="139"/>
      <c r="E92" s="121"/>
      <c r="F92" s="150"/>
      <c r="G92" s="246"/>
      <c r="H92" s="247"/>
      <c r="I92" s="248"/>
      <c r="J92" s="249"/>
      <c r="K92" s="250"/>
      <c r="L92" s="251"/>
      <c r="M92" s="252"/>
      <c r="N92" s="253"/>
      <c r="O92" s="254"/>
      <c r="P92" s="255"/>
      <c r="Q92" s="256"/>
      <c r="R92" s="257"/>
      <c r="S92" s="231"/>
      <c r="T92" s="87"/>
      <c r="U92" s="125"/>
      <c r="V92" s="224"/>
      <c r="W92" s="139"/>
      <c r="X92" s="224"/>
      <c r="Y92" s="223"/>
      <c r="Z92" s="121"/>
      <c r="AA92" s="112"/>
      <c r="AB92" s="114"/>
      <c r="AC92" s="115"/>
      <c r="AD92" s="117"/>
      <c r="AE92" s="116"/>
      <c r="AF92" s="116"/>
      <c r="AG92" s="116"/>
      <c r="AH92" s="94" t="str">
        <f>IF(OR(ISBLANK(B92),AI92=1),"",IF(OR(COUNTBLANK(B92:L92)&gt;0,AND(ISBLANK(V92),ISBLANK(X92),ISBLANK(Y92)),AND(COUNTIF(DanhSachPhanDoan!$B$8:$B$16,#REF!)&gt;0,COUNTBLANK(M92:O92)&gt;0),AND(COUNTIF(DanhSachPhanDoan!$B$10:$B$16,#REF!)&gt;0,COUNTBLANK(P92:R92)&gt;0)),1,""))</f>
        <v/>
      </c>
      <c r="AI92" s="118" t="str">
        <f t="shared" si="1"/>
        <v/>
      </c>
      <c r="AJ92" s="125"/>
      <c r="AK92" s="139"/>
      <c r="AL92" s="116"/>
      <c r="AM92" s="165"/>
    </row>
    <row r="93" spans="1:39" ht="15.75" customHeight="1" x14ac:dyDescent="0.2">
      <c r="A93" s="158"/>
      <c r="B93" s="105"/>
      <c r="C93" s="125"/>
      <c r="D93" s="139"/>
      <c r="E93" s="121"/>
      <c r="F93" s="150"/>
      <c r="G93" s="246"/>
      <c r="H93" s="247"/>
      <c r="I93" s="248"/>
      <c r="J93" s="249"/>
      <c r="K93" s="250"/>
      <c r="L93" s="251"/>
      <c r="M93" s="252"/>
      <c r="N93" s="253"/>
      <c r="O93" s="254"/>
      <c r="P93" s="255"/>
      <c r="Q93" s="256"/>
      <c r="R93" s="257"/>
      <c r="S93" s="231"/>
      <c r="T93" s="87"/>
      <c r="U93" s="125"/>
      <c r="V93" s="224"/>
      <c r="W93" s="139"/>
      <c r="X93" s="224"/>
      <c r="Y93" s="223"/>
      <c r="Z93" s="121"/>
      <c r="AA93" s="112"/>
      <c r="AB93" s="114"/>
      <c r="AC93" s="115"/>
      <c r="AD93" s="117"/>
      <c r="AE93" s="116"/>
      <c r="AF93" s="116"/>
      <c r="AG93" s="116"/>
      <c r="AH93" s="94" t="str">
        <f>IF(OR(ISBLANK(B93),AI93=1),"",IF(OR(COUNTBLANK(B93:L93)&gt;0,AND(ISBLANK(V93),ISBLANK(X93),ISBLANK(Y93)),AND(COUNTIF(DanhSachPhanDoan!$B$8:$B$16,#REF!)&gt;0,COUNTBLANK(M93:O93)&gt;0),AND(COUNTIF(DanhSachPhanDoan!$B$10:$B$16,#REF!)&gt;0,COUNTBLANK(P93:R93)&gt;0)),1,""))</f>
        <v/>
      </c>
      <c r="AI93" s="118" t="str">
        <f t="shared" si="1"/>
        <v/>
      </c>
      <c r="AJ93" s="125"/>
      <c r="AK93" s="139"/>
      <c r="AL93" s="116"/>
      <c r="AM93" s="165"/>
    </row>
    <row r="94" spans="1:39" ht="15.75" customHeight="1" x14ac:dyDescent="0.2">
      <c r="A94" s="158"/>
      <c r="B94" s="105"/>
      <c r="C94" s="125"/>
      <c r="D94" s="139"/>
      <c r="E94" s="121"/>
      <c r="F94" s="150"/>
      <c r="G94" s="246"/>
      <c r="H94" s="247"/>
      <c r="I94" s="248"/>
      <c r="J94" s="249"/>
      <c r="K94" s="250"/>
      <c r="L94" s="251"/>
      <c r="M94" s="252"/>
      <c r="N94" s="253"/>
      <c r="O94" s="254"/>
      <c r="P94" s="255"/>
      <c r="Q94" s="256"/>
      <c r="R94" s="257"/>
      <c r="S94" s="232"/>
      <c r="T94" s="121"/>
      <c r="U94" s="125"/>
      <c r="V94" s="224"/>
      <c r="W94" s="139"/>
      <c r="X94" s="224"/>
      <c r="Y94" s="223"/>
      <c r="Z94" s="121"/>
      <c r="AA94" s="112"/>
      <c r="AB94" s="114"/>
      <c r="AC94" s="115"/>
      <c r="AD94" s="117"/>
      <c r="AE94" s="116"/>
      <c r="AF94" s="116"/>
      <c r="AG94" s="116"/>
      <c r="AH94" s="94" t="str">
        <f>IF(OR(ISBLANK(B94),AI94=1),"",IF(OR(COUNTBLANK(B94:L94)&gt;0,AND(ISBLANK(V94),ISBLANK(X94),ISBLANK(Y94)),AND(COUNTIF(DanhSachPhanDoan!$B$8:$B$16,#REF!)&gt;0,COUNTBLANK(M94:O94)&gt;0),AND(COUNTIF(DanhSachPhanDoan!$B$10:$B$16,#REF!)&gt;0,COUNTBLANK(P94:R94)&gt;0)),1,""))</f>
        <v/>
      </c>
      <c r="AI94" s="118" t="str">
        <f t="shared" si="1"/>
        <v/>
      </c>
      <c r="AJ94" s="125"/>
      <c r="AK94" s="139"/>
      <c r="AL94" s="139"/>
      <c r="AM94" s="165"/>
    </row>
    <row r="95" spans="1:39" ht="15.75" customHeight="1" x14ac:dyDescent="0.2">
      <c r="A95" s="159"/>
      <c r="B95" s="168"/>
      <c r="C95" s="169"/>
      <c r="D95" s="170"/>
      <c r="E95" s="171"/>
      <c r="F95" s="172"/>
      <c r="G95" s="258"/>
      <c r="H95" s="259"/>
      <c r="I95" s="260"/>
      <c r="J95" s="261"/>
      <c r="K95" s="262"/>
      <c r="L95" s="263"/>
      <c r="M95" s="258"/>
      <c r="N95" s="259"/>
      <c r="O95" s="260"/>
      <c r="P95" s="261"/>
      <c r="Q95" s="262"/>
      <c r="R95" s="263"/>
      <c r="S95" s="233"/>
      <c r="T95" s="171"/>
      <c r="U95" s="176"/>
      <c r="V95" s="227"/>
      <c r="W95" s="170"/>
      <c r="X95" s="225"/>
      <c r="Y95" s="225"/>
      <c r="Z95" s="178"/>
      <c r="AA95" s="173"/>
      <c r="AB95" s="174"/>
      <c r="AC95" s="175"/>
      <c r="AD95" s="179"/>
      <c r="AE95" s="177"/>
      <c r="AF95" s="177"/>
      <c r="AG95" s="177"/>
      <c r="AH95" s="180" t="str">
        <f>IF(OR(ISBLANK(B95),AI95=1),"",IF(OR(COUNTBLANK(B95:L95)&gt;0,AND(ISBLANK(V95),ISBLANK(X95),ISBLANK(Y95)),AND(COUNTIF(DanhSachPhanDoan!$D$8:$D$16,#REF!)&gt;0,COUNTBLANK(M95:O95)&gt;0),AND(COUNTIF(DanhSachPhanDoan!$D$10:$D$16,#REF!)&gt;0,COUNTBLANK(P95:R95)&gt;0)),1,""))</f>
        <v/>
      </c>
      <c r="AI95" s="181" t="str">
        <f>IF(ISBLANK(B95),"",IF(OR(AL95="Đã nghỉ",AND(TRIM(AJ95)="",AT95="Đã nghỉ")),1,""))</f>
        <v/>
      </c>
      <c r="AJ95" s="169"/>
      <c r="AK95" s="177"/>
      <c r="AL95" s="177"/>
      <c r="AM95" s="182"/>
    </row>
  </sheetData>
  <mergeCells count="7">
    <mergeCell ref="G4:I4"/>
    <mergeCell ref="U4:Z4"/>
    <mergeCell ref="AA4:AC4"/>
    <mergeCell ref="AJ4:AM4"/>
    <mergeCell ref="M4:O4"/>
    <mergeCell ref="P4:R4"/>
    <mergeCell ref="J4:L4"/>
  </mergeCells>
  <conditionalFormatting sqref="A6:E40 A60:E95">
    <cfRule type="expression" dxfId="6" priority="4">
      <formula>$AH6=1</formula>
    </cfRule>
  </conditionalFormatting>
  <conditionalFormatting sqref="A6:E40 A60:E95">
    <cfRule type="expression" dxfId="5" priority="5">
      <formula>$AI6=1</formula>
    </cfRule>
  </conditionalFormatting>
  <conditionalFormatting sqref="AH6:AH95">
    <cfRule type="cellIs" dxfId="4" priority="6" operator="equal">
      <formula>1</formula>
    </cfRule>
  </conditionalFormatting>
  <conditionalFormatting sqref="A41:E59">
    <cfRule type="expression" dxfId="3" priority="1">
      <formula>$AH41=1</formula>
    </cfRule>
  </conditionalFormatting>
  <conditionalFormatting sqref="A41:E59">
    <cfRule type="expression" dxfId="2" priority="2">
      <formula>$AI41=1</formula>
    </cfRule>
  </conditionalFormatting>
  <dataValidations count="4">
    <dataValidation type="list" allowBlank="1" showErrorMessage="1" sqref="F6:F95">
      <formula1>GioiTinh</formula1>
    </dataValidation>
    <dataValidation type="list" allowBlank="1" showErrorMessage="1" sqref="AJ6:AJ95">
      <formula1>ChiDoan2015</formula1>
    </dataValidation>
    <dataValidation type="list" allowBlank="1" showErrorMessage="1" sqref="AL6:AL95">
      <formula1>KetQuaHocTap</formula1>
    </dataValidation>
    <dataValidation type="list" allowBlank="1" showErrorMessage="1" sqref="AK6:AK95">
      <formula1>PhanDoan2015</formula1>
    </dataValidation>
  </dataValidations>
  <pageMargins left="0.45" right="0.45" top="0.5" bottom="0.5" header="0" footer="0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6"/>
  <sheetViews>
    <sheetView workbookViewId="0">
      <pane xSplit="5" ySplit="3" topLeftCell="F4" activePane="bottomRight" state="frozen"/>
      <selection pane="topRight"/>
      <selection pane="bottomLeft"/>
      <selection pane="bottomRight"/>
    </sheetView>
  </sheetViews>
  <sheetFormatPr defaultColWidth="14.42578125" defaultRowHeight="15.75" customHeight="1" x14ac:dyDescent="0.2"/>
  <cols>
    <col min="1" max="1" width="5.5703125" customWidth="1"/>
    <col min="2" max="2" width="9.28515625" customWidth="1"/>
    <col min="4" max="4" width="18.42578125" customWidth="1"/>
    <col min="6" max="6" width="8.140625" customWidth="1"/>
    <col min="7" max="7" width="4.7109375" customWidth="1"/>
    <col min="8" max="8" width="4.140625" customWidth="1"/>
    <col min="9" max="9" width="5.140625" customWidth="1"/>
    <col min="10" max="13" width="4.5703125" customWidth="1"/>
    <col min="14" max="14" width="5.140625" customWidth="1"/>
    <col min="16" max="16" width="34.7109375" customWidth="1"/>
    <col min="17" max="17" width="35.5703125" customWidth="1"/>
    <col min="20" max="20" width="18.42578125" customWidth="1"/>
  </cols>
  <sheetData>
    <row r="1" spans="1:45" ht="15.75" customHeight="1" x14ac:dyDescent="0.2">
      <c r="A1" s="1"/>
      <c r="B1" s="1" t="s">
        <v>0</v>
      </c>
      <c r="C1" s="2">
        <f>MAX(B4:B3000,ThieuNhi!B6:B95)+1</f>
        <v>3495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/>
      <c r="P1" s="1"/>
      <c r="Q1" s="1"/>
      <c r="R1" s="1"/>
      <c r="S1" s="1"/>
      <c r="T1" s="4"/>
      <c r="U1" s="5"/>
      <c r="V1" s="5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45" ht="15.75" customHeight="1" x14ac:dyDescent="0.2">
      <c r="A2" s="7"/>
      <c r="B2" s="7"/>
      <c r="C2" s="7"/>
      <c r="D2" s="7"/>
      <c r="E2" s="7"/>
      <c r="F2" s="7"/>
      <c r="G2" s="207" t="s">
        <v>1</v>
      </c>
      <c r="H2" s="204"/>
      <c r="I2" s="205"/>
      <c r="J2" s="208" t="s">
        <v>10</v>
      </c>
      <c r="K2" s="205"/>
      <c r="L2" s="209" t="s">
        <v>15</v>
      </c>
      <c r="M2" s="204"/>
      <c r="N2" s="205"/>
      <c r="O2" s="11"/>
      <c r="P2" s="7"/>
      <c r="Q2" s="7"/>
      <c r="R2" s="7"/>
      <c r="S2" s="7"/>
      <c r="T2" s="15"/>
      <c r="U2" s="16"/>
      <c r="V2" s="16"/>
      <c r="W2" s="7"/>
      <c r="X2" s="7"/>
      <c r="Y2" s="7"/>
      <c r="Z2" s="211" t="s">
        <v>18</v>
      </c>
      <c r="AA2" s="204"/>
      <c r="AB2" s="204"/>
      <c r="AC2" s="204"/>
      <c r="AD2" s="205"/>
      <c r="AE2" s="210" t="s">
        <v>9</v>
      </c>
      <c r="AF2" s="204"/>
      <c r="AG2" s="204"/>
      <c r="AH2" s="204"/>
      <c r="AI2" s="205"/>
      <c r="AJ2" s="203" t="s">
        <v>12</v>
      </c>
      <c r="AK2" s="204"/>
      <c r="AL2" s="204"/>
      <c r="AM2" s="204"/>
      <c r="AN2" s="205"/>
      <c r="AO2" s="206" t="s">
        <v>14</v>
      </c>
      <c r="AP2" s="204"/>
      <c r="AQ2" s="204"/>
      <c r="AR2" s="204"/>
      <c r="AS2" s="205"/>
    </row>
    <row r="3" spans="1:45" ht="15.75" customHeight="1" x14ac:dyDescent="0.2">
      <c r="A3" s="12" t="s">
        <v>4</v>
      </c>
      <c r="B3" s="12" t="s">
        <v>22</v>
      </c>
      <c r="C3" s="12" t="s">
        <v>5</v>
      </c>
      <c r="D3" s="12" t="s">
        <v>23</v>
      </c>
      <c r="E3" s="12" t="s">
        <v>24</v>
      </c>
      <c r="F3" s="12" t="s">
        <v>25</v>
      </c>
      <c r="G3" s="20" t="s">
        <v>26</v>
      </c>
      <c r="H3" s="20" t="s">
        <v>27</v>
      </c>
      <c r="I3" s="20" t="s">
        <v>28</v>
      </c>
      <c r="J3" s="27" t="s">
        <v>26</v>
      </c>
      <c r="K3" s="28" t="s">
        <v>27</v>
      </c>
      <c r="L3" s="44" t="s">
        <v>26</v>
      </c>
      <c r="M3" s="45" t="s">
        <v>27</v>
      </c>
      <c r="N3" s="46" t="s">
        <v>28</v>
      </c>
      <c r="O3" s="58" t="s">
        <v>69</v>
      </c>
      <c r="P3" s="12" t="s">
        <v>62</v>
      </c>
      <c r="Q3" s="12" t="s">
        <v>68</v>
      </c>
      <c r="R3" s="12" t="s">
        <v>115</v>
      </c>
      <c r="S3" s="12" t="s">
        <v>116</v>
      </c>
      <c r="T3" s="71" t="s">
        <v>1</v>
      </c>
      <c r="U3" s="71" t="s">
        <v>128</v>
      </c>
      <c r="V3" s="73" t="s">
        <v>129</v>
      </c>
      <c r="W3" s="12" t="s">
        <v>130</v>
      </c>
      <c r="X3" s="12" t="s">
        <v>85</v>
      </c>
      <c r="Y3" s="12" t="s">
        <v>86</v>
      </c>
      <c r="Z3" s="14" t="s">
        <v>131</v>
      </c>
      <c r="AA3" s="14" t="s">
        <v>132</v>
      </c>
      <c r="AB3" s="14" t="s">
        <v>133</v>
      </c>
      <c r="AC3" s="14" t="s">
        <v>134</v>
      </c>
      <c r="AD3" s="14" t="s">
        <v>135</v>
      </c>
      <c r="AE3" s="71" t="s">
        <v>136</v>
      </c>
      <c r="AF3" s="71" t="s">
        <v>17</v>
      </c>
      <c r="AG3" s="71" t="s">
        <v>19</v>
      </c>
      <c r="AH3" s="71" t="s">
        <v>137</v>
      </c>
      <c r="AI3" s="71" t="s">
        <v>84</v>
      </c>
      <c r="AJ3" s="75" t="s">
        <v>136</v>
      </c>
      <c r="AK3" s="75" t="s">
        <v>17</v>
      </c>
      <c r="AL3" s="75" t="s">
        <v>19</v>
      </c>
      <c r="AM3" s="75" t="s">
        <v>137</v>
      </c>
      <c r="AN3" s="75" t="s">
        <v>84</v>
      </c>
      <c r="AO3" s="12" t="s">
        <v>136</v>
      </c>
      <c r="AP3" s="12" t="s">
        <v>17</v>
      </c>
      <c r="AQ3" s="12" t="s">
        <v>19</v>
      </c>
      <c r="AR3" s="12" t="s">
        <v>137</v>
      </c>
      <c r="AS3" s="12" t="s">
        <v>84</v>
      </c>
    </row>
    <row r="4" spans="1:45" ht="15.75" customHeight="1" x14ac:dyDescent="0.2">
      <c r="A4" s="76">
        <v>1</v>
      </c>
      <c r="B4" s="77">
        <v>3400</v>
      </c>
      <c r="C4" s="76" t="s">
        <v>140</v>
      </c>
      <c r="D4" s="76" t="s">
        <v>141</v>
      </c>
      <c r="E4" s="12" t="s">
        <v>142</v>
      </c>
      <c r="F4" s="76" t="s">
        <v>96</v>
      </c>
      <c r="G4" s="78">
        <v>10</v>
      </c>
      <c r="H4" s="79">
        <v>9</v>
      </c>
      <c r="I4" s="85">
        <v>1993</v>
      </c>
      <c r="J4" s="89"/>
      <c r="K4" s="90"/>
      <c r="L4" s="91"/>
      <c r="M4" s="92"/>
      <c r="N4" s="95"/>
      <c r="O4" s="96" t="s">
        <v>160</v>
      </c>
      <c r="P4" s="76" t="s">
        <v>161</v>
      </c>
      <c r="Q4" s="76" t="s">
        <v>162</v>
      </c>
      <c r="R4" s="97"/>
      <c r="S4" s="97"/>
      <c r="T4" s="98">
        <f t="shared" ref="T4:T12" si="0">IF(ISBLANK(G4),"",DATE(I4,H4,G4))</f>
        <v>34222</v>
      </c>
      <c r="U4" s="100" t="s">
        <v>166</v>
      </c>
      <c r="V4" s="101"/>
      <c r="W4" s="97"/>
      <c r="X4" s="97" t="str">
        <f t="shared" ref="X4:X97" ca="1" si="1">IF(OR(ISBLANK(B4),Y4=1),"",IF(OR(ISBLANK(C4),ISBLANK(D4),ISBLANK(E4),ISBLANK(F4),ISBLANK(G4),ISBLANK(J4),ISBLANK(O4),ISBLANK(P4)),1,""))</f>
        <v/>
      </c>
      <c r="Y4" s="97">
        <f t="shared" ref="Y4:Y97" ca="1" si="2">IF(ISBLANK(B4),"",IF(OR(UPPER(AC4)="TẠM NGHỈ",UPPER(AC4)="ĐÃ NGHỈ",AND(TRIM(Z4)="",TRIM(AA4)="",OR(UPPER(AH4)="TẠM NGHỈ", UPPER(AH4)="ĐÃ NGHỈ"))),1,""))</f>
        <v>1</v>
      </c>
      <c r="Z4" s="103" t="str">
        <f t="shared" ref="Z4:Z35" ca="1" si="3">IF(ISBLANK(INDIRECT(CauHinh.HuynhTruong.ChucVuHienTai&amp;ROW())),"",INDIRECT(CauHinh.HuynhTruong.ChucVuHienTai&amp;ROW()))</f>
        <v/>
      </c>
      <c r="AA4" s="103" t="str">
        <f t="shared" ref="AA4:AA35" ca="1" si="4">IF(ISBLANK(INDIRECT(CauHinh.HuynhTruong.ChiDoanHienTai&amp;ROW())),"",INDIRECT(CauHinh.HuynhTruong.ChiDoanHienTai&amp;ROW()))</f>
        <v/>
      </c>
      <c r="AB4" s="103" t="str">
        <f t="shared" ref="AB4:AB35" ca="1" si="5">IF(ISBLANK(INDIRECT(CauHinh.HuynhTruong.PhanDoanHienTai&amp;ROW())),"",INDIRECT(CauHinh.HuynhTruong.PhanDoanHienTai&amp;ROW()))</f>
        <v/>
      </c>
      <c r="AC4" s="103" t="str">
        <f t="shared" ref="AC4:AC35" ca="1" si="6">IF(ISBLANK(INDIRECT(CauHinh.HuynhTruong.TinhTrangHienTai&amp;ROW())),"",INDIRECT(CauHinh.HuynhTruong.TinhTrangHienTai&amp;ROW()))</f>
        <v>Đã nghỉ</v>
      </c>
      <c r="AD4" s="103" t="str">
        <f t="shared" ref="AD4:AD35" ca="1" si="7">IF(ISBLANK(INDIRECT(CauHinh.HuynhTruong.GhiChuHienTai&amp;ROW())),"",INDIRECT(CauHinh.HuynhTruong.GhiChuHienTai&amp;ROW()))</f>
        <v>Hoạt động xứ khác</v>
      </c>
      <c r="AE4" s="100"/>
      <c r="AF4" s="100" t="s">
        <v>180</v>
      </c>
      <c r="AG4" s="100"/>
      <c r="AH4" s="100"/>
      <c r="AI4" s="100"/>
      <c r="AJ4" s="106"/>
      <c r="AK4" s="108" t="s">
        <v>185</v>
      </c>
      <c r="AL4" s="108"/>
      <c r="AM4" s="108" t="s">
        <v>111</v>
      </c>
      <c r="AN4" s="106"/>
      <c r="AO4" s="110"/>
      <c r="AP4" s="76"/>
      <c r="AQ4" s="76"/>
      <c r="AR4" s="76" t="s">
        <v>111</v>
      </c>
      <c r="AS4" s="76" t="s">
        <v>187</v>
      </c>
    </row>
    <row r="5" spans="1:45" ht="15.75" customHeight="1" x14ac:dyDescent="0.2">
      <c r="A5" s="76">
        <v>2</v>
      </c>
      <c r="B5" s="77">
        <v>3401</v>
      </c>
      <c r="C5" s="76" t="s">
        <v>7</v>
      </c>
      <c r="D5" s="76" t="s">
        <v>188</v>
      </c>
      <c r="E5" s="12" t="s">
        <v>142</v>
      </c>
      <c r="F5" s="76" t="s">
        <v>96</v>
      </c>
      <c r="G5" s="78">
        <v>23</v>
      </c>
      <c r="H5" s="79">
        <v>7</v>
      </c>
      <c r="I5" s="85">
        <v>1994</v>
      </c>
      <c r="J5" s="111"/>
      <c r="K5" s="113"/>
      <c r="L5" s="91"/>
      <c r="M5" s="92"/>
      <c r="N5" s="95">
        <v>2013</v>
      </c>
      <c r="O5" s="96" t="s">
        <v>191</v>
      </c>
      <c r="P5" s="76" t="s">
        <v>192</v>
      </c>
      <c r="Q5" s="76" t="s">
        <v>193</v>
      </c>
      <c r="R5" s="97"/>
      <c r="S5" s="97"/>
      <c r="T5" s="98">
        <f t="shared" si="0"/>
        <v>34538</v>
      </c>
      <c r="U5" s="100" t="s">
        <v>195</v>
      </c>
      <c r="V5" s="101"/>
      <c r="W5" s="97"/>
      <c r="X5" s="97">
        <f t="shared" ca="1" si="1"/>
        <v>1</v>
      </c>
      <c r="Y5" s="97" t="str">
        <f t="shared" ca="1" si="2"/>
        <v/>
      </c>
      <c r="Z5" s="103" t="str">
        <f t="shared" ca="1" si="3"/>
        <v/>
      </c>
      <c r="AA5" s="103" t="str">
        <f t="shared" ca="1" si="4"/>
        <v>Nghĩa Sĩ 1A</v>
      </c>
      <c r="AB5" s="103" t="str">
        <f t="shared" ca="1" si="5"/>
        <v>Nghĩa Sĩ 1</v>
      </c>
      <c r="AC5" s="103" t="str">
        <f t="shared" ca="1" si="6"/>
        <v/>
      </c>
      <c r="AD5" s="103" t="str">
        <f t="shared" ca="1" si="7"/>
        <v/>
      </c>
      <c r="AE5" s="100"/>
      <c r="AF5" s="100" t="s">
        <v>157</v>
      </c>
      <c r="AG5" s="100"/>
      <c r="AH5" s="100"/>
      <c r="AI5" s="100"/>
      <c r="AJ5" s="106"/>
      <c r="AK5" s="108" t="s">
        <v>159</v>
      </c>
      <c r="AL5" s="108" t="s">
        <v>43</v>
      </c>
      <c r="AM5" s="108"/>
      <c r="AN5" s="106"/>
      <c r="AO5" s="110"/>
      <c r="AP5" s="76" t="s">
        <v>198</v>
      </c>
      <c r="AQ5" s="76" t="s">
        <v>56</v>
      </c>
      <c r="AR5" s="76"/>
      <c r="AS5" s="97"/>
    </row>
    <row r="6" spans="1:45" ht="15.75" customHeight="1" x14ac:dyDescent="0.2">
      <c r="A6" s="76">
        <v>3</v>
      </c>
      <c r="B6" s="77">
        <v>3402</v>
      </c>
      <c r="C6" s="76" t="s">
        <v>199</v>
      </c>
      <c r="D6" s="76" t="s">
        <v>200</v>
      </c>
      <c r="E6" s="12" t="s">
        <v>201</v>
      </c>
      <c r="F6" s="76" t="s">
        <v>108</v>
      </c>
      <c r="G6" s="78">
        <v>19</v>
      </c>
      <c r="H6" s="79">
        <v>1</v>
      </c>
      <c r="I6" s="85">
        <v>1979</v>
      </c>
      <c r="J6" s="89">
        <v>1</v>
      </c>
      <c r="K6" s="90">
        <v>10</v>
      </c>
      <c r="L6" s="91"/>
      <c r="M6" s="92"/>
      <c r="N6" s="95">
        <v>1996</v>
      </c>
      <c r="O6" s="96" t="s">
        <v>202</v>
      </c>
      <c r="P6" s="76" t="s">
        <v>203</v>
      </c>
      <c r="Q6" s="76" t="s">
        <v>204</v>
      </c>
      <c r="R6" s="76"/>
      <c r="S6" s="97"/>
      <c r="T6" s="98">
        <f t="shared" si="0"/>
        <v>28874</v>
      </c>
      <c r="U6" s="100" t="s">
        <v>206</v>
      </c>
      <c r="V6" s="101"/>
      <c r="W6" s="97"/>
      <c r="X6" s="97" t="str">
        <f t="shared" ca="1" si="1"/>
        <v/>
      </c>
      <c r="Y6" s="97" t="str">
        <f t="shared" ca="1" si="2"/>
        <v/>
      </c>
      <c r="Z6" s="103" t="str">
        <f t="shared" ca="1" si="3"/>
        <v/>
      </c>
      <c r="AA6" s="103" t="str">
        <f t="shared" ca="1" si="4"/>
        <v>Thiếu Nhi 2D</v>
      </c>
      <c r="AB6" s="103" t="str">
        <f t="shared" ca="1" si="5"/>
        <v>Thiếu Nhi 2</v>
      </c>
      <c r="AC6" s="103" t="str">
        <f t="shared" ca="1" si="6"/>
        <v/>
      </c>
      <c r="AD6" s="103" t="str">
        <f t="shared" ca="1" si="7"/>
        <v/>
      </c>
      <c r="AE6" s="100"/>
      <c r="AF6" s="100" t="s">
        <v>209</v>
      </c>
      <c r="AG6" s="100"/>
      <c r="AH6" s="100"/>
      <c r="AI6" s="100"/>
      <c r="AJ6" s="108" t="s">
        <v>117</v>
      </c>
      <c r="AK6" s="108" t="s">
        <v>208</v>
      </c>
      <c r="AL6" s="108" t="s">
        <v>54</v>
      </c>
      <c r="AM6" s="106"/>
      <c r="AN6" s="106"/>
      <c r="AO6" s="110"/>
      <c r="AP6" s="76" t="s">
        <v>210</v>
      </c>
      <c r="AQ6" s="76" t="s">
        <v>54</v>
      </c>
      <c r="AR6" s="97"/>
      <c r="AS6" s="97"/>
    </row>
    <row r="7" spans="1:45" ht="15.75" customHeight="1" x14ac:dyDescent="0.2">
      <c r="A7" s="76">
        <v>4</v>
      </c>
      <c r="B7" s="77">
        <v>3403</v>
      </c>
      <c r="C7" s="76" t="s">
        <v>7</v>
      </c>
      <c r="D7" s="76" t="s">
        <v>212</v>
      </c>
      <c r="E7" s="12" t="s">
        <v>201</v>
      </c>
      <c r="F7" s="76" t="s">
        <v>96</v>
      </c>
      <c r="G7" s="78">
        <v>25</v>
      </c>
      <c r="H7" s="79">
        <v>11</v>
      </c>
      <c r="I7" s="85">
        <v>1991</v>
      </c>
      <c r="J7" s="111"/>
      <c r="K7" s="113"/>
      <c r="L7" s="91"/>
      <c r="M7" s="92"/>
      <c r="N7" s="95">
        <v>2012</v>
      </c>
      <c r="O7" s="96" t="s">
        <v>213</v>
      </c>
      <c r="P7" s="76" t="s">
        <v>214</v>
      </c>
      <c r="Q7" s="76" t="s">
        <v>215</v>
      </c>
      <c r="R7" s="97"/>
      <c r="S7" s="97"/>
      <c r="T7" s="98">
        <f t="shared" si="0"/>
        <v>33567</v>
      </c>
      <c r="U7" s="100" t="s">
        <v>217</v>
      </c>
      <c r="V7" s="101"/>
      <c r="W7" s="97"/>
      <c r="X7" s="97">
        <f t="shared" ca="1" si="1"/>
        <v>1</v>
      </c>
      <c r="Y7" s="97" t="str">
        <f t="shared" ca="1" si="2"/>
        <v/>
      </c>
      <c r="Z7" s="103" t="str">
        <f t="shared" ca="1" si="3"/>
        <v/>
      </c>
      <c r="AA7" s="103" t="str">
        <f t="shared" ca="1" si="4"/>
        <v>Thiếu Nhi 2D</v>
      </c>
      <c r="AB7" s="103" t="str">
        <f t="shared" ca="1" si="5"/>
        <v>Thiếu Nhi 2</v>
      </c>
      <c r="AC7" s="103" t="str">
        <f t="shared" ca="1" si="6"/>
        <v/>
      </c>
      <c r="AD7" s="103" t="str">
        <f t="shared" ca="1" si="7"/>
        <v/>
      </c>
      <c r="AE7" s="100"/>
      <c r="AF7" s="100" t="s">
        <v>220</v>
      </c>
      <c r="AG7" s="100"/>
      <c r="AH7" s="100"/>
      <c r="AI7" s="100"/>
      <c r="AJ7" s="106"/>
      <c r="AK7" s="108" t="s">
        <v>221</v>
      </c>
      <c r="AL7" s="106"/>
      <c r="AM7" s="106"/>
      <c r="AN7" s="106"/>
      <c r="AO7" s="110"/>
      <c r="AP7" s="76" t="s">
        <v>210</v>
      </c>
      <c r="AQ7" s="76" t="s">
        <v>54</v>
      </c>
      <c r="AR7" s="97"/>
      <c r="AS7" s="97"/>
    </row>
    <row r="8" spans="1:45" ht="15.75" customHeight="1" x14ac:dyDescent="0.2">
      <c r="A8" s="76">
        <v>5</v>
      </c>
      <c r="B8" s="77">
        <v>3404</v>
      </c>
      <c r="C8" s="76" t="s">
        <v>199</v>
      </c>
      <c r="D8" s="76" t="s">
        <v>222</v>
      </c>
      <c r="E8" s="12" t="s">
        <v>201</v>
      </c>
      <c r="F8" s="76" t="s">
        <v>108</v>
      </c>
      <c r="G8" s="78">
        <v>27</v>
      </c>
      <c r="H8" s="79">
        <v>1</v>
      </c>
      <c r="I8" s="85">
        <v>1995</v>
      </c>
      <c r="J8" s="89">
        <v>1</v>
      </c>
      <c r="K8" s="90">
        <v>10</v>
      </c>
      <c r="L8" s="91"/>
      <c r="M8" s="92"/>
      <c r="N8" s="95">
        <v>2013</v>
      </c>
      <c r="O8" s="96" t="s">
        <v>223</v>
      </c>
      <c r="P8" s="76" t="s">
        <v>224</v>
      </c>
      <c r="Q8" s="76" t="s">
        <v>225</v>
      </c>
      <c r="R8" s="76" t="s">
        <v>226</v>
      </c>
      <c r="S8" s="97"/>
      <c r="T8" s="98">
        <f t="shared" si="0"/>
        <v>34726</v>
      </c>
      <c r="U8" s="100" t="s">
        <v>227</v>
      </c>
      <c r="V8" s="101"/>
      <c r="W8" s="97"/>
      <c r="X8" s="97" t="str">
        <f t="shared" ca="1" si="1"/>
        <v/>
      </c>
      <c r="Y8" s="97" t="str">
        <f t="shared" ca="1" si="2"/>
        <v/>
      </c>
      <c r="Z8" s="103" t="str">
        <f t="shared" ca="1" si="3"/>
        <v/>
      </c>
      <c r="AA8" s="103" t="str">
        <f t="shared" ca="1" si="4"/>
        <v>Ấu Nhi 1B</v>
      </c>
      <c r="AB8" s="103" t="str">
        <f t="shared" ca="1" si="5"/>
        <v>Ấu Nhi 1</v>
      </c>
      <c r="AC8" s="103" t="str">
        <f t="shared" ca="1" si="6"/>
        <v/>
      </c>
      <c r="AD8" s="103" t="str">
        <f t="shared" ca="1" si="7"/>
        <v/>
      </c>
      <c r="AE8" s="100"/>
      <c r="AF8" s="100" t="s">
        <v>154</v>
      </c>
      <c r="AG8" s="100"/>
      <c r="AH8" s="100"/>
      <c r="AI8" s="100"/>
      <c r="AJ8" s="108"/>
      <c r="AK8" s="108" t="s">
        <v>163</v>
      </c>
      <c r="AL8" s="108"/>
      <c r="AM8" s="108"/>
      <c r="AN8" s="108"/>
      <c r="AO8" s="110"/>
      <c r="AP8" s="76" t="s">
        <v>152</v>
      </c>
      <c r="AQ8" s="76" t="s">
        <v>43</v>
      </c>
      <c r="AR8" s="76"/>
      <c r="AS8" s="76"/>
    </row>
    <row r="9" spans="1:45" ht="15.75" customHeight="1" x14ac:dyDescent="0.2">
      <c r="A9" s="76">
        <v>6</v>
      </c>
      <c r="B9" s="77">
        <v>3405</v>
      </c>
      <c r="C9" s="76" t="s">
        <v>229</v>
      </c>
      <c r="D9" s="76" t="s">
        <v>230</v>
      </c>
      <c r="E9" s="12" t="s">
        <v>231</v>
      </c>
      <c r="F9" s="76" t="s">
        <v>96</v>
      </c>
      <c r="G9" s="119"/>
      <c r="H9" s="120"/>
      <c r="I9" s="122"/>
      <c r="J9" s="89">
        <v>3</v>
      </c>
      <c r="K9" s="90">
        <v>11</v>
      </c>
      <c r="L9" s="91"/>
      <c r="M9" s="92"/>
      <c r="N9" s="123"/>
      <c r="O9" s="96" t="s">
        <v>234</v>
      </c>
      <c r="P9" s="76" t="s">
        <v>235</v>
      </c>
      <c r="Q9" s="97"/>
      <c r="R9" s="97"/>
      <c r="S9" s="97"/>
      <c r="T9" s="98" t="str">
        <f t="shared" si="0"/>
        <v/>
      </c>
      <c r="U9" s="100" t="s">
        <v>236</v>
      </c>
      <c r="V9" s="101"/>
      <c r="W9" s="97"/>
      <c r="X9" s="97">
        <f t="shared" ca="1" si="1"/>
        <v>1</v>
      </c>
      <c r="Y9" s="97" t="str">
        <f t="shared" ca="1" si="2"/>
        <v/>
      </c>
      <c r="Z9" s="103" t="str">
        <f t="shared" ca="1" si="3"/>
        <v/>
      </c>
      <c r="AA9" s="103" t="str">
        <f t="shared" ca="1" si="4"/>
        <v>Nghĩa Sĩ 2B</v>
      </c>
      <c r="AB9" s="103" t="str">
        <f t="shared" ca="1" si="5"/>
        <v>Nghĩa Sĩ 2</v>
      </c>
      <c r="AC9" s="103" t="str">
        <f t="shared" ca="1" si="6"/>
        <v/>
      </c>
      <c r="AD9" s="103" t="str">
        <f t="shared" ca="1" si="7"/>
        <v/>
      </c>
      <c r="AE9" s="100"/>
      <c r="AF9" s="100" t="s">
        <v>237</v>
      </c>
      <c r="AG9" s="100"/>
      <c r="AH9" s="100"/>
      <c r="AI9" s="100"/>
      <c r="AJ9" s="106"/>
      <c r="AK9" s="108" t="s">
        <v>189</v>
      </c>
      <c r="AL9" s="106"/>
      <c r="AM9" s="106"/>
      <c r="AN9" s="106"/>
      <c r="AO9" s="110"/>
      <c r="AP9" s="76" t="s">
        <v>239</v>
      </c>
      <c r="AQ9" s="76" t="s">
        <v>57</v>
      </c>
      <c r="AR9" s="97"/>
      <c r="AS9" s="97"/>
    </row>
    <row r="10" spans="1:45" ht="15.75" customHeight="1" x14ac:dyDescent="0.2">
      <c r="A10" s="76">
        <v>7</v>
      </c>
      <c r="B10" s="77">
        <v>3406</v>
      </c>
      <c r="C10" s="76" t="s">
        <v>240</v>
      </c>
      <c r="D10" s="76" t="s">
        <v>241</v>
      </c>
      <c r="E10" s="12" t="s">
        <v>242</v>
      </c>
      <c r="F10" s="76" t="s">
        <v>96</v>
      </c>
      <c r="G10" s="119"/>
      <c r="H10" s="120"/>
      <c r="I10" s="122"/>
      <c r="J10" s="89">
        <v>3</v>
      </c>
      <c r="K10" s="90">
        <v>10</v>
      </c>
      <c r="L10" s="91"/>
      <c r="M10" s="92"/>
      <c r="N10" s="123"/>
      <c r="O10" s="96" t="s">
        <v>244</v>
      </c>
      <c r="P10" s="97"/>
      <c r="Q10" s="97"/>
      <c r="R10" s="97"/>
      <c r="S10" s="97"/>
      <c r="T10" s="98" t="str">
        <f t="shared" si="0"/>
        <v/>
      </c>
      <c r="U10" s="100" t="s">
        <v>245</v>
      </c>
      <c r="V10" s="101"/>
      <c r="W10" s="97"/>
      <c r="X10" s="97" t="str">
        <f t="shared" ca="1" si="1"/>
        <v/>
      </c>
      <c r="Y10" s="97">
        <f t="shared" ca="1" si="2"/>
        <v>1</v>
      </c>
      <c r="Z10" s="103" t="str">
        <f t="shared" ca="1" si="3"/>
        <v/>
      </c>
      <c r="AA10" s="103" t="str">
        <f t="shared" ca="1" si="4"/>
        <v/>
      </c>
      <c r="AB10" s="103" t="str">
        <f t="shared" ca="1" si="5"/>
        <v/>
      </c>
      <c r="AC10" s="103" t="str">
        <f t="shared" ca="1" si="6"/>
        <v>Tạm nghỉ</v>
      </c>
      <c r="AD10" s="103" t="str">
        <f t="shared" ca="1" si="7"/>
        <v/>
      </c>
      <c r="AE10" s="100"/>
      <c r="AF10" s="100" t="s">
        <v>247</v>
      </c>
      <c r="AG10" s="100"/>
      <c r="AH10" s="100"/>
      <c r="AI10" s="100"/>
      <c r="AJ10" s="106"/>
      <c r="AK10" s="106"/>
      <c r="AL10" s="106"/>
      <c r="AM10" s="106"/>
      <c r="AN10" s="106"/>
      <c r="AO10" s="110"/>
      <c r="AP10" s="97"/>
      <c r="AQ10" s="97"/>
      <c r="AR10" s="76" t="s">
        <v>107</v>
      </c>
      <c r="AS10" s="97"/>
    </row>
    <row r="11" spans="1:45" ht="15.75" customHeight="1" x14ac:dyDescent="0.2">
      <c r="A11" s="76">
        <v>8</v>
      </c>
      <c r="B11" s="77">
        <v>3407</v>
      </c>
      <c r="C11" s="76" t="s">
        <v>199</v>
      </c>
      <c r="D11" s="76" t="s">
        <v>248</v>
      </c>
      <c r="E11" s="12" t="s">
        <v>249</v>
      </c>
      <c r="F11" s="76" t="s">
        <v>108</v>
      </c>
      <c r="G11" s="78">
        <v>17</v>
      </c>
      <c r="H11" s="79">
        <v>8</v>
      </c>
      <c r="I11" s="85">
        <v>1990</v>
      </c>
      <c r="J11" s="89">
        <v>1</v>
      </c>
      <c r="K11" s="90">
        <v>10</v>
      </c>
      <c r="L11" s="91"/>
      <c r="M11" s="92"/>
      <c r="N11" s="95">
        <v>2008</v>
      </c>
      <c r="O11" s="96" t="s">
        <v>250</v>
      </c>
      <c r="P11" s="76" t="s">
        <v>251</v>
      </c>
      <c r="Q11" s="76" t="s">
        <v>252</v>
      </c>
      <c r="R11" s="76" t="s">
        <v>253</v>
      </c>
      <c r="S11" s="76" t="s">
        <v>254</v>
      </c>
      <c r="T11" s="98">
        <f t="shared" si="0"/>
        <v>33102</v>
      </c>
      <c r="U11" s="100" t="s">
        <v>253</v>
      </c>
      <c r="V11" s="101"/>
      <c r="W11" s="76" t="s">
        <v>256</v>
      </c>
      <c r="X11" s="97" t="str">
        <f t="shared" ca="1" si="1"/>
        <v/>
      </c>
      <c r="Y11" s="97">
        <f t="shared" ca="1" si="2"/>
        <v>1</v>
      </c>
      <c r="Z11" s="103" t="str">
        <f t="shared" ca="1" si="3"/>
        <v/>
      </c>
      <c r="AA11" s="103" t="str">
        <f t="shared" ca="1" si="4"/>
        <v/>
      </c>
      <c r="AB11" s="103" t="str">
        <f t="shared" ca="1" si="5"/>
        <v/>
      </c>
      <c r="AC11" s="103" t="str">
        <f t="shared" ca="1" si="6"/>
        <v>Tạm nghỉ</v>
      </c>
      <c r="AD11" s="103" t="str">
        <f t="shared" ca="1" si="7"/>
        <v>Mang thai</v>
      </c>
      <c r="AE11" s="100"/>
      <c r="AF11" s="100" t="s">
        <v>258</v>
      </c>
      <c r="AG11" s="100"/>
      <c r="AH11" s="100"/>
      <c r="AI11" s="100"/>
      <c r="AJ11" s="108" t="s">
        <v>119</v>
      </c>
      <c r="AK11" s="108" t="s">
        <v>186</v>
      </c>
      <c r="AL11" s="106"/>
      <c r="AM11" s="106"/>
      <c r="AN11" s="106"/>
      <c r="AO11" s="110"/>
      <c r="AP11" s="76"/>
      <c r="AQ11" s="97"/>
      <c r="AR11" s="76" t="s">
        <v>107</v>
      </c>
      <c r="AS11" s="76" t="s">
        <v>260</v>
      </c>
    </row>
    <row r="12" spans="1:45" ht="15.75" customHeight="1" x14ac:dyDescent="0.2">
      <c r="A12" s="76">
        <v>9</v>
      </c>
      <c r="B12" s="77">
        <v>3408</v>
      </c>
      <c r="C12" s="76" t="s">
        <v>199</v>
      </c>
      <c r="D12" s="76" t="s">
        <v>261</v>
      </c>
      <c r="E12" s="12" t="s">
        <v>249</v>
      </c>
      <c r="F12" s="76" t="s">
        <v>108</v>
      </c>
      <c r="G12" s="78">
        <v>19</v>
      </c>
      <c r="H12" s="79">
        <v>10</v>
      </c>
      <c r="I12" s="85">
        <v>1992</v>
      </c>
      <c r="J12" s="89">
        <v>1</v>
      </c>
      <c r="K12" s="90">
        <v>10</v>
      </c>
      <c r="L12" s="91"/>
      <c r="M12" s="92"/>
      <c r="N12" s="95">
        <v>2013</v>
      </c>
      <c r="O12" s="96" t="s">
        <v>262</v>
      </c>
      <c r="P12" s="76" t="s">
        <v>263</v>
      </c>
      <c r="Q12" s="76" t="s">
        <v>264</v>
      </c>
      <c r="R12" s="97"/>
      <c r="S12" s="97"/>
      <c r="T12" s="98">
        <f t="shared" si="0"/>
        <v>33896</v>
      </c>
      <c r="U12" s="100" t="s">
        <v>265</v>
      </c>
      <c r="V12" s="101"/>
      <c r="W12" s="97"/>
      <c r="X12" s="97" t="str">
        <f t="shared" ca="1" si="1"/>
        <v/>
      </c>
      <c r="Y12" s="97" t="str">
        <f t="shared" ca="1" si="2"/>
        <v/>
      </c>
      <c r="Z12" s="103" t="str">
        <f t="shared" ca="1" si="3"/>
        <v/>
      </c>
      <c r="AA12" s="103" t="str">
        <f t="shared" ca="1" si="4"/>
        <v>Thiếu Nhi 1E</v>
      </c>
      <c r="AB12" s="103" t="str">
        <f t="shared" ca="1" si="5"/>
        <v>Thiếu Nhi 1</v>
      </c>
      <c r="AC12" s="103" t="str">
        <f t="shared" ca="1" si="6"/>
        <v/>
      </c>
      <c r="AD12" s="103" t="str">
        <f t="shared" ca="1" si="7"/>
        <v/>
      </c>
      <c r="AE12" s="100"/>
      <c r="AF12" s="100" t="s">
        <v>269</v>
      </c>
      <c r="AG12" s="100"/>
      <c r="AH12" s="100"/>
      <c r="AI12" s="100"/>
      <c r="AJ12" s="106"/>
      <c r="AK12" s="108" t="s">
        <v>197</v>
      </c>
      <c r="AL12" s="106"/>
      <c r="AM12" s="106"/>
      <c r="AN12" s="106"/>
      <c r="AO12" s="110"/>
      <c r="AP12" s="76" t="s">
        <v>197</v>
      </c>
      <c r="AQ12" s="76" t="s">
        <v>48</v>
      </c>
      <c r="AR12" s="97"/>
      <c r="AS12" s="97"/>
    </row>
    <row r="13" spans="1:45" ht="15.75" customHeight="1" x14ac:dyDescent="0.2">
      <c r="A13" s="76">
        <v>10</v>
      </c>
      <c r="B13" s="77">
        <v>3409</v>
      </c>
      <c r="C13" s="76" t="s">
        <v>7</v>
      </c>
      <c r="D13" s="76" t="s">
        <v>271</v>
      </c>
      <c r="E13" s="12" t="s">
        <v>249</v>
      </c>
      <c r="F13" s="76" t="s">
        <v>96</v>
      </c>
      <c r="G13" s="119"/>
      <c r="H13" s="120"/>
      <c r="I13" s="122"/>
      <c r="J13" s="111"/>
      <c r="K13" s="113"/>
      <c r="L13" s="91"/>
      <c r="M13" s="92"/>
      <c r="N13" s="123"/>
      <c r="O13" s="96"/>
      <c r="P13" s="76"/>
      <c r="Q13" s="97"/>
      <c r="R13" s="97"/>
      <c r="S13" s="97"/>
      <c r="T13" s="98"/>
      <c r="U13" s="100" t="s">
        <v>272</v>
      </c>
      <c r="V13" s="101"/>
      <c r="W13" s="76"/>
      <c r="X13" s="97">
        <f t="shared" ca="1" si="1"/>
        <v>1</v>
      </c>
      <c r="Y13" s="97" t="str">
        <f t="shared" ca="1" si="2"/>
        <v/>
      </c>
      <c r="Z13" s="103" t="str">
        <f t="shared" ca="1" si="3"/>
        <v/>
      </c>
      <c r="AA13" s="103" t="str">
        <f t="shared" ca="1" si="4"/>
        <v>Dự Trưởng</v>
      </c>
      <c r="AB13" s="103" t="str">
        <f t="shared" ca="1" si="5"/>
        <v/>
      </c>
      <c r="AC13" s="103" t="str">
        <f t="shared" ca="1" si="6"/>
        <v/>
      </c>
      <c r="AD13" s="103" t="str">
        <f t="shared" ca="1" si="7"/>
        <v/>
      </c>
      <c r="AE13" s="100"/>
      <c r="AF13" s="100"/>
      <c r="AG13" s="100"/>
      <c r="AH13" s="100"/>
      <c r="AI13" s="100"/>
      <c r="AJ13" s="106"/>
      <c r="AK13" s="108" t="s">
        <v>88</v>
      </c>
      <c r="AL13" s="106"/>
      <c r="AM13" s="106"/>
      <c r="AN13" s="106"/>
      <c r="AO13" s="110"/>
      <c r="AP13" s="76" t="s">
        <v>88</v>
      </c>
      <c r="AQ13" s="97"/>
      <c r="AR13" s="97"/>
      <c r="AS13" s="97"/>
    </row>
    <row r="14" spans="1:45" ht="15.75" customHeight="1" x14ac:dyDescent="0.2">
      <c r="A14" s="76">
        <v>11</v>
      </c>
      <c r="B14" s="77">
        <v>3410</v>
      </c>
      <c r="C14" s="76" t="s">
        <v>274</v>
      </c>
      <c r="D14" s="76" t="s">
        <v>275</v>
      </c>
      <c r="E14" s="12" t="s">
        <v>276</v>
      </c>
      <c r="F14" s="76" t="s">
        <v>96</v>
      </c>
      <c r="G14" s="78">
        <v>23</v>
      </c>
      <c r="H14" s="79">
        <v>1</v>
      </c>
      <c r="I14" s="85">
        <v>1993</v>
      </c>
      <c r="J14" s="89">
        <v>13</v>
      </c>
      <c r="K14" s="90">
        <v>6</v>
      </c>
      <c r="L14" s="91"/>
      <c r="M14" s="92"/>
      <c r="N14" s="95">
        <v>2013</v>
      </c>
      <c r="O14" s="96" t="s">
        <v>278</v>
      </c>
      <c r="P14" s="76" t="s">
        <v>279</v>
      </c>
      <c r="Q14" s="76" t="s">
        <v>280</v>
      </c>
      <c r="R14" s="97"/>
      <c r="S14" s="97"/>
      <c r="T14" s="98">
        <f t="shared" ref="T14:T20" si="8">IF(ISBLANK(G14),"",DATE(I14,H14,G14))</f>
        <v>33992</v>
      </c>
      <c r="U14" s="100" t="s">
        <v>281</v>
      </c>
      <c r="V14" s="101"/>
      <c r="W14" s="97"/>
      <c r="X14" s="97" t="str">
        <f t="shared" ca="1" si="1"/>
        <v/>
      </c>
      <c r="Y14" s="97" t="str">
        <f t="shared" ca="1" si="2"/>
        <v/>
      </c>
      <c r="Z14" s="103" t="str">
        <f t="shared" ca="1" si="3"/>
        <v/>
      </c>
      <c r="AA14" s="103" t="str">
        <f t="shared" ca="1" si="4"/>
        <v>Thiếu Nhi 1A</v>
      </c>
      <c r="AB14" s="103" t="str">
        <f t="shared" ca="1" si="5"/>
        <v>Thiếu Nhi 1</v>
      </c>
      <c r="AC14" s="103" t="str">
        <f t="shared" ca="1" si="6"/>
        <v/>
      </c>
      <c r="AD14" s="103" t="str">
        <f t="shared" ca="1" si="7"/>
        <v/>
      </c>
      <c r="AE14" s="100"/>
      <c r="AF14" s="100" t="s">
        <v>284</v>
      </c>
      <c r="AG14" s="100"/>
      <c r="AH14" s="100"/>
      <c r="AI14" s="100"/>
      <c r="AJ14" s="106"/>
      <c r="AK14" s="108" t="s">
        <v>255</v>
      </c>
      <c r="AL14" s="106"/>
      <c r="AM14" s="106"/>
      <c r="AN14" s="106"/>
      <c r="AO14" s="110"/>
      <c r="AP14" s="76" t="s">
        <v>186</v>
      </c>
      <c r="AQ14" s="76" t="s">
        <v>48</v>
      </c>
      <c r="AR14" s="97"/>
      <c r="AS14" s="97"/>
    </row>
    <row r="15" spans="1:45" ht="15.75" customHeight="1" x14ac:dyDescent="0.2">
      <c r="A15" s="76">
        <v>12</v>
      </c>
      <c r="B15" s="77">
        <v>3411</v>
      </c>
      <c r="C15" s="76" t="s">
        <v>287</v>
      </c>
      <c r="D15" s="76" t="s">
        <v>288</v>
      </c>
      <c r="E15" s="12" t="s">
        <v>289</v>
      </c>
      <c r="F15" s="76" t="s">
        <v>96</v>
      </c>
      <c r="G15" s="78">
        <v>27</v>
      </c>
      <c r="H15" s="79">
        <v>1</v>
      </c>
      <c r="I15" s="85">
        <v>1987</v>
      </c>
      <c r="J15" s="111"/>
      <c r="K15" s="113"/>
      <c r="L15" s="91"/>
      <c r="M15" s="92"/>
      <c r="N15" s="95">
        <v>2007</v>
      </c>
      <c r="O15" s="96" t="s">
        <v>290</v>
      </c>
      <c r="P15" s="76" t="s">
        <v>291</v>
      </c>
      <c r="Q15" s="76" t="s">
        <v>292</v>
      </c>
      <c r="R15" s="97"/>
      <c r="S15" s="97"/>
      <c r="T15" s="98">
        <f t="shared" si="8"/>
        <v>31804</v>
      </c>
      <c r="U15" s="100" t="s">
        <v>293</v>
      </c>
      <c r="V15" s="101"/>
      <c r="W15" s="97"/>
      <c r="X15" s="97">
        <f t="shared" ca="1" si="1"/>
        <v>1</v>
      </c>
      <c r="Y15" s="97" t="str">
        <f t="shared" ca="1" si="2"/>
        <v/>
      </c>
      <c r="Z15" s="103" t="str">
        <f t="shared" ca="1" si="3"/>
        <v>Phân Đoàn Trưởng</v>
      </c>
      <c r="AA15" s="103" t="str">
        <f t="shared" ca="1" si="4"/>
        <v>Hiệp Sĩ 2</v>
      </c>
      <c r="AB15" s="103" t="str">
        <f t="shared" ca="1" si="5"/>
        <v>Hiệp Sĩ 2</v>
      </c>
      <c r="AC15" s="103" t="str">
        <f t="shared" ca="1" si="6"/>
        <v/>
      </c>
      <c r="AD15" s="103" t="str">
        <f t="shared" ca="1" si="7"/>
        <v/>
      </c>
      <c r="AE15" s="100"/>
      <c r="AF15" s="100" t="s">
        <v>295</v>
      </c>
      <c r="AG15" s="100"/>
      <c r="AH15" s="100"/>
      <c r="AI15" s="100"/>
      <c r="AJ15" s="108" t="s">
        <v>119</v>
      </c>
      <c r="AK15" s="108" t="s">
        <v>259</v>
      </c>
      <c r="AL15" s="106"/>
      <c r="AM15" s="106"/>
      <c r="AN15" s="106"/>
      <c r="AO15" s="110" t="s">
        <v>119</v>
      </c>
      <c r="AP15" s="76" t="s">
        <v>61</v>
      </c>
      <c r="AQ15" s="76" t="s">
        <v>61</v>
      </c>
      <c r="AR15" s="97"/>
      <c r="AS15" s="97"/>
    </row>
    <row r="16" spans="1:45" ht="15.75" customHeight="1" x14ac:dyDescent="0.2">
      <c r="A16" s="76">
        <v>13</v>
      </c>
      <c r="B16" s="77">
        <v>3412</v>
      </c>
      <c r="C16" s="76" t="s">
        <v>7</v>
      </c>
      <c r="D16" s="76" t="s">
        <v>288</v>
      </c>
      <c r="E16" s="12" t="s">
        <v>289</v>
      </c>
      <c r="F16" s="76" t="s">
        <v>96</v>
      </c>
      <c r="G16" s="78">
        <v>26</v>
      </c>
      <c r="H16" s="79">
        <v>12</v>
      </c>
      <c r="I16" s="85">
        <v>1995</v>
      </c>
      <c r="J16" s="89">
        <v>1</v>
      </c>
      <c r="K16" s="90">
        <v>5</v>
      </c>
      <c r="L16" s="91"/>
      <c r="M16" s="92"/>
      <c r="N16" s="95">
        <v>2014</v>
      </c>
      <c r="O16" s="96" t="s">
        <v>296</v>
      </c>
      <c r="P16" s="76" t="s">
        <v>297</v>
      </c>
      <c r="Q16" s="76" t="s">
        <v>298</v>
      </c>
      <c r="R16" s="97"/>
      <c r="S16" s="97"/>
      <c r="T16" s="98">
        <f t="shared" si="8"/>
        <v>35059</v>
      </c>
      <c r="U16" s="100" t="s">
        <v>299</v>
      </c>
      <c r="V16" s="101"/>
      <c r="W16" s="97"/>
      <c r="X16" s="97" t="str">
        <f t="shared" ca="1" si="1"/>
        <v/>
      </c>
      <c r="Y16" s="97">
        <f t="shared" ca="1" si="2"/>
        <v>1</v>
      </c>
      <c r="Z16" s="103" t="str">
        <f t="shared" ca="1" si="3"/>
        <v/>
      </c>
      <c r="AA16" s="103" t="str">
        <f t="shared" ca="1" si="4"/>
        <v/>
      </c>
      <c r="AB16" s="103" t="str">
        <f t="shared" ca="1" si="5"/>
        <v/>
      </c>
      <c r="AC16" s="103" t="str">
        <f t="shared" ca="1" si="6"/>
        <v>Tạm nghỉ</v>
      </c>
      <c r="AD16" s="103" t="str">
        <f t="shared" ca="1" si="7"/>
        <v/>
      </c>
      <c r="AE16" s="100"/>
      <c r="AF16" s="100" t="s">
        <v>159</v>
      </c>
      <c r="AG16" s="100"/>
      <c r="AH16" s="100"/>
      <c r="AI16" s="100"/>
      <c r="AJ16" s="108"/>
      <c r="AK16" s="108" t="s">
        <v>174</v>
      </c>
      <c r="AL16" s="106"/>
      <c r="AM16" s="106"/>
      <c r="AN16" s="106"/>
      <c r="AO16" s="110"/>
      <c r="AP16" s="76"/>
      <c r="AQ16" s="97"/>
      <c r="AR16" s="76" t="s">
        <v>107</v>
      </c>
      <c r="AS16" s="97"/>
    </row>
    <row r="17" spans="1:45" ht="15.75" customHeight="1" x14ac:dyDescent="0.2">
      <c r="A17" s="76">
        <v>14</v>
      </c>
      <c r="B17" s="77">
        <v>3413</v>
      </c>
      <c r="C17" s="76" t="s">
        <v>140</v>
      </c>
      <c r="D17" s="76" t="s">
        <v>301</v>
      </c>
      <c r="E17" s="12" t="s">
        <v>302</v>
      </c>
      <c r="F17" s="76" t="s">
        <v>96</v>
      </c>
      <c r="G17" s="78">
        <v>3</v>
      </c>
      <c r="H17" s="79">
        <v>12</v>
      </c>
      <c r="I17" s="85">
        <v>1983</v>
      </c>
      <c r="J17" s="89">
        <v>5</v>
      </c>
      <c r="K17" s="90">
        <v>4</v>
      </c>
      <c r="L17" s="91"/>
      <c r="M17" s="92"/>
      <c r="N17" s="95">
        <v>2004</v>
      </c>
      <c r="O17" s="96" t="s">
        <v>303</v>
      </c>
      <c r="P17" s="76" t="s">
        <v>304</v>
      </c>
      <c r="Q17" s="76" t="s">
        <v>305</v>
      </c>
      <c r="R17" s="97"/>
      <c r="S17" s="97"/>
      <c r="T17" s="98">
        <f t="shared" si="8"/>
        <v>30653</v>
      </c>
      <c r="U17" s="100" t="s">
        <v>306</v>
      </c>
      <c r="V17" s="101"/>
      <c r="W17" s="97"/>
      <c r="X17" s="97" t="str">
        <f t="shared" ca="1" si="1"/>
        <v/>
      </c>
      <c r="Y17" s="97" t="str">
        <f t="shared" ca="1" si="2"/>
        <v/>
      </c>
      <c r="Z17" s="103" t="str">
        <f t="shared" ca="1" si="3"/>
        <v/>
      </c>
      <c r="AA17" s="103" t="str">
        <f t="shared" ca="1" si="4"/>
        <v>Ấu Nhi 3D</v>
      </c>
      <c r="AB17" s="103" t="str">
        <f t="shared" ca="1" si="5"/>
        <v>Ấu Nhi 3</v>
      </c>
      <c r="AC17" s="103" t="str">
        <f t="shared" ca="1" si="6"/>
        <v/>
      </c>
      <c r="AD17" s="103" t="str">
        <f t="shared" ca="1" si="7"/>
        <v/>
      </c>
      <c r="AE17" s="100"/>
      <c r="AF17" s="100" t="s">
        <v>307</v>
      </c>
      <c r="AG17" s="100"/>
      <c r="AH17" s="100"/>
      <c r="AI17" s="100"/>
      <c r="AJ17" s="106"/>
      <c r="AK17" s="108" t="s">
        <v>228</v>
      </c>
      <c r="AL17" s="106"/>
      <c r="AM17" s="106"/>
      <c r="AN17" s="106"/>
      <c r="AO17" s="110"/>
      <c r="AP17" s="76" t="s">
        <v>182</v>
      </c>
      <c r="AQ17" s="76" t="s">
        <v>46</v>
      </c>
      <c r="AR17" s="97"/>
      <c r="AS17" s="97"/>
    </row>
    <row r="18" spans="1:45" ht="15.75" customHeight="1" x14ac:dyDescent="0.2">
      <c r="A18" s="76">
        <v>15</v>
      </c>
      <c r="B18" s="77">
        <v>3414</v>
      </c>
      <c r="C18" s="76" t="s">
        <v>199</v>
      </c>
      <c r="D18" s="76" t="s">
        <v>308</v>
      </c>
      <c r="E18" s="12" t="s">
        <v>309</v>
      </c>
      <c r="F18" s="76" t="s">
        <v>108</v>
      </c>
      <c r="G18" s="78">
        <v>17</v>
      </c>
      <c r="H18" s="79">
        <v>7</v>
      </c>
      <c r="I18" s="85">
        <v>1989</v>
      </c>
      <c r="J18" s="89">
        <v>1</v>
      </c>
      <c r="K18" s="90">
        <v>10</v>
      </c>
      <c r="L18" s="91"/>
      <c r="M18" s="92"/>
      <c r="N18" s="123"/>
      <c r="O18" s="96" t="s">
        <v>310</v>
      </c>
      <c r="P18" s="76" t="s">
        <v>311</v>
      </c>
      <c r="Q18" s="76" t="s">
        <v>312</v>
      </c>
      <c r="R18" s="97"/>
      <c r="S18" s="97"/>
      <c r="T18" s="98">
        <f t="shared" si="8"/>
        <v>32706</v>
      </c>
      <c r="U18" s="100" t="s">
        <v>314</v>
      </c>
      <c r="V18" s="101"/>
      <c r="W18" s="97"/>
      <c r="X18" s="97" t="str">
        <f t="shared" ca="1" si="1"/>
        <v/>
      </c>
      <c r="Y18" s="97" t="str">
        <f t="shared" ca="1" si="2"/>
        <v/>
      </c>
      <c r="Z18" s="103" t="str">
        <f t="shared" ca="1" si="3"/>
        <v>Trưởng Ban Phụng Vụ</v>
      </c>
      <c r="AA18" s="103" t="str">
        <f t="shared" ca="1" si="4"/>
        <v>Thiếu Nhi 2C</v>
      </c>
      <c r="AB18" s="103" t="str">
        <f t="shared" ca="1" si="5"/>
        <v>Thiếu Nhi 2</v>
      </c>
      <c r="AC18" s="103" t="str">
        <f t="shared" ca="1" si="6"/>
        <v/>
      </c>
      <c r="AD18" s="103" t="str">
        <f t="shared" ca="1" si="7"/>
        <v/>
      </c>
      <c r="AE18" s="100"/>
      <c r="AF18" s="100" t="s">
        <v>147</v>
      </c>
      <c r="AG18" s="100"/>
      <c r="AH18" s="100"/>
      <c r="AI18" s="100"/>
      <c r="AJ18" s="106"/>
      <c r="AK18" s="108" t="s">
        <v>216</v>
      </c>
      <c r="AL18" s="106"/>
      <c r="AM18" s="106"/>
      <c r="AN18" s="106"/>
      <c r="AO18" s="110" t="s">
        <v>123</v>
      </c>
      <c r="AP18" s="76" t="s">
        <v>216</v>
      </c>
      <c r="AQ18" s="76" t="s">
        <v>54</v>
      </c>
      <c r="AR18" s="97"/>
      <c r="AS18" s="97"/>
    </row>
    <row r="19" spans="1:45" ht="15.75" customHeight="1" x14ac:dyDescent="0.2">
      <c r="A19" s="76">
        <v>16</v>
      </c>
      <c r="B19" s="77">
        <v>3415</v>
      </c>
      <c r="C19" s="76" t="s">
        <v>199</v>
      </c>
      <c r="D19" s="76" t="s">
        <v>316</v>
      </c>
      <c r="E19" s="12" t="s">
        <v>309</v>
      </c>
      <c r="F19" s="76" t="s">
        <v>108</v>
      </c>
      <c r="G19" s="78">
        <v>21</v>
      </c>
      <c r="H19" s="79">
        <v>3</v>
      </c>
      <c r="I19" s="85">
        <v>1991</v>
      </c>
      <c r="J19" s="89">
        <v>1</v>
      </c>
      <c r="K19" s="90">
        <v>10</v>
      </c>
      <c r="L19" s="91"/>
      <c r="M19" s="92"/>
      <c r="N19" s="95">
        <v>2011</v>
      </c>
      <c r="O19" s="96" t="s">
        <v>317</v>
      </c>
      <c r="P19" s="76" t="s">
        <v>318</v>
      </c>
      <c r="Q19" s="76" t="s">
        <v>312</v>
      </c>
      <c r="R19" s="97"/>
      <c r="S19" s="97"/>
      <c r="T19" s="98">
        <f t="shared" si="8"/>
        <v>33318</v>
      </c>
      <c r="U19" s="100" t="s">
        <v>319</v>
      </c>
      <c r="V19" s="101"/>
      <c r="W19" s="97"/>
      <c r="X19" s="97" t="str">
        <f t="shared" ca="1" si="1"/>
        <v/>
      </c>
      <c r="Y19" s="97">
        <f t="shared" ca="1" si="2"/>
        <v>1</v>
      </c>
      <c r="Z19" s="103" t="str">
        <f t="shared" ca="1" si="3"/>
        <v/>
      </c>
      <c r="AA19" s="103" t="str">
        <f t="shared" ca="1" si="4"/>
        <v/>
      </c>
      <c r="AB19" s="103" t="str">
        <f t="shared" ca="1" si="5"/>
        <v/>
      </c>
      <c r="AC19" s="103" t="str">
        <f t="shared" ca="1" si="6"/>
        <v>Tạm nghỉ</v>
      </c>
      <c r="AD19" s="103" t="str">
        <f t="shared" ca="1" si="7"/>
        <v/>
      </c>
      <c r="AE19" s="100"/>
      <c r="AF19" s="100" t="s">
        <v>167</v>
      </c>
      <c r="AG19" s="100"/>
      <c r="AH19" s="100"/>
      <c r="AI19" s="100"/>
      <c r="AJ19" s="106"/>
      <c r="AK19" s="108" t="s">
        <v>167</v>
      </c>
      <c r="AL19" s="106"/>
      <c r="AM19" s="106"/>
      <c r="AN19" s="106"/>
      <c r="AO19" s="110"/>
      <c r="AP19" s="76"/>
      <c r="AQ19" s="97"/>
      <c r="AR19" s="76" t="s">
        <v>107</v>
      </c>
      <c r="AS19" s="97"/>
    </row>
    <row r="20" spans="1:45" ht="15.75" customHeight="1" x14ac:dyDescent="0.2">
      <c r="A20" s="76">
        <v>17</v>
      </c>
      <c r="B20" s="77">
        <v>3416</v>
      </c>
      <c r="C20" s="76" t="s">
        <v>199</v>
      </c>
      <c r="D20" s="76" t="s">
        <v>325</v>
      </c>
      <c r="E20" s="12" t="s">
        <v>309</v>
      </c>
      <c r="F20" s="76" t="s">
        <v>108</v>
      </c>
      <c r="G20" s="78">
        <v>7</v>
      </c>
      <c r="H20" s="79">
        <v>8</v>
      </c>
      <c r="I20" s="85">
        <v>1993</v>
      </c>
      <c r="J20" s="111"/>
      <c r="K20" s="113"/>
      <c r="L20" s="91"/>
      <c r="M20" s="92"/>
      <c r="N20" s="95"/>
      <c r="O20" s="96" t="s">
        <v>326</v>
      </c>
      <c r="P20" s="76" t="s">
        <v>327</v>
      </c>
      <c r="Q20" s="76" t="s">
        <v>312</v>
      </c>
      <c r="R20" s="97"/>
      <c r="S20" s="97"/>
      <c r="T20" s="98">
        <f t="shared" si="8"/>
        <v>34188</v>
      </c>
      <c r="U20" s="100" t="s">
        <v>328</v>
      </c>
      <c r="V20" s="101"/>
      <c r="W20" s="97"/>
      <c r="X20" s="97" t="str">
        <f t="shared" ca="1" si="1"/>
        <v/>
      </c>
      <c r="Y20" s="97">
        <f t="shared" ca="1" si="2"/>
        <v>1</v>
      </c>
      <c r="Z20" s="103" t="str">
        <f t="shared" ca="1" si="3"/>
        <v/>
      </c>
      <c r="AA20" s="103" t="str">
        <f t="shared" ca="1" si="4"/>
        <v/>
      </c>
      <c r="AB20" s="103" t="str">
        <f t="shared" ca="1" si="5"/>
        <v/>
      </c>
      <c r="AC20" s="103" t="str">
        <f t="shared" ca="1" si="6"/>
        <v>Tạm nghỉ</v>
      </c>
      <c r="AD20" s="103" t="str">
        <f t="shared" ca="1" si="7"/>
        <v/>
      </c>
      <c r="AE20" s="100"/>
      <c r="AF20" s="100" t="s">
        <v>181</v>
      </c>
      <c r="AG20" s="100"/>
      <c r="AH20" s="100"/>
      <c r="AI20" s="100"/>
      <c r="AJ20" s="106"/>
      <c r="AK20" s="108" t="s">
        <v>181</v>
      </c>
      <c r="AL20" s="106"/>
      <c r="AM20" s="106"/>
      <c r="AN20" s="106"/>
      <c r="AO20" s="110"/>
      <c r="AP20" s="76"/>
      <c r="AQ20" s="97"/>
      <c r="AR20" s="76" t="s">
        <v>107</v>
      </c>
      <c r="AS20" s="97"/>
    </row>
    <row r="21" spans="1:45" ht="15.75" customHeight="1" x14ac:dyDescent="0.2">
      <c r="A21" s="76">
        <v>18</v>
      </c>
      <c r="B21" s="77">
        <v>3417</v>
      </c>
      <c r="C21" s="76" t="s">
        <v>329</v>
      </c>
      <c r="D21" s="76" t="s">
        <v>330</v>
      </c>
      <c r="E21" s="12" t="s">
        <v>331</v>
      </c>
      <c r="F21" s="76" t="s">
        <v>108</v>
      </c>
      <c r="G21" s="119"/>
      <c r="H21" s="120"/>
      <c r="I21" s="122"/>
      <c r="J21" s="111"/>
      <c r="K21" s="113"/>
      <c r="L21" s="91"/>
      <c r="M21" s="92"/>
      <c r="N21" s="123"/>
      <c r="O21" s="96"/>
      <c r="P21" s="76" t="s">
        <v>332</v>
      </c>
      <c r="Q21" s="97"/>
      <c r="R21" s="97"/>
      <c r="S21" s="97"/>
      <c r="T21" s="98"/>
      <c r="U21" s="100" t="s">
        <v>333</v>
      </c>
      <c r="V21" s="101"/>
      <c r="W21" s="76"/>
      <c r="X21" s="97" t="str">
        <f t="shared" ca="1" si="1"/>
        <v/>
      </c>
      <c r="Y21" s="97">
        <f t="shared" ca="1" si="2"/>
        <v>1</v>
      </c>
      <c r="Z21" s="103" t="str">
        <f t="shared" ca="1" si="3"/>
        <v/>
      </c>
      <c r="AA21" s="103" t="str">
        <f t="shared" ca="1" si="4"/>
        <v/>
      </c>
      <c r="AB21" s="103" t="str">
        <f t="shared" ca="1" si="5"/>
        <v/>
      </c>
      <c r="AC21" s="103" t="str">
        <f t="shared" ca="1" si="6"/>
        <v>Tạm nghỉ</v>
      </c>
      <c r="AD21" s="103" t="str">
        <f t="shared" ca="1" si="7"/>
        <v/>
      </c>
      <c r="AE21" s="100"/>
      <c r="AF21" s="100"/>
      <c r="AG21" s="100"/>
      <c r="AH21" s="100"/>
      <c r="AI21" s="100"/>
      <c r="AJ21" s="106"/>
      <c r="AK21" s="108" t="s">
        <v>184</v>
      </c>
      <c r="AL21" s="106"/>
      <c r="AM21" s="106"/>
      <c r="AN21" s="106"/>
      <c r="AO21" s="110"/>
      <c r="AP21" s="76"/>
      <c r="AQ21" s="97"/>
      <c r="AR21" s="76" t="s">
        <v>107</v>
      </c>
      <c r="AS21" s="97"/>
    </row>
    <row r="22" spans="1:45" ht="15.75" customHeight="1" x14ac:dyDescent="0.2">
      <c r="A22" s="76">
        <v>19</v>
      </c>
      <c r="B22" s="77">
        <v>3418</v>
      </c>
      <c r="C22" s="76" t="s">
        <v>199</v>
      </c>
      <c r="D22" s="76" t="s">
        <v>336</v>
      </c>
      <c r="E22" s="12" t="s">
        <v>337</v>
      </c>
      <c r="F22" s="76" t="s">
        <v>108</v>
      </c>
      <c r="G22" s="78">
        <v>15</v>
      </c>
      <c r="H22" s="79">
        <v>6</v>
      </c>
      <c r="I22" s="85">
        <v>1989</v>
      </c>
      <c r="J22" s="89">
        <v>1</v>
      </c>
      <c r="K22" s="90">
        <v>10</v>
      </c>
      <c r="L22" s="91"/>
      <c r="M22" s="92"/>
      <c r="N22" s="95">
        <v>2008</v>
      </c>
      <c r="O22" s="96" t="s">
        <v>338</v>
      </c>
      <c r="P22" s="76" t="s">
        <v>339</v>
      </c>
      <c r="Q22" s="76" t="s">
        <v>340</v>
      </c>
      <c r="R22" s="76" t="s">
        <v>341</v>
      </c>
      <c r="S22" s="97"/>
      <c r="T22" s="98">
        <f t="shared" ref="T22:T37" si="9">IF(ISBLANK(G22),"",DATE(I22,H22,G22))</f>
        <v>32674</v>
      </c>
      <c r="U22" s="100" t="s">
        <v>343</v>
      </c>
      <c r="V22" s="101"/>
      <c r="W22" s="97"/>
      <c r="X22" s="97" t="str">
        <f t="shared" ca="1" si="1"/>
        <v/>
      </c>
      <c r="Y22" s="97" t="str">
        <f t="shared" ca="1" si="2"/>
        <v/>
      </c>
      <c r="Z22" s="103" t="str">
        <f t="shared" ca="1" si="3"/>
        <v/>
      </c>
      <c r="AA22" s="103" t="str">
        <f t="shared" ca="1" si="4"/>
        <v>Thiếu Nhi 2B</v>
      </c>
      <c r="AB22" s="103" t="str">
        <f t="shared" ca="1" si="5"/>
        <v>Thiếu Nhi 2</v>
      </c>
      <c r="AC22" s="103" t="str">
        <f t="shared" ca="1" si="6"/>
        <v/>
      </c>
      <c r="AD22" s="103" t="str">
        <f t="shared" ca="1" si="7"/>
        <v/>
      </c>
      <c r="AE22" s="100"/>
      <c r="AF22" s="100" t="s">
        <v>345</v>
      </c>
      <c r="AG22" s="100"/>
      <c r="AH22" s="100"/>
      <c r="AI22" s="100"/>
      <c r="AJ22" s="106"/>
      <c r="AK22" s="108" t="s">
        <v>273</v>
      </c>
      <c r="AL22" s="106"/>
      <c r="AM22" s="106"/>
      <c r="AN22" s="106"/>
      <c r="AO22" s="110"/>
      <c r="AP22" s="76" t="s">
        <v>208</v>
      </c>
      <c r="AQ22" s="76" t="s">
        <v>54</v>
      </c>
      <c r="AR22" s="97"/>
      <c r="AS22" s="97"/>
    </row>
    <row r="23" spans="1:45" ht="15.75" customHeight="1" x14ac:dyDescent="0.2">
      <c r="A23" s="76">
        <v>20</v>
      </c>
      <c r="B23" s="77">
        <v>3419</v>
      </c>
      <c r="C23" s="76" t="s">
        <v>7</v>
      </c>
      <c r="D23" s="76" t="s">
        <v>347</v>
      </c>
      <c r="E23" s="12" t="s">
        <v>348</v>
      </c>
      <c r="F23" s="76" t="s">
        <v>96</v>
      </c>
      <c r="G23" s="78">
        <v>1</v>
      </c>
      <c r="H23" s="79">
        <v>1</v>
      </c>
      <c r="I23" s="85">
        <v>1995</v>
      </c>
      <c r="J23" s="89">
        <v>19</v>
      </c>
      <c r="K23" s="90">
        <v>3</v>
      </c>
      <c r="L23" s="91"/>
      <c r="M23" s="92"/>
      <c r="N23" s="95">
        <v>2013</v>
      </c>
      <c r="O23" s="96" t="s">
        <v>350</v>
      </c>
      <c r="P23" s="76" t="s">
        <v>351</v>
      </c>
      <c r="Q23" s="76" t="s">
        <v>352</v>
      </c>
      <c r="R23" s="97"/>
      <c r="S23" s="97"/>
      <c r="T23" s="98">
        <f t="shared" si="9"/>
        <v>34700</v>
      </c>
      <c r="U23" s="100" t="s">
        <v>353</v>
      </c>
      <c r="V23" s="101"/>
      <c r="W23" s="97"/>
      <c r="X23" s="97" t="str">
        <f t="shared" ca="1" si="1"/>
        <v/>
      </c>
      <c r="Y23" s="97" t="str">
        <f t="shared" ca="1" si="2"/>
        <v/>
      </c>
      <c r="Z23" s="103" t="str">
        <f t="shared" ca="1" si="3"/>
        <v>Phân Ngành Trưởng</v>
      </c>
      <c r="AA23" s="103" t="str">
        <f t="shared" ca="1" si="4"/>
        <v>Chiên Con A</v>
      </c>
      <c r="AB23" s="103" t="str">
        <f t="shared" ca="1" si="5"/>
        <v>Chiên Con</v>
      </c>
      <c r="AC23" s="103" t="str">
        <f t="shared" ca="1" si="6"/>
        <v/>
      </c>
      <c r="AD23" s="103" t="str">
        <f t="shared" ca="1" si="7"/>
        <v/>
      </c>
      <c r="AE23" s="100"/>
      <c r="AF23" s="100" t="s">
        <v>150</v>
      </c>
      <c r="AG23" s="100"/>
      <c r="AH23" s="100"/>
      <c r="AI23" s="100"/>
      <c r="AJ23" s="106"/>
      <c r="AK23" s="108" t="s">
        <v>150</v>
      </c>
      <c r="AL23" s="106"/>
      <c r="AM23" s="106"/>
      <c r="AN23" s="106"/>
      <c r="AO23" s="110" t="s">
        <v>120</v>
      </c>
      <c r="AP23" s="76" t="s">
        <v>39</v>
      </c>
      <c r="AQ23" s="76" t="s">
        <v>40</v>
      </c>
      <c r="AR23" s="97"/>
      <c r="AS23" s="97"/>
    </row>
    <row r="24" spans="1:45" ht="15.75" customHeight="1" x14ac:dyDescent="0.2">
      <c r="A24" s="76">
        <v>21</v>
      </c>
      <c r="B24" s="77">
        <v>3420</v>
      </c>
      <c r="C24" s="76" t="s">
        <v>16</v>
      </c>
      <c r="D24" s="76" t="s">
        <v>354</v>
      </c>
      <c r="E24" s="12" t="s">
        <v>355</v>
      </c>
      <c r="F24" s="76" t="s">
        <v>108</v>
      </c>
      <c r="G24" s="78">
        <v>25</v>
      </c>
      <c r="H24" s="79">
        <v>12</v>
      </c>
      <c r="I24" s="85">
        <v>1990</v>
      </c>
      <c r="J24" s="89">
        <v>8</v>
      </c>
      <c r="K24" s="90">
        <v>12</v>
      </c>
      <c r="L24" s="91"/>
      <c r="M24" s="92"/>
      <c r="N24" s="95">
        <v>2008</v>
      </c>
      <c r="O24" s="96" t="s">
        <v>356</v>
      </c>
      <c r="P24" s="76" t="s">
        <v>357</v>
      </c>
      <c r="Q24" s="76" t="s">
        <v>358</v>
      </c>
      <c r="R24" s="97"/>
      <c r="S24" s="97"/>
      <c r="T24" s="98">
        <f t="shared" si="9"/>
        <v>33232</v>
      </c>
      <c r="U24" s="100" t="s">
        <v>359</v>
      </c>
      <c r="V24" s="101"/>
      <c r="W24" s="97"/>
      <c r="X24" s="97" t="str">
        <f t="shared" ca="1" si="1"/>
        <v/>
      </c>
      <c r="Y24" s="97" t="str">
        <f t="shared" ca="1" si="2"/>
        <v/>
      </c>
      <c r="Z24" s="103" t="str">
        <f t="shared" ca="1" si="3"/>
        <v/>
      </c>
      <c r="AA24" s="103" t="str">
        <f t="shared" ca="1" si="4"/>
        <v>Nghĩa Sĩ 2C</v>
      </c>
      <c r="AB24" s="103" t="str">
        <f t="shared" ca="1" si="5"/>
        <v>Nghĩa Sĩ 2</v>
      </c>
      <c r="AC24" s="103" t="str">
        <f t="shared" ca="1" si="6"/>
        <v/>
      </c>
      <c r="AD24" s="103" t="str">
        <f t="shared" ca="1" si="7"/>
        <v/>
      </c>
      <c r="AE24" s="100"/>
      <c r="AF24" s="100" t="s">
        <v>362</v>
      </c>
      <c r="AG24" s="100"/>
      <c r="AH24" s="100"/>
      <c r="AI24" s="100"/>
      <c r="AJ24" s="106"/>
      <c r="AK24" s="108" t="s">
        <v>175</v>
      </c>
      <c r="AL24" s="106"/>
      <c r="AM24" s="106"/>
      <c r="AN24" s="106"/>
      <c r="AO24" s="110"/>
      <c r="AP24" s="76" t="s">
        <v>257</v>
      </c>
      <c r="AQ24" s="76" t="s">
        <v>57</v>
      </c>
      <c r="AR24" s="97"/>
      <c r="AS24" s="97"/>
    </row>
    <row r="25" spans="1:45" ht="15.75" customHeight="1" x14ac:dyDescent="0.2">
      <c r="A25" s="76">
        <v>22</v>
      </c>
      <c r="B25" s="77">
        <v>3421</v>
      </c>
      <c r="C25" s="76" t="s">
        <v>16</v>
      </c>
      <c r="D25" s="76" t="s">
        <v>363</v>
      </c>
      <c r="E25" s="12" t="s">
        <v>355</v>
      </c>
      <c r="F25" s="76" t="s">
        <v>108</v>
      </c>
      <c r="G25" s="78">
        <v>27</v>
      </c>
      <c r="H25" s="79">
        <v>6</v>
      </c>
      <c r="I25" s="85">
        <v>1994</v>
      </c>
      <c r="J25" s="89">
        <v>8</v>
      </c>
      <c r="K25" s="90">
        <v>9</v>
      </c>
      <c r="L25" s="91"/>
      <c r="M25" s="92"/>
      <c r="N25" s="95">
        <v>2013</v>
      </c>
      <c r="O25" s="96" t="s">
        <v>364</v>
      </c>
      <c r="P25" s="97"/>
      <c r="Q25" s="76" t="s">
        <v>365</v>
      </c>
      <c r="R25" s="76" t="s">
        <v>366</v>
      </c>
      <c r="S25" s="97"/>
      <c r="T25" s="98">
        <f t="shared" si="9"/>
        <v>34512</v>
      </c>
      <c r="U25" s="100" t="s">
        <v>367</v>
      </c>
      <c r="V25" s="101"/>
      <c r="W25" s="97"/>
      <c r="X25" s="97">
        <f t="shared" ca="1" si="1"/>
        <v>1</v>
      </c>
      <c r="Y25" s="97" t="str">
        <f t="shared" ca="1" si="2"/>
        <v/>
      </c>
      <c r="Z25" s="103" t="str">
        <f t="shared" ca="1" si="3"/>
        <v>Phân Đoàn Trưởng</v>
      </c>
      <c r="AA25" s="103" t="str">
        <f t="shared" ca="1" si="4"/>
        <v>Ấu Nhi 1A</v>
      </c>
      <c r="AB25" s="103" t="str">
        <f t="shared" ca="1" si="5"/>
        <v>Ấu Nhi 1</v>
      </c>
      <c r="AC25" s="103" t="str">
        <f t="shared" ca="1" si="6"/>
        <v/>
      </c>
      <c r="AD25" s="103" t="str">
        <f t="shared" ca="1" si="7"/>
        <v/>
      </c>
      <c r="AE25" s="100"/>
      <c r="AF25" s="100" t="s">
        <v>143</v>
      </c>
      <c r="AG25" s="100"/>
      <c r="AH25" s="100"/>
      <c r="AI25" s="100"/>
      <c r="AJ25" s="106"/>
      <c r="AK25" s="108" t="s">
        <v>143</v>
      </c>
      <c r="AL25" s="106"/>
      <c r="AM25" s="106"/>
      <c r="AN25" s="106"/>
      <c r="AO25" s="110" t="s">
        <v>119</v>
      </c>
      <c r="AP25" s="76" t="s">
        <v>148</v>
      </c>
      <c r="AQ25" s="76" t="s">
        <v>43</v>
      </c>
      <c r="AR25" s="76"/>
      <c r="AS25" s="76"/>
    </row>
    <row r="26" spans="1:45" ht="15.75" customHeight="1" x14ac:dyDescent="0.2">
      <c r="A26" s="76">
        <v>23</v>
      </c>
      <c r="B26" s="77">
        <v>3422</v>
      </c>
      <c r="C26" s="76" t="s">
        <v>360</v>
      </c>
      <c r="D26" s="76" t="s">
        <v>368</v>
      </c>
      <c r="E26" s="12" t="s">
        <v>369</v>
      </c>
      <c r="F26" s="76" t="s">
        <v>108</v>
      </c>
      <c r="G26" s="78">
        <v>22</v>
      </c>
      <c r="H26" s="79">
        <v>2</v>
      </c>
      <c r="I26" s="85">
        <v>1978</v>
      </c>
      <c r="J26" s="89">
        <v>13</v>
      </c>
      <c r="K26" s="90">
        <v>12</v>
      </c>
      <c r="L26" s="91"/>
      <c r="M26" s="92"/>
      <c r="N26" s="123"/>
      <c r="O26" s="96" t="s">
        <v>371</v>
      </c>
      <c r="P26" s="76" t="s">
        <v>372</v>
      </c>
      <c r="Q26" s="76" t="s">
        <v>373</v>
      </c>
      <c r="R26" s="97"/>
      <c r="S26" s="97"/>
      <c r="T26" s="98">
        <f t="shared" si="9"/>
        <v>28543</v>
      </c>
      <c r="U26" s="100" t="s">
        <v>375</v>
      </c>
      <c r="V26" s="101"/>
      <c r="W26" s="97"/>
      <c r="X26" s="97" t="str">
        <f t="shared" ca="1" si="1"/>
        <v/>
      </c>
      <c r="Y26" s="97" t="str">
        <f t="shared" ca="1" si="2"/>
        <v/>
      </c>
      <c r="Z26" s="103" t="str">
        <f t="shared" ca="1" si="3"/>
        <v>Phân Ngành Trưởng</v>
      </c>
      <c r="AA26" s="103" t="str">
        <f t="shared" ca="1" si="4"/>
        <v>Ấu Nhi 3A</v>
      </c>
      <c r="AB26" s="103" t="str">
        <f t="shared" ca="1" si="5"/>
        <v>Ấu Nhi 3</v>
      </c>
      <c r="AC26" s="103" t="str">
        <f t="shared" ca="1" si="6"/>
        <v/>
      </c>
      <c r="AD26" s="103" t="str">
        <f t="shared" ca="1" si="7"/>
        <v>Trợ úy</v>
      </c>
      <c r="AE26" s="100"/>
      <c r="AF26" s="100" t="s">
        <v>376</v>
      </c>
      <c r="AG26" s="100"/>
      <c r="AH26" s="100"/>
      <c r="AI26" s="100"/>
      <c r="AJ26" s="108" t="s">
        <v>119</v>
      </c>
      <c r="AK26" s="108" t="s">
        <v>168</v>
      </c>
      <c r="AL26" s="106"/>
      <c r="AM26" s="106"/>
      <c r="AN26" s="106"/>
      <c r="AO26" s="110" t="s">
        <v>120</v>
      </c>
      <c r="AP26" s="76" t="s">
        <v>177</v>
      </c>
      <c r="AQ26" s="76" t="s">
        <v>46</v>
      </c>
      <c r="AR26" s="97"/>
      <c r="AS26" s="76" t="s">
        <v>377</v>
      </c>
    </row>
    <row r="27" spans="1:45" ht="15.75" customHeight="1" x14ac:dyDescent="0.2">
      <c r="A27" s="76">
        <v>24</v>
      </c>
      <c r="B27" s="77">
        <v>3423</v>
      </c>
      <c r="C27" s="76" t="s">
        <v>7</v>
      </c>
      <c r="D27" s="76" t="s">
        <v>378</v>
      </c>
      <c r="E27" s="12" t="s">
        <v>379</v>
      </c>
      <c r="F27" s="76" t="s">
        <v>96</v>
      </c>
      <c r="G27" s="78">
        <v>22</v>
      </c>
      <c r="H27" s="79">
        <v>5</v>
      </c>
      <c r="I27" s="85">
        <v>1988</v>
      </c>
      <c r="J27" s="89">
        <v>19</v>
      </c>
      <c r="K27" s="90">
        <v>3</v>
      </c>
      <c r="L27" s="91"/>
      <c r="M27" s="92"/>
      <c r="N27" s="123"/>
      <c r="O27" s="96" t="s">
        <v>380</v>
      </c>
      <c r="P27" s="76" t="s">
        <v>381</v>
      </c>
      <c r="Q27" s="76" t="s">
        <v>382</v>
      </c>
      <c r="R27" s="97"/>
      <c r="S27" s="97"/>
      <c r="T27" s="98">
        <f t="shared" si="9"/>
        <v>32285</v>
      </c>
      <c r="U27" s="100" t="s">
        <v>383</v>
      </c>
      <c r="V27" s="101"/>
      <c r="W27" s="97"/>
      <c r="X27" s="97" t="str">
        <f t="shared" ca="1" si="1"/>
        <v/>
      </c>
      <c r="Y27" s="97">
        <f t="shared" ca="1" si="2"/>
        <v>1</v>
      </c>
      <c r="Z27" s="103" t="str">
        <f t="shared" ca="1" si="3"/>
        <v/>
      </c>
      <c r="AA27" s="103" t="str">
        <f t="shared" ca="1" si="4"/>
        <v/>
      </c>
      <c r="AB27" s="103" t="str">
        <f t="shared" ca="1" si="5"/>
        <v/>
      </c>
      <c r="AC27" s="103" t="str">
        <f t="shared" ca="1" si="6"/>
        <v>Đã nghỉ</v>
      </c>
      <c r="AD27" s="103" t="str">
        <f t="shared" ca="1" si="7"/>
        <v>Vào dòng</v>
      </c>
      <c r="AE27" s="100"/>
      <c r="AF27" s="100" t="s">
        <v>384</v>
      </c>
      <c r="AG27" s="100"/>
      <c r="AH27" s="100"/>
      <c r="AI27" s="100"/>
      <c r="AJ27" s="106"/>
      <c r="AK27" s="106"/>
      <c r="AL27" s="106"/>
      <c r="AM27" s="108" t="s">
        <v>111</v>
      </c>
      <c r="AN27" s="108" t="s">
        <v>385</v>
      </c>
      <c r="AO27" s="110"/>
      <c r="AP27" s="97"/>
      <c r="AQ27" s="97"/>
      <c r="AR27" s="76" t="s">
        <v>111</v>
      </c>
      <c r="AS27" s="76" t="s">
        <v>385</v>
      </c>
    </row>
    <row r="28" spans="1:45" ht="15.75" customHeight="1" x14ac:dyDescent="0.2">
      <c r="A28" s="76">
        <v>25</v>
      </c>
      <c r="B28" s="77">
        <v>3424</v>
      </c>
      <c r="C28" s="76" t="s">
        <v>386</v>
      </c>
      <c r="D28" s="76" t="s">
        <v>387</v>
      </c>
      <c r="E28" s="12" t="s">
        <v>388</v>
      </c>
      <c r="F28" s="76" t="s">
        <v>96</v>
      </c>
      <c r="G28" s="78">
        <v>23</v>
      </c>
      <c r="H28" s="79">
        <v>11</v>
      </c>
      <c r="I28" s="85">
        <v>1994</v>
      </c>
      <c r="J28" s="89">
        <v>29</v>
      </c>
      <c r="K28" s="90">
        <v>9</v>
      </c>
      <c r="L28" s="91"/>
      <c r="M28" s="92"/>
      <c r="N28" s="123"/>
      <c r="O28" s="96" t="s">
        <v>389</v>
      </c>
      <c r="P28" s="76" t="s">
        <v>390</v>
      </c>
      <c r="Q28" s="76" t="s">
        <v>391</v>
      </c>
      <c r="R28" s="76" t="s">
        <v>392</v>
      </c>
      <c r="S28" s="97"/>
      <c r="T28" s="98">
        <f t="shared" si="9"/>
        <v>34661</v>
      </c>
      <c r="U28" s="100" t="s">
        <v>393</v>
      </c>
      <c r="V28" s="101"/>
      <c r="W28" s="97"/>
      <c r="X28" s="97" t="str">
        <f t="shared" ca="1" si="1"/>
        <v/>
      </c>
      <c r="Y28" s="97" t="str">
        <f t="shared" ca="1" si="2"/>
        <v/>
      </c>
      <c r="Z28" s="103" t="str">
        <f t="shared" ca="1" si="3"/>
        <v>Trưởng Ban Nghiên Huấn</v>
      </c>
      <c r="AA28" s="103" t="str">
        <f t="shared" ca="1" si="4"/>
        <v>Nghĩa Sĩ 4</v>
      </c>
      <c r="AB28" s="103" t="str">
        <f t="shared" ca="1" si="5"/>
        <v>Nghĩa Sĩ 4</v>
      </c>
      <c r="AC28" s="103" t="str">
        <f t="shared" ca="1" si="6"/>
        <v/>
      </c>
      <c r="AD28" s="103" t="str">
        <f t="shared" ca="1" si="7"/>
        <v/>
      </c>
      <c r="AE28" s="100"/>
      <c r="AF28" s="100" t="s">
        <v>395</v>
      </c>
      <c r="AG28" s="100"/>
      <c r="AH28" s="100"/>
      <c r="AI28" s="100"/>
      <c r="AJ28" s="106"/>
      <c r="AK28" s="108" t="s">
        <v>238</v>
      </c>
      <c r="AL28" s="106"/>
      <c r="AM28" s="106"/>
      <c r="AN28" s="106"/>
      <c r="AO28" s="110" t="s">
        <v>122</v>
      </c>
      <c r="AP28" s="76" t="s">
        <v>59</v>
      </c>
      <c r="AQ28" s="76" t="s">
        <v>59</v>
      </c>
      <c r="AR28" s="97"/>
      <c r="AS28" s="97"/>
    </row>
    <row r="29" spans="1:45" ht="15.75" customHeight="1" x14ac:dyDescent="0.2">
      <c r="A29" s="76">
        <v>26</v>
      </c>
      <c r="B29" s="77">
        <v>3425</v>
      </c>
      <c r="C29" s="76" t="s">
        <v>7</v>
      </c>
      <c r="D29" s="76" t="s">
        <v>396</v>
      </c>
      <c r="E29" s="12" t="s">
        <v>268</v>
      </c>
      <c r="F29" s="76" t="s">
        <v>96</v>
      </c>
      <c r="G29" s="78">
        <v>12</v>
      </c>
      <c r="H29" s="79">
        <v>18</v>
      </c>
      <c r="I29" s="85">
        <v>1987</v>
      </c>
      <c r="J29" s="111"/>
      <c r="K29" s="113"/>
      <c r="L29" s="91"/>
      <c r="M29" s="92"/>
      <c r="N29" s="95">
        <v>2011</v>
      </c>
      <c r="O29" s="96" t="s">
        <v>397</v>
      </c>
      <c r="P29" s="76" t="s">
        <v>398</v>
      </c>
      <c r="Q29" s="76" t="s">
        <v>399</v>
      </c>
      <c r="R29" s="97"/>
      <c r="S29" s="97"/>
      <c r="T29" s="98">
        <f t="shared" si="9"/>
        <v>32306</v>
      </c>
      <c r="U29" s="100" t="s">
        <v>400</v>
      </c>
      <c r="V29" s="101"/>
      <c r="W29" s="97"/>
      <c r="X29" s="97" t="str">
        <f t="shared" ca="1" si="1"/>
        <v/>
      </c>
      <c r="Y29" s="97">
        <f t="shared" ca="1" si="2"/>
        <v>1</v>
      </c>
      <c r="Z29" s="103" t="str">
        <f t="shared" ca="1" si="3"/>
        <v/>
      </c>
      <c r="AA29" s="103" t="str">
        <f t="shared" ca="1" si="4"/>
        <v/>
      </c>
      <c r="AB29" s="103" t="str">
        <f t="shared" ca="1" si="5"/>
        <v/>
      </c>
      <c r="AC29" s="103" t="str">
        <f t="shared" ca="1" si="6"/>
        <v>Tạm nghỉ</v>
      </c>
      <c r="AD29" s="103" t="str">
        <f t="shared" ca="1" si="7"/>
        <v/>
      </c>
      <c r="AE29" s="100"/>
      <c r="AF29" s="100" t="s">
        <v>159</v>
      </c>
      <c r="AG29" s="100"/>
      <c r="AH29" s="100"/>
      <c r="AI29" s="100"/>
      <c r="AJ29" s="106"/>
      <c r="AK29" s="106"/>
      <c r="AL29" s="106"/>
      <c r="AM29" s="108" t="s">
        <v>107</v>
      </c>
      <c r="AN29" s="108" t="s">
        <v>402</v>
      </c>
      <c r="AO29" s="110"/>
      <c r="AP29" s="97"/>
      <c r="AQ29" s="97"/>
      <c r="AR29" s="76" t="s">
        <v>107</v>
      </c>
      <c r="AS29" s="76"/>
    </row>
    <row r="30" spans="1:45" ht="15.75" customHeight="1" x14ac:dyDescent="0.2">
      <c r="A30" s="76">
        <v>27</v>
      </c>
      <c r="B30" s="77">
        <v>3426</v>
      </c>
      <c r="C30" s="76" t="s">
        <v>403</v>
      </c>
      <c r="D30" s="76" t="s">
        <v>404</v>
      </c>
      <c r="E30" s="12" t="s">
        <v>268</v>
      </c>
      <c r="F30" s="76" t="s">
        <v>96</v>
      </c>
      <c r="G30" s="119"/>
      <c r="H30" s="120"/>
      <c r="I30" s="122"/>
      <c r="J30" s="89">
        <v>28</v>
      </c>
      <c r="K30" s="90">
        <v>8</v>
      </c>
      <c r="L30" s="91"/>
      <c r="M30" s="92"/>
      <c r="N30" s="123"/>
      <c r="O30" s="96" t="s">
        <v>405</v>
      </c>
      <c r="P30" s="76" t="s">
        <v>406</v>
      </c>
      <c r="Q30" s="97"/>
      <c r="R30" s="97"/>
      <c r="S30" s="97"/>
      <c r="T30" s="98" t="str">
        <f t="shared" si="9"/>
        <v/>
      </c>
      <c r="U30" s="100" t="s">
        <v>407</v>
      </c>
      <c r="V30" s="101"/>
      <c r="W30" s="97"/>
      <c r="X30" s="97">
        <f t="shared" ca="1" si="1"/>
        <v>1</v>
      </c>
      <c r="Y30" s="97" t="str">
        <f t="shared" ca="1" si="2"/>
        <v/>
      </c>
      <c r="Z30" s="103" t="str">
        <f t="shared" ca="1" si="3"/>
        <v>Phân Đoàn Trưởng</v>
      </c>
      <c r="AA30" s="103" t="str">
        <f t="shared" ca="1" si="4"/>
        <v>Ấu Nhi 2A</v>
      </c>
      <c r="AB30" s="103" t="str">
        <f t="shared" ca="1" si="5"/>
        <v>Ấu Nhi 2</v>
      </c>
      <c r="AC30" s="103" t="str">
        <f t="shared" ca="1" si="6"/>
        <v/>
      </c>
      <c r="AD30" s="103" t="str">
        <f t="shared" ca="1" si="7"/>
        <v/>
      </c>
      <c r="AE30" s="100"/>
      <c r="AF30" s="100" t="s">
        <v>408</v>
      </c>
      <c r="AG30" s="100"/>
      <c r="AH30" s="100"/>
      <c r="AI30" s="100"/>
      <c r="AJ30" s="108" t="s">
        <v>119</v>
      </c>
      <c r="AK30" s="108" t="s">
        <v>148</v>
      </c>
      <c r="AL30" s="106"/>
      <c r="AM30" s="106"/>
      <c r="AN30" s="106"/>
      <c r="AO30" s="110" t="s">
        <v>119</v>
      </c>
      <c r="AP30" s="76" t="s">
        <v>168</v>
      </c>
      <c r="AQ30" s="76" t="s">
        <v>44</v>
      </c>
      <c r="AR30" s="97"/>
      <c r="AS30" s="97"/>
    </row>
    <row r="31" spans="1:45" ht="15.75" customHeight="1" x14ac:dyDescent="0.2">
      <c r="A31" s="76">
        <v>28</v>
      </c>
      <c r="B31" s="77">
        <v>3427</v>
      </c>
      <c r="C31" s="76" t="s">
        <v>409</v>
      </c>
      <c r="D31" s="76" t="s">
        <v>410</v>
      </c>
      <c r="E31" s="12" t="s">
        <v>411</v>
      </c>
      <c r="F31" s="76" t="s">
        <v>96</v>
      </c>
      <c r="G31" s="78">
        <v>5</v>
      </c>
      <c r="H31" s="79">
        <v>12</v>
      </c>
      <c r="I31" s="85">
        <v>1991</v>
      </c>
      <c r="J31" s="111"/>
      <c r="K31" s="113"/>
      <c r="L31" s="91"/>
      <c r="M31" s="92"/>
      <c r="N31" s="95">
        <v>2011</v>
      </c>
      <c r="O31" s="96" t="s">
        <v>412</v>
      </c>
      <c r="P31" s="76" t="s">
        <v>413</v>
      </c>
      <c r="Q31" s="76" t="s">
        <v>391</v>
      </c>
      <c r="R31" s="97"/>
      <c r="S31" s="97"/>
      <c r="T31" s="98">
        <f t="shared" si="9"/>
        <v>33577</v>
      </c>
      <c r="U31" s="100" t="s">
        <v>414</v>
      </c>
      <c r="V31" s="101"/>
      <c r="W31" s="97"/>
      <c r="X31" s="97" t="str">
        <f t="shared" ca="1" si="1"/>
        <v/>
      </c>
      <c r="Y31" s="97">
        <f t="shared" ca="1" si="2"/>
        <v>1</v>
      </c>
      <c r="Z31" s="103" t="str">
        <f t="shared" ca="1" si="3"/>
        <v/>
      </c>
      <c r="AA31" s="103" t="str">
        <f t="shared" ca="1" si="4"/>
        <v/>
      </c>
      <c r="AB31" s="103" t="str">
        <f t="shared" ca="1" si="5"/>
        <v/>
      </c>
      <c r="AC31" s="103" t="str">
        <f t="shared" ca="1" si="6"/>
        <v>Đã nghỉ</v>
      </c>
      <c r="AD31" s="103" t="str">
        <f t="shared" ca="1" si="7"/>
        <v/>
      </c>
      <c r="AE31" s="100"/>
      <c r="AF31" s="100" t="s">
        <v>163</v>
      </c>
      <c r="AG31" s="100"/>
      <c r="AH31" s="100"/>
      <c r="AI31" s="100"/>
      <c r="AJ31" s="106"/>
      <c r="AK31" s="106"/>
      <c r="AL31" s="106"/>
      <c r="AM31" s="108" t="s">
        <v>111</v>
      </c>
      <c r="AN31" s="108" t="s">
        <v>415</v>
      </c>
      <c r="AO31" s="110"/>
      <c r="AP31" s="76"/>
      <c r="AQ31" s="97"/>
      <c r="AR31" s="76" t="s">
        <v>111</v>
      </c>
      <c r="AS31" s="97"/>
    </row>
    <row r="32" spans="1:45" ht="12.75" x14ac:dyDescent="0.2">
      <c r="A32" s="76">
        <v>29</v>
      </c>
      <c r="B32" s="77">
        <v>3428</v>
      </c>
      <c r="C32" s="76" t="s">
        <v>16</v>
      </c>
      <c r="D32" s="76" t="s">
        <v>416</v>
      </c>
      <c r="E32" s="12" t="s">
        <v>417</v>
      </c>
      <c r="F32" s="76" t="s">
        <v>108</v>
      </c>
      <c r="G32" s="78">
        <v>1</v>
      </c>
      <c r="H32" s="79">
        <v>1</v>
      </c>
      <c r="I32" s="85">
        <v>1995</v>
      </c>
      <c r="J32" s="111"/>
      <c r="K32" s="113"/>
      <c r="L32" s="91"/>
      <c r="M32" s="92"/>
      <c r="N32" s="95">
        <v>2013</v>
      </c>
      <c r="O32" s="96" t="s">
        <v>418</v>
      </c>
      <c r="P32" s="76" t="s">
        <v>419</v>
      </c>
      <c r="Q32" s="76" t="s">
        <v>358</v>
      </c>
      <c r="R32" s="97"/>
      <c r="S32" s="97"/>
      <c r="T32" s="98">
        <f t="shared" si="9"/>
        <v>34700</v>
      </c>
      <c r="U32" s="100" t="s">
        <v>420</v>
      </c>
      <c r="V32" s="101"/>
      <c r="W32" s="97"/>
      <c r="X32" s="97">
        <f t="shared" ca="1" si="1"/>
        <v>1</v>
      </c>
      <c r="Y32" s="97" t="str">
        <f t="shared" ca="1" si="2"/>
        <v/>
      </c>
      <c r="Z32" s="103" t="str">
        <f t="shared" ca="1" si="3"/>
        <v/>
      </c>
      <c r="AA32" s="103" t="str">
        <f t="shared" ca="1" si="4"/>
        <v>Ấu Nhi 3D</v>
      </c>
      <c r="AB32" s="103" t="str">
        <f t="shared" ca="1" si="5"/>
        <v>Ấu Nhi 3</v>
      </c>
      <c r="AC32" s="103" t="str">
        <f t="shared" ca="1" si="6"/>
        <v/>
      </c>
      <c r="AD32" s="103" t="str">
        <f t="shared" ca="1" si="7"/>
        <v/>
      </c>
      <c r="AE32" s="100"/>
      <c r="AF32" s="100" t="s">
        <v>148</v>
      </c>
      <c r="AG32" s="100"/>
      <c r="AH32" s="100"/>
      <c r="AI32" s="100"/>
      <c r="AJ32" s="106"/>
      <c r="AK32" s="108" t="s">
        <v>152</v>
      </c>
      <c r="AL32" s="106"/>
      <c r="AM32" s="106"/>
      <c r="AN32" s="106"/>
      <c r="AO32" s="110"/>
      <c r="AP32" s="76" t="s">
        <v>182</v>
      </c>
      <c r="AQ32" s="76" t="s">
        <v>46</v>
      </c>
      <c r="AR32" s="76"/>
      <c r="AS32" s="76"/>
    </row>
    <row r="33" spans="1:45" ht="12.75" x14ac:dyDescent="0.2">
      <c r="A33" s="76">
        <v>30</v>
      </c>
      <c r="B33" s="77">
        <v>3429</v>
      </c>
      <c r="C33" s="76" t="s">
        <v>16</v>
      </c>
      <c r="D33" s="76" t="s">
        <v>421</v>
      </c>
      <c r="E33" s="12" t="s">
        <v>417</v>
      </c>
      <c r="F33" s="76" t="s">
        <v>108</v>
      </c>
      <c r="G33" s="78"/>
      <c r="H33" s="79"/>
      <c r="I33" s="85"/>
      <c r="J33" s="111"/>
      <c r="K33" s="113"/>
      <c r="L33" s="91"/>
      <c r="M33" s="92"/>
      <c r="N33" s="123"/>
      <c r="O33" s="135"/>
      <c r="P33" s="97"/>
      <c r="Q33" s="97"/>
      <c r="R33" s="97"/>
      <c r="S33" s="97"/>
      <c r="T33" s="98" t="str">
        <f t="shared" si="9"/>
        <v/>
      </c>
      <c r="U33" s="100" t="s">
        <v>422</v>
      </c>
      <c r="V33" s="101"/>
      <c r="W33" s="97"/>
      <c r="X33" s="97">
        <f t="shared" ca="1" si="1"/>
        <v>1</v>
      </c>
      <c r="Y33" s="97" t="str">
        <f t="shared" ca="1" si="2"/>
        <v/>
      </c>
      <c r="Z33" s="103" t="str">
        <f t="shared" ca="1" si="3"/>
        <v/>
      </c>
      <c r="AA33" s="103" t="str">
        <f t="shared" ca="1" si="4"/>
        <v>Ấu Nhi 1A</v>
      </c>
      <c r="AB33" s="103" t="str">
        <f t="shared" ca="1" si="5"/>
        <v>Ấu Nhi 1</v>
      </c>
      <c r="AC33" s="103" t="str">
        <f t="shared" ca="1" si="6"/>
        <v/>
      </c>
      <c r="AD33" s="103" t="str">
        <f t="shared" ca="1" si="7"/>
        <v/>
      </c>
      <c r="AE33" s="100"/>
      <c r="AF33" s="100" t="s">
        <v>180</v>
      </c>
      <c r="AG33" s="100"/>
      <c r="AH33" s="100"/>
      <c r="AI33" s="100"/>
      <c r="AJ33" s="106"/>
      <c r="AK33" s="108" t="s">
        <v>232</v>
      </c>
      <c r="AL33" s="106"/>
      <c r="AM33" s="106"/>
      <c r="AN33" s="106"/>
      <c r="AO33" s="110"/>
      <c r="AP33" s="76" t="s">
        <v>148</v>
      </c>
      <c r="AQ33" s="76" t="s">
        <v>43</v>
      </c>
      <c r="AR33" s="97"/>
      <c r="AS33" s="97"/>
    </row>
    <row r="34" spans="1:45" ht="12.75" x14ac:dyDescent="0.2">
      <c r="A34" s="76">
        <v>31</v>
      </c>
      <c r="B34" s="77">
        <v>3430</v>
      </c>
      <c r="C34" s="76" t="s">
        <v>7</v>
      </c>
      <c r="D34" s="76" t="s">
        <v>423</v>
      </c>
      <c r="E34" s="12" t="s">
        <v>424</v>
      </c>
      <c r="F34" s="76" t="s">
        <v>96</v>
      </c>
      <c r="G34" s="78">
        <v>20</v>
      </c>
      <c r="H34" s="79">
        <v>1</v>
      </c>
      <c r="I34" s="85">
        <v>1988</v>
      </c>
      <c r="J34" s="89">
        <v>19</v>
      </c>
      <c r="K34" s="90">
        <v>3</v>
      </c>
      <c r="L34" s="136"/>
      <c r="M34" s="137"/>
      <c r="N34" s="95"/>
      <c r="O34" s="96" t="s">
        <v>426</v>
      </c>
      <c r="P34" s="76" t="s">
        <v>427</v>
      </c>
      <c r="Q34" s="76" t="s">
        <v>428</v>
      </c>
      <c r="R34" s="76" t="s">
        <v>429</v>
      </c>
      <c r="S34" s="76" t="s">
        <v>429</v>
      </c>
      <c r="T34" s="98">
        <f t="shared" si="9"/>
        <v>32162</v>
      </c>
      <c r="U34" s="100" t="s">
        <v>430</v>
      </c>
      <c r="V34" s="100">
        <v>1</v>
      </c>
      <c r="W34" s="97"/>
      <c r="X34" s="97" t="str">
        <f t="shared" ca="1" si="1"/>
        <v/>
      </c>
      <c r="Y34" s="97" t="str">
        <f t="shared" ca="1" si="2"/>
        <v/>
      </c>
      <c r="Z34" s="103" t="str">
        <f t="shared" ca="1" si="3"/>
        <v>Phân Ngành Trưởng</v>
      </c>
      <c r="AA34" s="103" t="str">
        <f t="shared" ca="1" si="4"/>
        <v>Dự Trưởng</v>
      </c>
      <c r="AB34" s="103" t="str">
        <f t="shared" ca="1" si="5"/>
        <v>Dự Trưởng</v>
      </c>
      <c r="AC34" s="103" t="str">
        <f t="shared" ca="1" si="6"/>
        <v/>
      </c>
      <c r="AD34" s="103" t="str">
        <f t="shared" ca="1" si="7"/>
        <v/>
      </c>
      <c r="AE34" s="100"/>
      <c r="AF34" s="100" t="s">
        <v>431</v>
      </c>
      <c r="AG34" s="100"/>
      <c r="AH34" s="100"/>
      <c r="AI34" s="100"/>
      <c r="AJ34" s="108" t="s">
        <v>110</v>
      </c>
      <c r="AK34" s="108" t="s">
        <v>88</v>
      </c>
      <c r="AL34" s="108"/>
      <c r="AM34" s="108"/>
      <c r="AN34" s="108"/>
      <c r="AO34" s="110" t="s">
        <v>120</v>
      </c>
      <c r="AP34" s="76" t="s">
        <v>88</v>
      </c>
      <c r="AQ34" s="76" t="s">
        <v>88</v>
      </c>
      <c r="AR34" s="76"/>
      <c r="AS34" s="97"/>
    </row>
    <row r="35" spans="1:45" ht="12.75" x14ac:dyDescent="0.2">
      <c r="A35" s="76">
        <v>32</v>
      </c>
      <c r="B35" s="77">
        <v>3431</v>
      </c>
      <c r="C35" s="76" t="s">
        <v>323</v>
      </c>
      <c r="D35" s="76" t="s">
        <v>432</v>
      </c>
      <c r="E35" s="12" t="s">
        <v>424</v>
      </c>
      <c r="F35" s="76" t="s">
        <v>108</v>
      </c>
      <c r="G35" s="78">
        <v>30</v>
      </c>
      <c r="H35" s="79">
        <v>3</v>
      </c>
      <c r="I35" s="85">
        <v>1992</v>
      </c>
      <c r="J35" s="89">
        <v>26</v>
      </c>
      <c r="K35" s="90">
        <v>7</v>
      </c>
      <c r="L35" s="91"/>
      <c r="M35" s="92"/>
      <c r="N35" s="95">
        <v>2010</v>
      </c>
      <c r="O35" s="96" t="s">
        <v>433</v>
      </c>
      <c r="P35" s="76" t="s">
        <v>434</v>
      </c>
      <c r="Q35" s="76" t="s">
        <v>365</v>
      </c>
      <c r="R35" s="97"/>
      <c r="S35" s="97"/>
      <c r="T35" s="98">
        <f t="shared" si="9"/>
        <v>33693</v>
      </c>
      <c r="U35" s="100" t="s">
        <v>435</v>
      </c>
      <c r="V35" s="101"/>
      <c r="W35" s="76"/>
      <c r="X35" s="97" t="str">
        <f t="shared" ca="1" si="1"/>
        <v/>
      </c>
      <c r="Y35" s="97" t="str">
        <f t="shared" ca="1" si="2"/>
        <v/>
      </c>
      <c r="Z35" s="103" t="str">
        <f t="shared" ca="1" si="3"/>
        <v>Phân Ngành Trưởng</v>
      </c>
      <c r="AA35" s="103" t="str">
        <f t="shared" ca="1" si="4"/>
        <v>Thiếu Nhi 1A</v>
      </c>
      <c r="AB35" s="103" t="str">
        <f t="shared" ca="1" si="5"/>
        <v>Thiếu Nhi 1</v>
      </c>
      <c r="AC35" s="103" t="str">
        <f t="shared" ca="1" si="6"/>
        <v/>
      </c>
      <c r="AD35" s="103" t="str">
        <f t="shared" ca="1" si="7"/>
        <v/>
      </c>
      <c r="AE35" s="100"/>
      <c r="AF35" s="100"/>
      <c r="AG35" s="100"/>
      <c r="AH35" s="100" t="s">
        <v>107</v>
      </c>
      <c r="AI35" s="100"/>
      <c r="AJ35" s="108" t="s">
        <v>119</v>
      </c>
      <c r="AK35" s="108" t="s">
        <v>32</v>
      </c>
      <c r="AL35" s="106"/>
      <c r="AM35" s="108"/>
      <c r="AN35" s="106"/>
      <c r="AO35" s="110" t="s">
        <v>120</v>
      </c>
      <c r="AP35" s="76" t="s">
        <v>186</v>
      </c>
      <c r="AQ35" s="76" t="s">
        <v>48</v>
      </c>
      <c r="AR35" s="97"/>
      <c r="AS35" s="97"/>
    </row>
    <row r="36" spans="1:45" ht="12.75" x14ac:dyDescent="0.2">
      <c r="A36" s="76">
        <v>33</v>
      </c>
      <c r="B36" s="77">
        <v>3432</v>
      </c>
      <c r="C36" s="76" t="s">
        <v>7</v>
      </c>
      <c r="D36" s="76" t="s">
        <v>437</v>
      </c>
      <c r="E36" s="12" t="s">
        <v>438</v>
      </c>
      <c r="F36" s="76" t="s">
        <v>96</v>
      </c>
      <c r="G36" s="78"/>
      <c r="H36" s="79"/>
      <c r="I36" s="85"/>
      <c r="J36" s="111"/>
      <c r="K36" s="113"/>
      <c r="L36" s="91"/>
      <c r="M36" s="92"/>
      <c r="N36" s="123"/>
      <c r="O36" s="96" t="s">
        <v>439</v>
      </c>
      <c r="P36" s="97"/>
      <c r="Q36" s="97"/>
      <c r="R36" s="97"/>
      <c r="S36" s="97"/>
      <c r="T36" s="98" t="str">
        <f t="shared" si="9"/>
        <v/>
      </c>
      <c r="U36" s="100" t="s">
        <v>440</v>
      </c>
      <c r="V36" s="101"/>
      <c r="W36" s="97"/>
      <c r="X36" s="97" t="str">
        <f t="shared" ca="1" si="1"/>
        <v/>
      </c>
      <c r="Y36" s="97">
        <f t="shared" ca="1" si="2"/>
        <v>1</v>
      </c>
      <c r="Z36" s="103" t="str">
        <f t="shared" ref="Z36:Z67" ca="1" si="10">IF(ISBLANK(INDIRECT(CauHinh.HuynhTruong.ChucVuHienTai&amp;ROW())),"",INDIRECT(CauHinh.HuynhTruong.ChucVuHienTai&amp;ROW()))</f>
        <v/>
      </c>
      <c r="AA36" s="103" t="str">
        <f t="shared" ref="AA36:AA67" ca="1" si="11">IF(ISBLANK(INDIRECT(CauHinh.HuynhTruong.ChiDoanHienTai&amp;ROW())),"",INDIRECT(CauHinh.HuynhTruong.ChiDoanHienTai&amp;ROW()))</f>
        <v/>
      </c>
      <c r="AB36" s="103" t="str">
        <f t="shared" ref="AB36:AB67" ca="1" si="12">IF(ISBLANK(INDIRECT(CauHinh.HuynhTruong.PhanDoanHienTai&amp;ROW())),"",INDIRECT(CauHinh.HuynhTruong.PhanDoanHienTai&amp;ROW()))</f>
        <v/>
      </c>
      <c r="AC36" s="103" t="str">
        <f t="shared" ref="AC36:AC67" ca="1" si="13">IF(ISBLANK(INDIRECT(CauHinh.HuynhTruong.TinhTrangHienTai&amp;ROW())),"",INDIRECT(CauHinh.HuynhTruong.TinhTrangHienTai&amp;ROW()))</f>
        <v>Đã nghỉ</v>
      </c>
      <c r="AD36" s="103" t="str">
        <f t="shared" ref="AD36:AD67" ca="1" si="14">IF(ISBLANK(INDIRECT(CauHinh.HuynhTruong.GhiChuHienTai&amp;ROW())),"",INDIRECT(CauHinh.HuynhTruong.GhiChuHienTai&amp;ROW()))</f>
        <v/>
      </c>
      <c r="AE36" s="100"/>
      <c r="AF36" s="100" t="s">
        <v>247</v>
      </c>
      <c r="AG36" s="100"/>
      <c r="AH36" s="100"/>
      <c r="AI36" s="100"/>
      <c r="AJ36" s="106"/>
      <c r="AK36" s="106"/>
      <c r="AL36" s="106"/>
      <c r="AM36" s="106"/>
      <c r="AN36" s="106"/>
      <c r="AO36" s="110"/>
      <c r="AP36" s="76"/>
      <c r="AQ36" s="97"/>
      <c r="AR36" s="76" t="s">
        <v>111</v>
      </c>
      <c r="AS36" s="97"/>
    </row>
    <row r="37" spans="1:45" ht="12.75" x14ac:dyDescent="0.2">
      <c r="A37" s="76">
        <v>34</v>
      </c>
      <c r="B37" s="77">
        <v>3433</v>
      </c>
      <c r="C37" s="76" t="s">
        <v>199</v>
      </c>
      <c r="D37" s="76" t="s">
        <v>442</v>
      </c>
      <c r="E37" s="12" t="s">
        <v>438</v>
      </c>
      <c r="F37" s="76" t="s">
        <v>108</v>
      </c>
      <c r="G37" s="119"/>
      <c r="H37" s="120"/>
      <c r="I37" s="122"/>
      <c r="J37" s="89">
        <v>1</v>
      </c>
      <c r="K37" s="90">
        <v>10</v>
      </c>
      <c r="L37" s="91"/>
      <c r="M37" s="92"/>
      <c r="N37" s="123"/>
      <c r="O37" s="96" t="s">
        <v>443</v>
      </c>
      <c r="P37" s="76" t="s">
        <v>444</v>
      </c>
      <c r="Q37" s="97"/>
      <c r="R37" s="97"/>
      <c r="S37" s="97"/>
      <c r="T37" s="98" t="str">
        <f t="shared" si="9"/>
        <v/>
      </c>
      <c r="U37" s="100" t="s">
        <v>445</v>
      </c>
      <c r="V37" s="101"/>
      <c r="W37" s="97"/>
      <c r="X37" s="97" t="str">
        <f t="shared" ca="1" si="1"/>
        <v/>
      </c>
      <c r="Y37" s="97">
        <f t="shared" ca="1" si="2"/>
        <v>1</v>
      </c>
      <c r="Z37" s="103" t="str">
        <f t="shared" ca="1" si="10"/>
        <v/>
      </c>
      <c r="AA37" s="103" t="str">
        <f t="shared" ca="1" si="11"/>
        <v/>
      </c>
      <c r="AB37" s="103" t="str">
        <f t="shared" ca="1" si="12"/>
        <v/>
      </c>
      <c r="AC37" s="103" t="str">
        <f t="shared" ca="1" si="13"/>
        <v>Đã nghỉ</v>
      </c>
      <c r="AD37" s="103" t="str">
        <f t="shared" ca="1" si="14"/>
        <v/>
      </c>
      <c r="AE37" s="100"/>
      <c r="AF37" s="100" t="s">
        <v>446</v>
      </c>
      <c r="AG37" s="100"/>
      <c r="AH37" s="100"/>
      <c r="AI37" s="100"/>
      <c r="AJ37" s="106"/>
      <c r="AK37" s="106"/>
      <c r="AL37" s="106"/>
      <c r="AM37" s="108" t="s">
        <v>111</v>
      </c>
      <c r="AN37" s="106"/>
      <c r="AO37" s="110"/>
      <c r="AP37" s="76"/>
      <c r="AQ37" s="97"/>
      <c r="AR37" s="76" t="s">
        <v>111</v>
      </c>
      <c r="AS37" s="97"/>
    </row>
    <row r="38" spans="1:45" ht="12.75" x14ac:dyDescent="0.2">
      <c r="A38" s="76">
        <v>35</v>
      </c>
      <c r="B38" s="77">
        <v>3434</v>
      </c>
      <c r="C38" s="76" t="s">
        <v>447</v>
      </c>
      <c r="D38" s="76" t="s">
        <v>448</v>
      </c>
      <c r="E38" s="12" t="s">
        <v>449</v>
      </c>
      <c r="F38" s="76" t="s">
        <v>96</v>
      </c>
      <c r="G38" s="119"/>
      <c r="H38" s="120"/>
      <c r="I38" s="122"/>
      <c r="J38" s="111"/>
      <c r="K38" s="113"/>
      <c r="L38" s="91"/>
      <c r="M38" s="92"/>
      <c r="N38" s="123"/>
      <c r="O38" s="96" t="s">
        <v>450</v>
      </c>
      <c r="P38" s="76"/>
      <c r="Q38" s="76" t="s">
        <v>451</v>
      </c>
      <c r="R38" s="97"/>
      <c r="S38" s="97"/>
      <c r="T38" s="98"/>
      <c r="U38" s="100" t="s">
        <v>452</v>
      </c>
      <c r="V38" s="101"/>
      <c r="W38" s="76"/>
      <c r="X38" s="97" t="str">
        <f t="shared" ca="1" si="1"/>
        <v/>
      </c>
      <c r="Y38" s="97">
        <f t="shared" ca="1" si="2"/>
        <v>1</v>
      </c>
      <c r="Z38" s="103" t="str">
        <f t="shared" ca="1" si="10"/>
        <v/>
      </c>
      <c r="AA38" s="103" t="str">
        <f t="shared" ca="1" si="11"/>
        <v/>
      </c>
      <c r="AB38" s="103" t="str">
        <f t="shared" ca="1" si="12"/>
        <v/>
      </c>
      <c r="AC38" s="103" t="str">
        <f t="shared" ca="1" si="13"/>
        <v>Đã nghỉ</v>
      </c>
      <c r="AD38" s="103" t="str">
        <f t="shared" ca="1" si="14"/>
        <v/>
      </c>
      <c r="AE38" s="100"/>
      <c r="AF38" s="100"/>
      <c r="AG38" s="100"/>
      <c r="AH38" s="100"/>
      <c r="AI38" s="100"/>
      <c r="AJ38" s="106"/>
      <c r="AK38" s="108" t="s">
        <v>454</v>
      </c>
      <c r="AL38" s="106"/>
      <c r="AM38" s="108" t="s">
        <v>111</v>
      </c>
      <c r="AN38" s="106"/>
      <c r="AO38" s="110"/>
      <c r="AP38" s="76"/>
      <c r="AQ38" s="97"/>
      <c r="AR38" s="76" t="s">
        <v>111</v>
      </c>
      <c r="AS38" s="97"/>
    </row>
    <row r="39" spans="1:45" ht="12.75" x14ac:dyDescent="0.2">
      <c r="A39" s="76">
        <v>36</v>
      </c>
      <c r="B39" s="77">
        <v>3435</v>
      </c>
      <c r="C39" s="76" t="s">
        <v>455</v>
      </c>
      <c r="D39" s="76" t="s">
        <v>456</v>
      </c>
      <c r="E39" s="12" t="s">
        <v>457</v>
      </c>
      <c r="F39" s="76" t="s">
        <v>108</v>
      </c>
      <c r="G39" s="78">
        <v>2</v>
      </c>
      <c r="H39" s="79">
        <v>11</v>
      </c>
      <c r="I39" s="85">
        <v>1987</v>
      </c>
      <c r="J39" s="89">
        <v>29</v>
      </c>
      <c r="K39" s="90">
        <v>7</v>
      </c>
      <c r="L39" s="91"/>
      <c r="M39" s="92"/>
      <c r="N39" s="95">
        <v>2014</v>
      </c>
      <c r="O39" s="96" t="s">
        <v>458</v>
      </c>
      <c r="P39" s="76" t="s">
        <v>459</v>
      </c>
      <c r="Q39" s="76" t="s">
        <v>460</v>
      </c>
      <c r="R39" s="97"/>
      <c r="S39" s="97"/>
      <c r="T39" s="98">
        <f t="shared" ref="T39:T40" si="15">IF(ISBLANK(G39),"",DATE(I39,H39,G39))</f>
        <v>32083</v>
      </c>
      <c r="U39" s="100" t="s">
        <v>461</v>
      </c>
      <c r="V39" s="101"/>
      <c r="W39" s="97"/>
      <c r="X39" s="97" t="str">
        <f t="shared" ca="1" si="1"/>
        <v/>
      </c>
      <c r="Y39" s="97" t="str">
        <f t="shared" ca="1" si="2"/>
        <v/>
      </c>
      <c r="Z39" s="103" t="str">
        <f t="shared" ca="1" si="10"/>
        <v/>
      </c>
      <c r="AA39" s="103" t="str">
        <f t="shared" ca="1" si="11"/>
        <v>Ấu Nhi 1B</v>
      </c>
      <c r="AB39" s="103" t="str">
        <f t="shared" ca="1" si="12"/>
        <v>Ấu Nhi 1</v>
      </c>
      <c r="AC39" s="103" t="str">
        <f t="shared" ca="1" si="13"/>
        <v/>
      </c>
      <c r="AD39" s="103" t="str">
        <f t="shared" ca="1" si="14"/>
        <v/>
      </c>
      <c r="AE39" s="100"/>
      <c r="AF39" s="100" t="s">
        <v>463</v>
      </c>
      <c r="AG39" s="100"/>
      <c r="AH39" s="100"/>
      <c r="AI39" s="100"/>
      <c r="AJ39" s="106"/>
      <c r="AK39" s="108" t="s">
        <v>158</v>
      </c>
      <c r="AL39" s="106"/>
      <c r="AM39" s="106"/>
      <c r="AN39" s="106"/>
      <c r="AO39" s="110"/>
      <c r="AP39" s="76" t="s">
        <v>152</v>
      </c>
      <c r="AQ39" s="76" t="s">
        <v>43</v>
      </c>
      <c r="AR39" s="76"/>
      <c r="AS39" s="76"/>
    </row>
    <row r="40" spans="1:45" ht="12.75" x14ac:dyDescent="0.2">
      <c r="A40" s="76">
        <v>37</v>
      </c>
      <c r="B40" s="77">
        <v>3436</v>
      </c>
      <c r="C40" s="76" t="s">
        <v>464</v>
      </c>
      <c r="D40" s="76" t="s">
        <v>288</v>
      </c>
      <c r="E40" s="12" t="s">
        <v>300</v>
      </c>
      <c r="F40" s="76" t="s">
        <v>96</v>
      </c>
      <c r="G40" s="78">
        <v>15</v>
      </c>
      <c r="H40" s="79">
        <v>7</v>
      </c>
      <c r="I40" s="85">
        <v>1950</v>
      </c>
      <c r="J40" s="89">
        <v>26</v>
      </c>
      <c r="K40" s="90">
        <v>9</v>
      </c>
      <c r="L40" s="91"/>
      <c r="M40" s="92"/>
      <c r="N40" s="123"/>
      <c r="O40" s="96" t="s">
        <v>465</v>
      </c>
      <c r="P40" s="76" t="s">
        <v>466</v>
      </c>
      <c r="Q40" s="76" t="s">
        <v>292</v>
      </c>
      <c r="R40" s="97"/>
      <c r="S40" s="97"/>
      <c r="T40" s="98">
        <f t="shared" si="15"/>
        <v>18459</v>
      </c>
      <c r="U40" s="100" t="s">
        <v>467</v>
      </c>
      <c r="V40" s="101"/>
      <c r="W40" s="97"/>
      <c r="X40" s="97" t="str">
        <f t="shared" ca="1" si="1"/>
        <v/>
      </c>
      <c r="Y40" s="97">
        <f t="shared" ca="1" si="2"/>
        <v>1</v>
      </c>
      <c r="Z40" s="103" t="str">
        <f t="shared" ca="1" si="10"/>
        <v/>
      </c>
      <c r="AA40" s="103" t="str">
        <f t="shared" ca="1" si="11"/>
        <v/>
      </c>
      <c r="AB40" s="103" t="str">
        <f t="shared" ca="1" si="12"/>
        <v/>
      </c>
      <c r="AC40" s="103" t="str">
        <f t="shared" ca="1" si="13"/>
        <v>Tạm nghỉ</v>
      </c>
      <c r="AD40" s="103" t="str">
        <f t="shared" ca="1" si="14"/>
        <v/>
      </c>
      <c r="AE40" s="100"/>
      <c r="AF40" s="100" t="s">
        <v>469</v>
      </c>
      <c r="AG40" s="100"/>
      <c r="AH40" s="100"/>
      <c r="AI40" s="100"/>
      <c r="AJ40" s="106"/>
      <c r="AK40" s="108" t="s">
        <v>61</v>
      </c>
      <c r="AL40" s="106"/>
      <c r="AM40" s="106"/>
      <c r="AN40" s="106"/>
      <c r="AO40" s="110"/>
      <c r="AP40" s="76"/>
      <c r="AQ40" s="97"/>
      <c r="AR40" s="76" t="s">
        <v>107</v>
      </c>
      <c r="AS40" s="97"/>
    </row>
    <row r="41" spans="1:45" ht="12.75" x14ac:dyDescent="0.2">
      <c r="A41" s="76">
        <v>38</v>
      </c>
      <c r="B41" s="77">
        <v>3437</v>
      </c>
      <c r="C41" s="76" t="s">
        <v>16</v>
      </c>
      <c r="D41" s="76" t="s">
        <v>470</v>
      </c>
      <c r="E41" s="12" t="s">
        <v>471</v>
      </c>
      <c r="F41" s="76" t="s">
        <v>108</v>
      </c>
      <c r="G41" s="78">
        <v>7</v>
      </c>
      <c r="H41" s="79">
        <v>3</v>
      </c>
      <c r="I41" s="85">
        <v>1982</v>
      </c>
      <c r="J41" s="89">
        <v>8</v>
      </c>
      <c r="K41" s="90">
        <v>12</v>
      </c>
      <c r="L41" s="91"/>
      <c r="M41" s="92"/>
      <c r="N41" s="95">
        <v>2014</v>
      </c>
      <c r="O41" s="96" t="s">
        <v>472</v>
      </c>
      <c r="P41" s="76"/>
      <c r="Q41" s="97"/>
      <c r="R41" s="97"/>
      <c r="S41" s="97"/>
      <c r="T41" s="98"/>
      <c r="U41" s="100" t="s">
        <v>473</v>
      </c>
      <c r="V41" s="101"/>
      <c r="W41" s="76"/>
      <c r="X41" s="97">
        <f t="shared" ca="1" si="1"/>
        <v>1</v>
      </c>
      <c r="Y41" s="97" t="str">
        <f t="shared" ca="1" si="2"/>
        <v/>
      </c>
      <c r="Z41" s="103" t="str">
        <f t="shared" ca="1" si="10"/>
        <v/>
      </c>
      <c r="AA41" s="103" t="str">
        <f t="shared" ca="1" si="11"/>
        <v>Thiếu Nhi 2C</v>
      </c>
      <c r="AB41" s="103" t="str">
        <f t="shared" ca="1" si="12"/>
        <v>Thiếu Nhi 2</v>
      </c>
      <c r="AC41" s="103" t="str">
        <f t="shared" ca="1" si="13"/>
        <v/>
      </c>
      <c r="AD41" s="103" t="str">
        <f t="shared" ca="1" si="14"/>
        <v>Trợ úy</v>
      </c>
      <c r="AE41" s="100"/>
      <c r="AF41" s="100"/>
      <c r="AG41" s="100"/>
      <c r="AH41" s="100"/>
      <c r="AI41" s="100"/>
      <c r="AJ41" s="108"/>
      <c r="AK41" s="108" t="s">
        <v>294</v>
      </c>
      <c r="AL41" s="106"/>
      <c r="AM41" s="106"/>
      <c r="AN41" s="108" t="s">
        <v>377</v>
      </c>
      <c r="AO41" s="110"/>
      <c r="AP41" s="76" t="s">
        <v>216</v>
      </c>
      <c r="AQ41" s="76" t="s">
        <v>54</v>
      </c>
      <c r="AR41" s="97"/>
      <c r="AS41" s="76" t="s">
        <v>377</v>
      </c>
    </row>
    <row r="42" spans="1:45" ht="12.75" x14ac:dyDescent="0.2">
      <c r="A42" s="76">
        <v>39</v>
      </c>
      <c r="B42" s="77">
        <v>3438</v>
      </c>
      <c r="C42" s="76" t="s">
        <v>140</v>
      </c>
      <c r="D42" s="76" t="s">
        <v>476</v>
      </c>
      <c r="E42" s="12" t="s">
        <v>315</v>
      </c>
      <c r="F42" s="76" t="s">
        <v>96</v>
      </c>
      <c r="G42" s="119"/>
      <c r="H42" s="120"/>
      <c r="I42" s="122"/>
      <c r="J42" s="111"/>
      <c r="K42" s="113"/>
      <c r="L42" s="91"/>
      <c r="M42" s="92"/>
      <c r="N42" s="123"/>
      <c r="O42" s="96" t="s">
        <v>477</v>
      </c>
      <c r="P42" s="76" t="s">
        <v>478</v>
      </c>
      <c r="Q42" s="97"/>
      <c r="R42" s="97"/>
      <c r="S42" s="97"/>
      <c r="T42" s="98" t="str">
        <f t="shared" ref="T42:T46" si="16">IF(ISBLANK(G42),"",DATE(I42,H42,G42))</f>
        <v/>
      </c>
      <c r="U42" s="100" t="s">
        <v>479</v>
      </c>
      <c r="V42" s="101"/>
      <c r="W42" s="97"/>
      <c r="X42" s="97">
        <f t="shared" ca="1" si="1"/>
        <v>1</v>
      </c>
      <c r="Y42" s="97" t="str">
        <f t="shared" ca="1" si="2"/>
        <v/>
      </c>
      <c r="Z42" s="103" t="str">
        <f t="shared" ca="1" si="10"/>
        <v/>
      </c>
      <c r="AA42" s="103" t="str">
        <f t="shared" ca="1" si="11"/>
        <v>Nghĩa Sĩ 1C</v>
      </c>
      <c r="AB42" s="103" t="str">
        <f t="shared" ca="1" si="12"/>
        <v>Nghĩa Sĩ 1</v>
      </c>
      <c r="AC42" s="103" t="str">
        <f t="shared" ca="1" si="13"/>
        <v/>
      </c>
      <c r="AD42" s="103" t="str">
        <f t="shared" ca="1" si="14"/>
        <v/>
      </c>
      <c r="AE42" s="100"/>
      <c r="AF42" s="100" t="s">
        <v>481</v>
      </c>
      <c r="AG42" s="100"/>
      <c r="AH42" s="100"/>
      <c r="AI42" s="100"/>
      <c r="AJ42" s="106"/>
      <c r="AK42" s="108" t="s">
        <v>335</v>
      </c>
      <c r="AL42" s="106"/>
      <c r="AM42" s="106"/>
      <c r="AN42" s="106"/>
      <c r="AO42" s="110"/>
      <c r="AP42" s="76" t="s">
        <v>232</v>
      </c>
      <c r="AQ42" s="76" t="s">
        <v>56</v>
      </c>
      <c r="AR42" s="97"/>
      <c r="AS42" s="97"/>
    </row>
    <row r="43" spans="1:45" ht="12.75" x14ac:dyDescent="0.2">
      <c r="A43" s="76">
        <v>40</v>
      </c>
      <c r="B43" s="77">
        <v>3439</v>
      </c>
      <c r="C43" s="76" t="s">
        <v>16</v>
      </c>
      <c r="D43" s="76" t="s">
        <v>482</v>
      </c>
      <c r="E43" s="12" t="s">
        <v>483</v>
      </c>
      <c r="F43" s="76" t="s">
        <v>108</v>
      </c>
      <c r="G43" s="119"/>
      <c r="H43" s="120"/>
      <c r="I43" s="122"/>
      <c r="J43" s="89">
        <v>8</v>
      </c>
      <c r="K43" s="90">
        <v>12</v>
      </c>
      <c r="L43" s="91"/>
      <c r="M43" s="92"/>
      <c r="N43" s="123"/>
      <c r="O43" s="96" t="s">
        <v>484</v>
      </c>
      <c r="P43" s="76" t="s">
        <v>485</v>
      </c>
      <c r="Q43" s="97"/>
      <c r="R43" s="97"/>
      <c r="S43" s="97"/>
      <c r="T43" s="98" t="str">
        <f t="shared" si="16"/>
        <v/>
      </c>
      <c r="U43" s="100" t="s">
        <v>486</v>
      </c>
      <c r="V43" s="101"/>
      <c r="W43" s="97"/>
      <c r="X43" s="97">
        <f t="shared" ca="1" si="1"/>
        <v>1</v>
      </c>
      <c r="Y43" s="97" t="str">
        <f t="shared" ca="1" si="2"/>
        <v/>
      </c>
      <c r="Z43" s="103" t="str">
        <f t="shared" ca="1" si="10"/>
        <v/>
      </c>
      <c r="AA43" s="103" t="str">
        <f t="shared" ca="1" si="11"/>
        <v>Thiếu Nhi 1D</v>
      </c>
      <c r="AB43" s="103" t="str">
        <f t="shared" ca="1" si="12"/>
        <v>Thiếu Nhi 1</v>
      </c>
      <c r="AC43" s="103" t="str">
        <f t="shared" ca="1" si="13"/>
        <v/>
      </c>
      <c r="AD43" s="103" t="str">
        <f t="shared" ca="1" si="14"/>
        <v/>
      </c>
      <c r="AE43" s="100"/>
      <c r="AF43" s="100" t="s">
        <v>145</v>
      </c>
      <c r="AG43" s="100"/>
      <c r="AH43" s="100"/>
      <c r="AI43" s="100"/>
      <c r="AJ43" s="106"/>
      <c r="AK43" s="108" t="s">
        <v>145</v>
      </c>
      <c r="AL43" s="106"/>
      <c r="AM43" s="106"/>
      <c r="AN43" s="106"/>
      <c r="AO43" s="110"/>
      <c r="AP43" s="76" t="s">
        <v>194</v>
      </c>
      <c r="AQ43" s="76" t="s">
        <v>48</v>
      </c>
      <c r="AR43" s="97"/>
      <c r="AS43" s="97"/>
    </row>
    <row r="44" spans="1:45" ht="12.75" x14ac:dyDescent="0.2">
      <c r="A44" s="76">
        <v>41</v>
      </c>
      <c r="B44" s="77">
        <v>3440</v>
      </c>
      <c r="C44" s="76" t="s">
        <v>16</v>
      </c>
      <c r="D44" s="76" t="s">
        <v>487</v>
      </c>
      <c r="E44" s="12" t="s">
        <v>488</v>
      </c>
      <c r="F44" s="76" t="s">
        <v>108</v>
      </c>
      <c r="G44" s="78">
        <v>22</v>
      </c>
      <c r="H44" s="79">
        <v>7</v>
      </c>
      <c r="I44" s="85">
        <v>1981</v>
      </c>
      <c r="J44" s="89">
        <v>8</v>
      </c>
      <c r="K44" s="90">
        <v>12</v>
      </c>
      <c r="L44" s="91"/>
      <c r="M44" s="92"/>
      <c r="N44" s="123"/>
      <c r="O44" s="96" t="s">
        <v>489</v>
      </c>
      <c r="P44" s="76" t="s">
        <v>490</v>
      </c>
      <c r="Q44" s="76" t="s">
        <v>491</v>
      </c>
      <c r="R44" s="76" t="s">
        <v>492</v>
      </c>
      <c r="S44" s="97"/>
      <c r="T44" s="98">
        <f t="shared" si="16"/>
        <v>29789</v>
      </c>
      <c r="U44" s="100" t="s">
        <v>493</v>
      </c>
      <c r="V44" s="101"/>
      <c r="W44" s="97"/>
      <c r="X44" s="97" t="str">
        <f t="shared" ca="1" si="1"/>
        <v/>
      </c>
      <c r="Y44" s="97" t="str">
        <f t="shared" ca="1" si="2"/>
        <v/>
      </c>
      <c r="Z44" s="103" t="str">
        <f t="shared" ca="1" si="10"/>
        <v>Phân Đoàn Trưởng</v>
      </c>
      <c r="AA44" s="103" t="str">
        <f t="shared" ca="1" si="11"/>
        <v>Thiếu Nhi 2A</v>
      </c>
      <c r="AB44" s="103" t="str">
        <f t="shared" ca="1" si="12"/>
        <v>Thiếu Nhi 2</v>
      </c>
      <c r="AC44" s="103" t="str">
        <f t="shared" ca="1" si="13"/>
        <v/>
      </c>
      <c r="AD44" s="103" t="str">
        <f t="shared" ca="1" si="14"/>
        <v/>
      </c>
      <c r="AE44" s="100"/>
      <c r="AF44" s="100" t="s">
        <v>494</v>
      </c>
      <c r="AG44" s="100"/>
      <c r="AH44" s="100"/>
      <c r="AI44" s="100"/>
      <c r="AJ44" s="108" t="s">
        <v>118</v>
      </c>
      <c r="AK44" s="108" t="s">
        <v>205</v>
      </c>
      <c r="AL44" s="108"/>
      <c r="AM44" s="108"/>
      <c r="AN44" s="108"/>
      <c r="AO44" s="110" t="s">
        <v>119</v>
      </c>
      <c r="AP44" s="76" t="s">
        <v>205</v>
      </c>
      <c r="AQ44" s="76" t="s">
        <v>54</v>
      </c>
      <c r="AR44" s="97"/>
      <c r="AS44" s="97"/>
    </row>
    <row r="45" spans="1:45" ht="12.75" x14ac:dyDescent="0.2">
      <c r="A45" s="76">
        <v>42</v>
      </c>
      <c r="B45" s="77">
        <v>3441</v>
      </c>
      <c r="C45" s="76" t="s">
        <v>16</v>
      </c>
      <c r="D45" s="76" t="s">
        <v>495</v>
      </c>
      <c r="E45" s="12" t="s">
        <v>496</v>
      </c>
      <c r="F45" s="76" t="s">
        <v>108</v>
      </c>
      <c r="G45" s="78">
        <v>12</v>
      </c>
      <c r="H45" s="79">
        <v>10</v>
      </c>
      <c r="I45" s="85">
        <v>1995</v>
      </c>
      <c r="J45" s="89">
        <v>15</v>
      </c>
      <c r="K45" s="90">
        <v>8</v>
      </c>
      <c r="L45" s="91"/>
      <c r="M45" s="92"/>
      <c r="N45" s="123"/>
      <c r="O45" s="96" t="s">
        <v>497</v>
      </c>
      <c r="P45" s="76" t="s">
        <v>498</v>
      </c>
      <c r="Q45" s="76" t="s">
        <v>499</v>
      </c>
      <c r="R45" s="97"/>
      <c r="S45" s="97"/>
      <c r="T45" s="98">
        <f t="shared" si="16"/>
        <v>34984</v>
      </c>
      <c r="U45" s="100" t="s">
        <v>500</v>
      </c>
      <c r="V45" s="101"/>
      <c r="W45" s="97"/>
      <c r="X45" s="97" t="str">
        <f t="shared" ca="1" si="1"/>
        <v/>
      </c>
      <c r="Y45" s="97" t="str">
        <f t="shared" ca="1" si="2"/>
        <v/>
      </c>
      <c r="Z45" s="103" t="str">
        <f t="shared" ca="1" si="10"/>
        <v/>
      </c>
      <c r="AA45" s="103" t="str">
        <f t="shared" ca="1" si="11"/>
        <v>Ấu Nhi 1E</v>
      </c>
      <c r="AB45" s="103" t="str">
        <f t="shared" ca="1" si="12"/>
        <v>Ấu Nhi 1</v>
      </c>
      <c r="AC45" s="103" t="str">
        <f t="shared" ca="1" si="13"/>
        <v/>
      </c>
      <c r="AD45" s="103" t="str">
        <f t="shared" ca="1" si="14"/>
        <v/>
      </c>
      <c r="AE45" s="100"/>
      <c r="AF45" s="100" t="s">
        <v>78</v>
      </c>
      <c r="AG45" s="100"/>
      <c r="AH45" s="100"/>
      <c r="AI45" s="100"/>
      <c r="AJ45" s="106"/>
      <c r="AK45" s="108" t="s">
        <v>78</v>
      </c>
      <c r="AL45" s="106"/>
      <c r="AM45" s="106"/>
      <c r="AN45" s="106"/>
      <c r="AO45" s="110"/>
      <c r="AP45" s="76" t="s">
        <v>165</v>
      </c>
      <c r="AQ45" s="76" t="s">
        <v>43</v>
      </c>
      <c r="AR45" s="97"/>
      <c r="AS45" s="97"/>
    </row>
    <row r="46" spans="1:45" ht="12.75" x14ac:dyDescent="0.2">
      <c r="A46" s="76">
        <v>43</v>
      </c>
      <c r="B46" s="77">
        <v>3442</v>
      </c>
      <c r="C46" s="76" t="s">
        <v>229</v>
      </c>
      <c r="D46" s="76" t="s">
        <v>501</v>
      </c>
      <c r="E46" s="12" t="s">
        <v>502</v>
      </c>
      <c r="F46" s="76" t="s">
        <v>96</v>
      </c>
      <c r="G46" s="119"/>
      <c r="H46" s="120"/>
      <c r="I46" s="122"/>
      <c r="J46" s="89">
        <v>3</v>
      </c>
      <c r="K46" s="90">
        <v>11</v>
      </c>
      <c r="L46" s="91"/>
      <c r="M46" s="92"/>
      <c r="N46" s="123"/>
      <c r="O46" s="96" t="s">
        <v>503</v>
      </c>
      <c r="P46" s="97"/>
      <c r="Q46" s="97"/>
      <c r="R46" s="97"/>
      <c r="S46" s="97"/>
      <c r="T46" s="98" t="str">
        <f t="shared" si="16"/>
        <v/>
      </c>
      <c r="U46" s="100" t="s">
        <v>504</v>
      </c>
      <c r="V46" s="101"/>
      <c r="W46" s="97"/>
      <c r="X46" s="97">
        <f t="shared" ca="1" si="1"/>
        <v>1</v>
      </c>
      <c r="Y46" s="97" t="str">
        <f t="shared" ca="1" si="2"/>
        <v/>
      </c>
      <c r="Z46" s="103" t="str">
        <f t="shared" ca="1" si="10"/>
        <v/>
      </c>
      <c r="AA46" s="103" t="str">
        <f t="shared" ca="1" si="11"/>
        <v/>
      </c>
      <c r="AB46" s="103" t="str">
        <f t="shared" ca="1" si="12"/>
        <v/>
      </c>
      <c r="AC46" s="103" t="str">
        <f t="shared" ca="1" si="13"/>
        <v/>
      </c>
      <c r="AD46" s="103" t="str">
        <f t="shared" ca="1" si="14"/>
        <v/>
      </c>
      <c r="AE46" s="100"/>
      <c r="AF46" s="100" t="s">
        <v>247</v>
      </c>
      <c r="AG46" s="100"/>
      <c r="AH46" s="100"/>
      <c r="AI46" s="100"/>
      <c r="AJ46" s="106"/>
      <c r="AK46" s="106"/>
      <c r="AL46" s="106"/>
      <c r="AM46" s="106"/>
      <c r="AN46" s="106"/>
      <c r="AO46" s="110"/>
      <c r="AP46" s="76"/>
      <c r="AQ46" s="97"/>
      <c r="AR46" s="97"/>
      <c r="AS46" s="97"/>
    </row>
    <row r="47" spans="1:45" ht="12.75" x14ac:dyDescent="0.2">
      <c r="A47" s="76">
        <v>44</v>
      </c>
      <c r="B47" s="77">
        <v>3443</v>
      </c>
      <c r="C47" s="76" t="s">
        <v>7</v>
      </c>
      <c r="D47" s="76" t="s">
        <v>505</v>
      </c>
      <c r="E47" s="12" t="s">
        <v>349</v>
      </c>
      <c r="F47" s="76" t="s">
        <v>96</v>
      </c>
      <c r="G47" s="119"/>
      <c r="H47" s="120"/>
      <c r="I47" s="122"/>
      <c r="J47" s="111"/>
      <c r="K47" s="113"/>
      <c r="L47" s="91"/>
      <c r="M47" s="92"/>
      <c r="N47" s="123"/>
      <c r="O47" s="96"/>
      <c r="P47" s="76"/>
      <c r="Q47" s="97"/>
      <c r="R47" s="97"/>
      <c r="S47" s="97"/>
      <c r="T47" s="98"/>
      <c r="U47" s="100" t="s">
        <v>506</v>
      </c>
      <c r="V47" s="101"/>
      <c r="W47" s="76"/>
      <c r="X47" s="97">
        <f t="shared" ca="1" si="1"/>
        <v>1</v>
      </c>
      <c r="Y47" s="97" t="str">
        <f t="shared" ca="1" si="2"/>
        <v/>
      </c>
      <c r="Z47" s="103" t="str">
        <f t="shared" ca="1" si="10"/>
        <v/>
      </c>
      <c r="AA47" s="103" t="str">
        <f t="shared" ca="1" si="11"/>
        <v/>
      </c>
      <c r="AB47" s="103" t="str">
        <f t="shared" ca="1" si="12"/>
        <v/>
      </c>
      <c r="AC47" s="103" t="str">
        <f t="shared" ca="1" si="13"/>
        <v/>
      </c>
      <c r="AD47" s="103" t="str">
        <f t="shared" ca="1" si="14"/>
        <v/>
      </c>
      <c r="AE47" s="100"/>
      <c r="AF47" s="100"/>
      <c r="AG47" s="100"/>
      <c r="AH47" s="100"/>
      <c r="AI47" s="100"/>
      <c r="AJ47" s="106"/>
      <c r="AK47" s="108" t="s">
        <v>61</v>
      </c>
      <c r="AL47" s="106"/>
      <c r="AM47" s="106"/>
      <c r="AN47" s="106"/>
      <c r="AO47" s="110"/>
      <c r="AP47" s="76"/>
      <c r="AQ47" s="97"/>
      <c r="AR47" s="97"/>
      <c r="AS47" s="97"/>
    </row>
    <row r="48" spans="1:45" ht="12.75" x14ac:dyDescent="0.2">
      <c r="A48" s="76">
        <v>45</v>
      </c>
      <c r="B48" s="77">
        <v>3444</v>
      </c>
      <c r="C48" s="76" t="s">
        <v>140</v>
      </c>
      <c r="D48" s="76" t="s">
        <v>507</v>
      </c>
      <c r="E48" s="12" t="s">
        <v>508</v>
      </c>
      <c r="F48" s="76" t="s">
        <v>96</v>
      </c>
      <c r="G48" s="78">
        <v>10</v>
      </c>
      <c r="H48" s="79">
        <v>8</v>
      </c>
      <c r="I48" s="85">
        <v>1992</v>
      </c>
      <c r="J48" s="111"/>
      <c r="K48" s="113"/>
      <c r="L48" s="91"/>
      <c r="M48" s="92"/>
      <c r="N48" s="95">
        <v>2011</v>
      </c>
      <c r="O48" s="96" t="s">
        <v>509</v>
      </c>
      <c r="P48" s="76" t="s">
        <v>510</v>
      </c>
      <c r="Q48" s="76" t="s">
        <v>511</v>
      </c>
      <c r="R48" s="97"/>
      <c r="S48" s="97"/>
      <c r="T48" s="98">
        <f t="shared" ref="T48:T52" si="17">IF(ISBLANK(G48),"",DATE(I48,H48,G48))</f>
        <v>33826</v>
      </c>
      <c r="U48" s="100" t="s">
        <v>512</v>
      </c>
      <c r="V48" s="101"/>
      <c r="W48" s="76"/>
      <c r="X48" s="97">
        <f t="shared" ca="1" si="1"/>
        <v>1</v>
      </c>
      <c r="Y48" s="97" t="str">
        <f t="shared" ca="1" si="2"/>
        <v/>
      </c>
      <c r="Z48" s="103" t="str">
        <f t="shared" ca="1" si="10"/>
        <v>Phân Đoàn Trưởng</v>
      </c>
      <c r="AA48" s="103" t="str">
        <f t="shared" ca="1" si="11"/>
        <v>Nghĩa Sĩ 3A</v>
      </c>
      <c r="AB48" s="103" t="str">
        <f t="shared" ca="1" si="12"/>
        <v>Nghĩa Sĩ 3</v>
      </c>
      <c r="AC48" s="103" t="str">
        <f t="shared" ca="1" si="13"/>
        <v/>
      </c>
      <c r="AD48" s="103" t="str">
        <f t="shared" ca="1" si="14"/>
        <v/>
      </c>
      <c r="AE48" s="100"/>
      <c r="AF48" s="100"/>
      <c r="AG48" s="100"/>
      <c r="AH48" s="100" t="s">
        <v>107</v>
      </c>
      <c r="AI48" s="100"/>
      <c r="AJ48" s="106"/>
      <c r="AK48" s="108" t="s">
        <v>246</v>
      </c>
      <c r="AL48" s="106"/>
      <c r="AM48" s="106"/>
      <c r="AN48" s="106"/>
      <c r="AO48" s="110" t="s">
        <v>119</v>
      </c>
      <c r="AP48" s="76" t="s">
        <v>259</v>
      </c>
      <c r="AQ48" s="76" t="s">
        <v>58</v>
      </c>
      <c r="AR48" s="97"/>
      <c r="AS48" s="97"/>
    </row>
    <row r="49" spans="1:45" ht="12.75" x14ac:dyDescent="0.2">
      <c r="A49" s="76">
        <v>46</v>
      </c>
      <c r="B49" s="77">
        <v>3445</v>
      </c>
      <c r="C49" s="76" t="s">
        <v>323</v>
      </c>
      <c r="D49" s="76" t="s">
        <v>513</v>
      </c>
      <c r="E49" s="12" t="s">
        <v>374</v>
      </c>
      <c r="F49" s="76" t="s">
        <v>108</v>
      </c>
      <c r="G49" s="119"/>
      <c r="H49" s="120"/>
      <c r="I49" s="122"/>
      <c r="J49" s="111"/>
      <c r="K49" s="113"/>
      <c r="L49" s="91"/>
      <c r="M49" s="92"/>
      <c r="N49" s="123"/>
      <c r="O49" s="96" t="s">
        <v>514</v>
      </c>
      <c r="P49" s="97"/>
      <c r="Q49" s="97"/>
      <c r="R49" s="97"/>
      <c r="S49" s="97"/>
      <c r="T49" s="98" t="str">
        <f t="shared" si="17"/>
        <v/>
      </c>
      <c r="U49" s="100" t="s">
        <v>515</v>
      </c>
      <c r="V49" s="101"/>
      <c r="W49" s="97"/>
      <c r="X49" s="97">
        <f t="shared" ca="1" si="1"/>
        <v>1</v>
      </c>
      <c r="Y49" s="97" t="str">
        <f t="shared" ca="1" si="2"/>
        <v/>
      </c>
      <c r="Z49" s="103" t="str">
        <f t="shared" ca="1" si="10"/>
        <v/>
      </c>
      <c r="AA49" s="103" t="str">
        <f t="shared" ca="1" si="11"/>
        <v>Ấu Nhi 1D</v>
      </c>
      <c r="AB49" s="103" t="str">
        <f t="shared" ca="1" si="12"/>
        <v>Ấu Nhi 1</v>
      </c>
      <c r="AC49" s="103" t="str">
        <f t="shared" ca="1" si="13"/>
        <v/>
      </c>
      <c r="AD49" s="103" t="str">
        <f t="shared" ca="1" si="14"/>
        <v/>
      </c>
      <c r="AE49" s="100"/>
      <c r="AF49" s="100" t="s">
        <v>362</v>
      </c>
      <c r="AG49" s="100"/>
      <c r="AH49" s="100"/>
      <c r="AI49" s="100"/>
      <c r="AJ49" s="106"/>
      <c r="AK49" s="108" t="s">
        <v>198</v>
      </c>
      <c r="AL49" s="106"/>
      <c r="AM49" s="106"/>
      <c r="AN49" s="106"/>
      <c r="AO49" s="110"/>
      <c r="AP49" s="76" t="s">
        <v>159</v>
      </c>
      <c r="AQ49" s="76" t="s">
        <v>43</v>
      </c>
      <c r="AR49" s="76"/>
      <c r="AS49" s="76"/>
    </row>
    <row r="50" spans="1:45" ht="12.75" x14ac:dyDescent="0.2">
      <c r="A50" s="76">
        <v>47</v>
      </c>
      <c r="B50" s="77">
        <v>3446</v>
      </c>
      <c r="C50" s="76" t="s">
        <v>516</v>
      </c>
      <c r="D50" s="76" t="s">
        <v>517</v>
      </c>
      <c r="E50" s="12" t="s">
        <v>518</v>
      </c>
      <c r="F50" s="76" t="s">
        <v>96</v>
      </c>
      <c r="G50" s="78">
        <v>16</v>
      </c>
      <c r="H50" s="79">
        <v>3</v>
      </c>
      <c r="I50" s="85">
        <v>1989</v>
      </c>
      <c r="J50" s="89">
        <v>3</v>
      </c>
      <c r="K50" s="90">
        <v>7</v>
      </c>
      <c r="L50" s="91"/>
      <c r="M50" s="92"/>
      <c r="N50" s="95"/>
      <c r="O50" s="96" t="s">
        <v>519</v>
      </c>
      <c r="P50" s="76" t="s">
        <v>520</v>
      </c>
      <c r="Q50" s="76"/>
      <c r="R50" s="97"/>
      <c r="S50" s="97"/>
      <c r="T50" s="98">
        <f t="shared" si="17"/>
        <v>32583</v>
      </c>
      <c r="U50" s="100" t="s">
        <v>521</v>
      </c>
      <c r="V50" s="101"/>
      <c r="W50" s="76"/>
      <c r="X50" s="97" t="str">
        <f t="shared" ca="1" si="1"/>
        <v/>
      </c>
      <c r="Y50" s="97" t="str">
        <f t="shared" ca="1" si="2"/>
        <v/>
      </c>
      <c r="Z50" s="103" t="str">
        <f t="shared" ca="1" si="10"/>
        <v/>
      </c>
      <c r="AA50" s="103" t="str">
        <f t="shared" ca="1" si="11"/>
        <v>Nghĩa Sĩ 1B</v>
      </c>
      <c r="AB50" s="103" t="str">
        <f t="shared" ca="1" si="12"/>
        <v>Nghĩa Sĩ 1</v>
      </c>
      <c r="AC50" s="103" t="str">
        <f t="shared" ca="1" si="13"/>
        <v/>
      </c>
      <c r="AD50" s="103" t="str">
        <f t="shared" ca="1" si="14"/>
        <v/>
      </c>
      <c r="AE50" s="100"/>
      <c r="AF50" s="100"/>
      <c r="AG50" s="100"/>
      <c r="AH50" s="100"/>
      <c r="AI50" s="100"/>
      <c r="AJ50" s="106"/>
      <c r="AK50" s="108" t="s">
        <v>239</v>
      </c>
      <c r="AL50" s="106"/>
      <c r="AM50" s="106"/>
      <c r="AN50" s="106"/>
      <c r="AO50" s="110"/>
      <c r="AP50" s="76" t="s">
        <v>228</v>
      </c>
      <c r="AQ50" s="76" t="s">
        <v>56</v>
      </c>
      <c r="AR50" s="97"/>
      <c r="AS50" s="97"/>
    </row>
    <row r="51" spans="1:45" ht="12.75" x14ac:dyDescent="0.2">
      <c r="A51" s="76">
        <v>48</v>
      </c>
      <c r="B51" s="77">
        <v>3447</v>
      </c>
      <c r="C51" s="76" t="s">
        <v>522</v>
      </c>
      <c r="D51" s="76" t="s">
        <v>523</v>
      </c>
      <c r="E51" s="12" t="s">
        <v>518</v>
      </c>
      <c r="F51" s="76" t="s">
        <v>96</v>
      </c>
      <c r="G51" s="78">
        <v>4</v>
      </c>
      <c r="H51" s="79">
        <v>6</v>
      </c>
      <c r="I51" s="85">
        <v>1991</v>
      </c>
      <c r="J51" s="89">
        <v>29</v>
      </c>
      <c r="K51" s="90">
        <v>6</v>
      </c>
      <c r="L51" s="91"/>
      <c r="M51" s="92"/>
      <c r="N51" s="95">
        <v>2009</v>
      </c>
      <c r="O51" s="96" t="s">
        <v>524</v>
      </c>
      <c r="P51" s="76" t="s">
        <v>525</v>
      </c>
      <c r="Q51" s="76" t="s">
        <v>526</v>
      </c>
      <c r="R51" s="97"/>
      <c r="S51" s="97"/>
      <c r="T51" s="98">
        <f t="shared" si="17"/>
        <v>33393</v>
      </c>
      <c r="U51" s="100" t="s">
        <v>527</v>
      </c>
      <c r="V51" s="101"/>
      <c r="W51" s="97"/>
      <c r="X51" s="97" t="str">
        <f t="shared" ca="1" si="1"/>
        <v/>
      </c>
      <c r="Y51" s="97" t="str">
        <f t="shared" ca="1" si="2"/>
        <v/>
      </c>
      <c r="Z51" s="103" t="str">
        <f t="shared" ca="1" si="10"/>
        <v>Phân Đoàn Trưởng</v>
      </c>
      <c r="AA51" s="103" t="str">
        <f t="shared" ca="1" si="11"/>
        <v>Nghĩa Sĩ 2A</v>
      </c>
      <c r="AB51" s="103" t="str">
        <f t="shared" ca="1" si="12"/>
        <v>Nghĩa Sĩ 2</v>
      </c>
      <c r="AC51" s="103" t="str">
        <f t="shared" ca="1" si="13"/>
        <v/>
      </c>
      <c r="AD51" s="103" t="str">
        <f t="shared" ca="1" si="14"/>
        <v/>
      </c>
      <c r="AE51" s="100"/>
      <c r="AF51" s="100" t="s">
        <v>528</v>
      </c>
      <c r="AG51" s="100"/>
      <c r="AH51" s="100"/>
      <c r="AI51" s="100"/>
      <c r="AJ51" s="106"/>
      <c r="AK51" s="108" t="s">
        <v>233</v>
      </c>
      <c r="AL51" s="106"/>
      <c r="AM51" s="106"/>
      <c r="AN51" s="106"/>
      <c r="AO51" s="110" t="s">
        <v>119</v>
      </c>
      <c r="AP51" s="76" t="s">
        <v>243</v>
      </c>
      <c r="AQ51" s="76" t="s">
        <v>57</v>
      </c>
      <c r="AR51" s="76"/>
      <c r="AS51" s="76"/>
    </row>
    <row r="52" spans="1:45" ht="12.75" x14ac:dyDescent="0.2">
      <c r="A52" s="76">
        <v>49</v>
      </c>
      <c r="B52" s="77">
        <v>3448</v>
      </c>
      <c r="C52" s="76" t="s">
        <v>7</v>
      </c>
      <c r="D52" s="76" t="s">
        <v>529</v>
      </c>
      <c r="E52" s="12" t="s">
        <v>518</v>
      </c>
      <c r="F52" s="76" t="s">
        <v>96</v>
      </c>
      <c r="G52" s="78">
        <v>24</v>
      </c>
      <c r="H52" s="79">
        <v>11</v>
      </c>
      <c r="I52" s="85">
        <v>1992</v>
      </c>
      <c r="J52" s="89">
        <v>19</v>
      </c>
      <c r="K52" s="90">
        <v>3</v>
      </c>
      <c r="L52" s="91"/>
      <c r="M52" s="92"/>
      <c r="N52" s="95">
        <v>2009</v>
      </c>
      <c r="O52" s="96" t="s">
        <v>531</v>
      </c>
      <c r="P52" s="76" t="s">
        <v>532</v>
      </c>
      <c r="Q52" s="76" t="s">
        <v>358</v>
      </c>
      <c r="R52" s="97"/>
      <c r="S52" s="97"/>
      <c r="T52" s="98">
        <f t="shared" si="17"/>
        <v>33932</v>
      </c>
      <c r="U52" s="100" t="s">
        <v>533</v>
      </c>
      <c r="V52" s="101"/>
      <c r="W52" s="76" t="s">
        <v>256</v>
      </c>
      <c r="X52" s="97" t="str">
        <f t="shared" ca="1" si="1"/>
        <v/>
      </c>
      <c r="Y52" s="97" t="str">
        <f t="shared" ca="1" si="2"/>
        <v/>
      </c>
      <c r="Z52" s="103" t="str">
        <f t="shared" ca="1" si="10"/>
        <v>Phó Nội Vụ</v>
      </c>
      <c r="AA52" s="103" t="str">
        <f t="shared" ca="1" si="11"/>
        <v>Ấu Nhi 1C, Hiệp Sĩ 1</v>
      </c>
      <c r="AB52" s="103" t="str">
        <f t="shared" ca="1" si="12"/>
        <v>Ấu Nhi 1</v>
      </c>
      <c r="AC52" s="103" t="str">
        <f t="shared" ca="1" si="13"/>
        <v/>
      </c>
      <c r="AD52" s="103" t="str">
        <f t="shared" ca="1" si="14"/>
        <v/>
      </c>
      <c r="AE52" s="100"/>
      <c r="AF52" s="100" t="s">
        <v>152</v>
      </c>
      <c r="AG52" s="100"/>
      <c r="AH52" s="100"/>
      <c r="AI52" s="100"/>
      <c r="AJ52" s="106"/>
      <c r="AK52" s="108" t="s">
        <v>173</v>
      </c>
      <c r="AL52" s="106"/>
      <c r="AM52" s="106"/>
      <c r="AN52" s="106"/>
      <c r="AO52" s="110" t="s">
        <v>110</v>
      </c>
      <c r="AP52" s="76" t="s">
        <v>534</v>
      </c>
      <c r="AQ52" s="76" t="s">
        <v>43</v>
      </c>
      <c r="AR52" s="97"/>
      <c r="AS52" s="97"/>
    </row>
    <row r="53" spans="1:45" ht="12.75" x14ac:dyDescent="0.2">
      <c r="A53" s="76">
        <v>50</v>
      </c>
      <c r="B53" s="77">
        <v>3449</v>
      </c>
      <c r="C53" s="76" t="s">
        <v>7</v>
      </c>
      <c r="D53" s="76" t="s">
        <v>535</v>
      </c>
      <c r="E53" s="12" t="s">
        <v>518</v>
      </c>
      <c r="F53" s="76" t="s">
        <v>96</v>
      </c>
      <c r="G53" s="78">
        <v>24</v>
      </c>
      <c r="H53" s="79">
        <v>11</v>
      </c>
      <c r="I53" s="85">
        <v>1992</v>
      </c>
      <c r="J53" s="89">
        <v>19</v>
      </c>
      <c r="K53" s="90">
        <v>3</v>
      </c>
      <c r="L53" s="91"/>
      <c r="M53" s="92"/>
      <c r="N53" s="95">
        <v>2009</v>
      </c>
      <c r="O53" s="96" t="s">
        <v>536</v>
      </c>
      <c r="P53" s="76" t="s">
        <v>537</v>
      </c>
      <c r="Q53" s="76" t="s">
        <v>358</v>
      </c>
      <c r="R53" s="97"/>
      <c r="S53" s="97"/>
      <c r="T53" s="98"/>
      <c r="U53" s="100" t="s">
        <v>538</v>
      </c>
      <c r="V53" s="101"/>
      <c r="W53" s="76" t="s">
        <v>256</v>
      </c>
      <c r="X53" s="97" t="str">
        <f t="shared" ca="1" si="1"/>
        <v/>
      </c>
      <c r="Y53" s="97" t="str">
        <f t="shared" ca="1" si="2"/>
        <v/>
      </c>
      <c r="Z53" s="103" t="str">
        <f t="shared" ca="1" si="10"/>
        <v>Xứ Đoàn Trưởng</v>
      </c>
      <c r="AA53" s="103" t="str">
        <f t="shared" ca="1" si="11"/>
        <v>Hiệp Sĩ 2</v>
      </c>
      <c r="AB53" s="103" t="str">
        <f t="shared" ca="1" si="12"/>
        <v>Hiệp Sĩ 2</v>
      </c>
      <c r="AC53" s="103" t="str">
        <f t="shared" ca="1" si="13"/>
        <v/>
      </c>
      <c r="AD53" s="103" t="str">
        <f t="shared" ca="1" si="14"/>
        <v/>
      </c>
      <c r="AE53" s="100"/>
      <c r="AF53" s="100" t="s">
        <v>539</v>
      </c>
      <c r="AG53" s="100"/>
      <c r="AH53" s="100"/>
      <c r="AI53" s="100"/>
      <c r="AJ53" s="106"/>
      <c r="AK53" s="108" t="s">
        <v>210</v>
      </c>
      <c r="AL53" s="106"/>
      <c r="AM53" s="106"/>
      <c r="AN53" s="106"/>
      <c r="AO53" s="110" t="s">
        <v>106</v>
      </c>
      <c r="AP53" s="76" t="s">
        <v>61</v>
      </c>
      <c r="AQ53" s="76" t="s">
        <v>61</v>
      </c>
      <c r="AR53" s="97"/>
      <c r="AS53" s="97"/>
    </row>
    <row r="54" spans="1:45" ht="12.75" x14ac:dyDescent="0.2">
      <c r="A54" s="76">
        <v>51</v>
      </c>
      <c r="B54" s="77">
        <v>3450</v>
      </c>
      <c r="C54" s="76" t="s">
        <v>16</v>
      </c>
      <c r="D54" s="76" t="s">
        <v>540</v>
      </c>
      <c r="E54" s="12" t="s">
        <v>541</v>
      </c>
      <c r="F54" s="76" t="s">
        <v>108</v>
      </c>
      <c r="G54" s="119"/>
      <c r="H54" s="120"/>
      <c r="I54" s="122"/>
      <c r="J54" s="111"/>
      <c r="K54" s="113"/>
      <c r="L54" s="91"/>
      <c r="M54" s="92"/>
      <c r="N54" s="123"/>
      <c r="O54" s="135"/>
      <c r="P54" s="76"/>
      <c r="Q54" s="97"/>
      <c r="R54" s="97"/>
      <c r="S54" s="97"/>
      <c r="T54" s="98" t="str">
        <f t="shared" ref="T54:T62" si="18">IF(ISBLANK(G54),"",DATE(I54,H54,G54))</f>
        <v/>
      </c>
      <c r="U54" s="100" t="s">
        <v>542</v>
      </c>
      <c r="V54" s="101"/>
      <c r="W54" s="97"/>
      <c r="X54" s="97">
        <f t="shared" ca="1" si="1"/>
        <v>1</v>
      </c>
      <c r="Y54" s="97" t="str">
        <f t="shared" ca="1" si="2"/>
        <v/>
      </c>
      <c r="Z54" s="103" t="str">
        <f t="shared" ca="1" si="10"/>
        <v/>
      </c>
      <c r="AA54" s="103" t="str">
        <f t="shared" ca="1" si="11"/>
        <v>Nghĩa Sĩ 1E</v>
      </c>
      <c r="AB54" s="103" t="str">
        <f t="shared" ca="1" si="12"/>
        <v>Nghĩa Sĩ 1</v>
      </c>
      <c r="AC54" s="103" t="str">
        <f t="shared" ca="1" si="13"/>
        <v/>
      </c>
      <c r="AD54" s="103" t="str">
        <f t="shared" ca="1" si="14"/>
        <v/>
      </c>
      <c r="AE54" s="100"/>
      <c r="AF54" s="100" t="s">
        <v>163</v>
      </c>
      <c r="AG54" s="100"/>
      <c r="AH54" s="100"/>
      <c r="AI54" s="100"/>
      <c r="AJ54" s="106"/>
      <c r="AK54" s="108" t="s">
        <v>228</v>
      </c>
      <c r="AL54" s="106"/>
      <c r="AM54" s="106"/>
      <c r="AN54" s="106"/>
      <c r="AO54" s="110"/>
      <c r="AP54" s="76" t="s">
        <v>185</v>
      </c>
      <c r="AQ54" s="76" t="s">
        <v>56</v>
      </c>
      <c r="AR54" s="97"/>
      <c r="AS54" s="97"/>
    </row>
    <row r="55" spans="1:45" ht="12.75" x14ac:dyDescent="0.2">
      <c r="A55" s="76">
        <v>52</v>
      </c>
      <c r="B55" s="77">
        <v>3451</v>
      </c>
      <c r="C55" s="76" t="s">
        <v>543</v>
      </c>
      <c r="D55" s="76" t="s">
        <v>544</v>
      </c>
      <c r="E55" s="12" t="s">
        <v>394</v>
      </c>
      <c r="F55" s="76" t="s">
        <v>108</v>
      </c>
      <c r="G55" s="78">
        <v>13</v>
      </c>
      <c r="H55" s="79">
        <v>2</v>
      </c>
      <c r="I55" s="85">
        <v>1990</v>
      </c>
      <c r="J55" s="89">
        <v>6</v>
      </c>
      <c r="K55" s="90">
        <v>7</v>
      </c>
      <c r="L55" s="91"/>
      <c r="M55" s="92"/>
      <c r="N55" s="95">
        <v>2008</v>
      </c>
      <c r="O55" s="96" t="s">
        <v>545</v>
      </c>
      <c r="P55" s="76" t="s">
        <v>546</v>
      </c>
      <c r="Q55" s="76" t="s">
        <v>292</v>
      </c>
      <c r="R55" s="97"/>
      <c r="S55" s="97"/>
      <c r="T55" s="98">
        <f t="shared" si="18"/>
        <v>32917</v>
      </c>
      <c r="U55" s="100" t="s">
        <v>547</v>
      </c>
      <c r="V55" s="101"/>
      <c r="W55" s="97"/>
      <c r="X55" s="97" t="str">
        <f t="shared" ca="1" si="1"/>
        <v/>
      </c>
      <c r="Y55" s="97" t="str">
        <f t="shared" ca="1" si="2"/>
        <v/>
      </c>
      <c r="Z55" s="103" t="str">
        <f t="shared" ca="1" si="10"/>
        <v>Trưởng Ban Học Tập</v>
      </c>
      <c r="AA55" s="103" t="str">
        <f t="shared" ca="1" si="11"/>
        <v>Nghĩa Sĩ 3B</v>
      </c>
      <c r="AB55" s="103" t="str">
        <f t="shared" ca="1" si="12"/>
        <v>Nghĩa Sĩ 3</v>
      </c>
      <c r="AC55" s="103" t="str">
        <f t="shared" ca="1" si="13"/>
        <v/>
      </c>
      <c r="AD55" s="103" t="str">
        <f t="shared" ca="1" si="14"/>
        <v/>
      </c>
      <c r="AE55" s="100"/>
      <c r="AF55" s="100" t="s">
        <v>548</v>
      </c>
      <c r="AG55" s="100"/>
      <c r="AH55" s="100"/>
      <c r="AI55" s="100"/>
      <c r="AJ55" s="106"/>
      <c r="AK55" s="108" t="s">
        <v>170</v>
      </c>
      <c r="AL55" s="106"/>
      <c r="AM55" s="106"/>
      <c r="AN55" s="106"/>
      <c r="AO55" s="110" t="s">
        <v>118</v>
      </c>
      <c r="AP55" s="76" t="s">
        <v>266</v>
      </c>
      <c r="AQ55" s="76" t="s">
        <v>58</v>
      </c>
      <c r="AR55" s="76"/>
      <c r="AS55" s="97"/>
    </row>
    <row r="56" spans="1:45" ht="12.75" x14ac:dyDescent="0.2">
      <c r="A56" s="76">
        <v>53</v>
      </c>
      <c r="B56" s="77">
        <v>3452</v>
      </c>
      <c r="C56" s="76" t="s">
        <v>16</v>
      </c>
      <c r="D56" s="76" t="s">
        <v>549</v>
      </c>
      <c r="E56" s="12" t="s">
        <v>394</v>
      </c>
      <c r="F56" s="76" t="s">
        <v>108</v>
      </c>
      <c r="G56" s="119"/>
      <c r="H56" s="120"/>
      <c r="I56" s="122"/>
      <c r="J56" s="111"/>
      <c r="K56" s="113"/>
      <c r="L56" s="91"/>
      <c r="M56" s="92"/>
      <c r="N56" s="123"/>
      <c r="O56" s="96" t="s">
        <v>550</v>
      </c>
      <c r="P56" s="76" t="s">
        <v>551</v>
      </c>
      <c r="Q56" s="97"/>
      <c r="R56" s="97"/>
      <c r="S56" s="97"/>
      <c r="T56" s="98" t="str">
        <f t="shared" si="18"/>
        <v/>
      </c>
      <c r="U56" s="100" t="s">
        <v>552</v>
      </c>
      <c r="V56" s="101"/>
      <c r="W56" s="97"/>
      <c r="X56" s="97">
        <f t="shared" ca="1" si="1"/>
        <v>1</v>
      </c>
      <c r="Y56" s="97" t="str">
        <f t="shared" ca="1" si="2"/>
        <v/>
      </c>
      <c r="Z56" s="103" t="str">
        <f t="shared" ca="1" si="10"/>
        <v/>
      </c>
      <c r="AA56" s="103" t="str">
        <f t="shared" ca="1" si="11"/>
        <v>Ấu Nhi 3A</v>
      </c>
      <c r="AB56" s="103" t="str">
        <f t="shared" ca="1" si="12"/>
        <v>Ấu Nhi 3</v>
      </c>
      <c r="AC56" s="103" t="str">
        <f t="shared" ca="1" si="13"/>
        <v/>
      </c>
      <c r="AD56" s="103" t="str">
        <f t="shared" ca="1" si="14"/>
        <v/>
      </c>
      <c r="AE56" s="100"/>
      <c r="AF56" s="100" t="s">
        <v>138</v>
      </c>
      <c r="AG56" s="100"/>
      <c r="AH56" s="100"/>
      <c r="AI56" s="100"/>
      <c r="AJ56" s="106"/>
      <c r="AK56" s="108" t="s">
        <v>138</v>
      </c>
      <c r="AL56" s="106"/>
      <c r="AM56" s="108"/>
      <c r="AN56" s="106"/>
      <c r="AO56" s="110"/>
      <c r="AP56" s="76" t="s">
        <v>177</v>
      </c>
      <c r="AQ56" s="76" t="s">
        <v>46</v>
      </c>
      <c r="AR56" s="97"/>
      <c r="AS56" s="97"/>
    </row>
    <row r="57" spans="1:45" ht="12.75" x14ac:dyDescent="0.2">
      <c r="A57" s="76">
        <v>54</v>
      </c>
      <c r="B57" s="77">
        <v>3453</v>
      </c>
      <c r="C57" s="76" t="s">
        <v>323</v>
      </c>
      <c r="D57" s="76"/>
      <c r="E57" s="12" t="s">
        <v>394</v>
      </c>
      <c r="F57" s="76" t="s">
        <v>108</v>
      </c>
      <c r="G57" s="119"/>
      <c r="H57" s="120"/>
      <c r="I57" s="122"/>
      <c r="J57" s="111"/>
      <c r="K57" s="113"/>
      <c r="L57" s="91"/>
      <c r="M57" s="92"/>
      <c r="N57" s="123"/>
      <c r="O57" s="96" t="s">
        <v>553</v>
      </c>
      <c r="P57" s="76" t="s">
        <v>554</v>
      </c>
      <c r="Q57" s="97"/>
      <c r="R57" s="97"/>
      <c r="S57" s="97"/>
      <c r="T57" s="98" t="str">
        <f t="shared" si="18"/>
        <v/>
      </c>
      <c r="U57" s="98"/>
      <c r="V57" s="101"/>
      <c r="W57" s="97"/>
      <c r="X57" s="97" t="str">
        <f t="shared" ca="1" si="1"/>
        <v/>
      </c>
      <c r="Y57" s="97">
        <f t="shared" ca="1" si="2"/>
        <v>1</v>
      </c>
      <c r="Z57" s="103" t="str">
        <f t="shared" ca="1" si="10"/>
        <v/>
      </c>
      <c r="AA57" s="103" t="str">
        <f t="shared" ca="1" si="11"/>
        <v/>
      </c>
      <c r="AB57" s="103" t="str">
        <f t="shared" ca="1" si="12"/>
        <v/>
      </c>
      <c r="AC57" s="103" t="str">
        <f t="shared" ca="1" si="13"/>
        <v>Đã nghỉ</v>
      </c>
      <c r="AD57" s="103" t="str">
        <f t="shared" ca="1" si="14"/>
        <v/>
      </c>
      <c r="AE57" s="100"/>
      <c r="AF57" s="100" t="s">
        <v>32</v>
      </c>
      <c r="AG57" s="100"/>
      <c r="AH57" s="100"/>
      <c r="AI57" s="100"/>
      <c r="AJ57" s="106"/>
      <c r="AK57" s="108"/>
      <c r="AL57" s="106"/>
      <c r="AM57" s="108" t="s">
        <v>111</v>
      </c>
      <c r="AN57" s="108" t="s">
        <v>377</v>
      </c>
      <c r="AO57" s="110"/>
      <c r="AP57" s="76"/>
      <c r="AQ57" s="97"/>
      <c r="AR57" s="76" t="s">
        <v>111</v>
      </c>
      <c r="AS57" s="97"/>
    </row>
    <row r="58" spans="1:45" ht="12.75" x14ac:dyDescent="0.2">
      <c r="A58" s="76">
        <v>55</v>
      </c>
      <c r="B58" s="77">
        <v>3454</v>
      </c>
      <c r="C58" s="76" t="s">
        <v>199</v>
      </c>
      <c r="D58" s="76" t="s">
        <v>555</v>
      </c>
      <c r="E58" s="12" t="s">
        <v>556</v>
      </c>
      <c r="F58" s="76" t="s">
        <v>108</v>
      </c>
      <c r="G58" s="78">
        <v>9</v>
      </c>
      <c r="H58" s="79">
        <v>1</v>
      </c>
      <c r="I58" s="85">
        <v>1991</v>
      </c>
      <c r="J58" s="89">
        <v>1</v>
      </c>
      <c r="K58" s="90">
        <v>10</v>
      </c>
      <c r="L58" s="91"/>
      <c r="M58" s="92"/>
      <c r="N58" s="123"/>
      <c r="O58" s="96" t="s">
        <v>557</v>
      </c>
      <c r="P58" s="76" t="s">
        <v>558</v>
      </c>
      <c r="Q58" s="76" t="s">
        <v>559</v>
      </c>
      <c r="R58" s="97"/>
      <c r="S58" s="97"/>
      <c r="T58" s="98">
        <f t="shared" si="18"/>
        <v>33247</v>
      </c>
      <c r="U58" s="100" t="s">
        <v>560</v>
      </c>
      <c r="V58" s="101"/>
      <c r="W58" s="97"/>
      <c r="X58" s="97" t="str">
        <f t="shared" ca="1" si="1"/>
        <v/>
      </c>
      <c r="Y58" s="97" t="str">
        <f t="shared" ca="1" si="2"/>
        <v/>
      </c>
      <c r="Z58" s="103" t="str">
        <f t="shared" ca="1" si="10"/>
        <v>Phân Ngành Trưởng</v>
      </c>
      <c r="AA58" s="103" t="str">
        <f t="shared" ca="1" si="11"/>
        <v>Nghĩa Sĩ 1A</v>
      </c>
      <c r="AB58" s="103" t="str">
        <f t="shared" ca="1" si="12"/>
        <v>Nghĩa Sĩ 1</v>
      </c>
      <c r="AC58" s="103" t="str">
        <f t="shared" ca="1" si="13"/>
        <v/>
      </c>
      <c r="AD58" s="103" t="str">
        <f t="shared" ca="1" si="14"/>
        <v/>
      </c>
      <c r="AE58" s="100"/>
      <c r="AF58" s="100" t="s">
        <v>561</v>
      </c>
      <c r="AG58" s="100"/>
      <c r="AH58" s="100"/>
      <c r="AI58" s="100"/>
      <c r="AJ58" s="108" t="s">
        <v>119</v>
      </c>
      <c r="AK58" s="108" t="s">
        <v>198</v>
      </c>
      <c r="AL58" s="108" t="s">
        <v>56</v>
      </c>
      <c r="AM58" s="106"/>
      <c r="AN58" s="106"/>
      <c r="AO58" s="110" t="s">
        <v>120</v>
      </c>
      <c r="AP58" s="76" t="s">
        <v>198</v>
      </c>
      <c r="AQ58" s="76" t="s">
        <v>56</v>
      </c>
      <c r="AR58" s="97"/>
      <c r="AS58" s="97"/>
    </row>
    <row r="59" spans="1:45" ht="12.75" x14ac:dyDescent="0.2">
      <c r="A59" s="76">
        <v>56</v>
      </c>
      <c r="B59" s="77">
        <v>3455</v>
      </c>
      <c r="C59" s="76" t="s">
        <v>7</v>
      </c>
      <c r="D59" s="76" t="s">
        <v>562</v>
      </c>
      <c r="E59" s="12" t="s">
        <v>563</v>
      </c>
      <c r="F59" s="76" t="s">
        <v>96</v>
      </c>
      <c r="G59" s="119"/>
      <c r="H59" s="120"/>
      <c r="I59" s="122"/>
      <c r="J59" s="111"/>
      <c r="K59" s="113"/>
      <c r="L59" s="91"/>
      <c r="M59" s="92"/>
      <c r="N59" s="123"/>
      <c r="O59" s="96" t="s">
        <v>564</v>
      </c>
      <c r="P59" s="76" t="s">
        <v>565</v>
      </c>
      <c r="Q59" s="97"/>
      <c r="R59" s="97"/>
      <c r="S59" s="97"/>
      <c r="T59" s="98" t="str">
        <f t="shared" si="18"/>
        <v/>
      </c>
      <c r="U59" s="100" t="s">
        <v>566</v>
      </c>
      <c r="V59" s="101"/>
      <c r="W59" s="97"/>
      <c r="X59" s="97" t="str">
        <f t="shared" ca="1" si="1"/>
        <v/>
      </c>
      <c r="Y59" s="97">
        <f t="shared" ca="1" si="2"/>
        <v>1</v>
      </c>
      <c r="Z59" s="103" t="str">
        <f t="shared" ca="1" si="10"/>
        <v/>
      </c>
      <c r="AA59" s="103" t="str">
        <f t="shared" ca="1" si="11"/>
        <v/>
      </c>
      <c r="AB59" s="103" t="str">
        <f t="shared" ca="1" si="12"/>
        <v/>
      </c>
      <c r="AC59" s="103" t="str">
        <f t="shared" ca="1" si="13"/>
        <v>Đã nghỉ</v>
      </c>
      <c r="AD59" s="103" t="str">
        <f t="shared" ca="1" si="14"/>
        <v>Không thấy tham gia</v>
      </c>
      <c r="AE59" s="100"/>
      <c r="AF59" s="100" t="s">
        <v>247</v>
      </c>
      <c r="AG59" s="100"/>
      <c r="AH59" s="100"/>
      <c r="AI59" s="100"/>
      <c r="AJ59" s="106"/>
      <c r="AK59" s="106"/>
      <c r="AL59" s="106"/>
      <c r="AM59" s="108" t="s">
        <v>107</v>
      </c>
      <c r="AN59" s="108" t="s">
        <v>567</v>
      </c>
      <c r="AO59" s="110"/>
      <c r="AP59" s="76"/>
      <c r="AQ59" s="97"/>
      <c r="AR59" s="76" t="s">
        <v>111</v>
      </c>
      <c r="AS59" s="76" t="s">
        <v>567</v>
      </c>
    </row>
    <row r="60" spans="1:45" ht="12.75" x14ac:dyDescent="0.2">
      <c r="A60" s="76">
        <v>57</v>
      </c>
      <c r="B60" s="77">
        <v>3456</v>
      </c>
      <c r="C60" s="76" t="s">
        <v>7</v>
      </c>
      <c r="D60" s="76" t="s">
        <v>568</v>
      </c>
      <c r="E60" s="12" t="s">
        <v>401</v>
      </c>
      <c r="F60" s="76" t="s">
        <v>96</v>
      </c>
      <c r="G60" s="78">
        <v>1</v>
      </c>
      <c r="H60" s="79">
        <v>7</v>
      </c>
      <c r="I60" s="85">
        <v>1975</v>
      </c>
      <c r="J60" s="111"/>
      <c r="K60" s="113"/>
      <c r="L60" s="91"/>
      <c r="M60" s="92"/>
      <c r="N60" s="123"/>
      <c r="O60" s="96" t="s">
        <v>569</v>
      </c>
      <c r="P60" s="97"/>
      <c r="Q60" s="76" t="s">
        <v>570</v>
      </c>
      <c r="R60" s="97"/>
      <c r="S60" s="97"/>
      <c r="T60" s="98">
        <f t="shared" si="18"/>
        <v>27576</v>
      </c>
      <c r="U60" s="100" t="s">
        <v>571</v>
      </c>
      <c r="V60" s="101"/>
      <c r="W60" s="97"/>
      <c r="X60" s="97" t="str">
        <f t="shared" ca="1" si="1"/>
        <v/>
      </c>
      <c r="Y60" s="97">
        <f t="shared" ca="1" si="2"/>
        <v>1</v>
      </c>
      <c r="Z60" s="103" t="str">
        <f t="shared" ca="1" si="10"/>
        <v/>
      </c>
      <c r="AA60" s="103" t="str">
        <f t="shared" ca="1" si="11"/>
        <v/>
      </c>
      <c r="AB60" s="103" t="str">
        <f t="shared" ca="1" si="12"/>
        <v/>
      </c>
      <c r="AC60" s="103" t="str">
        <f t="shared" ca="1" si="13"/>
        <v>Tạm nghỉ</v>
      </c>
      <c r="AD60" s="103" t="str">
        <f t="shared" ca="1" si="14"/>
        <v/>
      </c>
      <c r="AE60" s="100"/>
      <c r="AF60" s="100" t="s">
        <v>572</v>
      </c>
      <c r="AG60" s="100"/>
      <c r="AH60" s="100"/>
      <c r="AI60" s="100"/>
      <c r="AJ60" s="106"/>
      <c r="AK60" s="108" t="s">
        <v>60</v>
      </c>
      <c r="AL60" s="106"/>
      <c r="AM60" s="106"/>
      <c r="AN60" s="106"/>
      <c r="AO60" s="110"/>
      <c r="AP60" s="76"/>
      <c r="AQ60" s="97"/>
      <c r="AR60" s="76" t="s">
        <v>107</v>
      </c>
      <c r="AS60" s="97"/>
    </row>
    <row r="61" spans="1:45" ht="12.75" x14ac:dyDescent="0.2">
      <c r="A61" s="76">
        <v>58</v>
      </c>
      <c r="B61" s="77">
        <v>3457</v>
      </c>
      <c r="C61" s="76" t="s">
        <v>7</v>
      </c>
      <c r="D61" s="76" t="s">
        <v>410</v>
      </c>
      <c r="E61" s="12" t="s">
        <v>573</v>
      </c>
      <c r="F61" s="76" t="s">
        <v>96</v>
      </c>
      <c r="G61" s="78">
        <v>12</v>
      </c>
      <c r="H61" s="79">
        <v>7</v>
      </c>
      <c r="I61" s="85">
        <v>1984</v>
      </c>
      <c r="J61" s="111"/>
      <c r="K61" s="113"/>
      <c r="L61" s="91"/>
      <c r="M61" s="92"/>
      <c r="N61" s="95">
        <v>2004</v>
      </c>
      <c r="O61" s="96" t="s">
        <v>574</v>
      </c>
      <c r="P61" s="76" t="s">
        <v>575</v>
      </c>
      <c r="Q61" s="76" t="s">
        <v>576</v>
      </c>
      <c r="R61" s="97"/>
      <c r="S61" s="97"/>
      <c r="T61" s="98">
        <f t="shared" si="18"/>
        <v>30875</v>
      </c>
      <c r="U61" s="100" t="s">
        <v>577</v>
      </c>
      <c r="V61" s="101"/>
      <c r="W61" s="97"/>
      <c r="X61" s="97">
        <f t="shared" ca="1" si="1"/>
        <v>1</v>
      </c>
      <c r="Y61" s="97" t="str">
        <f t="shared" ca="1" si="2"/>
        <v/>
      </c>
      <c r="Z61" s="103" t="str">
        <f t="shared" ca="1" si="10"/>
        <v>Phó Ngoại Vụ</v>
      </c>
      <c r="AA61" s="103" t="str">
        <f t="shared" ca="1" si="11"/>
        <v>Nghĩa Sĩ 4</v>
      </c>
      <c r="AB61" s="103" t="str">
        <f t="shared" ca="1" si="12"/>
        <v>Nghĩa Sĩ 4</v>
      </c>
      <c r="AC61" s="103" t="str">
        <f t="shared" ca="1" si="13"/>
        <v/>
      </c>
      <c r="AD61" s="103" t="str">
        <f t="shared" ca="1" si="14"/>
        <v/>
      </c>
      <c r="AE61" s="100"/>
      <c r="AF61" s="100" t="s">
        <v>578</v>
      </c>
      <c r="AG61" s="100"/>
      <c r="AH61" s="100"/>
      <c r="AI61" s="100"/>
      <c r="AJ61" s="108" t="s">
        <v>113</v>
      </c>
      <c r="AK61" s="108" t="s">
        <v>344</v>
      </c>
      <c r="AL61" s="108"/>
      <c r="AM61" s="108"/>
      <c r="AN61" s="108"/>
      <c r="AO61" s="110" t="s">
        <v>113</v>
      </c>
      <c r="AP61" s="76" t="s">
        <v>59</v>
      </c>
      <c r="AQ61" s="76" t="s">
        <v>59</v>
      </c>
      <c r="AR61" s="97"/>
      <c r="AS61" s="97"/>
    </row>
    <row r="62" spans="1:45" ht="12.75" x14ac:dyDescent="0.2">
      <c r="A62" s="76">
        <v>59</v>
      </c>
      <c r="B62" s="77">
        <v>3458</v>
      </c>
      <c r="C62" s="76" t="s">
        <v>287</v>
      </c>
      <c r="D62" s="76" t="s">
        <v>288</v>
      </c>
      <c r="E62" s="12" t="s">
        <v>579</v>
      </c>
      <c r="F62" s="76" t="s">
        <v>96</v>
      </c>
      <c r="G62" s="78">
        <v>1</v>
      </c>
      <c r="H62" s="79">
        <v>2</v>
      </c>
      <c r="I62" s="85">
        <v>1983</v>
      </c>
      <c r="J62" s="111"/>
      <c r="K62" s="113"/>
      <c r="L62" s="91"/>
      <c r="M62" s="92"/>
      <c r="N62" s="123"/>
      <c r="O62" s="96" t="s">
        <v>580</v>
      </c>
      <c r="P62" s="76" t="s">
        <v>581</v>
      </c>
      <c r="Q62" s="76" t="s">
        <v>292</v>
      </c>
      <c r="R62" s="97"/>
      <c r="S62" s="97"/>
      <c r="T62" s="98">
        <f t="shared" si="18"/>
        <v>30348</v>
      </c>
      <c r="U62" s="100" t="s">
        <v>582</v>
      </c>
      <c r="V62" s="101"/>
      <c r="W62" s="97"/>
      <c r="X62" s="97">
        <f t="shared" ca="1" si="1"/>
        <v>1</v>
      </c>
      <c r="Y62" s="97" t="str">
        <f t="shared" ca="1" si="2"/>
        <v/>
      </c>
      <c r="Z62" s="103" t="str">
        <f t="shared" ca="1" si="10"/>
        <v/>
      </c>
      <c r="AA62" s="103" t="str">
        <f t="shared" ca="1" si="11"/>
        <v>Ấu Nhi 2B</v>
      </c>
      <c r="AB62" s="103" t="str">
        <f t="shared" ca="1" si="12"/>
        <v>Ấu Nhi 2</v>
      </c>
      <c r="AC62" s="103" t="str">
        <f t="shared" ca="1" si="13"/>
        <v/>
      </c>
      <c r="AD62" s="103" t="str">
        <f t="shared" ca="1" si="14"/>
        <v/>
      </c>
      <c r="AE62" s="100"/>
      <c r="AF62" s="100" t="s">
        <v>463</v>
      </c>
      <c r="AG62" s="100"/>
      <c r="AH62" s="100"/>
      <c r="AI62" s="100"/>
      <c r="AJ62" s="106"/>
      <c r="AK62" s="108" t="s">
        <v>218</v>
      </c>
      <c r="AL62" s="106"/>
      <c r="AM62" s="106"/>
      <c r="AN62" s="106"/>
      <c r="AO62" s="110"/>
      <c r="AP62" s="76" t="s">
        <v>170</v>
      </c>
      <c r="AQ62" s="76" t="s">
        <v>44</v>
      </c>
      <c r="AR62" s="97"/>
      <c r="AS62" s="97"/>
    </row>
    <row r="63" spans="1:45" ht="12.75" x14ac:dyDescent="0.2">
      <c r="A63" s="76">
        <v>60</v>
      </c>
      <c r="B63" s="77">
        <v>3459</v>
      </c>
      <c r="C63" s="76" t="s">
        <v>455</v>
      </c>
      <c r="D63" s="76" t="s">
        <v>583</v>
      </c>
      <c r="E63" s="12" t="s">
        <v>584</v>
      </c>
      <c r="F63" s="76" t="s">
        <v>108</v>
      </c>
      <c r="G63" s="78">
        <v>15</v>
      </c>
      <c r="H63" s="79">
        <v>6</v>
      </c>
      <c r="I63" s="85">
        <v>1984</v>
      </c>
      <c r="J63" s="89">
        <v>29</v>
      </c>
      <c r="K63" s="90">
        <v>7</v>
      </c>
      <c r="L63" s="91"/>
      <c r="M63" s="92"/>
      <c r="N63" s="95">
        <v>2014</v>
      </c>
      <c r="O63" s="96" t="s">
        <v>585</v>
      </c>
      <c r="P63" s="76" t="s">
        <v>586</v>
      </c>
      <c r="Q63" s="97"/>
      <c r="R63" s="97"/>
      <c r="S63" s="97"/>
      <c r="T63" s="98"/>
      <c r="U63" s="100" t="s">
        <v>587</v>
      </c>
      <c r="V63" s="101"/>
      <c r="W63" s="76"/>
      <c r="X63" s="97" t="str">
        <f t="shared" ca="1" si="1"/>
        <v/>
      </c>
      <c r="Y63" s="97" t="str">
        <f t="shared" ca="1" si="2"/>
        <v/>
      </c>
      <c r="Z63" s="103" t="str">
        <f t="shared" ca="1" si="10"/>
        <v/>
      </c>
      <c r="AA63" s="103" t="str">
        <f t="shared" ca="1" si="11"/>
        <v>Ấu Nhi 1E</v>
      </c>
      <c r="AB63" s="103" t="str">
        <f t="shared" ca="1" si="12"/>
        <v>Ấu Nhi 1</v>
      </c>
      <c r="AC63" s="103" t="str">
        <f t="shared" ca="1" si="13"/>
        <v/>
      </c>
      <c r="AD63" s="103" t="str">
        <f t="shared" ca="1" si="14"/>
        <v>Trợ úy</v>
      </c>
      <c r="AE63" s="100"/>
      <c r="AF63" s="100"/>
      <c r="AG63" s="100"/>
      <c r="AH63" s="100"/>
      <c r="AI63" s="100"/>
      <c r="AJ63" s="106"/>
      <c r="AK63" s="108" t="s">
        <v>324</v>
      </c>
      <c r="AL63" s="106"/>
      <c r="AM63" s="106"/>
      <c r="AN63" s="108" t="s">
        <v>377</v>
      </c>
      <c r="AO63" s="110"/>
      <c r="AP63" s="76" t="s">
        <v>165</v>
      </c>
      <c r="AQ63" s="76" t="s">
        <v>43</v>
      </c>
      <c r="AR63" s="97"/>
      <c r="AS63" s="76" t="s">
        <v>377</v>
      </c>
    </row>
    <row r="64" spans="1:45" ht="12.75" x14ac:dyDescent="0.2">
      <c r="A64" s="76">
        <v>61</v>
      </c>
      <c r="B64" s="77">
        <v>3460</v>
      </c>
      <c r="C64" s="76" t="s">
        <v>7</v>
      </c>
      <c r="D64" s="76" t="s">
        <v>507</v>
      </c>
      <c r="E64" s="12" t="s">
        <v>588</v>
      </c>
      <c r="F64" s="76" t="s">
        <v>96</v>
      </c>
      <c r="G64" s="78">
        <v>15</v>
      </c>
      <c r="H64" s="79">
        <v>2</v>
      </c>
      <c r="I64" s="85">
        <v>1993</v>
      </c>
      <c r="J64" s="89">
        <v>19</v>
      </c>
      <c r="K64" s="90">
        <v>3</v>
      </c>
      <c r="L64" s="91"/>
      <c r="M64" s="92"/>
      <c r="N64" s="123"/>
      <c r="O64" s="96" t="s">
        <v>589</v>
      </c>
      <c r="P64" s="76" t="s">
        <v>590</v>
      </c>
      <c r="Q64" s="76" t="s">
        <v>591</v>
      </c>
      <c r="R64" s="76" t="s">
        <v>592</v>
      </c>
      <c r="S64" s="97"/>
      <c r="T64" s="98">
        <f t="shared" ref="T64:T65" si="19">IF(ISBLANK(G64),"",DATE(I64,H64,G64))</f>
        <v>34015</v>
      </c>
      <c r="U64" s="100" t="s">
        <v>593</v>
      </c>
      <c r="V64" s="101"/>
      <c r="W64" s="97"/>
      <c r="X64" s="97" t="str">
        <f t="shared" ca="1" si="1"/>
        <v/>
      </c>
      <c r="Y64" s="97" t="str">
        <f t="shared" ca="1" si="2"/>
        <v/>
      </c>
      <c r="Z64" s="103" t="str">
        <f t="shared" ca="1" si="10"/>
        <v/>
      </c>
      <c r="AA64" s="103" t="str">
        <f t="shared" ca="1" si="11"/>
        <v>Thiếu Nhi 1B</v>
      </c>
      <c r="AB64" s="103" t="str">
        <f t="shared" ca="1" si="12"/>
        <v>Thiếu Nhi 1</v>
      </c>
      <c r="AC64" s="103" t="str">
        <f t="shared" ca="1" si="13"/>
        <v/>
      </c>
      <c r="AD64" s="103" t="str">
        <f t="shared" ca="1" si="14"/>
        <v/>
      </c>
      <c r="AE64" s="100"/>
      <c r="AF64" s="100" t="s">
        <v>481</v>
      </c>
      <c r="AG64" s="100"/>
      <c r="AH64" s="100"/>
      <c r="AI64" s="100"/>
      <c r="AJ64" s="106"/>
      <c r="AK64" s="108" t="s">
        <v>190</v>
      </c>
      <c r="AL64" s="106"/>
      <c r="AM64" s="106"/>
      <c r="AN64" s="106"/>
      <c r="AO64" s="110"/>
      <c r="AP64" s="76" t="s">
        <v>189</v>
      </c>
      <c r="AQ64" s="76" t="s">
        <v>48</v>
      </c>
      <c r="AR64" s="97"/>
      <c r="AS64" s="97"/>
    </row>
    <row r="65" spans="1:45" ht="12.75" x14ac:dyDescent="0.2">
      <c r="A65" s="76">
        <v>62</v>
      </c>
      <c r="B65" s="77">
        <v>3461</v>
      </c>
      <c r="C65" s="76" t="s">
        <v>140</v>
      </c>
      <c r="D65" s="76" t="s">
        <v>594</v>
      </c>
      <c r="E65" s="12" t="s">
        <v>595</v>
      </c>
      <c r="F65" s="76" t="s">
        <v>96</v>
      </c>
      <c r="G65" s="78">
        <v>30</v>
      </c>
      <c r="H65" s="79">
        <v>3</v>
      </c>
      <c r="I65" s="85">
        <v>1983</v>
      </c>
      <c r="J65" s="111"/>
      <c r="K65" s="113"/>
      <c r="L65" s="91"/>
      <c r="M65" s="92"/>
      <c r="N65" s="123"/>
      <c r="O65" s="96" t="s">
        <v>596</v>
      </c>
      <c r="P65" s="76" t="s">
        <v>597</v>
      </c>
      <c r="Q65" s="76" t="s">
        <v>598</v>
      </c>
      <c r="R65" s="97"/>
      <c r="S65" s="97"/>
      <c r="T65" s="98">
        <f t="shared" si="19"/>
        <v>30405</v>
      </c>
      <c r="U65" s="100" t="s">
        <v>599</v>
      </c>
      <c r="V65" s="101"/>
      <c r="W65" s="97"/>
      <c r="X65" s="97">
        <f t="shared" ca="1" si="1"/>
        <v>1</v>
      </c>
      <c r="Y65" s="97" t="str">
        <f t="shared" ca="1" si="2"/>
        <v/>
      </c>
      <c r="Z65" s="103" t="str">
        <f t="shared" ca="1" si="10"/>
        <v/>
      </c>
      <c r="AA65" s="103" t="str">
        <f t="shared" ca="1" si="11"/>
        <v>Nghĩa Sĩ 3C</v>
      </c>
      <c r="AB65" s="103" t="str">
        <f t="shared" ca="1" si="12"/>
        <v>Nghĩa Sĩ 3</v>
      </c>
      <c r="AC65" s="103" t="str">
        <f t="shared" ca="1" si="13"/>
        <v/>
      </c>
      <c r="AD65" s="103" t="str">
        <f t="shared" ca="1" si="14"/>
        <v/>
      </c>
      <c r="AE65" s="100"/>
      <c r="AF65" s="100" t="s">
        <v>600</v>
      </c>
      <c r="AG65" s="100"/>
      <c r="AH65" s="100"/>
      <c r="AI65" s="100"/>
      <c r="AJ65" s="106"/>
      <c r="AK65" s="108" t="s">
        <v>232</v>
      </c>
      <c r="AL65" s="106"/>
      <c r="AM65" s="106"/>
      <c r="AN65" s="106"/>
      <c r="AO65" s="110"/>
      <c r="AP65" s="76" t="s">
        <v>270</v>
      </c>
      <c r="AQ65" s="76" t="s">
        <v>58</v>
      </c>
      <c r="AR65" s="97"/>
      <c r="AS65" s="97"/>
    </row>
    <row r="66" spans="1:45" ht="12.75" x14ac:dyDescent="0.2">
      <c r="A66" s="76">
        <v>63</v>
      </c>
      <c r="B66" s="77">
        <v>3462</v>
      </c>
      <c r="C66" s="76" t="s">
        <v>16</v>
      </c>
      <c r="D66" s="76" t="s">
        <v>601</v>
      </c>
      <c r="E66" s="12" t="s">
        <v>602</v>
      </c>
      <c r="F66" s="76" t="s">
        <v>108</v>
      </c>
      <c r="G66" s="119"/>
      <c r="H66" s="120"/>
      <c r="I66" s="122"/>
      <c r="J66" s="111"/>
      <c r="K66" s="113"/>
      <c r="L66" s="91"/>
      <c r="M66" s="92"/>
      <c r="N66" s="123"/>
      <c r="O66" s="96"/>
      <c r="P66" s="76"/>
      <c r="Q66" s="97"/>
      <c r="R66" s="97"/>
      <c r="S66" s="97"/>
      <c r="T66" s="98"/>
      <c r="U66" s="100" t="s">
        <v>603</v>
      </c>
      <c r="V66" s="101"/>
      <c r="W66" s="76"/>
      <c r="X66" s="97" t="str">
        <f t="shared" ca="1" si="1"/>
        <v/>
      </c>
      <c r="Y66" s="97">
        <f t="shared" ca="1" si="2"/>
        <v>1</v>
      </c>
      <c r="Z66" s="103" t="str">
        <f t="shared" ca="1" si="10"/>
        <v/>
      </c>
      <c r="AA66" s="103" t="str">
        <f t="shared" ca="1" si="11"/>
        <v/>
      </c>
      <c r="AB66" s="103" t="str">
        <f t="shared" ca="1" si="12"/>
        <v/>
      </c>
      <c r="AC66" s="103" t="str">
        <f t="shared" ca="1" si="13"/>
        <v>Tạm nghỉ</v>
      </c>
      <c r="AD66" s="103" t="str">
        <f t="shared" ca="1" si="14"/>
        <v/>
      </c>
      <c r="AE66" s="100"/>
      <c r="AF66" s="100"/>
      <c r="AG66" s="100"/>
      <c r="AH66" s="100"/>
      <c r="AI66" s="100"/>
      <c r="AJ66" s="106"/>
      <c r="AK66" s="108" t="s">
        <v>157</v>
      </c>
      <c r="AL66" s="106"/>
      <c r="AM66" s="106"/>
      <c r="AN66" s="106"/>
      <c r="AO66" s="110"/>
      <c r="AP66" s="76"/>
      <c r="AQ66" s="97"/>
      <c r="AR66" s="76" t="s">
        <v>107</v>
      </c>
      <c r="AS66" s="97"/>
    </row>
    <row r="67" spans="1:45" ht="12.75" x14ac:dyDescent="0.2">
      <c r="A67" s="76">
        <v>64</v>
      </c>
      <c r="B67" s="77">
        <v>3463</v>
      </c>
      <c r="C67" s="76" t="s">
        <v>436</v>
      </c>
      <c r="D67" s="76" t="s">
        <v>604</v>
      </c>
      <c r="E67" s="12" t="s">
        <v>425</v>
      </c>
      <c r="F67" s="76" t="s">
        <v>96</v>
      </c>
      <c r="G67" s="119"/>
      <c r="H67" s="120"/>
      <c r="I67" s="122"/>
      <c r="J67" s="111"/>
      <c r="K67" s="113"/>
      <c r="L67" s="91"/>
      <c r="M67" s="92"/>
      <c r="N67" s="123"/>
      <c r="O67" s="96" t="s">
        <v>605</v>
      </c>
      <c r="P67" s="76" t="s">
        <v>606</v>
      </c>
      <c r="Q67" s="97"/>
      <c r="R67" s="97"/>
      <c r="S67" s="97"/>
      <c r="T67" s="98" t="str">
        <f t="shared" ref="T67:T71" si="20">IF(ISBLANK(G67),"",DATE(I67,H67,G67))</f>
        <v/>
      </c>
      <c r="U67" s="100" t="s">
        <v>607</v>
      </c>
      <c r="V67" s="101"/>
      <c r="W67" s="97"/>
      <c r="X67" s="97" t="str">
        <f t="shared" ca="1" si="1"/>
        <v/>
      </c>
      <c r="Y67" s="97">
        <f t="shared" ca="1" si="2"/>
        <v>1</v>
      </c>
      <c r="Z67" s="103" t="str">
        <f t="shared" ca="1" si="10"/>
        <v/>
      </c>
      <c r="AA67" s="103" t="str">
        <f t="shared" ca="1" si="11"/>
        <v/>
      </c>
      <c r="AB67" s="103" t="str">
        <f t="shared" ca="1" si="12"/>
        <v/>
      </c>
      <c r="AC67" s="103" t="str">
        <f t="shared" ca="1" si="13"/>
        <v>Đã nghỉ</v>
      </c>
      <c r="AD67" s="103" t="str">
        <f t="shared" ca="1" si="14"/>
        <v/>
      </c>
      <c r="AE67" s="100"/>
      <c r="AF67" s="100" t="s">
        <v>158</v>
      </c>
      <c r="AG67" s="100"/>
      <c r="AH67" s="100"/>
      <c r="AI67" s="100"/>
      <c r="AJ67" s="106"/>
      <c r="AK67" s="106"/>
      <c r="AL67" s="106"/>
      <c r="AM67" s="108" t="s">
        <v>111</v>
      </c>
      <c r="AN67" s="106"/>
      <c r="AO67" s="110"/>
      <c r="AP67" s="76"/>
      <c r="AQ67" s="76"/>
      <c r="AR67" s="76" t="s">
        <v>111</v>
      </c>
      <c r="AS67" s="76"/>
    </row>
    <row r="68" spans="1:45" ht="12.75" x14ac:dyDescent="0.2">
      <c r="A68" s="76">
        <v>65</v>
      </c>
      <c r="B68" s="77">
        <v>3464</v>
      </c>
      <c r="C68" s="76" t="s">
        <v>7</v>
      </c>
      <c r="D68" s="76" t="s">
        <v>608</v>
      </c>
      <c r="E68" s="12" t="s">
        <v>609</v>
      </c>
      <c r="F68" s="76" t="s">
        <v>96</v>
      </c>
      <c r="G68" s="78">
        <v>14</v>
      </c>
      <c r="H68" s="79">
        <v>2</v>
      </c>
      <c r="I68" s="85">
        <v>1966</v>
      </c>
      <c r="J68" s="89"/>
      <c r="K68" s="90"/>
      <c r="L68" s="91"/>
      <c r="M68" s="92"/>
      <c r="N68" s="123"/>
      <c r="O68" s="96" t="s">
        <v>610</v>
      </c>
      <c r="P68" s="76" t="s">
        <v>611</v>
      </c>
      <c r="Q68" s="76" t="s">
        <v>612</v>
      </c>
      <c r="R68" s="97"/>
      <c r="S68" s="97"/>
      <c r="T68" s="98">
        <f t="shared" si="20"/>
        <v>24152</v>
      </c>
      <c r="U68" s="100" t="s">
        <v>613</v>
      </c>
      <c r="V68" s="101"/>
      <c r="W68" s="97"/>
      <c r="X68" s="97" t="str">
        <f t="shared" ca="1" si="1"/>
        <v/>
      </c>
      <c r="Y68" s="97">
        <f t="shared" ca="1" si="2"/>
        <v>1</v>
      </c>
      <c r="Z68" s="103" t="str">
        <f t="shared" ref="Z68:Z99" ca="1" si="21">IF(ISBLANK(INDIRECT(CauHinh.HuynhTruong.ChucVuHienTai&amp;ROW())),"",INDIRECT(CauHinh.HuynhTruong.ChucVuHienTai&amp;ROW()))</f>
        <v/>
      </c>
      <c r="AA68" s="103" t="str">
        <f t="shared" ref="AA68:AA99" ca="1" si="22">IF(ISBLANK(INDIRECT(CauHinh.HuynhTruong.ChiDoanHienTai&amp;ROW())),"",INDIRECT(CauHinh.HuynhTruong.ChiDoanHienTai&amp;ROW()))</f>
        <v/>
      </c>
      <c r="AB68" s="103" t="str">
        <f t="shared" ref="AB68:AB99" ca="1" si="23">IF(ISBLANK(INDIRECT(CauHinh.HuynhTruong.PhanDoanHienTai&amp;ROW())),"",INDIRECT(CauHinh.HuynhTruong.PhanDoanHienTai&amp;ROW()))</f>
        <v/>
      </c>
      <c r="AC68" s="103" t="str">
        <f t="shared" ref="AC68:AC99" ca="1" si="24">IF(ISBLANK(INDIRECT(CauHinh.HuynhTruong.TinhTrangHienTai&amp;ROW())),"",INDIRECT(CauHinh.HuynhTruong.TinhTrangHienTai&amp;ROW()))</f>
        <v>Tạm nghỉ</v>
      </c>
      <c r="AD68" s="103" t="str">
        <f t="shared" ref="AD68:AD99" ca="1" si="25">IF(ISBLANK(INDIRECT(CauHinh.HuynhTruong.GhiChuHienTai&amp;ROW())),"",INDIRECT(CauHinh.HuynhTruong.GhiChuHienTai&amp;ROW()))</f>
        <v/>
      </c>
      <c r="AE68" s="100"/>
      <c r="AF68" s="100" t="s">
        <v>614</v>
      </c>
      <c r="AG68" s="100"/>
      <c r="AH68" s="100"/>
      <c r="AI68" s="100"/>
      <c r="AJ68" s="106"/>
      <c r="AK68" s="108" t="s">
        <v>346</v>
      </c>
      <c r="AL68" s="106"/>
      <c r="AM68" s="106"/>
      <c r="AN68" s="106"/>
      <c r="AO68" s="110"/>
      <c r="AP68" s="76"/>
      <c r="AQ68" s="97"/>
      <c r="AR68" s="76" t="s">
        <v>107</v>
      </c>
      <c r="AS68" s="97"/>
    </row>
    <row r="69" spans="1:45" ht="12.75" x14ac:dyDescent="0.2">
      <c r="A69" s="76">
        <v>66</v>
      </c>
      <c r="B69" s="77">
        <v>3465</v>
      </c>
      <c r="C69" s="76" t="s">
        <v>474</v>
      </c>
      <c r="D69" s="76" t="s">
        <v>615</v>
      </c>
      <c r="E69" s="12" t="s">
        <v>609</v>
      </c>
      <c r="F69" s="76" t="s">
        <v>96</v>
      </c>
      <c r="G69" s="78">
        <v>19</v>
      </c>
      <c r="H69" s="79">
        <v>3</v>
      </c>
      <c r="I69" s="85">
        <v>1979</v>
      </c>
      <c r="J69" s="89">
        <v>26</v>
      </c>
      <c r="K69" s="90">
        <v>7</v>
      </c>
      <c r="L69" s="91"/>
      <c r="M69" s="92"/>
      <c r="N69" s="95">
        <v>2000</v>
      </c>
      <c r="O69" s="96" t="s">
        <v>616</v>
      </c>
      <c r="P69" s="76" t="s">
        <v>617</v>
      </c>
      <c r="Q69" s="76" t="s">
        <v>618</v>
      </c>
      <c r="R69" s="97"/>
      <c r="S69" s="97"/>
      <c r="T69" s="98">
        <f t="shared" si="20"/>
        <v>28933</v>
      </c>
      <c r="U69" s="100" t="s">
        <v>619</v>
      </c>
      <c r="V69" s="101"/>
      <c r="W69" s="97"/>
      <c r="X69" s="97" t="str">
        <f t="shared" ca="1" si="1"/>
        <v/>
      </c>
      <c r="Y69" s="97" t="str">
        <f t="shared" ca="1" si="2"/>
        <v/>
      </c>
      <c r="Z69" s="103" t="str">
        <f t="shared" ca="1" si="21"/>
        <v/>
      </c>
      <c r="AA69" s="103" t="str">
        <f t="shared" ca="1" si="22"/>
        <v>Nghĩa Sĩ 2B</v>
      </c>
      <c r="AB69" s="103" t="str">
        <f t="shared" ca="1" si="23"/>
        <v>Nghĩa Sĩ 2</v>
      </c>
      <c r="AC69" s="103" t="str">
        <f t="shared" ca="1" si="24"/>
        <v/>
      </c>
      <c r="AD69" s="103" t="str">
        <f t="shared" ca="1" si="25"/>
        <v/>
      </c>
      <c r="AE69" s="100"/>
      <c r="AF69" s="100" t="s">
        <v>620</v>
      </c>
      <c r="AG69" s="100"/>
      <c r="AH69" s="100"/>
      <c r="AI69" s="100"/>
      <c r="AJ69" s="106"/>
      <c r="AK69" s="108" t="s">
        <v>257</v>
      </c>
      <c r="AL69" s="106"/>
      <c r="AM69" s="106"/>
      <c r="AN69" s="106"/>
      <c r="AO69" s="110"/>
      <c r="AP69" s="76" t="s">
        <v>239</v>
      </c>
      <c r="AQ69" s="76" t="s">
        <v>57</v>
      </c>
      <c r="AR69" s="76"/>
      <c r="AS69" s="76"/>
    </row>
    <row r="70" spans="1:45" ht="12.75" x14ac:dyDescent="0.2">
      <c r="A70" s="76">
        <v>67</v>
      </c>
      <c r="B70" s="77">
        <v>3466</v>
      </c>
      <c r="C70" s="76" t="s">
        <v>287</v>
      </c>
      <c r="D70" s="76" t="s">
        <v>288</v>
      </c>
      <c r="E70" s="12" t="s">
        <v>609</v>
      </c>
      <c r="F70" s="76" t="s">
        <v>96</v>
      </c>
      <c r="G70" s="78">
        <v>18</v>
      </c>
      <c r="H70" s="79">
        <v>12</v>
      </c>
      <c r="I70" s="85">
        <v>1984</v>
      </c>
      <c r="J70" s="111"/>
      <c r="K70" s="113"/>
      <c r="L70" s="91"/>
      <c r="M70" s="92"/>
      <c r="N70" s="95">
        <v>2003</v>
      </c>
      <c r="O70" s="96" t="s">
        <v>621</v>
      </c>
      <c r="P70" s="76" t="s">
        <v>622</v>
      </c>
      <c r="Q70" s="76" t="s">
        <v>292</v>
      </c>
      <c r="R70" s="97"/>
      <c r="S70" s="97"/>
      <c r="T70" s="98">
        <f t="shared" si="20"/>
        <v>31034</v>
      </c>
      <c r="U70" s="100" t="s">
        <v>623</v>
      </c>
      <c r="V70" s="101"/>
      <c r="W70" s="97"/>
      <c r="X70" s="97" t="str">
        <f t="shared" ca="1" si="1"/>
        <v/>
      </c>
      <c r="Y70" s="97">
        <f t="shared" ca="1" si="2"/>
        <v>1</v>
      </c>
      <c r="Z70" s="103" t="str">
        <f t="shared" ca="1" si="21"/>
        <v/>
      </c>
      <c r="AA70" s="103" t="str">
        <f t="shared" ca="1" si="22"/>
        <v/>
      </c>
      <c r="AB70" s="103" t="str">
        <f t="shared" ca="1" si="23"/>
        <v/>
      </c>
      <c r="AC70" s="103" t="str">
        <f t="shared" ca="1" si="24"/>
        <v>Tạm nghỉ</v>
      </c>
      <c r="AD70" s="103" t="str">
        <f t="shared" ca="1" si="25"/>
        <v/>
      </c>
      <c r="AE70" s="100"/>
      <c r="AF70" s="100" t="s">
        <v>624</v>
      </c>
      <c r="AG70" s="100"/>
      <c r="AH70" s="100"/>
      <c r="AI70" s="100"/>
      <c r="AJ70" s="106"/>
      <c r="AK70" s="108" t="s">
        <v>266</v>
      </c>
      <c r="AL70" s="106"/>
      <c r="AM70" s="106"/>
      <c r="AN70" s="106"/>
      <c r="AO70" s="110"/>
      <c r="AP70" s="97"/>
      <c r="AQ70" s="97"/>
      <c r="AR70" s="76" t="s">
        <v>107</v>
      </c>
      <c r="AS70" s="76"/>
    </row>
    <row r="71" spans="1:45" ht="12.75" x14ac:dyDescent="0.2">
      <c r="A71" s="76">
        <v>68</v>
      </c>
      <c r="B71" s="77">
        <v>3467</v>
      </c>
      <c r="C71" s="76" t="s">
        <v>16</v>
      </c>
      <c r="D71" s="76" t="s">
        <v>468</v>
      </c>
      <c r="E71" s="12" t="s">
        <v>609</v>
      </c>
      <c r="F71" s="76" t="s">
        <v>108</v>
      </c>
      <c r="G71" s="78">
        <v>20</v>
      </c>
      <c r="H71" s="79">
        <v>11</v>
      </c>
      <c r="I71" s="85">
        <v>1984</v>
      </c>
      <c r="J71" s="89">
        <v>15</v>
      </c>
      <c r="K71" s="90">
        <v>8</v>
      </c>
      <c r="L71" s="91"/>
      <c r="M71" s="92"/>
      <c r="N71" s="95">
        <v>2014</v>
      </c>
      <c r="O71" s="96" t="s">
        <v>625</v>
      </c>
      <c r="P71" s="76" t="s">
        <v>626</v>
      </c>
      <c r="Q71" s="76"/>
      <c r="R71" s="97"/>
      <c r="S71" s="97"/>
      <c r="T71" s="98">
        <f t="shared" si="20"/>
        <v>31006</v>
      </c>
      <c r="U71" s="100" t="s">
        <v>627</v>
      </c>
      <c r="V71" s="101"/>
      <c r="W71" s="97"/>
      <c r="X71" s="97" t="str">
        <f t="shared" ca="1" si="1"/>
        <v/>
      </c>
      <c r="Y71" s="97" t="str">
        <f t="shared" ca="1" si="2"/>
        <v/>
      </c>
      <c r="Z71" s="103" t="str">
        <f t="shared" ca="1" si="21"/>
        <v/>
      </c>
      <c r="AA71" s="103" t="str">
        <f t="shared" ca="1" si="22"/>
        <v>Chiên Con A</v>
      </c>
      <c r="AB71" s="103" t="str">
        <f t="shared" ca="1" si="23"/>
        <v>Chiên Con</v>
      </c>
      <c r="AC71" s="103" t="str">
        <f t="shared" ca="1" si="24"/>
        <v/>
      </c>
      <c r="AD71" s="103" t="str">
        <f t="shared" ca="1" si="25"/>
        <v>Trợ úy</v>
      </c>
      <c r="AE71" s="100"/>
      <c r="AF71" s="100"/>
      <c r="AG71" s="100"/>
      <c r="AH71" s="100"/>
      <c r="AI71" s="100"/>
      <c r="AJ71" s="106"/>
      <c r="AK71" s="108" t="s">
        <v>322</v>
      </c>
      <c r="AL71" s="106"/>
      <c r="AM71" s="106"/>
      <c r="AN71" s="108" t="s">
        <v>377</v>
      </c>
      <c r="AO71" s="110"/>
      <c r="AP71" s="76" t="s">
        <v>39</v>
      </c>
      <c r="AQ71" s="76" t="s">
        <v>40</v>
      </c>
      <c r="AR71" s="97"/>
      <c r="AS71" s="76" t="s">
        <v>377</v>
      </c>
    </row>
    <row r="72" spans="1:45" ht="12.75" x14ac:dyDescent="0.2">
      <c r="A72" s="76">
        <v>69</v>
      </c>
      <c r="B72" s="77">
        <v>3468</v>
      </c>
      <c r="C72" s="76" t="s">
        <v>16</v>
      </c>
      <c r="D72" s="76" t="s">
        <v>468</v>
      </c>
      <c r="E72" s="12" t="s">
        <v>609</v>
      </c>
      <c r="F72" s="76" t="s">
        <v>108</v>
      </c>
      <c r="G72" s="78">
        <v>2</v>
      </c>
      <c r="H72" s="79">
        <v>4</v>
      </c>
      <c r="I72" s="85">
        <v>1995</v>
      </c>
      <c r="J72" s="89"/>
      <c r="K72" s="90"/>
      <c r="L72" s="91"/>
      <c r="M72" s="92"/>
      <c r="N72" s="95"/>
      <c r="O72" s="96" t="s">
        <v>628</v>
      </c>
      <c r="P72" s="76" t="s">
        <v>629</v>
      </c>
      <c r="Q72" s="76" t="s">
        <v>630</v>
      </c>
      <c r="R72" s="97"/>
      <c r="S72" s="97"/>
      <c r="T72" s="98"/>
      <c r="U72" s="100" t="s">
        <v>631</v>
      </c>
      <c r="V72" s="101"/>
      <c r="W72" s="76"/>
      <c r="X72" s="97">
        <f t="shared" ca="1" si="1"/>
        <v>1</v>
      </c>
      <c r="Y72" s="97" t="str">
        <f t="shared" ca="1" si="2"/>
        <v/>
      </c>
      <c r="Z72" s="103" t="str">
        <f t="shared" ca="1" si="21"/>
        <v/>
      </c>
      <c r="AA72" s="103" t="str">
        <f t="shared" ca="1" si="22"/>
        <v>Chiên Con E</v>
      </c>
      <c r="AB72" s="103" t="str">
        <f t="shared" ca="1" si="23"/>
        <v>Chiên Con</v>
      </c>
      <c r="AC72" s="103" t="str">
        <f t="shared" ca="1" si="24"/>
        <v/>
      </c>
      <c r="AD72" s="103" t="str">
        <f t="shared" ca="1" si="25"/>
        <v/>
      </c>
      <c r="AE72" s="100"/>
      <c r="AF72" s="100" t="s">
        <v>169</v>
      </c>
      <c r="AG72" s="100"/>
      <c r="AH72" s="100"/>
      <c r="AI72" s="100"/>
      <c r="AJ72" s="106"/>
      <c r="AK72" s="108" t="s">
        <v>169</v>
      </c>
      <c r="AL72" s="106"/>
      <c r="AM72" s="106"/>
      <c r="AN72" s="108"/>
      <c r="AO72" s="110"/>
      <c r="AP72" s="76" t="s">
        <v>146</v>
      </c>
      <c r="AQ72" s="76" t="s">
        <v>40</v>
      </c>
      <c r="AR72" s="97"/>
      <c r="AS72" s="97"/>
    </row>
    <row r="73" spans="1:45" ht="12.75" x14ac:dyDescent="0.2">
      <c r="A73" s="76">
        <v>70</v>
      </c>
      <c r="B73" s="77">
        <v>3469</v>
      </c>
      <c r="C73" s="76" t="s">
        <v>436</v>
      </c>
      <c r="D73" s="76" t="s">
        <v>632</v>
      </c>
      <c r="E73" s="12" t="s">
        <v>633</v>
      </c>
      <c r="F73" s="76" t="s">
        <v>96</v>
      </c>
      <c r="G73" s="119"/>
      <c r="H73" s="120"/>
      <c r="I73" s="122"/>
      <c r="J73" s="111"/>
      <c r="K73" s="113"/>
      <c r="L73" s="91"/>
      <c r="M73" s="92"/>
      <c r="N73" s="123"/>
      <c r="O73" s="96" t="s">
        <v>634</v>
      </c>
      <c r="P73" s="76" t="s">
        <v>635</v>
      </c>
      <c r="Q73" s="97"/>
      <c r="R73" s="97"/>
      <c r="S73" s="97"/>
      <c r="T73" s="98" t="str">
        <f t="shared" ref="T73:T79" si="26">IF(ISBLANK(G73),"",DATE(I73,H73,G73))</f>
        <v/>
      </c>
      <c r="U73" s="100" t="s">
        <v>636</v>
      </c>
      <c r="V73" s="101"/>
      <c r="W73" s="97"/>
      <c r="X73" s="97">
        <f t="shared" ca="1" si="1"/>
        <v>1</v>
      </c>
      <c r="Y73" s="97" t="str">
        <f t="shared" ca="1" si="2"/>
        <v/>
      </c>
      <c r="Z73" s="103" t="str">
        <f t="shared" ca="1" si="21"/>
        <v>Trưởng Ban Giữ Xe</v>
      </c>
      <c r="AA73" s="103" t="str">
        <f t="shared" ca="1" si="22"/>
        <v>Thiếu Nhi 1E</v>
      </c>
      <c r="AB73" s="103" t="str">
        <f t="shared" ca="1" si="23"/>
        <v>Thiếu Nhi 1</v>
      </c>
      <c r="AC73" s="103" t="str">
        <f t="shared" ca="1" si="24"/>
        <v/>
      </c>
      <c r="AD73" s="103" t="str">
        <f t="shared" ca="1" si="25"/>
        <v/>
      </c>
      <c r="AE73" s="100"/>
      <c r="AF73" s="100" t="s">
        <v>494</v>
      </c>
      <c r="AG73" s="100"/>
      <c r="AH73" s="100"/>
      <c r="AI73" s="100"/>
      <c r="AJ73" s="106"/>
      <c r="AK73" s="108" t="s">
        <v>196</v>
      </c>
      <c r="AL73" s="106"/>
      <c r="AM73" s="106"/>
      <c r="AN73" s="106"/>
      <c r="AO73" s="110" t="s">
        <v>121</v>
      </c>
      <c r="AP73" s="76" t="s">
        <v>197</v>
      </c>
      <c r="AQ73" s="76" t="s">
        <v>48</v>
      </c>
      <c r="AR73" s="97"/>
      <c r="AS73" s="97"/>
    </row>
    <row r="74" spans="1:45" ht="12.75" x14ac:dyDescent="0.2">
      <c r="A74" s="76">
        <v>71</v>
      </c>
      <c r="B74" s="77">
        <v>3470</v>
      </c>
      <c r="C74" s="76" t="s">
        <v>7</v>
      </c>
      <c r="D74" s="76" t="s">
        <v>637</v>
      </c>
      <c r="E74" s="12" t="s">
        <v>638</v>
      </c>
      <c r="F74" s="76" t="s">
        <v>96</v>
      </c>
      <c r="G74" s="78">
        <v>2</v>
      </c>
      <c r="H74" s="79">
        <v>4</v>
      </c>
      <c r="I74" s="85">
        <v>1987</v>
      </c>
      <c r="J74" s="89">
        <v>19</v>
      </c>
      <c r="K74" s="90">
        <v>3</v>
      </c>
      <c r="L74" s="91"/>
      <c r="M74" s="92"/>
      <c r="N74" s="123"/>
      <c r="O74" s="96" t="s">
        <v>639</v>
      </c>
      <c r="P74" s="76" t="s">
        <v>640</v>
      </c>
      <c r="Q74" s="76" t="s">
        <v>641</v>
      </c>
      <c r="R74" s="76" t="s">
        <v>642</v>
      </c>
      <c r="S74" s="97"/>
      <c r="T74" s="98">
        <f t="shared" si="26"/>
        <v>31869</v>
      </c>
      <c r="U74" s="100" t="s">
        <v>643</v>
      </c>
      <c r="V74" s="101"/>
      <c r="W74" s="76" t="s">
        <v>644</v>
      </c>
      <c r="X74" s="97" t="str">
        <f t="shared" ca="1" si="1"/>
        <v/>
      </c>
      <c r="Y74" s="97" t="str">
        <f t="shared" ca="1" si="2"/>
        <v/>
      </c>
      <c r="Z74" s="103" t="str">
        <f t="shared" ca="1" si="21"/>
        <v>Thủ Quỹ</v>
      </c>
      <c r="AA74" s="103" t="str">
        <f t="shared" ca="1" si="22"/>
        <v>Nghĩa Sĩ 1E</v>
      </c>
      <c r="AB74" s="103" t="str">
        <f t="shared" ca="1" si="23"/>
        <v>Nghĩa Sĩ 1</v>
      </c>
      <c r="AC74" s="103" t="str">
        <f t="shared" ca="1" si="24"/>
        <v/>
      </c>
      <c r="AD74" s="103" t="str">
        <f t="shared" ca="1" si="25"/>
        <v/>
      </c>
      <c r="AE74" s="100"/>
      <c r="AF74" s="100" t="s">
        <v>645</v>
      </c>
      <c r="AG74" s="100"/>
      <c r="AH74" s="100"/>
      <c r="AI74" s="100"/>
      <c r="AJ74" s="106"/>
      <c r="AK74" s="108" t="s">
        <v>313</v>
      </c>
      <c r="AL74" s="106"/>
      <c r="AM74" s="106"/>
      <c r="AN74" s="106"/>
      <c r="AO74" s="110" t="s">
        <v>117</v>
      </c>
      <c r="AP74" s="76" t="s">
        <v>185</v>
      </c>
      <c r="AQ74" s="76" t="s">
        <v>56</v>
      </c>
      <c r="AR74" s="97"/>
      <c r="AS74" s="97"/>
    </row>
    <row r="75" spans="1:45" ht="12.75" x14ac:dyDescent="0.2">
      <c r="A75" s="76">
        <v>72</v>
      </c>
      <c r="B75" s="77">
        <v>3471</v>
      </c>
      <c r="C75" s="76" t="s">
        <v>199</v>
      </c>
      <c r="D75" s="76" t="s">
        <v>646</v>
      </c>
      <c r="E75" s="12" t="s">
        <v>647</v>
      </c>
      <c r="F75" s="76" t="s">
        <v>108</v>
      </c>
      <c r="G75" s="78">
        <v>11</v>
      </c>
      <c r="H75" s="79">
        <v>6</v>
      </c>
      <c r="I75" s="85">
        <v>1992</v>
      </c>
      <c r="J75" s="89">
        <v>1</v>
      </c>
      <c r="K75" s="90">
        <v>10</v>
      </c>
      <c r="L75" s="91"/>
      <c r="M75" s="92"/>
      <c r="N75" s="123"/>
      <c r="O75" s="96" t="s">
        <v>648</v>
      </c>
      <c r="P75" s="76" t="s">
        <v>649</v>
      </c>
      <c r="Q75" s="76" t="s">
        <v>650</v>
      </c>
      <c r="R75" s="97"/>
      <c r="S75" s="97"/>
      <c r="T75" s="98">
        <f t="shared" si="26"/>
        <v>33766</v>
      </c>
      <c r="U75" s="100" t="s">
        <v>651</v>
      </c>
      <c r="V75" s="101"/>
      <c r="W75" s="97"/>
      <c r="X75" s="97" t="str">
        <f t="shared" ca="1" si="1"/>
        <v/>
      </c>
      <c r="Y75" s="97">
        <f t="shared" ca="1" si="2"/>
        <v>1</v>
      </c>
      <c r="Z75" s="103" t="str">
        <f t="shared" ca="1" si="21"/>
        <v/>
      </c>
      <c r="AA75" s="103" t="str">
        <f t="shared" ca="1" si="22"/>
        <v/>
      </c>
      <c r="AB75" s="103" t="str">
        <f t="shared" ca="1" si="23"/>
        <v/>
      </c>
      <c r="AC75" s="103" t="str">
        <f t="shared" ca="1" si="24"/>
        <v>Tạm nghỉ</v>
      </c>
      <c r="AD75" s="103" t="str">
        <f t="shared" ca="1" si="25"/>
        <v/>
      </c>
      <c r="AE75" s="100"/>
      <c r="AF75" s="100" t="s">
        <v>165</v>
      </c>
      <c r="AG75" s="100"/>
      <c r="AH75" s="100"/>
      <c r="AI75" s="100"/>
      <c r="AJ75" s="106"/>
      <c r="AK75" s="108" t="s">
        <v>165</v>
      </c>
      <c r="AL75" s="106"/>
      <c r="AM75" s="106"/>
      <c r="AN75" s="106"/>
      <c r="AO75" s="110"/>
      <c r="AP75" s="97"/>
      <c r="AQ75" s="97"/>
      <c r="AR75" s="76" t="s">
        <v>107</v>
      </c>
      <c r="AS75" s="97"/>
    </row>
    <row r="76" spans="1:45" ht="12.75" x14ac:dyDescent="0.2">
      <c r="A76" s="76">
        <v>73</v>
      </c>
      <c r="B76" s="77">
        <v>3472</v>
      </c>
      <c r="C76" s="76" t="s">
        <v>7</v>
      </c>
      <c r="D76" s="76" t="s">
        <v>410</v>
      </c>
      <c r="E76" s="12" t="s">
        <v>652</v>
      </c>
      <c r="F76" s="76" t="s">
        <v>96</v>
      </c>
      <c r="G76" s="78">
        <v>10</v>
      </c>
      <c r="H76" s="79">
        <v>2</v>
      </c>
      <c r="I76" s="85">
        <v>1970</v>
      </c>
      <c r="J76" s="111"/>
      <c r="K76" s="113"/>
      <c r="L76" s="91"/>
      <c r="M76" s="92"/>
      <c r="N76" s="95">
        <v>1997</v>
      </c>
      <c r="O76" s="96" t="s">
        <v>653</v>
      </c>
      <c r="P76" s="97"/>
      <c r="Q76" s="76" t="s">
        <v>654</v>
      </c>
      <c r="R76" s="97"/>
      <c r="S76" s="97"/>
      <c r="T76" s="98">
        <f t="shared" si="26"/>
        <v>25609</v>
      </c>
      <c r="U76" s="100" t="s">
        <v>655</v>
      </c>
      <c r="V76" s="101"/>
      <c r="W76" s="97"/>
      <c r="X76" s="97" t="str">
        <f t="shared" ca="1" si="1"/>
        <v/>
      </c>
      <c r="Y76" s="97">
        <f t="shared" ca="1" si="2"/>
        <v>1</v>
      </c>
      <c r="Z76" s="103" t="str">
        <f t="shared" ca="1" si="21"/>
        <v/>
      </c>
      <c r="AA76" s="103" t="str">
        <f t="shared" ca="1" si="22"/>
        <v/>
      </c>
      <c r="AB76" s="103" t="str">
        <f t="shared" ca="1" si="23"/>
        <v/>
      </c>
      <c r="AC76" s="103" t="str">
        <f t="shared" ca="1" si="24"/>
        <v>Tạm nghỉ</v>
      </c>
      <c r="AD76" s="103" t="str">
        <f t="shared" ca="1" si="25"/>
        <v/>
      </c>
      <c r="AE76" s="100"/>
      <c r="AF76" s="100" t="s">
        <v>656</v>
      </c>
      <c r="AG76" s="100"/>
      <c r="AH76" s="100"/>
      <c r="AI76" s="100"/>
      <c r="AJ76" s="106"/>
      <c r="AK76" s="108" t="s">
        <v>266</v>
      </c>
      <c r="AL76" s="106"/>
      <c r="AM76" s="106"/>
      <c r="AN76" s="106"/>
      <c r="AO76" s="110"/>
      <c r="AP76" s="97"/>
      <c r="AQ76" s="97"/>
      <c r="AR76" s="76" t="s">
        <v>107</v>
      </c>
      <c r="AS76" s="97"/>
    </row>
    <row r="77" spans="1:45" ht="12.75" x14ac:dyDescent="0.2">
      <c r="A77" s="76">
        <v>74</v>
      </c>
      <c r="B77" s="77">
        <v>3473</v>
      </c>
      <c r="C77" s="76" t="s">
        <v>7</v>
      </c>
      <c r="D77" s="76" t="s">
        <v>657</v>
      </c>
      <c r="E77" s="12" t="s">
        <v>441</v>
      </c>
      <c r="F77" s="76" t="s">
        <v>96</v>
      </c>
      <c r="G77" s="78">
        <v>19</v>
      </c>
      <c r="H77" s="79">
        <v>1</v>
      </c>
      <c r="I77" s="85">
        <v>1992</v>
      </c>
      <c r="J77" s="89">
        <v>19</v>
      </c>
      <c r="K77" s="90">
        <v>3</v>
      </c>
      <c r="L77" s="91"/>
      <c r="M77" s="92"/>
      <c r="N77" s="95">
        <v>2009</v>
      </c>
      <c r="O77" s="96" t="s">
        <v>658</v>
      </c>
      <c r="P77" s="76" t="s">
        <v>659</v>
      </c>
      <c r="Q77" s="76" t="s">
        <v>660</v>
      </c>
      <c r="R77" s="97"/>
      <c r="S77" s="97"/>
      <c r="T77" s="98">
        <f t="shared" si="26"/>
        <v>33622</v>
      </c>
      <c r="U77" s="100" t="s">
        <v>661</v>
      </c>
      <c r="V77" s="101"/>
      <c r="W77" s="97"/>
      <c r="X77" s="97" t="str">
        <f t="shared" ca="1" si="1"/>
        <v/>
      </c>
      <c r="Y77" s="97" t="str">
        <f t="shared" ca="1" si="2"/>
        <v/>
      </c>
      <c r="Z77" s="103" t="str">
        <f t="shared" ca="1" si="21"/>
        <v/>
      </c>
      <c r="AA77" s="103" t="str">
        <f t="shared" ca="1" si="22"/>
        <v>Thiếu Nhi 1C</v>
      </c>
      <c r="AB77" s="103" t="str">
        <f t="shared" ca="1" si="23"/>
        <v>Thiếu Nhi 1</v>
      </c>
      <c r="AC77" s="103" t="str">
        <f t="shared" ca="1" si="24"/>
        <v/>
      </c>
      <c r="AD77" s="103" t="str">
        <f t="shared" ca="1" si="25"/>
        <v/>
      </c>
      <c r="AE77" s="100"/>
      <c r="AF77" s="100" t="s">
        <v>663</v>
      </c>
      <c r="AG77" s="100"/>
      <c r="AH77" s="100"/>
      <c r="AI77" s="100"/>
      <c r="AJ77" s="106"/>
      <c r="AK77" s="108" t="s">
        <v>218</v>
      </c>
      <c r="AL77" s="106"/>
      <c r="AM77" s="106"/>
      <c r="AN77" s="106"/>
      <c r="AO77" s="110"/>
      <c r="AP77" s="76" t="s">
        <v>190</v>
      </c>
      <c r="AQ77" s="76" t="s">
        <v>48</v>
      </c>
      <c r="AR77" s="76"/>
      <c r="AS77" s="97"/>
    </row>
    <row r="78" spans="1:45" ht="12.75" x14ac:dyDescent="0.2">
      <c r="A78" s="76">
        <v>75</v>
      </c>
      <c r="B78" s="77">
        <v>3474</v>
      </c>
      <c r="C78" s="76" t="s">
        <v>16</v>
      </c>
      <c r="D78" s="76" t="s">
        <v>664</v>
      </c>
      <c r="E78" s="12" t="s">
        <v>665</v>
      </c>
      <c r="F78" s="76" t="s">
        <v>108</v>
      </c>
      <c r="G78" s="119"/>
      <c r="H78" s="120"/>
      <c r="I78" s="122"/>
      <c r="J78" s="89">
        <v>8</v>
      </c>
      <c r="K78" s="90">
        <v>12</v>
      </c>
      <c r="L78" s="91"/>
      <c r="M78" s="92"/>
      <c r="N78" s="123"/>
      <c r="O78" s="96" t="s">
        <v>666</v>
      </c>
      <c r="P78" s="97"/>
      <c r="Q78" s="97"/>
      <c r="R78" s="97"/>
      <c r="S78" s="97"/>
      <c r="T78" s="98" t="str">
        <f t="shared" si="26"/>
        <v/>
      </c>
      <c r="U78" s="100" t="s">
        <v>667</v>
      </c>
      <c r="V78" s="101"/>
      <c r="W78" s="97"/>
      <c r="X78" s="97">
        <f t="shared" ca="1" si="1"/>
        <v>1</v>
      </c>
      <c r="Y78" s="97" t="str">
        <f t="shared" ca="1" si="2"/>
        <v/>
      </c>
      <c r="Z78" s="103" t="str">
        <f t="shared" ca="1" si="21"/>
        <v/>
      </c>
      <c r="AA78" s="103" t="str">
        <f t="shared" ca="1" si="22"/>
        <v>Chiên Con C</v>
      </c>
      <c r="AB78" s="103" t="str">
        <f t="shared" ca="1" si="23"/>
        <v>Chiên Con</v>
      </c>
      <c r="AC78" s="103" t="str">
        <f t="shared" ca="1" si="24"/>
        <v/>
      </c>
      <c r="AD78" s="103" t="str">
        <f t="shared" ca="1" si="25"/>
        <v>Trợ úy</v>
      </c>
      <c r="AE78" s="100"/>
      <c r="AF78" s="100" t="s">
        <v>668</v>
      </c>
      <c r="AG78" s="100"/>
      <c r="AH78" s="100"/>
      <c r="AI78" s="100"/>
      <c r="AJ78" s="108" t="s">
        <v>119</v>
      </c>
      <c r="AK78" s="108" t="s">
        <v>154</v>
      </c>
      <c r="AL78" s="106"/>
      <c r="AM78" s="106"/>
      <c r="AN78" s="106"/>
      <c r="AO78" s="110"/>
      <c r="AP78" s="76" t="s">
        <v>139</v>
      </c>
      <c r="AQ78" s="76" t="s">
        <v>40</v>
      </c>
      <c r="AR78" s="76"/>
      <c r="AS78" s="76" t="s">
        <v>377</v>
      </c>
    </row>
    <row r="79" spans="1:45" ht="12.75" x14ac:dyDescent="0.2">
      <c r="A79" s="76">
        <v>76</v>
      </c>
      <c r="B79" s="77">
        <v>3475</v>
      </c>
      <c r="C79" s="76" t="s">
        <v>199</v>
      </c>
      <c r="D79" s="76" t="s">
        <v>669</v>
      </c>
      <c r="E79" s="12" t="s">
        <v>670</v>
      </c>
      <c r="F79" s="76" t="s">
        <v>108</v>
      </c>
      <c r="G79" s="78">
        <v>2</v>
      </c>
      <c r="H79" s="79">
        <v>11</v>
      </c>
      <c r="I79" s="85">
        <v>1980</v>
      </c>
      <c r="J79" s="89">
        <v>1</v>
      </c>
      <c r="K79" s="90">
        <v>10</v>
      </c>
      <c r="L79" s="91"/>
      <c r="M79" s="92"/>
      <c r="N79" s="123"/>
      <c r="O79" s="96" t="s">
        <v>671</v>
      </c>
      <c r="P79" s="76" t="s">
        <v>672</v>
      </c>
      <c r="Q79" s="76" t="s">
        <v>673</v>
      </c>
      <c r="R79" s="97"/>
      <c r="S79" s="97"/>
      <c r="T79" s="98">
        <f t="shared" si="26"/>
        <v>29527</v>
      </c>
      <c r="U79" s="100" t="s">
        <v>674</v>
      </c>
      <c r="V79" s="101"/>
      <c r="W79" s="97"/>
      <c r="X79" s="97" t="str">
        <f t="shared" ca="1" si="1"/>
        <v/>
      </c>
      <c r="Y79" s="97" t="str">
        <f t="shared" ca="1" si="2"/>
        <v/>
      </c>
      <c r="Z79" s="103" t="str">
        <f t="shared" ca="1" si="21"/>
        <v/>
      </c>
      <c r="AA79" s="103" t="str">
        <f t="shared" ca="1" si="22"/>
        <v>Nghĩa Sĩ 2A</v>
      </c>
      <c r="AB79" s="103" t="str">
        <f t="shared" ca="1" si="23"/>
        <v>Nghĩa Sĩ 2</v>
      </c>
      <c r="AC79" s="103" t="str">
        <f t="shared" ca="1" si="24"/>
        <v/>
      </c>
      <c r="AD79" s="103" t="str">
        <f t="shared" ca="1" si="25"/>
        <v/>
      </c>
      <c r="AE79" s="100"/>
      <c r="AF79" s="100" t="s">
        <v>675</v>
      </c>
      <c r="AG79" s="100"/>
      <c r="AH79" s="100"/>
      <c r="AI79" s="100"/>
      <c r="AJ79" s="106"/>
      <c r="AK79" s="108" t="s">
        <v>334</v>
      </c>
      <c r="AL79" s="106"/>
      <c r="AM79" s="106"/>
      <c r="AN79" s="106"/>
      <c r="AO79" s="110"/>
      <c r="AP79" s="76" t="s">
        <v>243</v>
      </c>
      <c r="AQ79" s="76" t="s">
        <v>57</v>
      </c>
      <c r="AR79" s="97"/>
      <c r="AS79" s="97"/>
    </row>
    <row r="80" spans="1:45" ht="12.75" x14ac:dyDescent="0.2">
      <c r="A80" s="76">
        <v>77</v>
      </c>
      <c r="B80" s="77">
        <v>3476</v>
      </c>
      <c r="C80" s="76" t="s">
        <v>16</v>
      </c>
      <c r="D80" s="76" t="s">
        <v>676</v>
      </c>
      <c r="E80" s="12" t="s">
        <v>453</v>
      </c>
      <c r="F80" s="76" t="s">
        <v>108</v>
      </c>
      <c r="G80" s="119"/>
      <c r="H80" s="120"/>
      <c r="I80" s="122"/>
      <c r="J80" s="111"/>
      <c r="K80" s="113"/>
      <c r="L80" s="91"/>
      <c r="M80" s="92"/>
      <c r="N80" s="123"/>
      <c r="O80" s="96"/>
      <c r="P80" s="76"/>
      <c r="Q80" s="97"/>
      <c r="R80" s="97"/>
      <c r="S80" s="97"/>
      <c r="T80" s="98"/>
      <c r="U80" s="100" t="s">
        <v>677</v>
      </c>
      <c r="V80" s="101"/>
      <c r="W80" s="76"/>
      <c r="X80" s="97">
        <f t="shared" ca="1" si="1"/>
        <v>1</v>
      </c>
      <c r="Y80" s="97" t="str">
        <f t="shared" ca="1" si="2"/>
        <v/>
      </c>
      <c r="Z80" s="103" t="str">
        <f t="shared" ca="1" si="21"/>
        <v/>
      </c>
      <c r="AA80" s="103" t="str">
        <f t="shared" ca="1" si="22"/>
        <v>Chiên Con D</v>
      </c>
      <c r="AB80" s="103" t="str">
        <f t="shared" ca="1" si="23"/>
        <v>Chiên Con</v>
      </c>
      <c r="AC80" s="103" t="str">
        <f t="shared" ca="1" si="24"/>
        <v/>
      </c>
      <c r="AD80" s="103" t="str">
        <f t="shared" ca="1" si="25"/>
        <v>Trợ úy</v>
      </c>
      <c r="AE80" s="100"/>
      <c r="AF80" s="100"/>
      <c r="AG80" s="100"/>
      <c r="AH80" s="100"/>
      <c r="AI80" s="100"/>
      <c r="AJ80" s="106"/>
      <c r="AK80" s="108" t="s">
        <v>176</v>
      </c>
      <c r="AL80" s="106"/>
      <c r="AM80" s="106"/>
      <c r="AN80" s="106"/>
      <c r="AO80" s="110"/>
      <c r="AP80" s="76" t="s">
        <v>144</v>
      </c>
      <c r="AQ80" s="76" t="s">
        <v>40</v>
      </c>
      <c r="AR80" s="76"/>
      <c r="AS80" s="76" t="s">
        <v>377</v>
      </c>
    </row>
    <row r="81" spans="1:45" ht="12.75" x14ac:dyDescent="0.2">
      <c r="A81" s="76">
        <v>78</v>
      </c>
      <c r="B81" s="77">
        <v>3477</v>
      </c>
      <c r="C81" s="76" t="s">
        <v>140</v>
      </c>
      <c r="D81" s="76" t="s">
        <v>678</v>
      </c>
      <c r="E81" s="12" t="s">
        <v>662</v>
      </c>
      <c r="F81" s="76" t="s">
        <v>96</v>
      </c>
      <c r="G81" s="78">
        <v>27</v>
      </c>
      <c r="H81" s="79">
        <v>11</v>
      </c>
      <c r="I81" s="85">
        <v>1986</v>
      </c>
      <c r="J81" s="111"/>
      <c r="K81" s="113"/>
      <c r="L81" s="91"/>
      <c r="M81" s="92"/>
      <c r="N81" s="95">
        <v>2004</v>
      </c>
      <c r="O81" s="96" t="s">
        <v>679</v>
      </c>
      <c r="P81" s="76" t="s">
        <v>680</v>
      </c>
      <c r="Q81" s="76" t="s">
        <v>681</v>
      </c>
      <c r="R81" s="97"/>
      <c r="S81" s="97"/>
      <c r="T81" s="98">
        <f t="shared" ref="T81:T85" si="27">IF(ISBLANK(G81),"",DATE(I81,H81,G81))</f>
        <v>31743</v>
      </c>
      <c r="U81" s="100" t="s">
        <v>682</v>
      </c>
      <c r="V81" s="101"/>
      <c r="W81" s="97"/>
      <c r="X81" s="97">
        <f t="shared" ca="1" si="1"/>
        <v>1</v>
      </c>
      <c r="Y81" s="97" t="str">
        <f t="shared" ca="1" si="2"/>
        <v/>
      </c>
      <c r="Z81" s="103" t="str">
        <f t="shared" ca="1" si="21"/>
        <v>Phân Ngành Trưởng</v>
      </c>
      <c r="AA81" s="103" t="str">
        <f t="shared" ca="1" si="22"/>
        <v>Hiệp Sĩ 1</v>
      </c>
      <c r="AB81" s="103" t="str">
        <f t="shared" ca="1" si="23"/>
        <v>Hiệp Sĩ 1</v>
      </c>
      <c r="AC81" s="103" t="str">
        <f t="shared" ca="1" si="24"/>
        <v/>
      </c>
      <c r="AD81" s="103" t="str">
        <f t="shared" ca="1" si="25"/>
        <v/>
      </c>
      <c r="AE81" s="100"/>
      <c r="AF81" s="100" t="s">
        <v>572</v>
      </c>
      <c r="AG81" s="100"/>
      <c r="AH81" s="100"/>
      <c r="AI81" s="100"/>
      <c r="AJ81" s="108" t="s">
        <v>106</v>
      </c>
      <c r="AK81" s="108" t="s">
        <v>60</v>
      </c>
      <c r="AL81" s="108"/>
      <c r="AM81" s="108"/>
      <c r="AN81" s="108"/>
      <c r="AO81" s="110" t="s">
        <v>120</v>
      </c>
      <c r="AP81" s="76" t="s">
        <v>60</v>
      </c>
      <c r="AQ81" s="76" t="s">
        <v>60</v>
      </c>
      <c r="AR81" s="76"/>
      <c r="AS81" s="97"/>
    </row>
    <row r="82" spans="1:45" ht="12.75" x14ac:dyDescent="0.2">
      <c r="A82" s="76">
        <v>79</v>
      </c>
      <c r="B82" s="77">
        <v>3478</v>
      </c>
      <c r="C82" s="76" t="s">
        <v>199</v>
      </c>
      <c r="D82" s="76" t="s">
        <v>683</v>
      </c>
      <c r="E82" s="12" t="s">
        <v>684</v>
      </c>
      <c r="F82" s="76" t="s">
        <v>108</v>
      </c>
      <c r="G82" s="78">
        <v>27</v>
      </c>
      <c r="H82" s="79">
        <v>10</v>
      </c>
      <c r="I82" s="85">
        <v>1990</v>
      </c>
      <c r="J82" s="89">
        <v>1</v>
      </c>
      <c r="K82" s="90">
        <v>10</v>
      </c>
      <c r="L82" s="91"/>
      <c r="M82" s="92"/>
      <c r="N82" s="123"/>
      <c r="O82" s="96" t="s">
        <v>685</v>
      </c>
      <c r="P82" s="76" t="s">
        <v>686</v>
      </c>
      <c r="Q82" s="76" t="s">
        <v>687</v>
      </c>
      <c r="R82" s="97"/>
      <c r="S82" s="97"/>
      <c r="T82" s="98">
        <f t="shared" si="27"/>
        <v>33173</v>
      </c>
      <c r="U82" s="100" t="s">
        <v>688</v>
      </c>
      <c r="V82" s="101"/>
      <c r="W82" s="97"/>
      <c r="X82" s="97" t="str">
        <f t="shared" ca="1" si="1"/>
        <v/>
      </c>
      <c r="Y82" s="97" t="str">
        <f t="shared" ca="1" si="2"/>
        <v/>
      </c>
      <c r="Z82" s="103" t="str">
        <f t="shared" ca="1" si="21"/>
        <v>Trưởng Ban Kỷ Luật</v>
      </c>
      <c r="AA82" s="103" t="str">
        <f t="shared" ca="1" si="22"/>
        <v>Ấu Nhi 3C</v>
      </c>
      <c r="AB82" s="103" t="str">
        <f t="shared" ca="1" si="23"/>
        <v>Ấu Nhi 3</v>
      </c>
      <c r="AC82" s="103" t="str">
        <f t="shared" ca="1" si="24"/>
        <v/>
      </c>
      <c r="AD82" s="103" t="str">
        <f t="shared" ca="1" si="25"/>
        <v/>
      </c>
      <c r="AE82" s="100"/>
      <c r="AF82" s="100" t="s">
        <v>689</v>
      </c>
      <c r="AG82" s="100"/>
      <c r="AH82" s="100"/>
      <c r="AI82" s="100"/>
      <c r="AJ82" s="106"/>
      <c r="AK82" s="108" t="s">
        <v>211</v>
      </c>
      <c r="AL82" s="106"/>
      <c r="AM82" s="106"/>
      <c r="AN82" s="106"/>
      <c r="AO82" s="110" t="s">
        <v>124</v>
      </c>
      <c r="AP82" s="76" t="s">
        <v>179</v>
      </c>
      <c r="AQ82" s="76" t="s">
        <v>46</v>
      </c>
      <c r="AR82" s="97"/>
      <c r="AS82" s="97"/>
    </row>
    <row r="83" spans="1:45" ht="12.75" x14ac:dyDescent="0.2">
      <c r="A83" s="76">
        <v>80</v>
      </c>
      <c r="B83" s="77">
        <v>3479</v>
      </c>
      <c r="C83" s="76" t="s">
        <v>522</v>
      </c>
      <c r="D83" s="76" t="s">
        <v>690</v>
      </c>
      <c r="E83" s="12" t="s">
        <v>691</v>
      </c>
      <c r="F83" s="76" t="s">
        <v>96</v>
      </c>
      <c r="G83" s="119"/>
      <c r="H83" s="120"/>
      <c r="I83" s="122"/>
      <c r="J83" s="111"/>
      <c r="K83" s="113"/>
      <c r="L83" s="91"/>
      <c r="M83" s="92"/>
      <c r="N83" s="123"/>
      <c r="O83" s="96" t="s">
        <v>692</v>
      </c>
      <c r="P83" s="76" t="s">
        <v>693</v>
      </c>
      <c r="Q83" s="97"/>
      <c r="R83" s="97"/>
      <c r="S83" s="97"/>
      <c r="T83" s="98" t="str">
        <f t="shared" si="27"/>
        <v/>
      </c>
      <c r="U83" s="100" t="s">
        <v>694</v>
      </c>
      <c r="V83" s="101"/>
      <c r="W83" s="76"/>
      <c r="X83" s="97">
        <f t="shared" ca="1" si="1"/>
        <v>1</v>
      </c>
      <c r="Y83" s="97" t="str">
        <f t="shared" ca="1" si="2"/>
        <v/>
      </c>
      <c r="Z83" s="103" t="str">
        <f t="shared" ca="1" si="21"/>
        <v/>
      </c>
      <c r="AA83" s="103" t="str">
        <f t="shared" ca="1" si="22"/>
        <v>Thiếu Nhi 1D</v>
      </c>
      <c r="AB83" s="103" t="str">
        <f t="shared" ca="1" si="23"/>
        <v>Thiếu Nhi 1</v>
      </c>
      <c r="AC83" s="103" t="str">
        <f t="shared" ca="1" si="24"/>
        <v/>
      </c>
      <c r="AD83" s="103" t="str">
        <f t="shared" ca="1" si="25"/>
        <v/>
      </c>
      <c r="AE83" s="100"/>
      <c r="AF83" s="100"/>
      <c r="AG83" s="100"/>
      <c r="AH83" s="100"/>
      <c r="AI83" s="100"/>
      <c r="AJ83" s="106"/>
      <c r="AK83" s="106"/>
      <c r="AL83" s="106"/>
      <c r="AM83" s="106"/>
      <c r="AN83" s="106"/>
      <c r="AO83" s="110"/>
      <c r="AP83" s="76" t="s">
        <v>194</v>
      </c>
      <c r="AQ83" s="76" t="s">
        <v>48</v>
      </c>
      <c r="AR83" s="97"/>
      <c r="AS83" s="76"/>
    </row>
    <row r="84" spans="1:45" ht="12.75" x14ac:dyDescent="0.2">
      <c r="A84" s="76">
        <v>81</v>
      </c>
      <c r="B84" s="77">
        <v>3480</v>
      </c>
      <c r="C84" s="76" t="s">
        <v>386</v>
      </c>
      <c r="D84" s="76" t="s">
        <v>695</v>
      </c>
      <c r="E84" s="12" t="s">
        <v>462</v>
      </c>
      <c r="F84" s="76" t="s">
        <v>96</v>
      </c>
      <c r="G84" s="78">
        <v>11</v>
      </c>
      <c r="H84" s="79">
        <v>2</v>
      </c>
      <c r="I84" s="85">
        <v>1989</v>
      </c>
      <c r="J84" s="89">
        <v>29</v>
      </c>
      <c r="K84" s="90">
        <v>9</v>
      </c>
      <c r="L84" s="91"/>
      <c r="M84" s="92"/>
      <c r="N84" s="123"/>
      <c r="O84" s="96" t="s">
        <v>696</v>
      </c>
      <c r="P84" s="76" t="s">
        <v>697</v>
      </c>
      <c r="Q84" s="76" t="s">
        <v>698</v>
      </c>
      <c r="R84" s="97"/>
      <c r="S84" s="97"/>
      <c r="T84" s="98">
        <f t="shared" si="27"/>
        <v>32550</v>
      </c>
      <c r="U84" s="100" t="s">
        <v>699</v>
      </c>
      <c r="V84" s="101"/>
      <c r="W84" s="97"/>
      <c r="X84" s="97" t="str">
        <f t="shared" ca="1" si="1"/>
        <v/>
      </c>
      <c r="Y84" s="97">
        <f t="shared" ca="1" si="2"/>
        <v>1</v>
      </c>
      <c r="Z84" s="103" t="str">
        <f t="shared" ca="1" si="21"/>
        <v/>
      </c>
      <c r="AA84" s="103" t="str">
        <f t="shared" ca="1" si="22"/>
        <v/>
      </c>
      <c r="AB84" s="103" t="str">
        <f t="shared" ca="1" si="23"/>
        <v/>
      </c>
      <c r="AC84" s="103" t="str">
        <f t="shared" ca="1" si="24"/>
        <v>Đã nghỉ</v>
      </c>
      <c r="AD84" s="103" t="str">
        <f t="shared" ca="1" si="25"/>
        <v/>
      </c>
      <c r="AE84" s="100"/>
      <c r="AF84" s="100" t="s">
        <v>700</v>
      </c>
      <c r="AG84" s="100"/>
      <c r="AH84" s="100"/>
      <c r="AI84" s="100"/>
      <c r="AJ84" s="106"/>
      <c r="AK84" s="106"/>
      <c r="AL84" s="106"/>
      <c r="AM84" s="108" t="s">
        <v>111</v>
      </c>
      <c r="AN84" s="108" t="s">
        <v>701</v>
      </c>
      <c r="AO84" s="110"/>
      <c r="AP84" s="76"/>
      <c r="AQ84" s="97"/>
      <c r="AR84" s="76" t="s">
        <v>111</v>
      </c>
      <c r="AS84" s="76"/>
    </row>
    <row r="85" spans="1:45" ht="12.75" x14ac:dyDescent="0.2">
      <c r="A85" s="76">
        <v>82</v>
      </c>
      <c r="B85" s="77">
        <v>3481</v>
      </c>
      <c r="C85" s="76" t="s">
        <v>7</v>
      </c>
      <c r="D85" s="76" t="s">
        <v>702</v>
      </c>
      <c r="E85" s="12" t="s">
        <v>462</v>
      </c>
      <c r="F85" s="76" t="s">
        <v>96</v>
      </c>
      <c r="G85" s="78"/>
      <c r="H85" s="79"/>
      <c r="I85" s="85"/>
      <c r="J85" s="111"/>
      <c r="K85" s="113"/>
      <c r="L85" s="91"/>
      <c r="M85" s="92"/>
      <c r="N85" s="123"/>
      <c r="O85" s="96" t="s">
        <v>703</v>
      </c>
      <c r="P85" s="76"/>
      <c r="Q85" s="76"/>
      <c r="R85" s="97"/>
      <c r="S85" s="97"/>
      <c r="T85" s="98" t="str">
        <f t="shared" si="27"/>
        <v/>
      </c>
      <c r="U85" s="100" t="s">
        <v>704</v>
      </c>
      <c r="V85" s="101"/>
      <c r="W85" s="97"/>
      <c r="X85" s="97" t="str">
        <f t="shared" ca="1" si="1"/>
        <v/>
      </c>
      <c r="Y85" s="97">
        <f t="shared" ca="1" si="2"/>
        <v>1</v>
      </c>
      <c r="Z85" s="103" t="str">
        <f t="shared" ca="1" si="21"/>
        <v/>
      </c>
      <c r="AA85" s="103" t="str">
        <f t="shared" ca="1" si="22"/>
        <v/>
      </c>
      <c r="AB85" s="103" t="str">
        <f t="shared" ca="1" si="23"/>
        <v/>
      </c>
      <c r="AC85" s="103" t="str">
        <f t="shared" ca="1" si="24"/>
        <v>Đã nghỉ</v>
      </c>
      <c r="AD85" s="103" t="str">
        <f t="shared" ca="1" si="25"/>
        <v/>
      </c>
      <c r="AE85" s="100"/>
      <c r="AF85" s="100" t="s">
        <v>247</v>
      </c>
      <c r="AG85" s="100"/>
      <c r="AH85" s="100"/>
      <c r="AI85" s="100"/>
      <c r="AJ85" s="106"/>
      <c r="AK85" s="106"/>
      <c r="AL85" s="106"/>
      <c r="AM85" s="108" t="s">
        <v>107</v>
      </c>
      <c r="AN85" s="108" t="s">
        <v>567</v>
      </c>
      <c r="AO85" s="110"/>
      <c r="AP85" s="76"/>
      <c r="AQ85" s="97"/>
      <c r="AR85" s="76" t="s">
        <v>111</v>
      </c>
      <c r="AS85" s="97"/>
    </row>
    <row r="86" spans="1:45" ht="12.75" x14ac:dyDescent="0.2">
      <c r="A86" s="76">
        <v>83</v>
      </c>
      <c r="B86" s="77">
        <v>3482</v>
      </c>
      <c r="C86" s="76" t="s">
        <v>436</v>
      </c>
      <c r="D86" s="76" t="s">
        <v>705</v>
      </c>
      <c r="E86" s="12" t="s">
        <v>706</v>
      </c>
      <c r="F86" s="76" t="s">
        <v>96</v>
      </c>
      <c r="G86" s="78">
        <v>3</v>
      </c>
      <c r="H86" s="79">
        <v>1</v>
      </c>
      <c r="I86" s="85">
        <v>1987</v>
      </c>
      <c r="J86" s="89">
        <v>29</v>
      </c>
      <c r="K86" s="90">
        <v>6</v>
      </c>
      <c r="L86" s="91"/>
      <c r="M86" s="137">
        <v>10</v>
      </c>
      <c r="N86" s="95">
        <v>2014</v>
      </c>
      <c r="O86" s="96" t="s">
        <v>707</v>
      </c>
      <c r="P86" s="76" t="s">
        <v>708</v>
      </c>
      <c r="Q86" s="97"/>
      <c r="R86" s="97"/>
      <c r="S86" s="97"/>
      <c r="T86" s="98"/>
      <c r="U86" s="100" t="s">
        <v>709</v>
      </c>
      <c r="V86" s="101"/>
      <c r="W86" s="76"/>
      <c r="X86" s="97" t="str">
        <f t="shared" ca="1" si="1"/>
        <v/>
      </c>
      <c r="Y86" s="97">
        <f t="shared" ca="1" si="2"/>
        <v>1</v>
      </c>
      <c r="Z86" s="103" t="str">
        <f t="shared" ca="1" si="21"/>
        <v/>
      </c>
      <c r="AA86" s="103" t="str">
        <f t="shared" ca="1" si="22"/>
        <v/>
      </c>
      <c r="AB86" s="103" t="str">
        <f t="shared" ca="1" si="23"/>
        <v/>
      </c>
      <c r="AC86" s="103" t="str">
        <f t="shared" ca="1" si="24"/>
        <v>Đã nghỉ</v>
      </c>
      <c r="AD86" s="103" t="str">
        <f t="shared" ca="1" si="25"/>
        <v/>
      </c>
      <c r="AE86" s="100"/>
      <c r="AF86" s="100"/>
      <c r="AG86" s="100"/>
      <c r="AH86" s="100"/>
      <c r="AI86" s="100"/>
      <c r="AJ86" s="108"/>
      <c r="AK86" s="108" t="s">
        <v>286</v>
      </c>
      <c r="AL86" s="106"/>
      <c r="AM86" s="106"/>
      <c r="AN86" s="108" t="s">
        <v>377</v>
      </c>
      <c r="AO86" s="110"/>
      <c r="AP86" s="76"/>
      <c r="AQ86" s="97"/>
      <c r="AR86" s="76" t="s">
        <v>111</v>
      </c>
      <c r="AS86" s="97"/>
    </row>
    <row r="87" spans="1:45" ht="12.75" x14ac:dyDescent="0.2">
      <c r="A87" s="76">
        <v>84</v>
      </c>
      <c r="B87" s="77">
        <v>3483</v>
      </c>
      <c r="C87" s="76" t="s">
        <v>199</v>
      </c>
      <c r="D87" s="76" t="s">
        <v>710</v>
      </c>
      <c r="E87" s="12" t="s">
        <v>711</v>
      </c>
      <c r="F87" s="76" t="s">
        <v>108</v>
      </c>
      <c r="G87" s="78">
        <v>27</v>
      </c>
      <c r="H87" s="79">
        <v>10</v>
      </c>
      <c r="I87" s="85">
        <v>1990</v>
      </c>
      <c r="J87" s="89">
        <v>1</v>
      </c>
      <c r="K87" s="90">
        <v>10</v>
      </c>
      <c r="L87" s="91"/>
      <c r="M87" s="92"/>
      <c r="N87" s="123"/>
      <c r="O87" s="96" t="s">
        <v>712</v>
      </c>
      <c r="P87" s="76" t="s">
        <v>713</v>
      </c>
      <c r="Q87" s="76" t="s">
        <v>714</v>
      </c>
      <c r="R87" s="76" t="s">
        <v>715</v>
      </c>
      <c r="S87" s="97"/>
      <c r="T87" s="98">
        <f>IF(ISBLANK(G87),"",DATE(I87,H87,G87))</f>
        <v>33173</v>
      </c>
      <c r="U87" s="100" t="s">
        <v>716</v>
      </c>
      <c r="V87" s="101"/>
      <c r="W87" s="76" t="s">
        <v>717</v>
      </c>
      <c r="X87" s="97" t="str">
        <f t="shared" ca="1" si="1"/>
        <v/>
      </c>
      <c r="Y87" s="97" t="str">
        <f t="shared" ca="1" si="2"/>
        <v/>
      </c>
      <c r="Z87" s="103" t="str">
        <f t="shared" ca="1" si="21"/>
        <v/>
      </c>
      <c r="AA87" s="103" t="str">
        <f t="shared" ca="1" si="22"/>
        <v>Nghĩa Sĩ 1D</v>
      </c>
      <c r="AB87" s="103" t="str">
        <f t="shared" ca="1" si="23"/>
        <v>Nghĩa Sĩ 1</v>
      </c>
      <c r="AC87" s="103" t="str">
        <f t="shared" ca="1" si="24"/>
        <v/>
      </c>
      <c r="AD87" s="103" t="str">
        <f t="shared" ca="1" si="25"/>
        <v/>
      </c>
      <c r="AE87" s="100"/>
      <c r="AF87" s="100"/>
      <c r="AG87" s="100"/>
      <c r="AH87" s="100"/>
      <c r="AI87" s="100"/>
      <c r="AJ87" s="108" t="s">
        <v>114</v>
      </c>
      <c r="AK87" s="108" t="s">
        <v>172</v>
      </c>
      <c r="AL87" s="108"/>
      <c r="AM87" s="108"/>
      <c r="AN87" s="108"/>
      <c r="AO87" s="110"/>
      <c r="AP87" s="76" t="s">
        <v>233</v>
      </c>
      <c r="AQ87" s="76" t="s">
        <v>56</v>
      </c>
      <c r="AR87" s="97"/>
      <c r="AS87" s="97"/>
    </row>
    <row r="88" spans="1:45" ht="12.75" x14ac:dyDescent="0.2">
      <c r="A88" s="76">
        <v>85</v>
      </c>
      <c r="B88" s="77">
        <v>3484</v>
      </c>
      <c r="C88" s="76" t="s">
        <v>16</v>
      </c>
      <c r="D88" s="76" t="s">
        <v>718</v>
      </c>
      <c r="E88" s="12" t="s">
        <v>719</v>
      </c>
      <c r="F88" s="76" t="s">
        <v>108</v>
      </c>
      <c r="G88" s="78">
        <v>17</v>
      </c>
      <c r="H88" s="79">
        <v>10</v>
      </c>
      <c r="I88" s="85">
        <v>1985</v>
      </c>
      <c r="J88" s="89">
        <v>15</v>
      </c>
      <c r="K88" s="90">
        <v>8</v>
      </c>
      <c r="L88" s="91"/>
      <c r="M88" s="92"/>
      <c r="N88" s="123"/>
      <c r="O88" s="96" t="s">
        <v>720</v>
      </c>
      <c r="P88" s="76"/>
      <c r="Q88" s="76" t="s">
        <v>721</v>
      </c>
      <c r="R88" s="97"/>
      <c r="S88" s="97"/>
      <c r="T88" s="98"/>
      <c r="U88" s="100" t="s">
        <v>722</v>
      </c>
      <c r="V88" s="101"/>
      <c r="W88" s="76" t="s">
        <v>717</v>
      </c>
      <c r="X88" s="97">
        <f t="shared" ca="1" si="1"/>
        <v>1</v>
      </c>
      <c r="Y88" s="97" t="str">
        <f t="shared" ca="1" si="2"/>
        <v/>
      </c>
      <c r="Z88" s="103" t="str">
        <f t="shared" ca="1" si="21"/>
        <v/>
      </c>
      <c r="AA88" s="103" t="str">
        <f t="shared" ca="1" si="22"/>
        <v>Chiên Con E</v>
      </c>
      <c r="AB88" s="103" t="str">
        <f t="shared" ca="1" si="23"/>
        <v>Chiên Con</v>
      </c>
      <c r="AC88" s="103" t="str">
        <f t="shared" ca="1" si="24"/>
        <v/>
      </c>
      <c r="AD88" s="103" t="str">
        <f t="shared" ca="1" si="25"/>
        <v/>
      </c>
      <c r="AE88" s="100"/>
      <c r="AF88" s="100"/>
      <c r="AG88" s="100"/>
      <c r="AH88" s="100"/>
      <c r="AI88" s="100"/>
      <c r="AJ88" s="106"/>
      <c r="AK88" s="108" t="s">
        <v>207</v>
      </c>
      <c r="AL88" s="106"/>
      <c r="AM88" s="106"/>
      <c r="AN88" s="106"/>
      <c r="AO88" s="110"/>
      <c r="AP88" s="76" t="s">
        <v>146</v>
      </c>
      <c r="AQ88" s="76" t="s">
        <v>40</v>
      </c>
      <c r="AR88" s="97"/>
      <c r="AS88" s="97"/>
    </row>
    <row r="89" spans="1:45" ht="12.75" x14ac:dyDescent="0.2">
      <c r="A89" s="76">
        <v>86</v>
      </c>
      <c r="B89" s="77">
        <v>3485</v>
      </c>
      <c r="C89" s="76" t="s">
        <v>16</v>
      </c>
      <c r="D89" s="76" t="s">
        <v>723</v>
      </c>
      <c r="E89" s="12" t="s">
        <v>724</v>
      </c>
      <c r="F89" s="76" t="s">
        <v>108</v>
      </c>
      <c r="G89" s="78">
        <v>13</v>
      </c>
      <c r="H89" s="79">
        <v>9</v>
      </c>
      <c r="I89" s="85">
        <v>1993</v>
      </c>
      <c r="J89" s="89">
        <v>7</v>
      </c>
      <c r="K89" s="90">
        <v>10</v>
      </c>
      <c r="L89" s="91"/>
      <c r="M89" s="92"/>
      <c r="N89" s="123"/>
      <c r="O89" s="96" t="s">
        <v>725</v>
      </c>
      <c r="P89" s="76" t="s">
        <v>726</v>
      </c>
      <c r="Q89" s="76" t="s">
        <v>727</v>
      </c>
      <c r="R89" s="76" t="s">
        <v>728</v>
      </c>
      <c r="S89" s="97"/>
      <c r="T89" s="98">
        <f t="shared" ref="T89:T94" si="28">IF(ISBLANK(G89),"",DATE(I89,H89,G89))</f>
        <v>34225</v>
      </c>
      <c r="U89" s="100" t="s">
        <v>729</v>
      </c>
      <c r="V89" s="101"/>
      <c r="W89" s="97"/>
      <c r="X89" s="97" t="str">
        <f t="shared" ca="1" si="1"/>
        <v/>
      </c>
      <c r="Y89" s="97" t="str">
        <f t="shared" ca="1" si="2"/>
        <v/>
      </c>
      <c r="Z89" s="103" t="str">
        <f t="shared" ca="1" si="21"/>
        <v>Thư Ký</v>
      </c>
      <c r="AA89" s="103" t="str">
        <f t="shared" ca="1" si="22"/>
        <v>Ấu Nhi 3B</v>
      </c>
      <c r="AB89" s="103" t="str">
        <f t="shared" ca="1" si="23"/>
        <v>Ấu Nhi 3</v>
      </c>
      <c r="AC89" s="103" t="str">
        <f t="shared" ca="1" si="24"/>
        <v/>
      </c>
      <c r="AD89" s="103" t="str">
        <f t="shared" ca="1" si="25"/>
        <v/>
      </c>
      <c r="AE89" s="100"/>
      <c r="AF89" s="100" t="s">
        <v>157</v>
      </c>
      <c r="AG89" s="100"/>
      <c r="AH89" s="100"/>
      <c r="AI89" s="100"/>
      <c r="AJ89" s="106"/>
      <c r="AK89" s="108" t="s">
        <v>194</v>
      </c>
      <c r="AL89" s="106"/>
      <c r="AM89" s="106"/>
      <c r="AN89" s="106"/>
      <c r="AO89" s="110" t="s">
        <v>114</v>
      </c>
      <c r="AP89" s="76" t="s">
        <v>178</v>
      </c>
      <c r="AQ89" s="76" t="s">
        <v>46</v>
      </c>
      <c r="AR89" s="97"/>
      <c r="AS89" s="97"/>
    </row>
    <row r="90" spans="1:45" ht="12.75" x14ac:dyDescent="0.2">
      <c r="A90" s="76">
        <v>87</v>
      </c>
      <c r="B90" s="77">
        <v>3486</v>
      </c>
      <c r="C90" s="76" t="s">
        <v>386</v>
      </c>
      <c r="D90" s="76" t="s">
        <v>730</v>
      </c>
      <c r="E90" s="12" t="s">
        <v>475</v>
      </c>
      <c r="F90" s="76" t="s">
        <v>96</v>
      </c>
      <c r="G90" s="78">
        <v>12</v>
      </c>
      <c r="H90" s="79">
        <v>12</v>
      </c>
      <c r="I90" s="85">
        <v>1983</v>
      </c>
      <c r="J90" s="89">
        <v>29</v>
      </c>
      <c r="K90" s="90">
        <v>9</v>
      </c>
      <c r="L90" s="91"/>
      <c r="M90" s="92"/>
      <c r="N90" s="95">
        <v>2006</v>
      </c>
      <c r="O90" s="96" t="s">
        <v>731</v>
      </c>
      <c r="P90" s="76" t="s">
        <v>732</v>
      </c>
      <c r="Q90" s="76" t="s">
        <v>733</v>
      </c>
      <c r="R90" s="97"/>
      <c r="S90" s="97"/>
      <c r="T90" s="98">
        <f t="shared" si="28"/>
        <v>30662</v>
      </c>
      <c r="U90" s="100" t="s">
        <v>734</v>
      </c>
      <c r="V90" s="101"/>
      <c r="W90" s="97"/>
      <c r="X90" s="97" t="str">
        <f t="shared" ca="1" si="1"/>
        <v/>
      </c>
      <c r="Y90" s="97" t="str">
        <f t="shared" ca="1" si="2"/>
        <v/>
      </c>
      <c r="Z90" s="103" t="str">
        <f t="shared" ca="1" si="21"/>
        <v>Trưởng Ban Kỹ Thuật</v>
      </c>
      <c r="AA90" s="103" t="str">
        <f t="shared" ca="1" si="22"/>
        <v>Nghĩa Sĩ 2C</v>
      </c>
      <c r="AB90" s="103" t="str">
        <f t="shared" ca="1" si="23"/>
        <v>Nghĩa Sĩ 2</v>
      </c>
      <c r="AC90" s="103" t="str">
        <f t="shared" ca="1" si="24"/>
        <v/>
      </c>
      <c r="AD90" s="103" t="str">
        <f t="shared" ca="1" si="25"/>
        <v/>
      </c>
      <c r="AE90" s="100"/>
      <c r="AF90" s="100" t="s">
        <v>735</v>
      </c>
      <c r="AG90" s="100"/>
      <c r="AH90" s="100"/>
      <c r="AI90" s="100"/>
      <c r="AJ90" s="108" t="s">
        <v>119</v>
      </c>
      <c r="AK90" s="108" t="s">
        <v>243</v>
      </c>
      <c r="AL90" s="106"/>
      <c r="AM90" s="106"/>
      <c r="AN90" s="106"/>
      <c r="AO90" s="110" t="s">
        <v>125</v>
      </c>
      <c r="AP90" s="76" t="s">
        <v>257</v>
      </c>
      <c r="AQ90" s="76" t="s">
        <v>57</v>
      </c>
      <c r="AR90" s="97"/>
      <c r="AS90" s="76"/>
    </row>
    <row r="91" spans="1:45" ht="12.75" x14ac:dyDescent="0.2">
      <c r="A91" s="76">
        <v>88</v>
      </c>
      <c r="B91" s="77">
        <v>3487</v>
      </c>
      <c r="C91" s="76" t="s">
        <v>7</v>
      </c>
      <c r="D91" s="76" t="s">
        <v>736</v>
      </c>
      <c r="E91" s="12" t="s">
        <v>737</v>
      </c>
      <c r="F91" s="76" t="s">
        <v>96</v>
      </c>
      <c r="G91" s="78">
        <v>28</v>
      </c>
      <c r="H91" s="79">
        <v>8</v>
      </c>
      <c r="I91" s="85">
        <v>1989</v>
      </c>
      <c r="J91" s="111"/>
      <c r="K91" s="113"/>
      <c r="L91" s="91"/>
      <c r="M91" s="92"/>
      <c r="N91" s="95">
        <v>2007</v>
      </c>
      <c r="O91" s="96" t="s">
        <v>738</v>
      </c>
      <c r="P91" s="76" t="s">
        <v>739</v>
      </c>
      <c r="Q91" s="76" t="s">
        <v>740</v>
      </c>
      <c r="R91" s="97"/>
      <c r="S91" s="97"/>
      <c r="T91" s="98">
        <f t="shared" si="28"/>
        <v>32748</v>
      </c>
      <c r="U91" s="100" t="s">
        <v>741</v>
      </c>
      <c r="V91" s="101"/>
      <c r="W91" s="97"/>
      <c r="X91" s="97">
        <f t="shared" ca="1" si="1"/>
        <v>1</v>
      </c>
      <c r="Y91" s="97" t="str">
        <f t="shared" ca="1" si="2"/>
        <v/>
      </c>
      <c r="Z91" s="103" t="str">
        <f t="shared" ca="1" si="21"/>
        <v/>
      </c>
      <c r="AA91" s="103" t="str">
        <f t="shared" ca="1" si="22"/>
        <v>Thiếu Nhi 2B</v>
      </c>
      <c r="AB91" s="103" t="str">
        <f t="shared" ca="1" si="23"/>
        <v>Thiếu Nhi 2</v>
      </c>
      <c r="AC91" s="103" t="str">
        <f t="shared" ca="1" si="24"/>
        <v/>
      </c>
      <c r="AD91" s="103" t="str">
        <f t="shared" ca="1" si="25"/>
        <v/>
      </c>
      <c r="AE91" s="100"/>
      <c r="AF91" s="100" t="s">
        <v>742</v>
      </c>
      <c r="AG91" s="100"/>
      <c r="AH91" s="100"/>
      <c r="AI91" s="100"/>
      <c r="AJ91" s="106"/>
      <c r="AK91" s="108" t="s">
        <v>743</v>
      </c>
      <c r="AL91" s="106"/>
      <c r="AM91" s="106"/>
      <c r="AN91" s="106"/>
      <c r="AO91" s="110"/>
      <c r="AP91" s="76" t="s">
        <v>208</v>
      </c>
      <c r="AQ91" s="76" t="s">
        <v>54</v>
      </c>
      <c r="AR91" s="97"/>
      <c r="AS91" s="76"/>
    </row>
    <row r="92" spans="1:45" ht="12.75" x14ac:dyDescent="0.2">
      <c r="A92" s="76">
        <v>89</v>
      </c>
      <c r="B92" s="77">
        <v>3488</v>
      </c>
      <c r="C92" s="76" t="s">
        <v>436</v>
      </c>
      <c r="D92" s="76" t="s">
        <v>448</v>
      </c>
      <c r="E92" s="12" t="s">
        <v>744</v>
      </c>
      <c r="F92" s="76" t="s">
        <v>96</v>
      </c>
      <c r="G92" s="78">
        <v>7</v>
      </c>
      <c r="H92" s="79">
        <v>7</v>
      </c>
      <c r="I92" s="85">
        <v>1992</v>
      </c>
      <c r="J92" s="111"/>
      <c r="K92" s="113"/>
      <c r="L92" s="91"/>
      <c r="M92" s="92"/>
      <c r="N92" s="123"/>
      <c r="O92" s="96" t="s">
        <v>745</v>
      </c>
      <c r="P92" s="76" t="s">
        <v>746</v>
      </c>
      <c r="Q92" s="76" t="s">
        <v>747</v>
      </c>
      <c r="R92" s="97"/>
      <c r="S92" s="97"/>
      <c r="T92" s="98">
        <f t="shared" si="28"/>
        <v>33792</v>
      </c>
      <c r="U92" s="100" t="s">
        <v>748</v>
      </c>
      <c r="V92" s="101"/>
      <c r="W92" s="97"/>
      <c r="X92" s="97">
        <f t="shared" ca="1" si="1"/>
        <v>1</v>
      </c>
      <c r="Y92" s="97" t="str">
        <f t="shared" ca="1" si="2"/>
        <v/>
      </c>
      <c r="Z92" s="103" t="str">
        <f t="shared" ca="1" si="21"/>
        <v/>
      </c>
      <c r="AA92" s="103" t="str">
        <f t="shared" ca="1" si="22"/>
        <v>Nghĩa Sĩ 1C</v>
      </c>
      <c r="AB92" s="103" t="str">
        <f t="shared" ca="1" si="23"/>
        <v>Nghĩa Sĩ 1</v>
      </c>
      <c r="AC92" s="103" t="str">
        <f t="shared" ca="1" si="24"/>
        <v/>
      </c>
      <c r="AD92" s="103" t="str">
        <f t="shared" ca="1" si="25"/>
        <v/>
      </c>
      <c r="AE92" s="100"/>
      <c r="AF92" s="100" t="s">
        <v>749</v>
      </c>
      <c r="AG92" s="100"/>
      <c r="AH92" s="100"/>
      <c r="AI92" s="100"/>
      <c r="AJ92" s="106"/>
      <c r="AK92" s="108" t="s">
        <v>320</v>
      </c>
      <c r="AL92" s="106"/>
      <c r="AM92" s="106"/>
      <c r="AN92" s="106"/>
      <c r="AO92" s="110"/>
      <c r="AP92" s="76" t="s">
        <v>232</v>
      </c>
      <c r="AQ92" s="76" t="s">
        <v>56</v>
      </c>
      <c r="AR92" s="97"/>
      <c r="AS92" s="97"/>
    </row>
    <row r="93" spans="1:45" ht="12.75" x14ac:dyDescent="0.2">
      <c r="A93" s="76">
        <v>90</v>
      </c>
      <c r="B93" s="77">
        <v>3489</v>
      </c>
      <c r="C93" s="76" t="s">
        <v>16</v>
      </c>
      <c r="D93" s="76" t="s">
        <v>750</v>
      </c>
      <c r="E93" s="12" t="s">
        <v>751</v>
      </c>
      <c r="F93" s="76" t="s">
        <v>108</v>
      </c>
      <c r="G93" s="78">
        <v>7</v>
      </c>
      <c r="H93" s="79">
        <v>7</v>
      </c>
      <c r="I93" s="85">
        <v>1993</v>
      </c>
      <c r="J93" s="111"/>
      <c r="K93" s="113"/>
      <c r="L93" s="91"/>
      <c r="M93" s="92"/>
      <c r="N93" s="95">
        <v>2013</v>
      </c>
      <c r="O93" s="96" t="s">
        <v>752</v>
      </c>
      <c r="P93" s="76" t="s">
        <v>753</v>
      </c>
      <c r="Q93" s="76" t="s">
        <v>754</v>
      </c>
      <c r="R93" s="97"/>
      <c r="S93" s="97"/>
      <c r="T93" s="98">
        <f t="shared" si="28"/>
        <v>34157</v>
      </c>
      <c r="U93" s="100" t="s">
        <v>755</v>
      </c>
      <c r="V93" s="101"/>
      <c r="W93" s="97"/>
      <c r="X93" s="97">
        <f t="shared" ca="1" si="1"/>
        <v>1</v>
      </c>
      <c r="Y93" s="97" t="str">
        <f t="shared" ca="1" si="2"/>
        <v/>
      </c>
      <c r="Z93" s="103" t="str">
        <f t="shared" ca="1" si="21"/>
        <v/>
      </c>
      <c r="AA93" s="103" t="str">
        <f t="shared" ca="1" si="22"/>
        <v>Ấu Nhi 1D</v>
      </c>
      <c r="AB93" s="103" t="str">
        <f t="shared" ca="1" si="23"/>
        <v>Ấu Nhi 1</v>
      </c>
      <c r="AC93" s="103" t="str">
        <f t="shared" ca="1" si="24"/>
        <v/>
      </c>
      <c r="AD93" s="103" t="str">
        <f t="shared" ca="1" si="25"/>
        <v/>
      </c>
      <c r="AE93" s="100"/>
      <c r="AF93" s="100" t="s">
        <v>663</v>
      </c>
      <c r="AG93" s="100"/>
      <c r="AH93" s="100"/>
      <c r="AI93" s="100"/>
      <c r="AJ93" s="106"/>
      <c r="AK93" s="108" t="s">
        <v>171</v>
      </c>
      <c r="AL93" s="106"/>
      <c r="AM93" s="106"/>
      <c r="AN93" s="106"/>
      <c r="AO93" s="110"/>
      <c r="AP93" s="76" t="s">
        <v>159</v>
      </c>
      <c r="AQ93" s="76" t="s">
        <v>43</v>
      </c>
      <c r="AR93" s="97"/>
      <c r="AS93" s="97"/>
    </row>
    <row r="94" spans="1:45" ht="12.75" x14ac:dyDescent="0.2">
      <c r="A94" s="76">
        <v>91</v>
      </c>
      <c r="B94" s="77">
        <v>3490</v>
      </c>
      <c r="C94" s="76" t="s">
        <v>16</v>
      </c>
      <c r="D94" s="76" t="s">
        <v>710</v>
      </c>
      <c r="E94" s="12" t="s">
        <v>480</v>
      </c>
      <c r="F94" s="76" t="s">
        <v>108</v>
      </c>
      <c r="G94" s="78">
        <v>25</v>
      </c>
      <c r="H94" s="79">
        <v>1</v>
      </c>
      <c r="I94" s="85">
        <v>1994</v>
      </c>
      <c r="J94" s="89">
        <v>1</v>
      </c>
      <c r="K94" s="90">
        <v>1</v>
      </c>
      <c r="L94" s="91"/>
      <c r="M94" s="92"/>
      <c r="N94" s="95">
        <v>2013</v>
      </c>
      <c r="O94" s="96" t="s">
        <v>756</v>
      </c>
      <c r="P94" s="76" t="s">
        <v>757</v>
      </c>
      <c r="Q94" s="76" t="s">
        <v>758</v>
      </c>
      <c r="R94" s="97"/>
      <c r="S94" s="97"/>
      <c r="T94" s="98">
        <f t="shared" si="28"/>
        <v>34359</v>
      </c>
      <c r="U94" s="100" t="s">
        <v>759</v>
      </c>
      <c r="V94" s="101"/>
      <c r="W94" s="97"/>
      <c r="X94" s="97" t="str">
        <f t="shared" ca="1" si="1"/>
        <v/>
      </c>
      <c r="Y94" s="97" t="str">
        <f t="shared" ca="1" si="2"/>
        <v/>
      </c>
      <c r="Z94" s="103" t="str">
        <f t="shared" ca="1" si="21"/>
        <v/>
      </c>
      <c r="AA94" s="103" t="str">
        <f t="shared" ca="1" si="22"/>
        <v>Thiếu Nhi 2A</v>
      </c>
      <c r="AB94" s="103" t="str">
        <f t="shared" ca="1" si="23"/>
        <v>Thiếu Nhi 2</v>
      </c>
      <c r="AC94" s="103" t="str">
        <f t="shared" ca="1" si="24"/>
        <v/>
      </c>
      <c r="AD94" s="103" t="str">
        <f t="shared" ca="1" si="25"/>
        <v/>
      </c>
      <c r="AE94" s="100"/>
      <c r="AF94" s="100" t="s">
        <v>184</v>
      </c>
      <c r="AG94" s="100"/>
      <c r="AH94" s="100"/>
      <c r="AI94" s="100"/>
      <c r="AJ94" s="106"/>
      <c r="AK94" s="108" t="s">
        <v>147</v>
      </c>
      <c r="AL94" s="106"/>
      <c r="AM94" s="106"/>
      <c r="AN94" s="106"/>
      <c r="AO94" s="110"/>
      <c r="AP94" s="76" t="s">
        <v>205</v>
      </c>
      <c r="AQ94" s="76" t="s">
        <v>54</v>
      </c>
      <c r="AR94" s="97"/>
      <c r="AS94" s="97"/>
    </row>
    <row r="95" spans="1:45" ht="12.75" x14ac:dyDescent="0.2">
      <c r="A95" s="76">
        <v>92</v>
      </c>
      <c r="B95" s="77">
        <v>2099</v>
      </c>
      <c r="C95" s="76" t="s">
        <v>16</v>
      </c>
      <c r="D95" s="76" t="s">
        <v>760</v>
      </c>
      <c r="E95" s="12" t="s">
        <v>201</v>
      </c>
      <c r="F95" s="76" t="s">
        <v>108</v>
      </c>
      <c r="G95" s="140">
        <v>17</v>
      </c>
      <c r="H95" s="141">
        <v>8</v>
      </c>
      <c r="I95" s="142">
        <v>1995</v>
      </c>
      <c r="J95" s="111"/>
      <c r="K95" s="113"/>
      <c r="L95" s="136">
        <v>27</v>
      </c>
      <c r="M95" s="137">
        <v>8</v>
      </c>
      <c r="N95" s="95">
        <v>2015</v>
      </c>
      <c r="O95" s="96"/>
      <c r="P95" s="76"/>
      <c r="Q95" s="97"/>
      <c r="R95" s="97"/>
      <c r="S95" s="97"/>
      <c r="T95" s="98"/>
      <c r="U95" s="100" t="s">
        <v>761</v>
      </c>
      <c r="V95" s="101"/>
      <c r="W95" s="76"/>
      <c r="X95" s="97">
        <f t="shared" ca="1" si="1"/>
        <v>1</v>
      </c>
      <c r="Y95" s="97" t="str">
        <f t="shared" ca="1" si="2"/>
        <v/>
      </c>
      <c r="Z95" s="103" t="str">
        <f t="shared" ca="1" si="21"/>
        <v/>
      </c>
      <c r="AA95" s="103" t="str">
        <f t="shared" ca="1" si="22"/>
        <v>Ấu Nhi 2B</v>
      </c>
      <c r="AB95" s="103" t="str">
        <f t="shared" ca="1" si="23"/>
        <v>Ấu Nhi 2</v>
      </c>
      <c r="AC95" s="103" t="str">
        <f t="shared" ca="1" si="24"/>
        <v/>
      </c>
      <c r="AD95" s="103" t="str">
        <f t="shared" ca="1" si="25"/>
        <v/>
      </c>
      <c r="AE95" s="100"/>
      <c r="AF95" s="100"/>
      <c r="AG95" s="100"/>
      <c r="AH95" s="100"/>
      <c r="AI95" s="100"/>
      <c r="AJ95" s="106"/>
      <c r="AK95" s="106"/>
      <c r="AL95" s="106"/>
      <c r="AM95" s="106"/>
      <c r="AN95" s="106"/>
      <c r="AO95" s="110"/>
      <c r="AP95" s="76" t="s">
        <v>170</v>
      </c>
      <c r="AQ95" s="76" t="s">
        <v>44</v>
      </c>
      <c r="AR95" s="97"/>
      <c r="AS95" s="97"/>
    </row>
    <row r="96" spans="1:45" ht="12.75" x14ac:dyDescent="0.2">
      <c r="A96" s="76">
        <v>93</v>
      </c>
      <c r="B96" s="77">
        <v>2100</v>
      </c>
      <c r="C96" s="76" t="s">
        <v>16</v>
      </c>
      <c r="D96" s="76" t="s">
        <v>762</v>
      </c>
      <c r="E96" s="12" t="s">
        <v>249</v>
      </c>
      <c r="F96" s="76" t="s">
        <v>108</v>
      </c>
      <c r="G96" s="140">
        <v>24</v>
      </c>
      <c r="H96" s="141">
        <v>8</v>
      </c>
      <c r="I96" s="142">
        <v>1995</v>
      </c>
      <c r="J96" s="111"/>
      <c r="K96" s="113"/>
      <c r="L96" s="136">
        <v>27</v>
      </c>
      <c r="M96" s="137">
        <v>8</v>
      </c>
      <c r="N96" s="95">
        <v>2015</v>
      </c>
      <c r="O96" s="96"/>
      <c r="P96" s="76"/>
      <c r="Q96" s="97"/>
      <c r="R96" s="97"/>
      <c r="S96" s="97"/>
      <c r="T96" s="98"/>
      <c r="U96" s="100" t="s">
        <v>763</v>
      </c>
      <c r="V96" s="101"/>
      <c r="W96" s="76"/>
      <c r="X96" s="97">
        <f t="shared" ca="1" si="1"/>
        <v>1</v>
      </c>
      <c r="Y96" s="97" t="str">
        <f t="shared" ca="1" si="2"/>
        <v/>
      </c>
      <c r="Z96" s="103" t="str">
        <f t="shared" ca="1" si="21"/>
        <v/>
      </c>
      <c r="AA96" s="103" t="str">
        <f t="shared" ca="1" si="22"/>
        <v>Ấu Nhi 2A</v>
      </c>
      <c r="AB96" s="103" t="str">
        <f t="shared" ca="1" si="23"/>
        <v>Ấu Nhi 2</v>
      </c>
      <c r="AC96" s="103" t="str">
        <f t="shared" ca="1" si="24"/>
        <v/>
      </c>
      <c r="AD96" s="103" t="str">
        <f t="shared" ca="1" si="25"/>
        <v/>
      </c>
      <c r="AE96" s="100"/>
      <c r="AF96" s="100"/>
      <c r="AG96" s="100"/>
      <c r="AH96" s="100"/>
      <c r="AI96" s="100"/>
      <c r="AJ96" s="106"/>
      <c r="AK96" s="106"/>
      <c r="AL96" s="106"/>
      <c r="AM96" s="106"/>
      <c r="AN96" s="106"/>
      <c r="AO96" s="110"/>
      <c r="AP96" s="76" t="s">
        <v>168</v>
      </c>
      <c r="AQ96" s="76" t="s">
        <v>44</v>
      </c>
      <c r="AR96" s="97"/>
      <c r="AS96" s="97"/>
    </row>
    <row r="97" spans="1:45" ht="12.75" x14ac:dyDescent="0.2">
      <c r="A97" s="76">
        <v>94</v>
      </c>
      <c r="B97" s="77">
        <v>2105</v>
      </c>
      <c r="C97" s="76" t="s">
        <v>7</v>
      </c>
      <c r="D97" s="76" t="s">
        <v>764</v>
      </c>
      <c r="E97" s="12" t="s">
        <v>530</v>
      </c>
      <c r="F97" s="76" t="s">
        <v>96</v>
      </c>
      <c r="G97" s="140">
        <v>4</v>
      </c>
      <c r="H97" s="141">
        <v>6</v>
      </c>
      <c r="I97" s="142">
        <v>1994</v>
      </c>
      <c r="J97" s="111"/>
      <c r="K97" s="113"/>
      <c r="L97" s="136">
        <v>27</v>
      </c>
      <c r="M97" s="137">
        <v>8</v>
      </c>
      <c r="N97" s="95">
        <v>2015</v>
      </c>
      <c r="O97" s="96"/>
      <c r="P97" s="76"/>
      <c r="Q97" s="143" t="s">
        <v>765</v>
      </c>
      <c r="R97" s="97"/>
      <c r="S97" s="97"/>
      <c r="T97" s="98"/>
      <c r="U97" s="100" t="s">
        <v>766</v>
      </c>
      <c r="V97" s="101"/>
      <c r="W97" s="76"/>
      <c r="X97" s="97">
        <f t="shared" ca="1" si="1"/>
        <v>1</v>
      </c>
      <c r="Y97" s="97" t="str">
        <f t="shared" ca="1" si="2"/>
        <v/>
      </c>
      <c r="Z97" s="103" t="str">
        <f t="shared" ca="1" si="21"/>
        <v/>
      </c>
      <c r="AA97" s="103" t="str">
        <f t="shared" ca="1" si="22"/>
        <v>Ấu Nhi 2C</v>
      </c>
      <c r="AB97" s="103" t="str">
        <f t="shared" ca="1" si="23"/>
        <v>Ấu Nhi 2</v>
      </c>
      <c r="AC97" s="103" t="str">
        <f t="shared" ca="1" si="24"/>
        <v/>
      </c>
      <c r="AD97" s="103" t="str">
        <f t="shared" ca="1" si="25"/>
        <v/>
      </c>
      <c r="AE97" s="100"/>
      <c r="AF97" s="100"/>
      <c r="AG97" s="100"/>
      <c r="AH97" s="100"/>
      <c r="AI97" s="100"/>
      <c r="AJ97" s="106"/>
      <c r="AK97" s="106"/>
      <c r="AL97" s="106"/>
      <c r="AM97" s="106"/>
      <c r="AN97" s="106"/>
      <c r="AO97" s="110"/>
      <c r="AP97" s="76" t="s">
        <v>172</v>
      </c>
      <c r="AQ97" s="76" t="s">
        <v>44</v>
      </c>
      <c r="AR97" s="97"/>
      <c r="AS97" s="97"/>
    </row>
    <row r="98" spans="1:45" ht="12.75" x14ac:dyDescent="0.2">
      <c r="A98" s="76">
        <v>95</v>
      </c>
      <c r="B98" s="77">
        <v>2107</v>
      </c>
      <c r="C98" s="76" t="s">
        <v>199</v>
      </c>
      <c r="D98" s="76" t="s">
        <v>767</v>
      </c>
      <c r="E98" s="12" t="s">
        <v>438</v>
      </c>
      <c r="F98" s="76" t="s">
        <v>108</v>
      </c>
      <c r="G98" s="140">
        <v>27</v>
      </c>
      <c r="H98" s="141">
        <v>8</v>
      </c>
      <c r="I98" s="142">
        <v>1996</v>
      </c>
      <c r="J98" s="111"/>
      <c r="K98" s="113"/>
      <c r="L98" s="136">
        <v>27</v>
      </c>
      <c r="M98" s="137">
        <v>8</v>
      </c>
      <c r="N98" s="95">
        <v>2015</v>
      </c>
      <c r="O98" s="96"/>
      <c r="P98" s="76"/>
      <c r="Q98" s="143"/>
      <c r="R98" s="97"/>
      <c r="S98" s="97"/>
      <c r="T98" s="98"/>
      <c r="U98" s="100" t="s">
        <v>768</v>
      </c>
      <c r="V98" s="101"/>
      <c r="W98" s="76"/>
      <c r="X98" s="97"/>
      <c r="Y98" s="97"/>
      <c r="Z98" s="103" t="str">
        <f t="shared" ca="1" si="21"/>
        <v/>
      </c>
      <c r="AA98" s="103" t="str">
        <f t="shared" ca="1" si="22"/>
        <v>Nghĩa Sĩ 1D</v>
      </c>
      <c r="AB98" s="103" t="str">
        <f t="shared" ca="1" si="23"/>
        <v>Nghĩa Sĩ 1</v>
      </c>
      <c r="AC98" s="103" t="str">
        <f t="shared" ca="1" si="24"/>
        <v/>
      </c>
      <c r="AD98" s="103" t="str">
        <f t="shared" ca="1" si="25"/>
        <v/>
      </c>
      <c r="AE98" s="100"/>
      <c r="AF98" s="100"/>
      <c r="AG98" s="100"/>
      <c r="AH98" s="100"/>
      <c r="AI98" s="100"/>
      <c r="AJ98" s="106"/>
      <c r="AK98" s="106"/>
      <c r="AL98" s="106"/>
      <c r="AM98" s="106"/>
      <c r="AN98" s="106"/>
      <c r="AO98" s="110"/>
      <c r="AP98" s="76" t="s">
        <v>233</v>
      </c>
      <c r="AQ98" s="76" t="s">
        <v>56</v>
      </c>
      <c r="AR98" s="97"/>
      <c r="AS98" s="97"/>
    </row>
    <row r="99" spans="1:45" ht="12.75" x14ac:dyDescent="0.2">
      <c r="A99" s="76">
        <v>96</v>
      </c>
      <c r="B99" s="77">
        <v>2111</v>
      </c>
      <c r="C99" s="76" t="s">
        <v>436</v>
      </c>
      <c r="D99" s="76" t="s">
        <v>219</v>
      </c>
      <c r="E99" s="12" t="s">
        <v>769</v>
      </c>
      <c r="F99" s="76" t="s">
        <v>96</v>
      </c>
      <c r="G99" s="140">
        <v>8</v>
      </c>
      <c r="H99" s="141">
        <v>8</v>
      </c>
      <c r="I99" s="142">
        <v>1995</v>
      </c>
      <c r="J99" s="111"/>
      <c r="K99" s="113"/>
      <c r="L99" s="136">
        <v>27</v>
      </c>
      <c r="M99" s="137">
        <v>8</v>
      </c>
      <c r="N99" s="95">
        <v>2015</v>
      </c>
      <c r="O99" s="96"/>
      <c r="P99" s="76"/>
      <c r="Q99" s="97"/>
      <c r="R99" s="97"/>
      <c r="S99" s="97"/>
      <c r="T99" s="98"/>
      <c r="U99" s="100" t="s">
        <v>770</v>
      </c>
      <c r="V99" s="101"/>
      <c r="W99" s="76"/>
      <c r="X99" s="97"/>
      <c r="Y99" s="97"/>
      <c r="Z99" s="103" t="str">
        <f t="shared" ca="1" si="21"/>
        <v/>
      </c>
      <c r="AA99" s="103" t="str">
        <f t="shared" ca="1" si="22"/>
        <v>Thiếu Nhi 1B</v>
      </c>
      <c r="AB99" s="103" t="str">
        <f t="shared" ca="1" si="23"/>
        <v>Thiếu Nhi 1</v>
      </c>
      <c r="AC99" s="103" t="str">
        <f t="shared" ca="1" si="24"/>
        <v/>
      </c>
      <c r="AD99" s="103" t="str">
        <f t="shared" ca="1" si="25"/>
        <v/>
      </c>
      <c r="AE99" s="100"/>
      <c r="AF99" s="100"/>
      <c r="AG99" s="100"/>
      <c r="AH99" s="100"/>
      <c r="AI99" s="100"/>
      <c r="AJ99" s="106"/>
      <c r="AK99" s="106"/>
      <c r="AL99" s="106"/>
      <c r="AM99" s="106"/>
      <c r="AN99" s="106"/>
      <c r="AO99" s="110"/>
      <c r="AP99" s="76" t="s">
        <v>189</v>
      </c>
      <c r="AQ99" s="76" t="s">
        <v>48</v>
      </c>
      <c r="AR99" s="97"/>
      <c r="AS99" s="97"/>
    </row>
    <row r="100" spans="1:45" ht="12.75" x14ac:dyDescent="0.2">
      <c r="A100" s="76">
        <v>97</v>
      </c>
      <c r="B100" s="77">
        <v>2112</v>
      </c>
      <c r="C100" s="76" t="s">
        <v>16</v>
      </c>
      <c r="D100" s="76" t="s">
        <v>771</v>
      </c>
      <c r="E100" s="12" t="s">
        <v>772</v>
      </c>
      <c r="F100" s="76" t="s">
        <v>108</v>
      </c>
      <c r="G100" s="140">
        <v>6</v>
      </c>
      <c r="H100" s="141">
        <v>11</v>
      </c>
      <c r="I100" s="142">
        <v>1995</v>
      </c>
      <c r="J100" s="111"/>
      <c r="K100" s="113"/>
      <c r="L100" s="136">
        <v>27</v>
      </c>
      <c r="M100" s="137">
        <v>8</v>
      </c>
      <c r="N100" s="95">
        <v>2015</v>
      </c>
      <c r="O100" s="96"/>
      <c r="P100" s="76"/>
      <c r="Q100" s="97"/>
      <c r="R100" s="97"/>
      <c r="S100" s="97"/>
      <c r="T100" s="98"/>
      <c r="U100" s="100" t="s">
        <v>773</v>
      </c>
      <c r="V100" s="101"/>
      <c r="W100" s="76"/>
      <c r="X100" s="97"/>
      <c r="Y100" s="97"/>
      <c r="Z100" s="103" t="str">
        <f t="shared" ref="Z100:Z131" ca="1" si="29">IF(ISBLANK(INDIRECT(CauHinh.HuynhTruong.ChucVuHienTai&amp;ROW())),"",INDIRECT(CauHinh.HuynhTruong.ChucVuHienTai&amp;ROW()))</f>
        <v/>
      </c>
      <c r="AA100" s="103" t="str">
        <f t="shared" ref="AA100:AA131" ca="1" si="30">IF(ISBLANK(INDIRECT(CauHinh.HuynhTruong.ChiDoanHienTai&amp;ROW())),"",INDIRECT(CauHinh.HuynhTruong.ChiDoanHienTai&amp;ROW()))</f>
        <v>Ấu Nhi 1C</v>
      </c>
      <c r="AB100" s="103" t="str">
        <f t="shared" ref="AB100:AB131" ca="1" si="31">IF(ISBLANK(INDIRECT(CauHinh.HuynhTruong.PhanDoanHienTai&amp;ROW())),"",INDIRECT(CauHinh.HuynhTruong.PhanDoanHienTai&amp;ROW()))</f>
        <v>Ấu Nhi 1</v>
      </c>
      <c r="AC100" s="103" t="str">
        <f t="shared" ref="AC100:AC131" ca="1" si="32">IF(ISBLANK(INDIRECT(CauHinh.HuynhTruong.TinhTrangHienTai&amp;ROW())),"",INDIRECT(CauHinh.HuynhTruong.TinhTrangHienTai&amp;ROW()))</f>
        <v/>
      </c>
      <c r="AD100" s="103" t="str">
        <f t="shared" ref="AD100:AD131" ca="1" si="33">IF(ISBLANK(INDIRECT(CauHinh.HuynhTruong.GhiChuHienTai&amp;ROW())),"",INDIRECT(CauHinh.HuynhTruong.GhiChuHienTai&amp;ROW()))</f>
        <v/>
      </c>
      <c r="AE100" s="100"/>
      <c r="AF100" s="100"/>
      <c r="AG100" s="100"/>
      <c r="AH100" s="100"/>
      <c r="AI100" s="100"/>
      <c r="AJ100" s="106"/>
      <c r="AK100" s="106"/>
      <c r="AL100" s="106"/>
      <c r="AM100" s="106"/>
      <c r="AN100" s="106"/>
      <c r="AO100" s="110"/>
      <c r="AP100" s="76" t="s">
        <v>157</v>
      </c>
      <c r="AQ100" s="76" t="s">
        <v>43</v>
      </c>
      <c r="AR100" s="97"/>
      <c r="AS100" s="97"/>
    </row>
    <row r="101" spans="1:45" ht="12.75" x14ac:dyDescent="0.2">
      <c r="A101" s="76">
        <v>98</v>
      </c>
      <c r="B101" s="77">
        <v>2114</v>
      </c>
      <c r="C101" s="76" t="s">
        <v>7</v>
      </c>
      <c r="D101" s="76" t="s">
        <v>188</v>
      </c>
      <c r="E101" s="12" t="s">
        <v>502</v>
      </c>
      <c r="F101" s="76" t="s">
        <v>96</v>
      </c>
      <c r="G101" s="140">
        <v>8</v>
      </c>
      <c r="H101" s="141">
        <v>12</v>
      </c>
      <c r="I101" s="142">
        <v>1996</v>
      </c>
      <c r="J101" s="111"/>
      <c r="K101" s="113"/>
      <c r="L101" s="136">
        <v>27</v>
      </c>
      <c r="M101" s="137">
        <v>8</v>
      </c>
      <c r="N101" s="95">
        <v>2015</v>
      </c>
      <c r="O101" s="96"/>
      <c r="P101" s="76"/>
      <c r="Q101" s="97"/>
      <c r="R101" s="97"/>
      <c r="S101" s="97"/>
      <c r="T101" s="98"/>
      <c r="U101" s="100" t="s">
        <v>774</v>
      </c>
      <c r="V101" s="101"/>
      <c r="W101" s="76"/>
      <c r="X101" s="97"/>
      <c r="Y101" s="97"/>
      <c r="Z101" s="103" t="str">
        <f t="shared" ca="1" si="29"/>
        <v/>
      </c>
      <c r="AA101" s="103" t="str">
        <f t="shared" ca="1" si="30"/>
        <v>Ấu Nhi 3C</v>
      </c>
      <c r="AB101" s="103" t="str">
        <f t="shared" ca="1" si="31"/>
        <v>Ấu Nhi 3</v>
      </c>
      <c r="AC101" s="103" t="str">
        <f t="shared" ca="1" si="32"/>
        <v/>
      </c>
      <c r="AD101" s="103" t="str">
        <f t="shared" ca="1" si="33"/>
        <v/>
      </c>
      <c r="AE101" s="100"/>
      <c r="AF101" s="100"/>
      <c r="AG101" s="100"/>
      <c r="AH101" s="100"/>
      <c r="AI101" s="100"/>
      <c r="AJ101" s="106"/>
      <c r="AK101" s="106"/>
      <c r="AL101" s="106"/>
      <c r="AM101" s="106"/>
      <c r="AN101" s="106"/>
      <c r="AO101" s="110"/>
      <c r="AP101" s="76" t="s">
        <v>179</v>
      </c>
      <c r="AQ101" s="76" t="s">
        <v>46</v>
      </c>
      <c r="AR101" s="97"/>
      <c r="AS101" s="97"/>
    </row>
    <row r="102" spans="1:45" ht="12.75" x14ac:dyDescent="0.2">
      <c r="A102" s="76">
        <v>99</v>
      </c>
      <c r="B102" s="77">
        <v>2115</v>
      </c>
      <c r="C102" s="76" t="s">
        <v>16</v>
      </c>
      <c r="D102" s="76" t="s">
        <v>775</v>
      </c>
      <c r="E102" s="12" t="s">
        <v>361</v>
      </c>
      <c r="F102" s="76" t="s">
        <v>108</v>
      </c>
      <c r="G102" s="140">
        <v>22</v>
      </c>
      <c r="H102" s="141">
        <v>1</v>
      </c>
      <c r="I102" s="142">
        <v>1995</v>
      </c>
      <c r="J102" s="111"/>
      <c r="K102" s="113"/>
      <c r="L102" s="136">
        <v>27</v>
      </c>
      <c r="M102" s="137">
        <v>8</v>
      </c>
      <c r="N102" s="95">
        <v>2015</v>
      </c>
      <c r="O102" s="96" t="s">
        <v>776</v>
      </c>
      <c r="P102" s="76"/>
      <c r="Q102" s="97"/>
      <c r="R102" s="97"/>
      <c r="S102" s="97"/>
      <c r="T102" s="98"/>
      <c r="U102" s="100" t="s">
        <v>777</v>
      </c>
      <c r="V102" s="101"/>
      <c r="W102" s="76"/>
      <c r="X102" s="97"/>
      <c r="Y102" s="97"/>
      <c r="Z102" s="103" t="str">
        <f t="shared" ca="1" si="29"/>
        <v/>
      </c>
      <c r="AA102" s="103" t="str">
        <f t="shared" ca="1" si="30"/>
        <v>Thiếu Nhi 1C</v>
      </c>
      <c r="AB102" s="103" t="str">
        <f t="shared" ca="1" si="31"/>
        <v>Thiếu Nhi 1</v>
      </c>
      <c r="AC102" s="103" t="str">
        <f t="shared" ca="1" si="32"/>
        <v/>
      </c>
      <c r="AD102" s="103" t="str">
        <f t="shared" ca="1" si="33"/>
        <v/>
      </c>
      <c r="AE102" s="100"/>
      <c r="AF102" s="100"/>
      <c r="AG102" s="100"/>
      <c r="AH102" s="100"/>
      <c r="AI102" s="100"/>
      <c r="AJ102" s="106"/>
      <c r="AK102" s="106"/>
      <c r="AL102" s="106"/>
      <c r="AM102" s="106"/>
      <c r="AN102" s="106"/>
      <c r="AO102" s="110"/>
      <c r="AP102" s="76" t="s">
        <v>190</v>
      </c>
      <c r="AQ102" s="76" t="s">
        <v>48</v>
      </c>
      <c r="AR102" s="97"/>
      <c r="AS102" s="97"/>
    </row>
    <row r="103" spans="1:45" ht="12.75" x14ac:dyDescent="0.2">
      <c r="A103" s="76">
        <v>100</v>
      </c>
      <c r="B103" s="77">
        <v>2117</v>
      </c>
      <c r="C103" s="76" t="s">
        <v>7</v>
      </c>
      <c r="D103" s="76" t="s">
        <v>778</v>
      </c>
      <c r="E103" s="12" t="s">
        <v>518</v>
      </c>
      <c r="F103" s="76" t="s">
        <v>96</v>
      </c>
      <c r="G103" s="140">
        <v>20</v>
      </c>
      <c r="H103" s="141">
        <v>7</v>
      </c>
      <c r="I103" s="142">
        <v>1996</v>
      </c>
      <c r="J103" s="111"/>
      <c r="K103" s="113"/>
      <c r="L103" s="136">
        <v>27</v>
      </c>
      <c r="M103" s="137">
        <v>8</v>
      </c>
      <c r="N103" s="95">
        <v>2015</v>
      </c>
      <c r="O103" s="96"/>
      <c r="P103" s="76"/>
      <c r="Q103" s="143" t="s">
        <v>765</v>
      </c>
      <c r="R103" s="97"/>
      <c r="S103" s="97"/>
      <c r="T103" s="98"/>
      <c r="U103" s="100" t="s">
        <v>779</v>
      </c>
      <c r="V103" s="101"/>
      <c r="W103" s="76"/>
      <c r="X103" s="97"/>
      <c r="Y103" s="97"/>
      <c r="Z103" s="103" t="str">
        <f t="shared" ca="1" si="29"/>
        <v/>
      </c>
      <c r="AA103" s="103" t="str">
        <f t="shared" ca="1" si="30"/>
        <v>Ấu Nhi 2D</v>
      </c>
      <c r="AB103" s="103" t="str">
        <f t="shared" ca="1" si="31"/>
        <v>Ấu Nhi 2</v>
      </c>
      <c r="AC103" s="103" t="str">
        <f t="shared" ca="1" si="32"/>
        <v/>
      </c>
      <c r="AD103" s="103" t="str">
        <f t="shared" ca="1" si="33"/>
        <v/>
      </c>
      <c r="AE103" s="100"/>
      <c r="AF103" s="100"/>
      <c r="AG103" s="100"/>
      <c r="AH103" s="100"/>
      <c r="AI103" s="100"/>
      <c r="AJ103" s="106"/>
      <c r="AK103" s="106"/>
      <c r="AL103" s="106"/>
      <c r="AM103" s="106"/>
      <c r="AN103" s="106"/>
      <c r="AO103" s="110"/>
      <c r="AP103" s="76" t="s">
        <v>173</v>
      </c>
      <c r="AQ103" s="76" t="s">
        <v>44</v>
      </c>
      <c r="AR103" s="97"/>
      <c r="AS103" s="97"/>
    </row>
    <row r="104" spans="1:45" ht="12.75" x14ac:dyDescent="0.2">
      <c r="A104" s="76">
        <v>101</v>
      </c>
      <c r="B104" s="77">
        <v>2118</v>
      </c>
      <c r="C104" s="76" t="s">
        <v>7</v>
      </c>
      <c r="D104" s="76" t="s">
        <v>780</v>
      </c>
      <c r="E104" s="12" t="s">
        <v>579</v>
      </c>
      <c r="F104" s="76" t="s">
        <v>96</v>
      </c>
      <c r="G104" s="140">
        <v>20</v>
      </c>
      <c r="H104" s="141">
        <v>6</v>
      </c>
      <c r="I104" s="142">
        <v>1996</v>
      </c>
      <c r="J104" s="111"/>
      <c r="K104" s="113"/>
      <c r="L104" s="136">
        <v>27</v>
      </c>
      <c r="M104" s="137">
        <v>8</v>
      </c>
      <c r="N104" s="95">
        <v>2015</v>
      </c>
      <c r="O104" s="96"/>
      <c r="P104" s="76"/>
      <c r="Q104" s="97"/>
      <c r="R104" s="97"/>
      <c r="S104" s="97"/>
      <c r="T104" s="98"/>
      <c r="U104" s="100" t="s">
        <v>781</v>
      </c>
      <c r="V104" s="101"/>
      <c r="W104" s="76"/>
      <c r="X104" s="97"/>
      <c r="Y104" s="97"/>
      <c r="Z104" s="103" t="str">
        <f t="shared" ca="1" si="29"/>
        <v/>
      </c>
      <c r="AA104" s="103" t="str">
        <f t="shared" ca="1" si="30"/>
        <v>Chiên Con C</v>
      </c>
      <c r="AB104" s="103" t="str">
        <f t="shared" ca="1" si="31"/>
        <v>Chiên Con</v>
      </c>
      <c r="AC104" s="103" t="str">
        <f t="shared" ca="1" si="32"/>
        <v/>
      </c>
      <c r="AD104" s="103" t="str">
        <f t="shared" ca="1" si="33"/>
        <v/>
      </c>
      <c r="AE104" s="100"/>
      <c r="AF104" s="100"/>
      <c r="AG104" s="100"/>
      <c r="AH104" s="100"/>
      <c r="AI104" s="100"/>
      <c r="AJ104" s="106"/>
      <c r="AK104" s="106"/>
      <c r="AL104" s="106"/>
      <c r="AM104" s="106"/>
      <c r="AN104" s="106"/>
      <c r="AO104" s="110"/>
      <c r="AP104" s="76" t="s">
        <v>139</v>
      </c>
      <c r="AQ104" s="76" t="s">
        <v>40</v>
      </c>
      <c r="AR104" s="97"/>
      <c r="AS104" s="97"/>
    </row>
    <row r="105" spans="1:45" ht="12.75" x14ac:dyDescent="0.2">
      <c r="A105" s="76">
        <v>102</v>
      </c>
      <c r="B105" s="77">
        <v>2119</v>
      </c>
      <c r="C105" s="76" t="s">
        <v>16</v>
      </c>
      <c r="D105" s="76" t="s">
        <v>782</v>
      </c>
      <c r="E105" s="12" t="s">
        <v>783</v>
      </c>
      <c r="F105" s="76" t="s">
        <v>108</v>
      </c>
      <c r="G105" s="140">
        <v>12</v>
      </c>
      <c r="H105" s="141">
        <v>12</v>
      </c>
      <c r="I105" s="142">
        <v>1995</v>
      </c>
      <c r="J105" s="111"/>
      <c r="K105" s="113"/>
      <c r="L105" s="136">
        <v>27</v>
      </c>
      <c r="M105" s="137">
        <v>8</v>
      </c>
      <c r="N105" s="95">
        <v>2015</v>
      </c>
      <c r="O105" s="96"/>
      <c r="P105" s="76"/>
      <c r="Q105" s="143"/>
      <c r="R105" s="97"/>
      <c r="S105" s="97"/>
      <c r="T105" s="98"/>
      <c r="U105" s="100" t="s">
        <v>784</v>
      </c>
      <c r="V105" s="101"/>
      <c r="W105" s="76"/>
      <c r="X105" s="97"/>
      <c r="Y105" s="97"/>
      <c r="Z105" s="103" t="str">
        <f t="shared" ca="1" si="29"/>
        <v/>
      </c>
      <c r="AA105" s="103" t="str">
        <f t="shared" ca="1" si="30"/>
        <v>Chiên Con B</v>
      </c>
      <c r="AB105" s="103" t="str">
        <f t="shared" ca="1" si="31"/>
        <v>Chiên Con</v>
      </c>
      <c r="AC105" s="103" t="str">
        <f t="shared" ca="1" si="32"/>
        <v/>
      </c>
      <c r="AD105" s="103" t="str">
        <f t="shared" ca="1" si="33"/>
        <v/>
      </c>
      <c r="AE105" s="100"/>
      <c r="AF105" s="100"/>
      <c r="AG105" s="100"/>
      <c r="AH105" s="100"/>
      <c r="AI105" s="100"/>
      <c r="AJ105" s="106"/>
      <c r="AK105" s="106"/>
      <c r="AL105" s="106"/>
      <c r="AM105" s="106"/>
      <c r="AN105" s="106"/>
      <c r="AO105" s="110"/>
      <c r="AP105" s="76" t="s">
        <v>127</v>
      </c>
      <c r="AQ105" s="76" t="s">
        <v>40</v>
      </c>
      <c r="AR105" s="97"/>
      <c r="AS105" s="97"/>
    </row>
    <row r="106" spans="1:45" ht="12.75" x14ac:dyDescent="0.2">
      <c r="A106" s="76">
        <v>103</v>
      </c>
      <c r="B106" s="77">
        <v>2124</v>
      </c>
      <c r="C106" s="76" t="s">
        <v>436</v>
      </c>
      <c r="D106" s="76" t="s">
        <v>785</v>
      </c>
      <c r="E106" s="12" t="s">
        <v>441</v>
      </c>
      <c r="F106" s="76" t="s">
        <v>96</v>
      </c>
      <c r="G106" s="140">
        <v>8</v>
      </c>
      <c r="H106" s="141">
        <v>9</v>
      </c>
      <c r="I106" s="142">
        <v>1996</v>
      </c>
      <c r="J106" s="111"/>
      <c r="K106" s="113"/>
      <c r="L106" s="136">
        <v>27</v>
      </c>
      <c r="M106" s="137">
        <v>8</v>
      </c>
      <c r="N106" s="95">
        <v>2015</v>
      </c>
      <c r="O106" s="96"/>
      <c r="P106" s="76"/>
      <c r="Q106" s="97"/>
      <c r="R106" s="97"/>
      <c r="S106" s="97"/>
      <c r="T106" s="98"/>
      <c r="U106" s="100" t="s">
        <v>786</v>
      </c>
      <c r="V106" s="101"/>
      <c r="W106" s="76"/>
      <c r="X106" s="97"/>
      <c r="Y106" s="97"/>
      <c r="Z106" s="103" t="str">
        <f t="shared" ca="1" si="29"/>
        <v/>
      </c>
      <c r="AA106" s="103" t="str">
        <f t="shared" ca="1" si="30"/>
        <v>Nghĩa Sĩ 1B</v>
      </c>
      <c r="AB106" s="103" t="str">
        <f t="shared" ca="1" si="31"/>
        <v>Nghĩa Sĩ 1</v>
      </c>
      <c r="AC106" s="103" t="str">
        <f t="shared" ca="1" si="32"/>
        <v/>
      </c>
      <c r="AD106" s="103" t="str">
        <f t="shared" ca="1" si="33"/>
        <v/>
      </c>
      <c r="AE106" s="100"/>
      <c r="AF106" s="100"/>
      <c r="AG106" s="100"/>
      <c r="AH106" s="100"/>
      <c r="AI106" s="100"/>
      <c r="AJ106" s="106"/>
      <c r="AK106" s="106"/>
      <c r="AL106" s="106"/>
      <c r="AM106" s="106"/>
      <c r="AN106" s="106"/>
      <c r="AO106" s="110"/>
      <c r="AP106" s="76" t="s">
        <v>228</v>
      </c>
      <c r="AQ106" s="76" t="s">
        <v>56</v>
      </c>
      <c r="AR106" s="97"/>
      <c r="AS106" s="97"/>
    </row>
    <row r="107" spans="1:45" ht="12.75" x14ac:dyDescent="0.2">
      <c r="A107" s="76">
        <v>104</v>
      </c>
      <c r="B107" s="77">
        <v>2125</v>
      </c>
      <c r="C107" s="76" t="s">
        <v>267</v>
      </c>
      <c r="D107" s="76" t="s">
        <v>736</v>
      </c>
      <c r="E107" s="12" t="s">
        <v>787</v>
      </c>
      <c r="F107" s="76" t="s">
        <v>96</v>
      </c>
      <c r="G107" s="140">
        <v>5</v>
      </c>
      <c r="H107" s="141">
        <v>1</v>
      </c>
      <c r="I107" s="142">
        <v>1995</v>
      </c>
      <c r="J107" s="111"/>
      <c r="K107" s="113"/>
      <c r="L107" s="136">
        <v>27</v>
      </c>
      <c r="M107" s="137">
        <v>8</v>
      </c>
      <c r="N107" s="95">
        <v>2015</v>
      </c>
      <c r="O107" s="96"/>
      <c r="P107" s="76"/>
      <c r="Q107" s="143" t="s">
        <v>788</v>
      </c>
      <c r="R107" s="97"/>
      <c r="S107" s="97"/>
      <c r="T107" s="98"/>
      <c r="U107" s="100" t="s">
        <v>789</v>
      </c>
      <c r="V107" s="101"/>
      <c r="W107" s="76"/>
      <c r="X107" s="97"/>
      <c r="Y107" s="97"/>
      <c r="Z107" s="103" t="str">
        <f t="shared" ca="1" si="29"/>
        <v/>
      </c>
      <c r="AA107" s="103" t="str">
        <f t="shared" ca="1" si="30"/>
        <v>Ấu Nhi 2E</v>
      </c>
      <c r="AB107" s="103" t="str">
        <f t="shared" ca="1" si="31"/>
        <v>Ấu Nhi 2</v>
      </c>
      <c r="AC107" s="103" t="str">
        <f t="shared" ca="1" si="32"/>
        <v/>
      </c>
      <c r="AD107" s="103" t="str">
        <f t="shared" ca="1" si="33"/>
        <v/>
      </c>
      <c r="AE107" s="100"/>
      <c r="AF107" s="100"/>
      <c r="AG107" s="100"/>
      <c r="AH107" s="100"/>
      <c r="AI107" s="100"/>
      <c r="AJ107" s="106"/>
      <c r="AK107" s="106"/>
      <c r="AL107" s="106"/>
      <c r="AM107" s="106"/>
      <c r="AN107" s="106"/>
      <c r="AO107" s="110"/>
      <c r="AP107" s="76" t="s">
        <v>175</v>
      </c>
      <c r="AQ107" s="76" t="s">
        <v>44</v>
      </c>
      <c r="AR107" s="97"/>
      <c r="AS107" s="97"/>
    </row>
    <row r="108" spans="1:45" ht="12.75" x14ac:dyDescent="0.2">
      <c r="A108" s="76">
        <v>105</v>
      </c>
      <c r="B108" s="77">
        <v>2128</v>
      </c>
      <c r="C108" s="76" t="s">
        <v>436</v>
      </c>
      <c r="D108" s="76" t="s">
        <v>790</v>
      </c>
      <c r="E108" s="12" t="s">
        <v>462</v>
      </c>
      <c r="F108" s="76" t="s">
        <v>96</v>
      </c>
      <c r="G108" s="140">
        <v>7</v>
      </c>
      <c r="H108" s="141">
        <v>8</v>
      </c>
      <c r="I108" s="142">
        <v>1995</v>
      </c>
      <c r="J108" s="111"/>
      <c r="K108" s="113"/>
      <c r="L108" s="136">
        <v>27</v>
      </c>
      <c r="M108" s="137">
        <v>8</v>
      </c>
      <c r="N108" s="95">
        <v>2015</v>
      </c>
      <c r="O108" s="96"/>
      <c r="P108" s="76"/>
      <c r="Q108" s="97"/>
      <c r="R108" s="97"/>
      <c r="S108" s="97"/>
      <c r="T108" s="98"/>
      <c r="U108" s="100" t="s">
        <v>791</v>
      </c>
      <c r="V108" s="101"/>
      <c r="W108" s="76"/>
      <c r="X108" s="97"/>
      <c r="Y108" s="97"/>
      <c r="Z108" s="103" t="str">
        <f t="shared" ca="1" si="29"/>
        <v/>
      </c>
      <c r="AA108" s="103" t="str">
        <f t="shared" ca="1" si="30"/>
        <v>Ấu Nhi 2E</v>
      </c>
      <c r="AB108" s="103" t="str">
        <f t="shared" ca="1" si="31"/>
        <v>Ấu Nhi 2</v>
      </c>
      <c r="AC108" s="103" t="str">
        <f t="shared" ca="1" si="32"/>
        <v/>
      </c>
      <c r="AD108" s="103" t="str">
        <f t="shared" ca="1" si="33"/>
        <v/>
      </c>
      <c r="AE108" s="100"/>
      <c r="AF108" s="100"/>
      <c r="AG108" s="100"/>
      <c r="AH108" s="100"/>
      <c r="AI108" s="100"/>
      <c r="AJ108" s="106"/>
      <c r="AK108" s="106"/>
      <c r="AL108" s="106"/>
      <c r="AM108" s="106"/>
      <c r="AN108" s="106"/>
      <c r="AO108" s="110"/>
      <c r="AP108" s="76" t="s">
        <v>175</v>
      </c>
      <c r="AQ108" s="76" t="s">
        <v>44</v>
      </c>
      <c r="AR108" s="97"/>
      <c r="AS108" s="97"/>
    </row>
    <row r="109" spans="1:45" ht="12.75" x14ac:dyDescent="0.2">
      <c r="A109" s="76">
        <v>106</v>
      </c>
      <c r="B109" s="77">
        <v>2130</v>
      </c>
      <c r="C109" s="76" t="s">
        <v>436</v>
      </c>
      <c r="D109" s="76" t="s">
        <v>792</v>
      </c>
      <c r="E109" s="12" t="s">
        <v>793</v>
      </c>
      <c r="F109" s="76" t="s">
        <v>96</v>
      </c>
      <c r="G109" s="140">
        <v>30</v>
      </c>
      <c r="H109" s="141">
        <v>8</v>
      </c>
      <c r="I109" s="142">
        <v>1995</v>
      </c>
      <c r="J109" s="111"/>
      <c r="K109" s="113"/>
      <c r="L109" s="136">
        <v>27</v>
      </c>
      <c r="M109" s="137">
        <v>8</v>
      </c>
      <c r="N109" s="95">
        <v>2015</v>
      </c>
      <c r="O109" s="96"/>
      <c r="P109" s="76"/>
      <c r="Q109" s="97"/>
      <c r="R109" s="97"/>
      <c r="S109" s="97"/>
      <c r="T109" s="98"/>
      <c r="U109" s="100" t="s">
        <v>794</v>
      </c>
      <c r="V109" s="101"/>
      <c r="W109" s="76"/>
      <c r="X109" s="97"/>
      <c r="Y109" s="97"/>
      <c r="Z109" s="103" t="str">
        <f t="shared" ca="1" si="29"/>
        <v/>
      </c>
      <c r="AA109" s="103" t="str">
        <f t="shared" ca="1" si="30"/>
        <v>Chiên Con D</v>
      </c>
      <c r="AB109" s="103" t="str">
        <f t="shared" ca="1" si="31"/>
        <v>Chiên Con</v>
      </c>
      <c r="AC109" s="103" t="str">
        <f t="shared" ca="1" si="32"/>
        <v/>
      </c>
      <c r="AD109" s="103" t="str">
        <f t="shared" ca="1" si="33"/>
        <v/>
      </c>
      <c r="AE109" s="100"/>
      <c r="AF109" s="100"/>
      <c r="AG109" s="100"/>
      <c r="AH109" s="100"/>
      <c r="AI109" s="100"/>
      <c r="AJ109" s="106"/>
      <c r="AK109" s="106"/>
      <c r="AL109" s="106"/>
      <c r="AM109" s="106"/>
      <c r="AN109" s="106"/>
      <c r="AO109" s="110"/>
      <c r="AP109" s="76" t="s">
        <v>144</v>
      </c>
      <c r="AQ109" s="76" t="s">
        <v>40</v>
      </c>
      <c r="AR109" s="97"/>
      <c r="AS109" s="97"/>
    </row>
    <row r="110" spans="1:45" ht="12.75" x14ac:dyDescent="0.2">
      <c r="A110" s="76">
        <v>107</v>
      </c>
      <c r="B110" s="77">
        <v>3491</v>
      </c>
      <c r="C110" s="76" t="s">
        <v>16</v>
      </c>
      <c r="D110" s="76" t="s">
        <v>795</v>
      </c>
      <c r="E110" s="12" t="s">
        <v>796</v>
      </c>
      <c r="F110" s="76" t="s">
        <v>108</v>
      </c>
      <c r="G110" s="140"/>
      <c r="H110" s="141"/>
      <c r="I110" s="142"/>
      <c r="J110" s="111"/>
      <c r="K110" s="113"/>
      <c r="L110" s="136"/>
      <c r="M110" s="137"/>
      <c r="N110" s="95"/>
      <c r="O110" s="96"/>
      <c r="P110" s="76"/>
      <c r="Q110" s="97"/>
      <c r="R110" s="97"/>
      <c r="S110" s="97"/>
      <c r="T110" s="98"/>
      <c r="U110" s="100" t="s">
        <v>797</v>
      </c>
      <c r="V110" s="101"/>
      <c r="W110" s="76"/>
      <c r="X110" s="97"/>
      <c r="Y110" s="97"/>
      <c r="Z110" s="103" t="str">
        <f t="shared" ca="1" si="29"/>
        <v/>
      </c>
      <c r="AA110" s="103" t="str">
        <f t="shared" ca="1" si="30"/>
        <v>Ấu Nhi 2C</v>
      </c>
      <c r="AB110" s="103" t="str">
        <f t="shared" ca="1" si="31"/>
        <v>Ấu Nhi 2</v>
      </c>
      <c r="AC110" s="103" t="str">
        <f t="shared" ca="1" si="32"/>
        <v/>
      </c>
      <c r="AD110" s="103" t="str">
        <f t="shared" ca="1" si="33"/>
        <v>Trợ úy</v>
      </c>
      <c r="AE110" s="100"/>
      <c r="AF110" s="100"/>
      <c r="AG110" s="100"/>
      <c r="AH110" s="100"/>
      <c r="AI110" s="100"/>
      <c r="AJ110" s="106"/>
      <c r="AK110" s="106"/>
      <c r="AL110" s="106"/>
      <c r="AM110" s="106"/>
      <c r="AN110" s="106"/>
      <c r="AO110" s="110"/>
      <c r="AP110" s="76" t="s">
        <v>172</v>
      </c>
      <c r="AQ110" s="76" t="s">
        <v>44</v>
      </c>
      <c r="AR110" s="97"/>
      <c r="AS110" s="76" t="s">
        <v>377</v>
      </c>
    </row>
    <row r="111" spans="1:45" ht="12.75" x14ac:dyDescent="0.2">
      <c r="A111" s="76">
        <v>108</v>
      </c>
      <c r="B111" s="77">
        <v>3492</v>
      </c>
      <c r="C111" s="76" t="s">
        <v>16</v>
      </c>
      <c r="D111" s="76" t="s">
        <v>664</v>
      </c>
      <c r="E111" s="12" t="s">
        <v>798</v>
      </c>
      <c r="F111" s="76" t="s">
        <v>108</v>
      </c>
      <c r="G111" s="140"/>
      <c r="H111" s="141"/>
      <c r="I111" s="142"/>
      <c r="J111" s="111"/>
      <c r="K111" s="113"/>
      <c r="L111" s="136"/>
      <c r="M111" s="137"/>
      <c r="N111" s="95"/>
      <c r="O111" s="96"/>
      <c r="P111" s="76"/>
      <c r="Q111" s="97"/>
      <c r="R111" s="97"/>
      <c r="S111" s="97"/>
      <c r="T111" s="98"/>
      <c r="U111" s="100" t="s">
        <v>799</v>
      </c>
      <c r="V111" s="101"/>
      <c r="W111" s="76"/>
      <c r="X111" s="97"/>
      <c r="Y111" s="97"/>
      <c r="Z111" s="103" t="str">
        <f t="shared" ca="1" si="29"/>
        <v/>
      </c>
      <c r="AA111" s="103" t="str">
        <f t="shared" ca="1" si="30"/>
        <v>Ấu Nhi 2D</v>
      </c>
      <c r="AB111" s="103" t="str">
        <f t="shared" ca="1" si="31"/>
        <v>Ấu Nhi 2</v>
      </c>
      <c r="AC111" s="103" t="str">
        <f t="shared" ca="1" si="32"/>
        <v/>
      </c>
      <c r="AD111" s="103" t="str">
        <f t="shared" ca="1" si="33"/>
        <v>Trợ úy</v>
      </c>
      <c r="AE111" s="100"/>
      <c r="AF111" s="100"/>
      <c r="AG111" s="100"/>
      <c r="AH111" s="100"/>
      <c r="AI111" s="100"/>
      <c r="AJ111" s="106"/>
      <c r="AK111" s="106"/>
      <c r="AL111" s="106"/>
      <c r="AM111" s="106"/>
      <c r="AN111" s="106"/>
      <c r="AO111" s="110"/>
      <c r="AP111" s="76" t="s">
        <v>173</v>
      </c>
      <c r="AQ111" s="76" t="s">
        <v>44</v>
      </c>
      <c r="AR111" s="97"/>
      <c r="AS111" s="76" t="s">
        <v>377</v>
      </c>
    </row>
    <row r="112" spans="1:45" ht="12.75" x14ac:dyDescent="0.2">
      <c r="A112" s="76">
        <v>109</v>
      </c>
      <c r="B112" s="77">
        <v>3493</v>
      </c>
      <c r="C112" s="76" t="s">
        <v>16</v>
      </c>
      <c r="D112" s="76" t="s">
        <v>800</v>
      </c>
      <c r="E112" s="12" t="s">
        <v>285</v>
      </c>
      <c r="F112" s="76" t="s">
        <v>108</v>
      </c>
      <c r="G112" s="140"/>
      <c r="H112" s="141"/>
      <c r="I112" s="142"/>
      <c r="J112" s="111"/>
      <c r="K112" s="113"/>
      <c r="L112" s="136"/>
      <c r="M112" s="137"/>
      <c r="N112" s="95"/>
      <c r="O112" s="96"/>
      <c r="P112" s="76"/>
      <c r="Q112" s="97"/>
      <c r="R112" s="97"/>
      <c r="S112" s="97"/>
      <c r="T112" s="98"/>
      <c r="U112" s="100" t="s">
        <v>801</v>
      </c>
      <c r="V112" s="101"/>
      <c r="W112" s="76"/>
      <c r="X112" s="97"/>
      <c r="Y112" s="97"/>
      <c r="Z112" s="103" t="str">
        <f t="shared" ca="1" si="29"/>
        <v/>
      </c>
      <c r="AA112" s="103" t="str">
        <f t="shared" ca="1" si="30"/>
        <v>Chiên Con B</v>
      </c>
      <c r="AB112" s="103" t="str">
        <f t="shared" ca="1" si="31"/>
        <v>Chiên Con</v>
      </c>
      <c r="AC112" s="103" t="str">
        <f t="shared" ca="1" si="32"/>
        <v/>
      </c>
      <c r="AD112" s="103" t="str">
        <f t="shared" ca="1" si="33"/>
        <v>Trợ úy</v>
      </c>
      <c r="AE112" s="100"/>
      <c r="AF112" s="100"/>
      <c r="AG112" s="100"/>
      <c r="AH112" s="100"/>
      <c r="AI112" s="100"/>
      <c r="AJ112" s="106"/>
      <c r="AK112" s="106"/>
      <c r="AL112" s="106"/>
      <c r="AM112" s="106"/>
      <c r="AN112" s="106"/>
      <c r="AO112" s="110"/>
      <c r="AP112" s="76" t="s">
        <v>127</v>
      </c>
      <c r="AQ112" s="76" t="s">
        <v>40</v>
      </c>
      <c r="AR112" s="97"/>
      <c r="AS112" s="76" t="s">
        <v>377</v>
      </c>
    </row>
    <row r="113" spans="1:45" ht="12.75" x14ac:dyDescent="0.2">
      <c r="A113" s="76">
        <v>110</v>
      </c>
      <c r="B113" s="77">
        <v>3494</v>
      </c>
      <c r="C113" s="76" t="s">
        <v>16</v>
      </c>
      <c r="D113" s="76" t="s">
        <v>802</v>
      </c>
      <c r="E113" s="12" t="s">
        <v>803</v>
      </c>
      <c r="F113" s="76" t="s">
        <v>108</v>
      </c>
      <c r="G113" s="140"/>
      <c r="H113" s="141"/>
      <c r="I113" s="142"/>
      <c r="J113" s="111"/>
      <c r="K113" s="113"/>
      <c r="L113" s="136"/>
      <c r="M113" s="137"/>
      <c r="N113" s="95"/>
      <c r="O113" s="96"/>
      <c r="P113" s="76"/>
      <c r="Q113" s="97"/>
      <c r="R113" s="97"/>
      <c r="S113" s="97"/>
      <c r="T113" s="98"/>
      <c r="U113" s="100" t="s">
        <v>804</v>
      </c>
      <c r="V113" s="101"/>
      <c r="W113" s="76"/>
      <c r="X113" s="97"/>
      <c r="Y113" s="97"/>
      <c r="Z113" s="103" t="str">
        <f t="shared" ca="1" si="29"/>
        <v/>
      </c>
      <c r="AA113" s="103" t="str">
        <f t="shared" ca="1" si="30"/>
        <v>Ấu Nhi 3B</v>
      </c>
      <c r="AB113" s="103" t="str">
        <f t="shared" ca="1" si="31"/>
        <v>Ấu Nhi 3</v>
      </c>
      <c r="AC113" s="103" t="str">
        <f t="shared" ca="1" si="32"/>
        <v/>
      </c>
      <c r="AD113" s="103" t="str">
        <f t="shared" ca="1" si="33"/>
        <v>Trợ úy</v>
      </c>
      <c r="AE113" s="100"/>
      <c r="AF113" s="100"/>
      <c r="AG113" s="100"/>
      <c r="AH113" s="100"/>
      <c r="AI113" s="100"/>
      <c r="AJ113" s="106"/>
      <c r="AK113" s="106"/>
      <c r="AL113" s="106"/>
      <c r="AM113" s="106"/>
      <c r="AN113" s="106"/>
      <c r="AO113" s="110"/>
      <c r="AP113" s="76" t="s">
        <v>178</v>
      </c>
      <c r="AQ113" s="76" t="s">
        <v>46</v>
      </c>
      <c r="AR113" s="97"/>
      <c r="AS113" s="76" t="s">
        <v>377</v>
      </c>
    </row>
    <row r="114" spans="1:45" ht="12.75" x14ac:dyDescent="0.2">
      <c r="A114" s="1"/>
      <c r="B114" s="144"/>
      <c r="C114" s="1"/>
      <c r="D114" s="1"/>
      <c r="E114" s="1"/>
      <c r="F114" s="1"/>
      <c r="J114" s="145"/>
      <c r="L114" s="145"/>
      <c r="M114" s="145"/>
      <c r="O114" s="3"/>
      <c r="P114" s="1"/>
      <c r="T114" s="146"/>
      <c r="U114" s="147"/>
      <c r="V114" s="147"/>
      <c r="W114" s="1"/>
      <c r="Z114" s="148" t="str">
        <f t="shared" ca="1" si="29"/>
        <v/>
      </c>
      <c r="AA114" s="148" t="str">
        <f t="shared" ca="1" si="30"/>
        <v/>
      </c>
      <c r="AB114" s="148" t="str">
        <f t="shared" ca="1" si="31"/>
        <v/>
      </c>
      <c r="AC114" s="148" t="str">
        <f t="shared" ca="1" si="32"/>
        <v/>
      </c>
      <c r="AD114" s="148" t="str">
        <f t="shared" ca="1" si="33"/>
        <v/>
      </c>
      <c r="AE114" s="1"/>
      <c r="AF114" s="1"/>
      <c r="AG114" s="1"/>
      <c r="AH114" s="1"/>
      <c r="AI114" s="1"/>
      <c r="AJ114" s="149"/>
      <c r="AK114" s="149"/>
      <c r="AL114" s="149"/>
      <c r="AM114" s="149"/>
      <c r="AN114" s="149"/>
    </row>
    <row r="115" spans="1:45" ht="12.75" x14ac:dyDescent="0.2">
      <c r="A115" s="1"/>
      <c r="B115" s="144"/>
      <c r="C115" s="1"/>
      <c r="D115" s="1"/>
      <c r="E115" s="1"/>
      <c r="F115" s="1"/>
      <c r="J115" s="145"/>
      <c r="L115" s="145"/>
      <c r="M115" s="145"/>
      <c r="O115" s="3"/>
      <c r="P115" s="1"/>
      <c r="T115" s="146"/>
      <c r="U115" s="147"/>
      <c r="V115" s="147"/>
      <c r="W115" s="1"/>
      <c r="Z115" s="148" t="str">
        <f t="shared" ca="1" si="29"/>
        <v/>
      </c>
      <c r="AA115" s="148" t="str">
        <f t="shared" ca="1" si="30"/>
        <v/>
      </c>
      <c r="AB115" s="148" t="str">
        <f t="shared" ca="1" si="31"/>
        <v/>
      </c>
      <c r="AC115" s="148" t="str">
        <f t="shared" ca="1" si="32"/>
        <v/>
      </c>
      <c r="AD115" s="148" t="str">
        <f t="shared" ca="1" si="33"/>
        <v/>
      </c>
      <c r="AE115" s="1"/>
      <c r="AF115" s="1"/>
      <c r="AG115" s="1"/>
      <c r="AH115" s="1"/>
      <c r="AI115" s="1"/>
      <c r="AJ115" s="149"/>
      <c r="AK115" s="149"/>
      <c r="AL115" s="149"/>
      <c r="AM115" s="149"/>
      <c r="AN115" s="149"/>
    </row>
    <row r="116" spans="1:45" ht="12.75" x14ac:dyDescent="0.2">
      <c r="A116" s="1"/>
      <c r="B116" s="144"/>
      <c r="C116" s="1"/>
      <c r="D116" s="1"/>
      <c r="E116" s="1"/>
      <c r="F116" s="1"/>
      <c r="J116" s="145"/>
      <c r="L116" s="145"/>
      <c r="M116" s="145"/>
      <c r="O116" s="3"/>
      <c r="P116" s="1"/>
      <c r="T116" s="146"/>
      <c r="U116" s="147"/>
      <c r="V116" s="147"/>
      <c r="W116" s="1"/>
      <c r="Z116" s="148" t="str">
        <f t="shared" ca="1" si="29"/>
        <v/>
      </c>
      <c r="AA116" s="148" t="str">
        <f t="shared" ca="1" si="30"/>
        <v/>
      </c>
      <c r="AB116" s="148" t="str">
        <f t="shared" ca="1" si="31"/>
        <v/>
      </c>
      <c r="AC116" s="148" t="str">
        <f t="shared" ca="1" si="32"/>
        <v/>
      </c>
      <c r="AD116" s="148" t="str">
        <f t="shared" ca="1" si="33"/>
        <v/>
      </c>
      <c r="AE116" s="1"/>
      <c r="AF116" s="1"/>
      <c r="AG116" s="1"/>
      <c r="AH116" s="1"/>
      <c r="AI116" s="1"/>
      <c r="AJ116" s="149"/>
      <c r="AK116" s="149"/>
      <c r="AL116" s="149"/>
      <c r="AM116" s="149"/>
      <c r="AN116" s="149"/>
    </row>
    <row r="117" spans="1:45" ht="12.75" x14ac:dyDescent="0.2">
      <c r="A117" s="1"/>
      <c r="B117" s="144"/>
      <c r="C117" s="1"/>
      <c r="D117" s="1"/>
      <c r="E117" s="1"/>
      <c r="F117" s="1"/>
      <c r="J117" s="145"/>
      <c r="L117" s="145"/>
      <c r="M117" s="145"/>
      <c r="O117" s="3"/>
      <c r="P117" s="1"/>
      <c r="T117" s="146"/>
      <c r="U117" s="147"/>
      <c r="V117" s="147"/>
      <c r="W117" s="1"/>
      <c r="Z117" s="148" t="str">
        <f t="shared" ca="1" si="29"/>
        <v/>
      </c>
      <c r="AA117" s="148" t="str">
        <f t="shared" ca="1" si="30"/>
        <v/>
      </c>
      <c r="AB117" s="148" t="str">
        <f t="shared" ca="1" si="31"/>
        <v/>
      </c>
      <c r="AC117" s="148" t="str">
        <f t="shared" ca="1" si="32"/>
        <v/>
      </c>
      <c r="AD117" s="148" t="str">
        <f t="shared" ca="1" si="33"/>
        <v/>
      </c>
      <c r="AE117" s="1"/>
      <c r="AF117" s="1"/>
      <c r="AG117" s="1"/>
      <c r="AH117" s="1"/>
      <c r="AI117" s="1"/>
      <c r="AJ117" s="149"/>
      <c r="AK117" s="149"/>
      <c r="AL117" s="149"/>
      <c r="AM117" s="149"/>
      <c r="AN117" s="149"/>
    </row>
    <row r="118" spans="1:45" ht="12.75" x14ac:dyDescent="0.2">
      <c r="A118" s="1"/>
      <c r="B118" s="144"/>
      <c r="C118" s="1"/>
      <c r="D118" s="1"/>
      <c r="E118" s="1"/>
      <c r="F118" s="1"/>
      <c r="J118" s="145"/>
      <c r="L118" s="145"/>
      <c r="M118" s="145"/>
      <c r="O118" s="3"/>
      <c r="P118" s="1"/>
      <c r="T118" s="146"/>
      <c r="U118" s="147"/>
      <c r="V118" s="147"/>
      <c r="W118" s="1"/>
      <c r="Z118" s="148" t="str">
        <f t="shared" ca="1" si="29"/>
        <v/>
      </c>
      <c r="AA118" s="148" t="str">
        <f t="shared" ca="1" si="30"/>
        <v/>
      </c>
      <c r="AB118" s="148" t="str">
        <f t="shared" ca="1" si="31"/>
        <v/>
      </c>
      <c r="AC118" s="148" t="str">
        <f t="shared" ca="1" si="32"/>
        <v/>
      </c>
      <c r="AD118" s="148" t="str">
        <f t="shared" ca="1" si="33"/>
        <v/>
      </c>
      <c r="AE118" s="1"/>
      <c r="AF118" s="1"/>
      <c r="AG118" s="1"/>
      <c r="AH118" s="1"/>
      <c r="AI118" s="1"/>
      <c r="AJ118" s="149"/>
      <c r="AK118" s="149"/>
      <c r="AL118" s="149"/>
      <c r="AM118" s="149"/>
      <c r="AN118" s="149"/>
    </row>
    <row r="119" spans="1:45" ht="12.75" x14ac:dyDescent="0.2">
      <c r="A119" s="1"/>
      <c r="B119" s="144"/>
      <c r="C119" s="1"/>
      <c r="D119" s="1"/>
      <c r="E119" s="1"/>
      <c r="F119" s="1"/>
      <c r="J119" s="145"/>
      <c r="L119" s="145"/>
      <c r="M119" s="145"/>
      <c r="O119" s="3"/>
      <c r="P119" s="1"/>
      <c r="T119" s="146"/>
      <c r="U119" s="147"/>
      <c r="V119" s="147"/>
      <c r="W119" s="1"/>
      <c r="Z119" s="148" t="str">
        <f t="shared" ca="1" si="29"/>
        <v/>
      </c>
      <c r="AA119" s="148" t="str">
        <f t="shared" ca="1" si="30"/>
        <v/>
      </c>
      <c r="AB119" s="148" t="str">
        <f t="shared" ca="1" si="31"/>
        <v/>
      </c>
      <c r="AC119" s="148" t="str">
        <f t="shared" ca="1" si="32"/>
        <v/>
      </c>
      <c r="AD119" s="148" t="str">
        <f t="shared" ca="1" si="33"/>
        <v/>
      </c>
      <c r="AE119" s="1"/>
      <c r="AF119" s="1"/>
      <c r="AG119" s="1"/>
      <c r="AH119" s="1"/>
      <c r="AI119" s="1"/>
      <c r="AJ119" s="149"/>
      <c r="AK119" s="149"/>
      <c r="AL119" s="149"/>
      <c r="AM119" s="149"/>
      <c r="AN119" s="149"/>
    </row>
    <row r="120" spans="1:45" ht="12.75" x14ac:dyDescent="0.2">
      <c r="A120" s="1"/>
      <c r="B120" s="144"/>
      <c r="C120" s="1"/>
      <c r="D120" s="1"/>
      <c r="E120" s="1"/>
      <c r="F120" s="1"/>
      <c r="J120" s="145"/>
      <c r="L120" s="145"/>
      <c r="M120" s="145"/>
      <c r="O120" s="3"/>
      <c r="P120" s="1"/>
      <c r="T120" s="146"/>
      <c r="U120" s="147"/>
      <c r="V120" s="147"/>
      <c r="W120" s="1"/>
      <c r="Z120" s="148" t="str">
        <f t="shared" ca="1" si="29"/>
        <v/>
      </c>
      <c r="AA120" s="148" t="str">
        <f t="shared" ca="1" si="30"/>
        <v/>
      </c>
      <c r="AB120" s="148" t="str">
        <f t="shared" ca="1" si="31"/>
        <v/>
      </c>
      <c r="AC120" s="148" t="str">
        <f t="shared" ca="1" si="32"/>
        <v/>
      </c>
      <c r="AD120" s="148" t="str">
        <f t="shared" ca="1" si="33"/>
        <v/>
      </c>
      <c r="AE120" s="1"/>
      <c r="AF120" s="1"/>
      <c r="AG120" s="1"/>
      <c r="AH120" s="1"/>
      <c r="AI120" s="1"/>
      <c r="AJ120" s="149"/>
      <c r="AK120" s="149"/>
      <c r="AL120" s="149"/>
      <c r="AM120" s="149"/>
      <c r="AN120" s="149"/>
    </row>
    <row r="121" spans="1:45" ht="12.75" x14ac:dyDescent="0.2">
      <c r="A121" s="1"/>
      <c r="B121" s="144"/>
      <c r="C121" s="1"/>
      <c r="D121" s="1"/>
      <c r="E121" s="1"/>
      <c r="F121" s="1"/>
      <c r="J121" s="145"/>
      <c r="L121" s="145"/>
      <c r="M121" s="145"/>
      <c r="O121" s="3"/>
      <c r="P121" s="1"/>
      <c r="T121" s="146"/>
      <c r="U121" s="147"/>
      <c r="V121" s="147"/>
      <c r="W121" s="1"/>
      <c r="Z121" s="148" t="str">
        <f t="shared" ca="1" si="29"/>
        <v/>
      </c>
      <c r="AA121" s="148" t="str">
        <f t="shared" ca="1" si="30"/>
        <v/>
      </c>
      <c r="AB121" s="148" t="str">
        <f t="shared" ca="1" si="31"/>
        <v/>
      </c>
      <c r="AC121" s="148" t="str">
        <f t="shared" ca="1" si="32"/>
        <v/>
      </c>
      <c r="AD121" s="148" t="str">
        <f t="shared" ca="1" si="33"/>
        <v/>
      </c>
      <c r="AE121" s="1"/>
      <c r="AF121" s="1"/>
      <c r="AG121" s="1"/>
      <c r="AH121" s="1"/>
      <c r="AI121" s="1"/>
      <c r="AJ121" s="149"/>
      <c r="AK121" s="149"/>
      <c r="AL121" s="149"/>
      <c r="AM121" s="149"/>
      <c r="AN121" s="149"/>
    </row>
    <row r="122" spans="1:45" ht="12.75" x14ac:dyDescent="0.2">
      <c r="A122" s="1"/>
      <c r="B122" s="144"/>
      <c r="C122" s="1"/>
      <c r="D122" s="1"/>
      <c r="E122" s="1"/>
      <c r="F122" s="1"/>
      <c r="J122" s="145"/>
      <c r="L122" s="145"/>
      <c r="M122" s="145"/>
      <c r="O122" s="3"/>
      <c r="P122" s="1"/>
      <c r="T122" s="146"/>
      <c r="U122" s="147"/>
      <c r="V122" s="147"/>
      <c r="W122" s="1"/>
      <c r="Z122" s="148" t="str">
        <f t="shared" ca="1" si="29"/>
        <v/>
      </c>
      <c r="AA122" s="148" t="str">
        <f t="shared" ca="1" si="30"/>
        <v/>
      </c>
      <c r="AB122" s="148" t="str">
        <f t="shared" ca="1" si="31"/>
        <v/>
      </c>
      <c r="AC122" s="148" t="str">
        <f t="shared" ca="1" si="32"/>
        <v/>
      </c>
      <c r="AD122" s="148" t="str">
        <f t="shared" ca="1" si="33"/>
        <v/>
      </c>
      <c r="AE122" s="1"/>
      <c r="AF122" s="1"/>
      <c r="AG122" s="1"/>
      <c r="AH122" s="1"/>
      <c r="AI122" s="1"/>
      <c r="AJ122" s="149"/>
      <c r="AK122" s="149"/>
      <c r="AL122" s="149"/>
      <c r="AM122" s="149"/>
      <c r="AN122" s="149"/>
    </row>
    <row r="123" spans="1:45" ht="12.75" x14ac:dyDescent="0.2">
      <c r="A123" s="1"/>
      <c r="B123" s="144"/>
      <c r="C123" s="1"/>
      <c r="D123" s="1"/>
      <c r="E123" s="1"/>
      <c r="F123" s="1"/>
      <c r="J123" s="145"/>
      <c r="L123" s="145"/>
      <c r="M123" s="145"/>
      <c r="O123" s="3"/>
      <c r="P123" s="1"/>
      <c r="T123" s="146"/>
      <c r="U123" s="147"/>
      <c r="V123" s="147"/>
      <c r="W123" s="1"/>
      <c r="Z123" s="148" t="str">
        <f t="shared" ca="1" si="29"/>
        <v/>
      </c>
      <c r="AA123" s="148" t="str">
        <f t="shared" ca="1" si="30"/>
        <v/>
      </c>
      <c r="AB123" s="148" t="str">
        <f t="shared" ca="1" si="31"/>
        <v/>
      </c>
      <c r="AC123" s="148" t="str">
        <f t="shared" ca="1" si="32"/>
        <v/>
      </c>
      <c r="AD123" s="148" t="str">
        <f t="shared" ca="1" si="33"/>
        <v/>
      </c>
      <c r="AE123" s="1"/>
      <c r="AF123" s="1"/>
      <c r="AG123" s="1"/>
      <c r="AH123" s="1"/>
      <c r="AI123" s="1"/>
      <c r="AJ123" s="149"/>
      <c r="AK123" s="149"/>
      <c r="AL123" s="149"/>
      <c r="AM123" s="149"/>
      <c r="AN123" s="149"/>
    </row>
    <row r="124" spans="1:45" ht="12.75" x14ac:dyDescent="0.2">
      <c r="A124" s="1"/>
      <c r="B124" s="144"/>
      <c r="C124" s="1"/>
      <c r="D124" s="1"/>
      <c r="E124" s="1"/>
      <c r="F124" s="1"/>
      <c r="J124" s="145"/>
      <c r="L124" s="145"/>
      <c r="M124" s="145"/>
      <c r="O124" s="3"/>
      <c r="P124" s="1"/>
      <c r="T124" s="146"/>
      <c r="U124" s="147"/>
      <c r="V124" s="147"/>
      <c r="W124" s="1"/>
      <c r="Z124" s="148" t="str">
        <f t="shared" ca="1" si="29"/>
        <v/>
      </c>
      <c r="AA124" s="148" t="str">
        <f t="shared" ca="1" si="30"/>
        <v/>
      </c>
      <c r="AB124" s="148" t="str">
        <f t="shared" ca="1" si="31"/>
        <v/>
      </c>
      <c r="AC124" s="148" t="str">
        <f t="shared" ca="1" si="32"/>
        <v/>
      </c>
      <c r="AD124" s="148" t="str">
        <f t="shared" ca="1" si="33"/>
        <v/>
      </c>
      <c r="AE124" s="1"/>
      <c r="AF124" s="1"/>
      <c r="AG124" s="1"/>
      <c r="AH124" s="1"/>
      <c r="AI124" s="1"/>
      <c r="AJ124" s="149"/>
      <c r="AK124" s="149"/>
      <c r="AL124" s="149"/>
      <c r="AM124" s="149"/>
      <c r="AN124" s="149"/>
    </row>
    <row r="125" spans="1:45" ht="12.75" x14ac:dyDescent="0.2">
      <c r="A125" s="1"/>
      <c r="B125" s="144"/>
      <c r="C125" s="1"/>
      <c r="D125" s="1"/>
      <c r="E125" s="1"/>
      <c r="F125" s="1"/>
      <c r="J125" s="145"/>
      <c r="L125" s="145"/>
      <c r="M125" s="145"/>
      <c r="O125" s="3"/>
      <c r="P125" s="1"/>
      <c r="T125" s="146"/>
      <c r="U125" s="147"/>
      <c r="V125" s="147"/>
      <c r="W125" s="1"/>
      <c r="Z125" s="148" t="str">
        <f t="shared" ca="1" si="29"/>
        <v/>
      </c>
      <c r="AA125" s="148" t="str">
        <f t="shared" ca="1" si="30"/>
        <v/>
      </c>
      <c r="AB125" s="148" t="str">
        <f t="shared" ca="1" si="31"/>
        <v/>
      </c>
      <c r="AC125" s="148" t="str">
        <f t="shared" ca="1" si="32"/>
        <v/>
      </c>
      <c r="AD125" s="148" t="str">
        <f t="shared" ca="1" si="33"/>
        <v/>
      </c>
      <c r="AE125" s="1"/>
      <c r="AF125" s="1"/>
      <c r="AG125" s="1"/>
      <c r="AH125" s="1"/>
      <c r="AI125" s="1"/>
      <c r="AJ125" s="149"/>
      <c r="AK125" s="149"/>
      <c r="AL125" s="149"/>
      <c r="AM125" s="149"/>
      <c r="AN125" s="149"/>
    </row>
    <row r="126" spans="1:45" ht="12.75" x14ac:dyDescent="0.2">
      <c r="A126" s="1"/>
      <c r="B126" s="144"/>
      <c r="C126" s="1"/>
      <c r="D126" s="1"/>
      <c r="E126" s="1"/>
      <c r="F126" s="1"/>
      <c r="J126" s="145"/>
      <c r="L126" s="145"/>
      <c r="M126" s="145"/>
      <c r="O126" s="3"/>
      <c r="P126" s="1"/>
      <c r="T126" s="146"/>
      <c r="U126" s="147"/>
      <c r="V126" s="147"/>
      <c r="W126" s="1"/>
      <c r="Z126" s="148" t="str">
        <f t="shared" ca="1" si="29"/>
        <v/>
      </c>
      <c r="AA126" s="148" t="str">
        <f t="shared" ca="1" si="30"/>
        <v/>
      </c>
      <c r="AB126" s="148" t="str">
        <f t="shared" ca="1" si="31"/>
        <v/>
      </c>
      <c r="AC126" s="148" t="str">
        <f t="shared" ca="1" si="32"/>
        <v/>
      </c>
      <c r="AD126" s="148" t="str">
        <f t="shared" ca="1" si="33"/>
        <v/>
      </c>
      <c r="AE126" s="1"/>
      <c r="AF126" s="1"/>
      <c r="AG126" s="1"/>
      <c r="AH126" s="1"/>
      <c r="AI126" s="1"/>
      <c r="AJ126" s="149"/>
      <c r="AK126" s="149"/>
      <c r="AL126" s="149"/>
      <c r="AM126" s="149"/>
      <c r="AN126" s="149"/>
    </row>
    <row r="127" spans="1:45" ht="12.75" x14ac:dyDescent="0.2">
      <c r="A127" s="1"/>
      <c r="B127" s="144"/>
      <c r="C127" s="1"/>
      <c r="D127" s="1"/>
      <c r="E127" s="1"/>
      <c r="F127" s="1"/>
      <c r="J127" s="145"/>
      <c r="L127" s="145"/>
      <c r="M127" s="145"/>
      <c r="O127" s="3"/>
      <c r="P127" s="1"/>
      <c r="T127" s="146"/>
      <c r="U127" s="147"/>
      <c r="V127" s="147"/>
      <c r="W127" s="1"/>
      <c r="Z127" s="148" t="str">
        <f t="shared" ca="1" si="29"/>
        <v/>
      </c>
      <c r="AA127" s="148" t="str">
        <f t="shared" ca="1" si="30"/>
        <v/>
      </c>
      <c r="AB127" s="148" t="str">
        <f t="shared" ca="1" si="31"/>
        <v/>
      </c>
      <c r="AC127" s="148" t="str">
        <f t="shared" ca="1" si="32"/>
        <v/>
      </c>
      <c r="AD127" s="148" t="str">
        <f t="shared" ca="1" si="33"/>
        <v/>
      </c>
      <c r="AE127" s="1"/>
      <c r="AF127" s="1"/>
      <c r="AG127" s="1"/>
      <c r="AH127" s="1"/>
      <c r="AI127" s="1"/>
      <c r="AJ127" s="149"/>
      <c r="AK127" s="149"/>
      <c r="AL127" s="149"/>
      <c r="AM127" s="149"/>
      <c r="AN127" s="149"/>
    </row>
    <row r="128" spans="1:45" ht="12.75" x14ac:dyDescent="0.2">
      <c r="A128" s="1"/>
      <c r="B128" s="144"/>
      <c r="C128" s="1"/>
      <c r="D128" s="1"/>
      <c r="E128" s="1"/>
      <c r="F128" s="1"/>
      <c r="J128" s="145"/>
      <c r="L128" s="145"/>
      <c r="M128" s="145"/>
      <c r="O128" s="3"/>
      <c r="P128" s="1"/>
      <c r="T128" s="146"/>
      <c r="U128" s="147"/>
      <c r="V128" s="147"/>
      <c r="W128" s="1"/>
      <c r="Z128" s="148" t="str">
        <f t="shared" ca="1" si="29"/>
        <v/>
      </c>
      <c r="AA128" s="148" t="str">
        <f t="shared" ca="1" si="30"/>
        <v/>
      </c>
      <c r="AB128" s="148" t="str">
        <f t="shared" ca="1" si="31"/>
        <v/>
      </c>
      <c r="AC128" s="148" t="str">
        <f t="shared" ca="1" si="32"/>
        <v/>
      </c>
      <c r="AD128" s="148" t="str">
        <f t="shared" ca="1" si="33"/>
        <v/>
      </c>
      <c r="AE128" s="1"/>
      <c r="AF128" s="1"/>
      <c r="AG128" s="1"/>
      <c r="AH128" s="1"/>
      <c r="AI128" s="1"/>
      <c r="AJ128" s="149"/>
      <c r="AK128" s="149"/>
      <c r="AL128" s="149"/>
      <c r="AM128" s="149"/>
      <c r="AN128" s="149"/>
    </row>
    <row r="129" spans="1:40" ht="12.75" x14ac:dyDescent="0.2">
      <c r="A129" s="1"/>
      <c r="B129" s="144"/>
      <c r="C129" s="1"/>
      <c r="D129" s="1"/>
      <c r="E129" s="1"/>
      <c r="F129" s="1"/>
      <c r="J129" s="145"/>
      <c r="L129" s="145"/>
      <c r="M129" s="145"/>
      <c r="O129" s="3"/>
      <c r="P129" s="1"/>
      <c r="T129" s="146"/>
      <c r="U129" s="147"/>
      <c r="V129" s="147"/>
      <c r="W129" s="1"/>
      <c r="Z129" s="148" t="str">
        <f t="shared" ca="1" si="29"/>
        <v/>
      </c>
      <c r="AA129" s="148" t="str">
        <f t="shared" ca="1" si="30"/>
        <v/>
      </c>
      <c r="AB129" s="148" t="str">
        <f t="shared" ca="1" si="31"/>
        <v/>
      </c>
      <c r="AC129" s="148" t="str">
        <f t="shared" ca="1" si="32"/>
        <v/>
      </c>
      <c r="AD129" s="148" t="str">
        <f t="shared" ca="1" si="33"/>
        <v/>
      </c>
      <c r="AE129" s="1"/>
      <c r="AF129" s="1"/>
      <c r="AG129" s="1"/>
      <c r="AH129" s="1"/>
      <c r="AI129" s="1"/>
      <c r="AJ129" s="149"/>
      <c r="AK129" s="149"/>
      <c r="AL129" s="149"/>
      <c r="AM129" s="149"/>
      <c r="AN129" s="149"/>
    </row>
    <row r="130" spans="1:40" ht="12.75" x14ac:dyDescent="0.2">
      <c r="A130" s="1"/>
      <c r="B130" s="144"/>
      <c r="C130" s="1"/>
      <c r="D130" s="1"/>
      <c r="E130" s="1"/>
      <c r="F130" s="1"/>
      <c r="J130" s="145"/>
      <c r="L130" s="145"/>
      <c r="M130" s="145"/>
      <c r="O130" s="3"/>
      <c r="P130" s="1"/>
      <c r="T130" s="146"/>
      <c r="U130" s="147"/>
      <c r="V130" s="147"/>
      <c r="W130" s="1"/>
      <c r="Z130" s="148" t="str">
        <f t="shared" ca="1" si="29"/>
        <v/>
      </c>
      <c r="AA130" s="148" t="str">
        <f t="shared" ca="1" si="30"/>
        <v/>
      </c>
      <c r="AB130" s="148" t="str">
        <f t="shared" ca="1" si="31"/>
        <v/>
      </c>
      <c r="AC130" s="148" t="str">
        <f t="shared" ca="1" si="32"/>
        <v/>
      </c>
      <c r="AD130" s="148" t="str">
        <f t="shared" ca="1" si="33"/>
        <v/>
      </c>
      <c r="AE130" s="1"/>
      <c r="AF130" s="1"/>
      <c r="AG130" s="1"/>
      <c r="AH130" s="1"/>
      <c r="AI130" s="1"/>
      <c r="AJ130" s="149"/>
      <c r="AK130" s="149"/>
      <c r="AL130" s="149"/>
      <c r="AM130" s="149"/>
      <c r="AN130" s="149"/>
    </row>
    <row r="131" spans="1:40" ht="12.75" x14ac:dyDescent="0.2">
      <c r="A131" s="1"/>
      <c r="B131" s="144"/>
      <c r="C131" s="1"/>
      <c r="D131" s="1"/>
      <c r="E131" s="1"/>
      <c r="F131" s="1"/>
      <c r="J131" s="145"/>
      <c r="L131" s="145"/>
      <c r="M131" s="145"/>
      <c r="O131" s="3"/>
      <c r="P131" s="1"/>
      <c r="T131" s="146"/>
      <c r="U131" s="147"/>
      <c r="V131" s="147"/>
      <c r="W131" s="1"/>
      <c r="Z131" s="148" t="str">
        <f t="shared" ca="1" si="29"/>
        <v/>
      </c>
      <c r="AA131" s="148" t="str">
        <f t="shared" ca="1" si="30"/>
        <v/>
      </c>
      <c r="AB131" s="148" t="str">
        <f t="shared" ca="1" si="31"/>
        <v/>
      </c>
      <c r="AC131" s="148" t="str">
        <f t="shared" ca="1" si="32"/>
        <v/>
      </c>
      <c r="AD131" s="148" t="str">
        <f t="shared" ca="1" si="33"/>
        <v/>
      </c>
      <c r="AE131" s="1"/>
      <c r="AF131" s="1"/>
      <c r="AG131" s="1"/>
      <c r="AH131" s="1"/>
      <c r="AI131" s="1"/>
      <c r="AJ131" s="149"/>
      <c r="AK131" s="149"/>
      <c r="AL131" s="149"/>
      <c r="AM131" s="149"/>
      <c r="AN131" s="149"/>
    </row>
    <row r="132" spans="1:40" ht="12.75" x14ac:dyDescent="0.2">
      <c r="A132" s="1"/>
      <c r="B132" s="144"/>
      <c r="C132" s="1"/>
      <c r="D132" s="1"/>
      <c r="E132" s="1"/>
      <c r="F132" s="1"/>
      <c r="J132" s="145"/>
      <c r="L132" s="145"/>
      <c r="M132" s="145"/>
      <c r="O132" s="3"/>
      <c r="P132" s="1"/>
      <c r="T132" s="146"/>
      <c r="U132" s="147"/>
      <c r="V132" s="147"/>
      <c r="W132" s="1"/>
      <c r="Z132" s="148" t="str">
        <f t="shared" ref="Z132:Z163" ca="1" si="34">IF(ISBLANK(INDIRECT(CauHinh.HuynhTruong.ChucVuHienTai&amp;ROW())),"",INDIRECT(CauHinh.HuynhTruong.ChucVuHienTai&amp;ROW()))</f>
        <v/>
      </c>
      <c r="AA132" s="148" t="str">
        <f t="shared" ref="AA132:AA163" ca="1" si="35">IF(ISBLANK(INDIRECT(CauHinh.HuynhTruong.ChiDoanHienTai&amp;ROW())),"",INDIRECT(CauHinh.HuynhTruong.ChiDoanHienTai&amp;ROW()))</f>
        <v/>
      </c>
      <c r="AB132" s="148" t="str">
        <f t="shared" ref="AB132:AB163" ca="1" si="36">IF(ISBLANK(INDIRECT(CauHinh.HuynhTruong.PhanDoanHienTai&amp;ROW())),"",INDIRECT(CauHinh.HuynhTruong.PhanDoanHienTai&amp;ROW()))</f>
        <v/>
      </c>
      <c r="AC132" s="148" t="str">
        <f t="shared" ref="AC132:AC163" ca="1" si="37">IF(ISBLANK(INDIRECT(CauHinh.HuynhTruong.TinhTrangHienTai&amp;ROW())),"",INDIRECT(CauHinh.HuynhTruong.TinhTrangHienTai&amp;ROW()))</f>
        <v/>
      </c>
      <c r="AD132" s="148" t="str">
        <f t="shared" ref="AD132:AD163" ca="1" si="38">IF(ISBLANK(INDIRECT(CauHinh.HuynhTruong.GhiChuHienTai&amp;ROW())),"",INDIRECT(CauHinh.HuynhTruong.GhiChuHienTai&amp;ROW()))</f>
        <v/>
      </c>
      <c r="AE132" s="1"/>
      <c r="AF132" s="1"/>
      <c r="AG132" s="1"/>
      <c r="AH132" s="1"/>
      <c r="AI132" s="1"/>
      <c r="AJ132" s="149"/>
      <c r="AK132" s="149"/>
      <c r="AL132" s="149"/>
      <c r="AM132" s="149"/>
      <c r="AN132" s="149"/>
    </row>
    <row r="133" spans="1:40" ht="12.75" x14ac:dyDescent="0.2">
      <c r="A133" s="1"/>
      <c r="B133" s="144"/>
      <c r="C133" s="1"/>
      <c r="D133" s="1"/>
      <c r="E133" s="1"/>
      <c r="F133" s="1"/>
      <c r="J133" s="145"/>
      <c r="L133" s="145"/>
      <c r="M133" s="145"/>
      <c r="O133" s="3"/>
      <c r="P133" s="1"/>
      <c r="T133" s="146"/>
      <c r="U133" s="147"/>
      <c r="V133" s="147"/>
      <c r="W133" s="1"/>
      <c r="Z133" s="148" t="str">
        <f t="shared" ca="1" si="34"/>
        <v/>
      </c>
      <c r="AA133" s="148" t="str">
        <f t="shared" ca="1" si="35"/>
        <v/>
      </c>
      <c r="AB133" s="148" t="str">
        <f t="shared" ca="1" si="36"/>
        <v/>
      </c>
      <c r="AC133" s="148" t="str">
        <f t="shared" ca="1" si="37"/>
        <v/>
      </c>
      <c r="AD133" s="148" t="str">
        <f t="shared" ca="1" si="38"/>
        <v/>
      </c>
      <c r="AE133" s="1"/>
      <c r="AF133" s="1"/>
      <c r="AG133" s="1"/>
      <c r="AH133" s="1"/>
      <c r="AI133" s="1"/>
      <c r="AJ133" s="149"/>
      <c r="AK133" s="149"/>
      <c r="AL133" s="149"/>
      <c r="AM133" s="149"/>
      <c r="AN133" s="149"/>
    </row>
    <row r="134" spans="1:40" ht="12.75" x14ac:dyDescent="0.2">
      <c r="A134" s="1"/>
      <c r="B134" s="144"/>
      <c r="C134" s="1"/>
      <c r="D134" s="1"/>
      <c r="E134" s="1"/>
      <c r="F134" s="1"/>
      <c r="J134" s="145"/>
      <c r="L134" s="145"/>
      <c r="M134" s="145"/>
      <c r="O134" s="3"/>
      <c r="P134" s="1"/>
      <c r="T134" s="146"/>
      <c r="U134" s="147"/>
      <c r="V134" s="147"/>
      <c r="W134" s="1"/>
      <c r="Z134" s="148" t="str">
        <f t="shared" ca="1" si="34"/>
        <v/>
      </c>
      <c r="AA134" s="148" t="str">
        <f t="shared" ca="1" si="35"/>
        <v/>
      </c>
      <c r="AB134" s="148" t="str">
        <f t="shared" ca="1" si="36"/>
        <v/>
      </c>
      <c r="AC134" s="148" t="str">
        <f t="shared" ca="1" si="37"/>
        <v/>
      </c>
      <c r="AD134" s="148" t="str">
        <f t="shared" ca="1" si="38"/>
        <v/>
      </c>
      <c r="AE134" s="1"/>
      <c r="AF134" s="1"/>
      <c r="AG134" s="1"/>
      <c r="AH134" s="1"/>
      <c r="AI134" s="1"/>
      <c r="AJ134" s="149"/>
      <c r="AK134" s="149"/>
      <c r="AL134" s="149"/>
      <c r="AM134" s="149"/>
      <c r="AN134" s="149"/>
    </row>
    <row r="135" spans="1:40" ht="12.75" x14ac:dyDescent="0.2">
      <c r="A135" s="1"/>
      <c r="B135" s="144"/>
      <c r="C135" s="1"/>
      <c r="D135" s="1"/>
      <c r="E135" s="1"/>
      <c r="F135" s="1"/>
      <c r="J135" s="145"/>
      <c r="L135" s="145"/>
      <c r="M135" s="145"/>
      <c r="O135" s="3"/>
      <c r="P135" s="1"/>
      <c r="T135" s="146"/>
      <c r="U135" s="147"/>
      <c r="V135" s="147"/>
      <c r="W135" s="1"/>
      <c r="Z135" s="148" t="str">
        <f t="shared" ca="1" si="34"/>
        <v/>
      </c>
      <c r="AA135" s="148" t="str">
        <f t="shared" ca="1" si="35"/>
        <v/>
      </c>
      <c r="AB135" s="148" t="str">
        <f t="shared" ca="1" si="36"/>
        <v/>
      </c>
      <c r="AC135" s="148" t="str">
        <f t="shared" ca="1" si="37"/>
        <v/>
      </c>
      <c r="AD135" s="148" t="str">
        <f t="shared" ca="1" si="38"/>
        <v/>
      </c>
      <c r="AE135" s="1"/>
      <c r="AF135" s="1"/>
      <c r="AG135" s="1"/>
      <c r="AH135" s="1"/>
      <c r="AI135" s="1"/>
      <c r="AJ135" s="149"/>
      <c r="AK135" s="149"/>
      <c r="AL135" s="149"/>
      <c r="AM135" s="149"/>
      <c r="AN135" s="149"/>
    </row>
    <row r="136" spans="1:40" ht="12.75" x14ac:dyDescent="0.2">
      <c r="A136" s="1"/>
      <c r="B136" s="144"/>
      <c r="C136" s="1"/>
      <c r="D136" s="1"/>
      <c r="E136" s="1"/>
      <c r="F136" s="1"/>
      <c r="J136" s="145"/>
      <c r="L136" s="145"/>
      <c r="M136" s="145"/>
      <c r="O136" s="3"/>
      <c r="P136" s="1"/>
      <c r="T136" s="146"/>
      <c r="U136" s="147"/>
      <c r="V136" s="147"/>
      <c r="W136" s="1"/>
      <c r="Z136" s="148" t="str">
        <f t="shared" ca="1" si="34"/>
        <v/>
      </c>
      <c r="AA136" s="148" t="str">
        <f t="shared" ca="1" si="35"/>
        <v/>
      </c>
      <c r="AB136" s="148" t="str">
        <f t="shared" ca="1" si="36"/>
        <v/>
      </c>
      <c r="AC136" s="148" t="str">
        <f t="shared" ca="1" si="37"/>
        <v/>
      </c>
      <c r="AD136" s="148" t="str">
        <f t="shared" ca="1" si="38"/>
        <v/>
      </c>
      <c r="AE136" s="1"/>
      <c r="AF136" s="1"/>
      <c r="AG136" s="1"/>
      <c r="AH136" s="1"/>
      <c r="AI136" s="1"/>
      <c r="AJ136" s="149"/>
      <c r="AK136" s="149"/>
      <c r="AL136" s="149"/>
      <c r="AM136" s="149"/>
      <c r="AN136" s="149"/>
    </row>
    <row r="137" spans="1:40" ht="12.75" x14ac:dyDescent="0.2">
      <c r="A137" s="1"/>
      <c r="B137" s="144"/>
      <c r="C137" s="1"/>
      <c r="D137" s="1"/>
      <c r="E137" s="1"/>
      <c r="F137" s="1"/>
      <c r="J137" s="145"/>
      <c r="L137" s="145"/>
      <c r="M137" s="145"/>
      <c r="O137" s="3"/>
      <c r="P137" s="1"/>
      <c r="T137" s="146"/>
      <c r="U137" s="147"/>
      <c r="V137" s="147"/>
      <c r="W137" s="1"/>
      <c r="Z137" s="148" t="str">
        <f t="shared" ca="1" si="34"/>
        <v/>
      </c>
      <c r="AA137" s="148" t="str">
        <f t="shared" ca="1" si="35"/>
        <v/>
      </c>
      <c r="AB137" s="148" t="str">
        <f t="shared" ca="1" si="36"/>
        <v/>
      </c>
      <c r="AC137" s="148" t="str">
        <f t="shared" ca="1" si="37"/>
        <v/>
      </c>
      <c r="AD137" s="148" t="str">
        <f t="shared" ca="1" si="38"/>
        <v/>
      </c>
      <c r="AE137" s="1"/>
      <c r="AF137" s="1"/>
      <c r="AG137" s="1"/>
      <c r="AH137" s="1"/>
      <c r="AI137" s="1"/>
      <c r="AJ137" s="149"/>
      <c r="AK137" s="149"/>
      <c r="AL137" s="149"/>
      <c r="AM137" s="149"/>
      <c r="AN137" s="149"/>
    </row>
    <row r="138" spans="1:40" ht="12.75" x14ac:dyDescent="0.2">
      <c r="A138" s="1"/>
      <c r="B138" s="144"/>
      <c r="C138" s="1"/>
      <c r="D138" s="1"/>
      <c r="E138" s="1"/>
      <c r="F138" s="1"/>
      <c r="J138" s="145"/>
      <c r="L138" s="145"/>
      <c r="M138" s="145"/>
      <c r="O138" s="3"/>
      <c r="P138" s="1"/>
      <c r="T138" s="146"/>
      <c r="U138" s="147"/>
      <c r="V138" s="147"/>
      <c r="W138" s="1"/>
      <c r="Z138" s="148" t="str">
        <f t="shared" ca="1" si="34"/>
        <v/>
      </c>
      <c r="AA138" s="148" t="str">
        <f t="shared" ca="1" si="35"/>
        <v/>
      </c>
      <c r="AB138" s="148" t="str">
        <f t="shared" ca="1" si="36"/>
        <v/>
      </c>
      <c r="AC138" s="148" t="str">
        <f t="shared" ca="1" si="37"/>
        <v/>
      </c>
      <c r="AD138" s="148" t="str">
        <f t="shared" ca="1" si="38"/>
        <v/>
      </c>
      <c r="AE138" s="1"/>
      <c r="AF138" s="1"/>
      <c r="AG138" s="1"/>
      <c r="AH138" s="1"/>
      <c r="AI138" s="1"/>
      <c r="AJ138" s="149"/>
      <c r="AK138" s="149"/>
      <c r="AL138" s="149"/>
      <c r="AM138" s="149"/>
      <c r="AN138" s="149"/>
    </row>
    <row r="139" spans="1:40" ht="12.75" x14ac:dyDescent="0.2">
      <c r="A139" s="1"/>
      <c r="B139" s="144"/>
      <c r="C139" s="1"/>
      <c r="D139" s="1"/>
      <c r="E139" s="1"/>
      <c r="F139" s="1"/>
      <c r="J139" s="145"/>
      <c r="L139" s="145"/>
      <c r="M139" s="145"/>
      <c r="O139" s="3"/>
      <c r="P139" s="1"/>
      <c r="T139" s="146"/>
      <c r="U139" s="147"/>
      <c r="V139" s="147"/>
      <c r="W139" s="1"/>
      <c r="Z139" s="148" t="str">
        <f t="shared" ca="1" si="34"/>
        <v/>
      </c>
      <c r="AA139" s="148" t="str">
        <f t="shared" ca="1" si="35"/>
        <v/>
      </c>
      <c r="AB139" s="148" t="str">
        <f t="shared" ca="1" si="36"/>
        <v/>
      </c>
      <c r="AC139" s="148" t="str">
        <f t="shared" ca="1" si="37"/>
        <v/>
      </c>
      <c r="AD139" s="148" t="str">
        <f t="shared" ca="1" si="38"/>
        <v/>
      </c>
      <c r="AE139" s="1"/>
      <c r="AF139" s="1"/>
      <c r="AG139" s="1"/>
      <c r="AH139" s="1"/>
      <c r="AI139" s="1"/>
      <c r="AJ139" s="149"/>
      <c r="AK139" s="149"/>
      <c r="AL139" s="149"/>
      <c r="AM139" s="149"/>
      <c r="AN139" s="149"/>
    </row>
    <row r="140" spans="1:40" ht="12.75" x14ac:dyDescent="0.2">
      <c r="A140" s="1"/>
      <c r="B140" s="144"/>
      <c r="C140" s="1"/>
      <c r="D140" s="1"/>
      <c r="E140" s="1"/>
      <c r="F140" s="1"/>
      <c r="J140" s="145"/>
      <c r="L140" s="145"/>
      <c r="M140" s="145"/>
      <c r="O140" s="3"/>
      <c r="P140" s="1"/>
      <c r="T140" s="146"/>
      <c r="U140" s="147"/>
      <c r="V140" s="147"/>
      <c r="W140" s="1"/>
      <c r="Z140" s="148" t="str">
        <f t="shared" ca="1" si="34"/>
        <v/>
      </c>
      <c r="AA140" s="148" t="str">
        <f t="shared" ca="1" si="35"/>
        <v/>
      </c>
      <c r="AB140" s="148" t="str">
        <f t="shared" ca="1" si="36"/>
        <v/>
      </c>
      <c r="AC140" s="148" t="str">
        <f t="shared" ca="1" si="37"/>
        <v/>
      </c>
      <c r="AD140" s="148" t="str">
        <f t="shared" ca="1" si="38"/>
        <v/>
      </c>
      <c r="AE140" s="1"/>
      <c r="AF140" s="1"/>
      <c r="AG140" s="1"/>
      <c r="AH140" s="1"/>
      <c r="AI140" s="1"/>
      <c r="AJ140" s="149"/>
      <c r="AK140" s="149"/>
      <c r="AL140" s="149"/>
      <c r="AM140" s="149"/>
      <c r="AN140" s="149"/>
    </row>
    <row r="141" spans="1:40" ht="12.75" x14ac:dyDescent="0.2">
      <c r="A141" s="1"/>
      <c r="B141" s="144"/>
      <c r="C141" s="1"/>
      <c r="D141" s="1"/>
      <c r="E141" s="1"/>
      <c r="F141" s="1"/>
      <c r="J141" s="145"/>
      <c r="L141" s="145"/>
      <c r="M141" s="145"/>
      <c r="O141" s="3"/>
      <c r="P141" s="1"/>
      <c r="T141" s="146"/>
      <c r="U141" s="147"/>
      <c r="V141" s="147"/>
      <c r="W141" s="1"/>
      <c r="Z141" s="148" t="str">
        <f t="shared" ca="1" si="34"/>
        <v/>
      </c>
      <c r="AA141" s="148" t="str">
        <f t="shared" ca="1" si="35"/>
        <v/>
      </c>
      <c r="AB141" s="148" t="str">
        <f t="shared" ca="1" si="36"/>
        <v/>
      </c>
      <c r="AC141" s="148" t="str">
        <f t="shared" ca="1" si="37"/>
        <v/>
      </c>
      <c r="AD141" s="148" t="str">
        <f t="shared" ca="1" si="38"/>
        <v/>
      </c>
      <c r="AE141" s="1"/>
      <c r="AF141" s="1"/>
      <c r="AG141" s="1"/>
      <c r="AH141" s="1"/>
      <c r="AI141" s="1"/>
      <c r="AJ141" s="149"/>
      <c r="AK141" s="149"/>
      <c r="AL141" s="149"/>
      <c r="AM141" s="149"/>
      <c r="AN141" s="149"/>
    </row>
    <row r="142" spans="1:40" ht="12.75" x14ac:dyDescent="0.2">
      <c r="A142" s="1"/>
      <c r="B142" s="144"/>
      <c r="C142" s="1"/>
      <c r="D142" s="1"/>
      <c r="E142" s="1"/>
      <c r="F142" s="1"/>
      <c r="J142" s="145"/>
      <c r="L142" s="145"/>
      <c r="M142" s="145"/>
      <c r="O142" s="3"/>
      <c r="P142" s="1"/>
      <c r="T142" s="146"/>
      <c r="U142" s="147"/>
      <c r="V142" s="147"/>
      <c r="W142" s="1"/>
      <c r="Z142" s="148" t="str">
        <f t="shared" ca="1" si="34"/>
        <v/>
      </c>
      <c r="AA142" s="148" t="str">
        <f t="shared" ca="1" si="35"/>
        <v/>
      </c>
      <c r="AB142" s="148" t="str">
        <f t="shared" ca="1" si="36"/>
        <v/>
      </c>
      <c r="AC142" s="148" t="str">
        <f t="shared" ca="1" si="37"/>
        <v/>
      </c>
      <c r="AD142" s="148" t="str">
        <f t="shared" ca="1" si="38"/>
        <v/>
      </c>
      <c r="AE142" s="1"/>
      <c r="AF142" s="1"/>
      <c r="AG142" s="1"/>
      <c r="AH142" s="1"/>
      <c r="AI142" s="1"/>
      <c r="AJ142" s="149"/>
      <c r="AK142" s="149"/>
      <c r="AL142" s="149"/>
      <c r="AM142" s="149"/>
      <c r="AN142" s="149"/>
    </row>
    <row r="143" spans="1:40" ht="12.75" x14ac:dyDescent="0.2">
      <c r="A143" s="1"/>
      <c r="B143" s="144"/>
      <c r="C143" s="1"/>
      <c r="D143" s="1"/>
      <c r="E143" s="1"/>
      <c r="F143" s="1"/>
      <c r="J143" s="145"/>
      <c r="L143" s="145"/>
      <c r="M143" s="145"/>
      <c r="O143" s="3"/>
      <c r="P143" s="1"/>
      <c r="T143" s="146"/>
      <c r="U143" s="147"/>
      <c r="V143" s="147"/>
      <c r="W143" s="1"/>
      <c r="Z143" s="148" t="str">
        <f t="shared" ca="1" si="34"/>
        <v/>
      </c>
      <c r="AA143" s="148" t="str">
        <f t="shared" ca="1" si="35"/>
        <v/>
      </c>
      <c r="AB143" s="148" t="str">
        <f t="shared" ca="1" si="36"/>
        <v/>
      </c>
      <c r="AC143" s="148" t="str">
        <f t="shared" ca="1" si="37"/>
        <v/>
      </c>
      <c r="AD143" s="148" t="str">
        <f t="shared" ca="1" si="38"/>
        <v/>
      </c>
      <c r="AE143" s="1"/>
      <c r="AF143" s="1"/>
      <c r="AG143" s="1"/>
      <c r="AH143" s="1"/>
      <c r="AI143" s="1"/>
      <c r="AJ143" s="149"/>
      <c r="AK143" s="149"/>
      <c r="AL143" s="149"/>
      <c r="AM143" s="149"/>
      <c r="AN143" s="149"/>
    </row>
    <row r="144" spans="1:40" ht="12.75" x14ac:dyDescent="0.2">
      <c r="A144" s="1"/>
      <c r="B144" s="144"/>
      <c r="C144" s="1"/>
      <c r="D144" s="1"/>
      <c r="E144" s="1"/>
      <c r="F144" s="1"/>
      <c r="J144" s="145"/>
      <c r="L144" s="145"/>
      <c r="M144" s="145"/>
      <c r="O144" s="3"/>
      <c r="P144" s="1"/>
      <c r="T144" s="146"/>
      <c r="U144" s="147"/>
      <c r="V144" s="147"/>
      <c r="W144" s="1"/>
      <c r="Z144" s="148" t="str">
        <f t="shared" ca="1" si="34"/>
        <v/>
      </c>
      <c r="AA144" s="148" t="str">
        <f t="shared" ca="1" si="35"/>
        <v/>
      </c>
      <c r="AB144" s="148" t="str">
        <f t="shared" ca="1" si="36"/>
        <v/>
      </c>
      <c r="AC144" s="148" t="str">
        <f t="shared" ca="1" si="37"/>
        <v/>
      </c>
      <c r="AD144" s="148" t="str">
        <f t="shared" ca="1" si="38"/>
        <v/>
      </c>
      <c r="AE144" s="1"/>
      <c r="AF144" s="1"/>
      <c r="AG144" s="1"/>
      <c r="AH144" s="1"/>
      <c r="AI144" s="1"/>
      <c r="AJ144" s="149"/>
      <c r="AK144" s="149"/>
      <c r="AL144" s="149"/>
      <c r="AM144" s="149"/>
      <c r="AN144" s="149"/>
    </row>
    <row r="145" spans="1:40" ht="12.75" x14ac:dyDescent="0.2">
      <c r="A145" s="1"/>
      <c r="B145" s="144"/>
      <c r="C145" s="1"/>
      <c r="D145" s="1"/>
      <c r="E145" s="1"/>
      <c r="F145" s="1"/>
      <c r="J145" s="145"/>
      <c r="L145" s="145"/>
      <c r="M145" s="145"/>
      <c r="O145" s="3"/>
      <c r="P145" s="1"/>
      <c r="T145" s="146"/>
      <c r="U145" s="147"/>
      <c r="V145" s="147"/>
      <c r="W145" s="1"/>
      <c r="Z145" s="148" t="str">
        <f t="shared" ca="1" si="34"/>
        <v/>
      </c>
      <c r="AA145" s="148" t="str">
        <f t="shared" ca="1" si="35"/>
        <v/>
      </c>
      <c r="AB145" s="148" t="str">
        <f t="shared" ca="1" si="36"/>
        <v/>
      </c>
      <c r="AC145" s="148" t="str">
        <f t="shared" ca="1" si="37"/>
        <v/>
      </c>
      <c r="AD145" s="148" t="str">
        <f t="shared" ca="1" si="38"/>
        <v/>
      </c>
      <c r="AE145" s="1"/>
      <c r="AF145" s="1"/>
      <c r="AG145" s="1"/>
      <c r="AH145" s="1"/>
      <c r="AI145" s="1"/>
      <c r="AJ145" s="149"/>
      <c r="AK145" s="149"/>
      <c r="AL145" s="149"/>
      <c r="AM145" s="149"/>
      <c r="AN145" s="149"/>
    </row>
    <row r="146" spans="1:40" ht="12.75" x14ac:dyDescent="0.2">
      <c r="A146" s="1"/>
      <c r="B146" s="144"/>
      <c r="C146" s="1"/>
      <c r="D146" s="1"/>
      <c r="E146" s="1"/>
      <c r="F146" s="1"/>
      <c r="J146" s="145"/>
      <c r="L146" s="145"/>
      <c r="M146" s="145"/>
      <c r="O146" s="3"/>
      <c r="P146" s="1"/>
      <c r="T146" s="146"/>
      <c r="U146" s="147"/>
      <c r="V146" s="147"/>
      <c r="W146" s="1"/>
      <c r="Z146" s="148" t="str">
        <f t="shared" ca="1" si="34"/>
        <v/>
      </c>
      <c r="AA146" s="148" t="str">
        <f t="shared" ca="1" si="35"/>
        <v/>
      </c>
      <c r="AB146" s="148" t="str">
        <f t="shared" ca="1" si="36"/>
        <v/>
      </c>
      <c r="AC146" s="148" t="str">
        <f t="shared" ca="1" si="37"/>
        <v/>
      </c>
      <c r="AD146" s="148" t="str">
        <f t="shared" ca="1" si="38"/>
        <v/>
      </c>
      <c r="AE146" s="1"/>
      <c r="AF146" s="1"/>
      <c r="AG146" s="1"/>
      <c r="AH146" s="1"/>
      <c r="AI146" s="1"/>
      <c r="AJ146" s="149"/>
      <c r="AK146" s="149"/>
      <c r="AL146" s="149"/>
      <c r="AM146" s="149"/>
      <c r="AN146" s="149"/>
    </row>
    <row r="147" spans="1:40" ht="12.75" x14ac:dyDescent="0.2">
      <c r="A147" s="1"/>
      <c r="B147" s="144"/>
      <c r="C147" s="1"/>
      <c r="D147" s="1"/>
      <c r="E147" s="1"/>
      <c r="F147" s="1"/>
      <c r="J147" s="145"/>
      <c r="L147" s="145"/>
      <c r="M147" s="145"/>
      <c r="O147" s="3"/>
      <c r="P147" s="1"/>
      <c r="T147" s="146"/>
      <c r="U147" s="147"/>
      <c r="V147" s="147"/>
      <c r="W147" s="1"/>
      <c r="Z147" s="148" t="str">
        <f t="shared" ca="1" si="34"/>
        <v/>
      </c>
      <c r="AA147" s="148" t="str">
        <f t="shared" ca="1" si="35"/>
        <v/>
      </c>
      <c r="AB147" s="148" t="str">
        <f t="shared" ca="1" si="36"/>
        <v/>
      </c>
      <c r="AC147" s="148" t="str">
        <f t="shared" ca="1" si="37"/>
        <v/>
      </c>
      <c r="AD147" s="148" t="str">
        <f t="shared" ca="1" si="38"/>
        <v/>
      </c>
      <c r="AE147" s="1"/>
      <c r="AF147" s="1"/>
      <c r="AG147" s="1"/>
      <c r="AH147" s="1"/>
      <c r="AI147" s="1"/>
      <c r="AJ147" s="149"/>
      <c r="AK147" s="149"/>
      <c r="AL147" s="149"/>
      <c r="AM147" s="149"/>
      <c r="AN147" s="149"/>
    </row>
    <row r="148" spans="1:40" ht="12.75" x14ac:dyDescent="0.2">
      <c r="A148" s="1"/>
      <c r="B148" s="144"/>
      <c r="C148" s="1"/>
      <c r="D148" s="1"/>
      <c r="E148" s="1"/>
      <c r="F148" s="1"/>
      <c r="J148" s="145"/>
      <c r="L148" s="145"/>
      <c r="M148" s="145"/>
      <c r="O148" s="3"/>
      <c r="P148" s="1"/>
      <c r="T148" s="146"/>
      <c r="U148" s="147"/>
      <c r="V148" s="147"/>
      <c r="W148" s="1"/>
      <c r="Z148" s="148" t="str">
        <f t="shared" ca="1" si="34"/>
        <v/>
      </c>
      <c r="AA148" s="148" t="str">
        <f t="shared" ca="1" si="35"/>
        <v/>
      </c>
      <c r="AB148" s="148" t="str">
        <f t="shared" ca="1" si="36"/>
        <v/>
      </c>
      <c r="AC148" s="148" t="str">
        <f t="shared" ca="1" si="37"/>
        <v/>
      </c>
      <c r="AD148" s="148" t="str">
        <f t="shared" ca="1" si="38"/>
        <v/>
      </c>
      <c r="AE148" s="1"/>
      <c r="AF148" s="1"/>
      <c r="AG148" s="1"/>
      <c r="AH148" s="1"/>
      <c r="AI148" s="1"/>
      <c r="AJ148" s="149"/>
      <c r="AK148" s="149"/>
      <c r="AL148" s="149"/>
      <c r="AM148" s="149"/>
      <c r="AN148" s="149"/>
    </row>
    <row r="149" spans="1:40" ht="12.75" x14ac:dyDescent="0.2">
      <c r="A149" s="1"/>
      <c r="B149" s="144"/>
      <c r="C149" s="1"/>
      <c r="D149" s="1"/>
      <c r="E149" s="1"/>
      <c r="F149" s="1"/>
      <c r="J149" s="145"/>
      <c r="L149" s="145"/>
      <c r="M149" s="145"/>
      <c r="O149" s="3"/>
      <c r="P149" s="1"/>
      <c r="T149" s="146"/>
      <c r="U149" s="147"/>
      <c r="V149" s="147"/>
      <c r="W149" s="1"/>
      <c r="Z149" s="148" t="str">
        <f t="shared" ca="1" si="34"/>
        <v/>
      </c>
      <c r="AA149" s="148" t="str">
        <f t="shared" ca="1" si="35"/>
        <v/>
      </c>
      <c r="AB149" s="148" t="str">
        <f t="shared" ca="1" si="36"/>
        <v/>
      </c>
      <c r="AC149" s="148" t="str">
        <f t="shared" ca="1" si="37"/>
        <v/>
      </c>
      <c r="AD149" s="148" t="str">
        <f t="shared" ca="1" si="38"/>
        <v/>
      </c>
      <c r="AE149" s="1"/>
      <c r="AF149" s="1"/>
      <c r="AG149" s="1"/>
      <c r="AH149" s="1"/>
      <c r="AI149" s="1"/>
      <c r="AJ149" s="149"/>
      <c r="AK149" s="149"/>
      <c r="AL149" s="149"/>
      <c r="AM149" s="149"/>
      <c r="AN149" s="149"/>
    </row>
    <row r="150" spans="1:40" ht="12.75" x14ac:dyDescent="0.2">
      <c r="A150" s="1"/>
      <c r="B150" s="144"/>
      <c r="C150" s="1"/>
      <c r="D150" s="1"/>
      <c r="E150" s="1"/>
      <c r="F150" s="1"/>
      <c r="J150" s="145"/>
      <c r="L150" s="145"/>
      <c r="M150" s="145"/>
      <c r="O150" s="3"/>
      <c r="P150" s="1"/>
      <c r="T150" s="146"/>
      <c r="U150" s="147"/>
      <c r="V150" s="147"/>
      <c r="W150" s="1"/>
      <c r="Z150" s="148" t="str">
        <f t="shared" ca="1" si="34"/>
        <v/>
      </c>
      <c r="AA150" s="148" t="str">
        <f t="shared" ca="1" si="35"/>
        <v/>
      </c>
      <c r="AB150" s="148" t="str">
        <f t="shared" ca="1" si="36"/>
        <v/>
      </c>
      <c r="AC150" s="148" t="str">
        <f t="shared" ca="1" si="37"/>
        <v/>
      </c>
      <c r="AD150" s="148" t="str">
        <f t="shared" ca="1" si="38"/>
        <v/>
      </c>
      <c r="AE150" s="1"/>
      <c r="AF150" s="1"/>
      <c r="AG150" s="1"/>
      <c r="AH150" s="1"/>
      <c r="AI150" s="1"/>
      <c r="AJ150" s="149"/>
      <c r="AK150" s="149"/>
      <c r="AL150" s="149"/>
      <c r="AM150" s="149"/>
      <c r="AN150" s="149"/>
    </row>
    <row r="151" spans="1:40" ht="12.75" x14ac:dyDescent="0.2">
      <c r="A151" s="1"/>
      <c r="B151" s="144"/>
      <c r="C151" s="1"/>
      <c r="D151" s="1"/>
      <c r="E151" s="1"/>
      <c r="F151" s="1"/>
      <c r="J151" s="145"/>
      <c r="L151" s="145"/>
      <c r="M151" s="145"/>
      <c r="O151" s="3"/>
      <c r="P151" s="1"/>
      <c r="T151" s="146"/>
      <c r="U151" s="147"/>
      <c r="V151" s="147"/>
      <c r="W151" s="1"/>
      <c r="Z151" s="148" t="str">
        <f t="shared" ca="1" si="34"/>
        <v/>
      </c>
      <c r="AA151" s="148" t="str">
        <f t="shared" ca="1" si="35"/>
        <v/>
      </c>
      <c r="AB151" s="148" t="str">
        <f t="shared" ca="1" si="36"/>
        <v/>
      </c>
      <c r="AC151" s="148" t="str">
        <f t="shared" ca="1" si="37"/>
        <v/>
      </c>
      <c r="AD151" s="148" t="str">
        <f t="shared" ca="1" si="38"/>
        <v/>
      </c>
      <c r="AE151" s="1"/>
      <c r="AF151" s="1"/>
      <c r="AG151" s="1"/>
      <c r="AH151" s="1"/>
      <c r="AI151" s="1"/>
      <c r="AJ151" s="149"/>
      <c r="AK151" s="149"/>
      <c r="AL151" s="149"/>
      <c r="AM151" s="149"/>
      <c r="AN151" s="149"/>
    </row>
    <row r="152" spans="1:40" ht="12.75" x14ac:dyDescent="0.2">
      <c r="A152" s="1"/>
      <c r="B152" s="144"/>
      <c r="C152" s="1"/>
      <c r="D152" s="1"/>
      <c r="E152" s="1"/>
      <c r="F152" s="1"/>
      <c r="J152" s="145"/>
      <c r="L152" s="145"/>
      <c r="M152" s="145"/>
      <c r="O152" s="3"/>
      <c r="P152" s="1"/>
      <c r="T152" s="146"/>
      <c r="U152" s="147"/>
      <c r="V152" s="147"/>
      <c r="W152" s="1"/>
      <c r="Z152" s="148" t="str">
        <f t="shared" ca="1" si="34"/>
        <v/>
      </c>
      <c r="AA152" s="148" t="str">
        <f t="shared" ca="1" si="35"/>
        <v/>
      </c>
      <c r="AB152" s="148" t="str">
        <f t="shared" ca="1" si="36"/>
        <v/>
      </c>
      <c r="AC152" s="148" t="str">
        <f t="shared" ca="1" si="37"/>
        <v/>
      </c>
      <c r="AD152" s="148" t="str">
        <f t="shared" ca="1" si="38"/>
        <v/>
      </c>
      <c r="AE152" s="1"/>
      <c r="AF152" s="1"/>
      <c r="AG152" s="1"/>
      <c r="AH152" s="1"/>
      <c r="AI152" s="1"/>
      <c r="AJ152" s="149"/>
      <c r="AK152" s="149"/>
      <c r="AL152" s="149"/>
      <c r="AM152" s="149"/>
      <c r="AN152" s="149"/>
    </row>
    <row r="153" spans="1:40" ht="12.75" x14ac:dyDescent="0.2">
      <c r="A153" s="1"/>
      <c r="B153" s="144"/>
      <c r="C153" s="1"/>
      <c r="D153" s="1"/>
      <c r="E153" s="1"/>
      <c r="F153" s="1"/>
      <c r="J153" s="145"/>
      <c r="L153" s="145"/>
      <c r="M153" s="145"/>
      <c r="O153" s="3"/>
      <c r="P153" s="1"/>
      <c r="T153" s="146"/>
      <c r="U153" s="147"/>
      <c r="V153" s="147"/>
      <c r="W153" s="1"/>
      <c r="Z153" s="148" t="str">
        <f t="shared" ca="1" si="34"/>
        <v/>
      </c>
      <c r="AA153" s="148" t="str">
        <f t="shared" ca="1" si="35"/>
        <v/>
      </c>
      <c r="AB153" s="148" t="str">
        <f t="shared" ca="1" si="36"/>
        <v/>
      </c>
      <c r="AC153" s="148" t="str">
        <f t="shared" ca="1" si="37"/>
        <v/>
      </c>
      <c r="AD153" s="148" t="str">
        <f t="shared" ca="1" si="38"/>
        <v/>
      </c>
      <c r="AE153" s="1"/>
      <c r="AF153" s="1"/>
      <c r="AG153" s="1"/>
      <c r="AH153" s="1"/>
      <c r="AI153" s="1"/>
      <c r="AJ153" s="149"/>
      <c r="AK153" s="149"/>
      <c r="AL153" s="149"/>
      <c r="AM153" s="149"/>
      <c r="AN153" s="149"/>
    </row>
    <row r="154" spans="1:40" ht="12.75" x14ac:dyDescent="0.2">
      <c r="A154" s="1"/>
      <c r="B154" s="144"/>
      <c r="C154" s="1"/>
      <c r="D154" s="1"/>
      <c r="E154" s="1"/>
      <c r="F154" s="1"/>
      <c r="J154" s="145"/>
      <c r="L154" s="145"/>
      <c r="M154" s="145"/>
      <c r="O154" s="3"/>
      <c r="P154" s="1"/>
      <c r="T154" s="146"/>
      <c r="U154" s="147"/>
      <c r="V154" s="147"/>
      <c r="W154" s="1"/>
      <c r="Z154" s="148" t="str">
        <f t="shared" ca="1" si="34"/>
        <v/>
      </c>
      <c r="AA154" s="148" t="str">
        <f t="shared" ca="1" si="35"/>
        <v/>
      </c>
      <c r="AB154" s="148" t="str">
        <f t="shared" ca="1" si="36"/>
        <v/>
      </c>
      <c r="AC154" s="148" t="str">
        <f t="shared" ca="1" si="37"/>
        <v/>
      </c>
      <c r="AD154" s="148" t="str">
        <f t="shared" ca="1" si="38"/>
        <v/>
      </c>
      <c r="AE154" s="1"/>
      <c r="AF154" s="1"/>
      <c r="AG154" s="1"/>
      <c r="AH154" s="1"/>
      <c r="AI154" s="1"/>
      <c r="AJ154" s="149"/>
      <c r="AK154" s="149"/>
      <c r="AL154" s="149"/>
      <c r="AM154" s="149"/>
      <c r="AN154" s="149"/>
    </row>
    <row r="155" spans="1:40" ht="12.75" x14ac:dyDescent="0.2">
      <c r="A155" s="1"/>
      <c r="B155" s="144"/>
      <c r="C155" s="1"/>
      <c r="D155" s="1"/>
      <c r="E155" s="1"/>
      <c r="F155" s="1"/>
      <c r="J155" s="145"/>
      <c r="L155" s="145"/>
      <c r="M155" s="145"/>
      <c r="O155" s="3"/>
      <c r="P155" s="1"/>
      <c r="T155" s="146"/>
      <c r="U155" s="147"/>
      <c r="V155" s="147"/>
      <c r="W155" s="1"/>
      <c r="Z155" s="148" t="str">
        <f t="shared" ca="1" si="34"/>
        <v/>
      </c>
      <c r="AA155" s="148" t="str">
        <f t="shared" ca="1" si="35"/>
        <v/>
      </c>
      <c r="AB155" s="148" t="str">
        <f t="shared" ca="1" si="36"/>
        <v/>
      </c>
      <c r="AC155" s="148" t="str">
        <f t="shared" ca="1" si="37"/>
        <v/>
      </c>
      <c r="AD155" s="148" t="str">
        <f t="shared" ca="1" si="38"/>
        <v/>
      </c>
      <c r="AE155" s="1"/>
      <c r="AF155" s="1"/>
      <c r="AG155" s="1"/>
      <c r="AH155" s="1"/>
      <c r="AI155" s="1"/>
      <c r="AJ155" s="149"/>
      <c r="AK155" s="149"/>
      <c r="AL155" s="149"/>
      <c r="AM155" s="149"/>
      <c r="AN155" s="149"/>
    </row>
    <row r="156" spans="1:40" ht="12.75" x14ac:dyDescent="0.2">
      <c r="A156" s="1"/>
      <c r="B156" s="144"/>
      <c r="C156" s="1"/>
      <c r="D156" s="1"/>
      <c r="E156" s="1"/>
      <c r="F156" s="1"/>
      <c r="J156" s="145"/>
      <c r="L156" s="145"/>
      <c r="M156" s="145"/>
      <c r="O156" s="3"/>
      <c r="P156" s="1"/>
      <c r="T156" s="146"/>
      <c r="U156" s="147"/>
      <c r="V156" s="147"/>
      <c r="W156" s="1"/>
      <c r="Z156" s="148" t="str">
        <f t="shared" ca="1" si="34"/>
        <v/>
      </c>
      <c r="AA156" s="148" t="str">
        <f t="shared" ca="1" si="35"/>
        <v/>
      </c>
      <c r="AB156" s="148" t="str">
        <f t="shared" ca="1" si="36"/>
        <v/>
      </c>
      <c r="AC156" s="148" t="str">
        <f t="shared" ca="1" si="37"/>
        <v/>
      </c>
      <c r="AD156" s="148" t="str">
        <f t="shared" ca="1" si="38"/>
        <v/>
      </c>
      <c r="AE156" s="1"/>
      <c r="AF156" s="1"/>
      <c r="AG156" s="1"/>
      <c r="AH156" s="1"/>
      <c r="AI156" s="1"/>
      <c r="AJ156" s="149"/>
      <c r="AK156" s="149"/>
      <c r="AL156" s="149"/>
      <c r="AM156" s="149"/>
      <c r="AN156" s="149"/>
    </row>
    <row r="157" spans="1:40" ht="12.75" x14ac:dyDescent="0.2">
      <c r="A157" s="1"/>
      <c r="B157" s="144"/>
      <c r="C157" s="1"/>
      <c r="D157" s="1"/>
      <c r="E157" s="1"/>
      <c r="F157" s="1"/>
      <c r="J157" s="145"/>
      <c r="L157" s="145"/>
      <c r="M157" s="145"/>
      <c r="O157" s="3"/>
      <c r="P157" s="1"/>
      <c r="T157" s="146"/>
      <c r="U157" s="147"/>
      <c r="V157" s="147"/>
      <c r="W157" s="1"/>
      <c r="Z157" s="148" t="str">
        <f t="shared" ca="1" si="34"/>
        <v/>
      </c>
      <c r="AA157" s="148" t="str">
        <f t="shared" ca="1" si="35"/>
        <v/>
      </c>
      <c r="AB157" s="148" t="str">
        <f t="shared" ca="1" si="36"/>
        <v/>
      </c>
      <c r="AC157" s="148" t="str">
        <f t="shared" ca="1" si="37"/>
        <v/>
      </c>
      <c r="AD157" s="148" t="str">
        <f t="shared" ca="1" si="38"/>
        <v/>
      </c>
      <c r="AE157" s="1"/>
      <c r="AF157" s="1"/>
      <c r="AG157" s="1"/>
      <c r="AH157" s="1"/>
      <c r="AI157" s="1"/>
      <c r="AJ157" s="149"/>
      <c r="AK157" s="149"/>
      <c r="AL157" s="149"/>
      <c r="AM157" s="149"/>
      <c r="AN157" s="149"/>
    </row>
    <row r="158" spans="1:40" ht="12.75" x14ac:dyDescent="0.2">
      <c r="A158" s="1"/>
      <c r="B158" s="144"/>
      <c r="C158" s="1"/>
      <c r="D158" s="1"/>
      <c r="E158" s="1"/>
      <c r="F158" s="1"/>
      <c r="J158" s="145"/>
      <c r="L158" s="145"/>
      <c r="M158" s="145"/>
      <c r="O158" s="3"/>
      <c r="P158" s="1"/>
      <c r="T158" s="146"/>
      <c r="U158" s="147"/>
      <c r="V158" s="147"/>
      <c r="W158" s="1"/>
      <c r="Z158" s="148" t="str">
        <f t="shared" ca="1" si="34"/>
        <v/>
      </c>
      <c r="AA158" s="148" t="str">
        <f t="shared" ca="1" si="35"/>
        <v/>
      </c>
      <c r="AB158" s="148" t="str">
        <f t="shared" ca="1" si="36"/>
        <v/>
      </c>
      <c r="AC158" s="148" t="str">
        <f t="shared" ca="1" si="37"/>
        <v/>
      </c>
      <c r="AD158" s="148" t="str">
        <f t="shared" ca="1" si="38"/>
        <v/>
      </c>
      <c r="AE158" s="1"/>
      <c r="AF158" s="1"/>
      <c r="AG158" s="1"/>
      <c r="AH158" s="1"/>
      <c r="AI158" s="1"/>
      <c r="AJ158" s="149"/>
      <c r="AK158" s="149"/>
      <c r="AL158" s="149"/>
      <c r="AM158" s="149"/>
      <c r="AN158" s="149"/>
    </row>
    <row r="159" spans="1:40" ht="12.75" x14ac:dyDescent="0.2">
      <c r="A159" s="1"/>
      <c r="B159" s="144"/>
      <c r="C159" s="1"/>
      <c r="D159" s="1"/>
      <c r="E159" s="1"/>
      <c r="F159" s="1"/>
      <c r="J159" s="145"/>
      <c r="L159" s="145"/>
      <c r="M159" s="145"/>
      <c r="O159" s="3"/>
      <c r="P159" s="1"/>
      <c r="T159" s="146"/>
      <c r="U159" s="147"/>
      <c r="V159" s="147"/>
      <c r="W159" s="1"/>
      <c r="Z159" s="148" t="str">
        <f t="shared" ca="1" si="34"/>
        <v/>
      </c>
      <c r="AA159" s="148" t="str">
        <f t="shared" ca="1" si="35"/>
        <v/>
      </c>
      <c r="AB159" s="148" t="str">
        <f t="shared" ca="1" si="36"/>
        <v/>
      </c>
      <c r="AC159" s="148" t="str">
        <f t="shared" ca="1" si="37"/>
        <v/>
      </c>
      <c r="AD159" s="148" t="str">
        <f t="shared" ca="1" si="38"/>
        <v/>
      </c>
      <c r="AE159" s="1"/>
      <c r="AF159" s="1"/>
      <c r="AG159" s="1"/>
      <c r="AH159" s="1"/>
      <c r="AI159" s="1"/>
      <c r="AJ159" s="149"/>
      <c r="AK159" s="149"/>
      <c r="AL159" s="149"/>
      <c r="AM159" s="149"/>
      <c r="AN159" s="149"/>
    </row>
    <row r="160" spans="1:40" ht="12.75" x14ac:dyDescent="0.2">
      <c r="A160" s="1"/>
      <c r="B160" s="144"/>
      <c r="C160" s="1"/>
      <c r="D160" s="1"/>
      <c r="E160" s="1"/>
      <c r="F160" s="1"/>
      <c r="J160" s="145"/>
      <c r="L160" s="145"/>
      <c r="M160" s="145"/>
      <c r="O160" s="3"/>
      <c r="P160" s="1"/>
      <c r="T160" s="146"/>
      <c r="U160" s="147"/>
      <c r="V160" s="147"/>
      <c r="W160" s="1"/>
      <c r="Z160" s="148" t="str">
        <f t="shared" ca="1" si="34"/>
        <v/>
      </c>
      <c r="AA160" s="148" t="str">
        <f t="shared" ca="1" si="35"/>
        <v/>
      </c>
      <c r="AB160" s="148" t="str">
        <f t="shared" ca="1" si="36"/>
        <v/>
      </c>
      <c r="AC160" s="148" t="str">
        <f t="shared" ca="1" si="37"/>
        <v/>
      </c>
      <c r="AD160" s="148" t="str">
        <f t="shared" ca="1" si="38"/>
        <v/>
      </c>
      <c r="AE160" s="1"/>
      <c r="AF160" s="1"/>
      <c r="AG160" s="1"/>
      <c r="AH160" s="1"/>
      <c r="AI160" s="1"/>
      <c r="AJ160" s="149"/>
      <c r="AK160" s="149"/>
      <c r="AL160" s="149"/>
      <c r="AM160" s="149"/>
      <c r="AN160" s="149"/>
    </row>
    <row r="161" spans="1:40" ht="12.75" x14ac:dyDescent="0.2">
      <c r="A161" s="1"/>
      <c r="B161" s="144"/>
      <c r="C161" s="1"/>
      <c r="D161" s="1"/>
      <c r="E161" s="1"/>
      <c r="F161" s="1"/>
      <c r="J161" s="145"/>
      <c r="L161" s="145"/>
      <c r="M161" s="145"/>
      <c r="O161" s="3"/>
      <c r="P161" s="1"/>
      <c r="T161" s="146"/>
      <c r="U161" s="147"/>
      <c r="V161" s="147"/>
      <c r="W161" s="1"/>
      <c r="Z161" s="148" t="str">
        <f t="shared" ca="1" si="34"/>
        <v/>
      </c>
      <c r="AA161" s="148" t="str">
        <f t="shared" ca="1" si="35"/>
        <v/>
      </c>
      <c r="AB161" s="148" t="str">
        <f t="shared" ca="1" si="36"/>
        <v/>
      </c>
      <c r="AC161" s="148" t="str">
        <f t="shared" ca="1" si="37"/>
        <v/>
      </c>
      <c r="AD161" s="148" t="str">
        <f t="shared" ca="1" si="38"/>
        <v/>
      </c>
      <c r="AE161" s="1"/>
      <c r="AF161" s="1"/>
      <c r="AG161" s="1"/>
      <c r="AH161" s="1"/>
      <c r="AI161" s="1"/>
      <c r="AJ161" s="149"/>
      <c r="AK161" s="149"/>
      <c r="AL161" s="149"/>
      <c r="AM161" s="149"/>
      <c r="AN161" s="149"/>
    </row>
    <row r="162" spans="1:40" ht="12.75" x14ac:dyDescent="0.2">
      <c r="A162" s="1"/>
      <c r="B162" s="144"/>
      <c r="C162" s="1"/>
      <c r="D162" s="1"/>
      <c r="E162" s="1"/>
      <c r="F162" s="1"/>
      <c r="J162" s="145"/>
      <c r="L162" s="145"/>
      <c r="M162" s="145"/>
      <c r="O162" s="3"/>
      <c r="P162" s="1"/>
      <c r="T162" s="146"/>
      <c r="U162" s="147"/>
      <c r="V162" s="147"/>
      <c r="W162" s="1"/>
      <c r="Z162" s="148" t="str">
        <f t="shared" ca="1" si="34"/>
        <v/>
      </c>
      <c r="AA162" s="148" t="str">
        <f t="shared" ca="1" si="35"/>
        <v/>
      </c>
      <c r="AB162" s="148" t="str">
        <f t="shared" ca="1" si="36"/>
        <v/>
      </c>
      <c r="AC162" s="148" t="str">
        <f t="shared" ca="1" si="37"/>
        <v/>
      </c>
      <c r="AD162" s="148" t="str">
        <f t="shared" ca="1" si="38"/>
        <v/>
      </c>
      <c r="AE162" s="1"/>
      <c r="AF162" s="1"/>
      <c r="AG162" s="1"/>
      <c r="AH162" s="1"/>
      <c r="AI162" s="1"/>
      <c r="AJ162" s="149"/>
      <c r="AK162" s="149"/>
      <c r="AL162" s="149"/>
      <c r="AM162" s="149"/>
      <c r="AN162" s="149"/>
    </row>
    <row r="163" spans="1:40" ht="12.75" x14ac:dyDescent="0.2">
      <c r="A163" s="1"/>
      <c r="B163" s="144"/>
      <c r="C163" s="1"/>
      <c r="D163" s="1"/>
      <c r="E163" s="1"/>
      <c r="F163" s="1"/>
      <c r="J163" s="145"/>
      <c r="L163" s="145"/>
      <c r="M163" s="145"/>
      <c r="O163" s="3"/>
      <c r="P163" s="1"/>
      <c r="T163" s="146"/>
      <c r="U163" s="147"/>
      <c r="V163" s="147"/>
      <c r="W163" s="1"/>
      <c r="Z163" s="148" t="str">
        <f t="shared" ca="1" si="34"/>
        <v/>
      </c>
      <c r="AA163" s="148" t="str">
        <f t="shared" ca="1" si="35"/>
        <v/>
      </c>
      <c r="AB163" s="148" t="str">
        <f t="shared" ca="1" si="36"/>
        <v/>
      </c>
      <c r="AC163" s="148" t="str">
        <f t="shared" ca="1" si="37"/>
        <v/>
      </c>
      <c r="AD163" s="148" t="str">
        <f t="shared" ca="1" si="38"/>
        <v/>
      </c>
      <c r="AE163" s="1"/>
      <c r="AF163" s="1"/>
      <c r="AG163" s="1"/>
      <c r="AH163" s="1"/>
      <c r="AI163" s="1"/>
      <c r="AJ163" s="149"/>
      <c r="AK163" s="149"/>
      <c r="AL163" s="149"/>
      <c r="AM163" s="149"/>
      <c r="AN163" s="149"/>
    </row>
    <row r="164" spans="1:40" ht="12.75" x14ac:dyDescent="0.2">
      <c r="A164" s="1"/>
      <c r="B164" s="144"/>
      <c r="C164" s="1"/>
      <c r="D164" s="1"/>
      <c r="E164" s="1"/>
      <c r="F164" s="1"/>
      <c r="J164" s="145"/>
      <c r="L164" s="145"/>
      <c r="M164" s="145"/>
      <c r="O164" s="3"/>
      <c r="P164" s="1"/>
      <c r="T164" s="146"/>
      <c r="U164" s="147"/>
      <c r="V164" s="147"/>
      <c r="W164" s="1"/>
      <c r="Z164" s="148" t="str">
        <f t="shared" ref="Z164:Z196" ca="1" si="39">IF(ISBLANK(INDIRECT(CauHinh.HuynhTruong.ChucVuHienTai&amp;ROW())),"",INDIRECT(CauHinh.HuynhTruong.ChucVuHienTai&amp;ROW()))</f>
        <v/>
      </c>
      <c r="AA164" s="148" t="str">
        <f t="shared" ref="AA164:AA196" ca="1" si="40">IF(ISBLANK(INDIRECT(CauHinh.HuynhTruong.ChiDoanHienTai&amp;ROW())),"",INDIRECT(CauHinh.HuynhTruong.ChiDoanHienTai&amp;ROW()))</f>
        <v/>
      </c>
      <c r="AB164" s="148" t="str">
        <f t="shared" ref="AB164:AB196" ca="1" si="41">IF(ISBLANK(INDIRECT(CauHinh.HuynhTruong.PhanDoanHienTai&amp;ROW())),"",INDIRECT(CauHinh.HuynhTruong.PhanDoanHienTai&amp;ROW()))</f>
        <v/>
      </c>
      <c r="AC164" s="148" t="str">
        <f t="shared" ref="AC164:AC196" ca="1" si="42">IF(ISBLANK(INDIRECT(CauHinh.HuynhTruong.TinhTrangHienTai&amp;ROW())),"",INDIRECT(CauHinh.HuynhTruong.TinhTrangHienTai&amp;ROW()))</f>
        <v/>
      </c>
      <c r="AD164" s="148" t="str">
        <f t="shared" ref="AD164:AD196" ca="1" si="43">IF(ISBLANK(INDIRECT(CauHinh.HuynhTruong.GhiChuHienTai&amp;ROW())),"",INDIRECT(CauHinh.HuynhTruong.GhiChuHienTai&amp;ROW()))</f>
        <v/>
      </c>
      <c r="AE164" s="1"/>
      <c r="AF164" s="1"/>
      <c r="AG164" s="1"/>
      <c r="AH164" s="1"/>
      <c r="AI164" s="1"/>
      <c r="AJ164" s="149"/>
      <c r="AK164" s="149"/>
      <c r="AL164" s="149"/>
      <c r="AM164" s="149"/>
      <c r="AN164" s="149"/>
    </row>
    <row r="165" spans="1:40" ht="12.75" x14ac:dyDescent="0.2">
      <c r="A165" s="1"/>
      <c r="B165" s="144"/>
      <c r="C165" s="1"/>
      <c r="D165" s="1"/>
      <c r="E165" s="1"/>
      <c r="F165" s="1"/>
      <c r="J165" s="145"/>
      <c r="L165" s="145"/>
      <c r="M165" s="145"/>
      <c r="O165" s="3"/>
      <c r="P165" s="1"/>
      <c r="T165" s="146"/>
      <c r="U165" s="147"/>
      <c r="V165" s="147"/>
      <c r="W165" s="1"/>
      <c r="Z165" s="148" t="str">
        <f t="shared" ca="1" si="39"/>
        <v/>
      </c>
      <c r="AA165" s="148" t="str">
        <f t="shared" ca="1" si="40"/>
        <v/>
      </c>
      <c r="AB165" s="148" t="str">
        <f t="shared" ca="1" si="41"/>
        <v/>
      </c>
      <c r="AC165" s="148" t="str">
        <f t="shared" ca="1" si="42"/>
        <v/>
      </c>
      <c r="AD165" s="148" t="str">
        <f t="shared" ca="1" si="43"/>
        <v/>
      </c>
      <c r="AE165" s="1"/>
      <c r="AF165" s="1"/>
      <c r="AG165" s="1"/>
      <c r="AH165" s="1"/>
      <c r="AI165" s="1"/>
      <c r="AJ165" s="149"/>
      <c r="AK165" s="149"/>
      <c r="AL165" s="149"/>
      <c r="AM165" s="149"/>
      <c r="AN165" s="149"/>
    </row>
    <row r="166" spans="1:40" ht="12.75" x14ac:dyDescent="0.2">
      <c r="A166" s="1"/>
      <c r="B166" s="144"/>
      <c r="C166" s="1"/>
      <c r="D166" s="1"/>
      <c r="E166" s="1"/>
      <c r="F166" s="1"/>
      <c r="J166" s="145"/>
      <c r="L166" s="145"/>
      <c r="M166" s="145"/>
      <c r="O166" s="3"/>
      <c r="P166" s="1"/>
      <c r="T166" s="146"/>
      <c r="U166" s="147"/>
      <c r="V166" s="147"/>
      <c r="W166" s="1"/>
      <c r="Z166" s="148" t="str">
        <f t="shared" ca="1" si="39"/>
        <v/>
      </c>
      <c r="AA166" s="148" t="str">
        <f t="shared" ca="1" si="40"/>
        <v/>
      </c>
      <c r="AB166" s="148" t="str">
        <f t="shared" ca="1" si="41"/>
        <v/>
      </c>
      <c r="AC166" s="148" t="str">
        <f t="shared" ca="1" si="42"/>
        <v/>
      </c>
      <c r="AD166" s="148" t="str">
        <f t="shared" ca="1" si="43"/>
        <v/>
      </c>
      <c r="AE166" s="1"/>
      <c r="AF166" s="1"/>
      <c r="AG166" s="1"/>
      <c r="AH166" s="1"/>
      <c r="AI166" s="1"/>
      <c r="AJ166" s="149"/>
      <c r="AK166" s="149"/>
      <c r="AL166" s="149"/>
      <c r="AM166" s="149"/>
      <c r="AN166" s="149"/>
    </row>
    <row r="167" spans="1:40" ht="12.75" x14ac:dyDescent="0.2">
      <c r="A167" s="1"/>
      <c r="B167" s="144"/>
      <c r="C167" s="1"/>
      <c r="D167" s="1"/>
      <c r="E167" s="1"/>
      <c r="F167" s="1"/>
      <c r="J167" s="145"/>
      <c r="L167" s="145"/>
      <c r="M167" s="145"/>
      <c r="O167" s="3"/>
      <c r="P167" s="1"/>
      <c r="T167" s="146"/>
      <c r="U167" s="147"/>
      <c r="V167" s="147"/>
      <c r="W167" s="1"/>
      <c r="Z167" s="148" t="str">
        <f t="shared" ca="1" si="39"/>
        <v/>
      </c>
      <c r="AA167" s="148" t="str">
        <f t="shared" ca="1" si="40"/>
        <v/>
      </c>
      <c r="AB167" s="148" t="str">
        <f t="shared" ca="1" si="41"/>
        <v/>
      </c>
      <c r="AC167" s="148" t="str">
        <f t="shared" ca="1" si="42"/>
        <v/>
      </c>
      <c r="AD167" s="148" t="str">
        <f t="shared" ca="1" si="43"/>
        <v/>
      </c>
      <c r="AE167" s="1"/>
      <c r="AF167" s="1"/>
      <c r="AG167" s="1"/>
      <c r="AH167" s="1"/>
      <c r="AI167" s="1"/>
      <c r="AJ167" s="149"/>
      <c r="AK167" s="149"/>
      <c r="AL167" s="149"/>
      <c r="AM167" s="149"/>
      <c r="AN167" s="149"/>
    </row>
    <row r="168" spans="1:40" ht="12.75" x14ac:dyDescent="0.2">
      <c r="A168" s="1"/>
      <c r="B168" s="144"/>
      <c r="C168" s="1"/>
      <c r="D168" s="1"/>
      <c r="E168" s="1"/>
      <c r="F168" s="1"/>
      <c r="J168" s="145"/>
      <c r="L168" s="145"/>
      <c r="M168" s="145"/>
      <c r="O168" s="3"/>
      <c r="P168" s="1"/>
      <c r="T168" s="146"/>
      <c r="U168" s="147"/>
      <c r="V168" s="147"/>
      <c r="W168" s="1"/>
      <c r="Z168" s="148" t="str">
        <f t="shared" ca="1" si="39"/>
        <v/>
      </c>
      <c r="AA168" s="148" t="str">
        <f t="shared" ca="1" si="40"/>
        <v/>
      </c>
      <c r="AB168" s="148" t="str">
        <f t="shared" ca="1" si="41"/>
        <v/>
      </c>
      <c r="AC168" s="148" t="str">
        <f t="shared" ca="1" si="42"/>
        <v/>
      </c>
      <c r="AD168" s="148" t="str">
        <f t="shared" ca="1" si="43"/>
        <v/>
      </c>
      <c r="AE168" s="1"/>
      <c r="AF168" s="1"/>
      <c r="AG168" s="1"/>
      <c r="AH168" s="1"/>
      <c r="AI168" s="1"/>
      <c r="AJ168" s="149"/>
      <c r="AK168" s="149"/>
      <c r="AL168" s="149"/>
      <c r="AM168" s="149"/>
      <c r="AN168" s="149"/>
    </row>
    <row r="169" spans="1:40" ht="12.75" x14ac:dyDescent="0.2">
      <c r="A169" s="1"/>
      <c r="B169" s="144"/>
      <c r="C169" s="1"/>
      <c r="D169" s="1"/>
      <c r="E169" s="1"/>
      <c r="F169" s="1"/>
      <c r="J169" s="145"/>
      <c r="L169" s="145"/>
      <c r="M169" s="145"/>
      <c r="O169" s="3"/>
      <c r="P169" s="1"/>
      <c r="T169" s="146"/>
      <c r="U169" s="147"/>
      <c r="V169" s="147"/>
      <c r="W169" s="1"/>
      <c r="Z169" s="148" t="str">
        <f t="shared" ca="1" si="39"/>
        <v/>
      </c>
      <c r="AA169" s="148" t="str">
        <f t="shared" ca="1" si="40"/>
        <v/>
      </c>
      <c r="AB169" s="148" t="str">
        <f t="shared" ca="1" si="41"/>
        <v/>
      </c>
      <c r="AC169" s="148" t="str">
        <f t="shared" ca="1" si="42"/>
        <v/>
      </c>
      <c r="AD169" s="148" t="str">
        <f t="shared" ca="1" si="43"/>
        <v/>
      </c>
      <c r="AE169" s="1"/>
      <c r="AF169" s="1"/>
      <c r="AG169" s="1"/>
      <c r="AH169" s="1"/>
      <c r="AI169" s="1"/>
      <c r="AJ169" s="149"/>
      <c r="AK169" s="149"/>
      <c r="AL169" s="149"/>
      <c r="AM169" s="149"/>
      <c r="AN169" s="149"/>
    </row>
    <row r="170" spans="1:40" ht="12.75" x14ac:dyDescent="0.2">
      <c r="A170" s="1"/>
      <c r="B170" s="144"/>
      <c r="C170" s="1"/>
      <c r="D170" s="1"/>
      <c r="E170" s="1"/>
      <c r="F170" s="1"/>
      <c r="J170" s="145"/>
      <c r="L170" s="145"/>
      <c r="M170" s="145"/>
      <c r="O170" s="3"/>
      <c r="P170" s="1"/>
      <c r="T170" s="146"/>
      <c r="U170" s="147"/>
      <c r="V170" s="147"/>
      <c r="W170" s="1"/>
      <c r="Z170" s="148" t="str">
        <f t="shared" ca="1" si="39"/>
        <v/>
      </c>
      <c r="AA170" s="148" t="str">
        <f t="shared" ca="1" si="40"/>
        <v/>
      </c>
      <c r="AB170" s="148" t="str">
        <f t="shared" ca="1" si="41"/>
        <v/>
      </c>
      <c r="AC170" s="148" t="str">
        <f t="shared" ca="1" si="42"/>
        <v/>
      </c>
      <c r="AD170" s="148" t="str">
        <f t="shared" ca="1" si="43"/>
        <v/>
      </c>
      <c r="AE170" s="1"/>
      <c r="AF170" s="1"/>
      <c r="AG170" s="1"/>
      <c r="AH170" s="1"/>
      <c r="AI170" s="1"/>
      <c r="AJ170" s="149"/>
      <c r="AK170" s="149"/>
      <c r="AL170" s="149"/>
      <c r="AM170" s="149"/>
      <c r="AN170" s="149"/>
    </row>
    <row r="171" spans="1:40" ht="12.75" x14ac:dyDescent="0.2">
      <c r="A171" s="1"/>
      <c r="B171" s="144"/>
      <c r="C171" s="1"/>
      <c r="D171" s="1"/>
      <c r="E171" s="1"/>
      <c r="F171" s="1"/>
      <c r="J171" s="145"/>
      <c r="L171" s="145"/>
      <c r="M171" s="145"/>
      <c r="O171" s="3"/>
      <c r="P171" s="1"/>
      <c r="T171" s="146"/>
      <c r="U171" s="147"/>
      <c r="V171" s="147"/>
      <c r="W171" s="1"/>
      <c r="Z171" s="148" t="str">
        <f t="shared" ca="1" si="39"/>
        <v/>
      </c>
      <c r="AA171" s="148" t="str">
        <f t="shared" ca="1" si="40"/>
        <v/>
      </c>
      <c r="AB171" s="148" t="str">
        <f t="shared" ca="1" si="41"/>
        <v/>
      </c>
      <c r="AC171" s="148" t="str">
        <f t="shared" ca="1" si="42"/>
        <v/>
      </c>
      <c r="AD171" s="148" t="str">
        <f t="shared" ca="1" si="43"/>
        <v/>
      </c>
      <c r="AE171" s="1"/>
      <c r="AF171" s="1"/>
      <c r="AG171" s="1"/>
      <c r="AH171" s="1"/>
      <c r="AI171" s="1"/>
      <c r="AJ171" s="149"/>
      <c r="AK171" s="149"/>
      <c r="AL171" s="149"/>
      <c r="AM171" s="149"/>
      <c r="AN171" s="149"/>
    </row>
    <row r="172" spans="1:40" ht="12.75" x14ac:dyDescent="0.2">
      <c r="A172" s="1"/>
      <c r="B172" s="144"/>
      <c r="C172" s="1"/>
      <c r="D172" s="1"/>
      <c r="E172" s="1"/>
      <c r="F172" s="1"/>
      <c r="J172" s="145"/>
      <c r="L172" s="145"/>
      <c r="M172" s="145"/>
      <c r="O172" s="3"/>
      <c r="P172" s="1"/>
      <c r="T172" s="146"/>
      <c r="U172" s="147"/>
      <c r="V172" s="147"/>
      <c r="W172" s="1"/>
      <c r="Z172" s="148" t="str">
        <f t="shared" ca="1" si="39"/>
        <v/>
      </c>
      <c r="AA172" s="148" t="str">
        <f t="shared" ca="1" si="40"/>
        <v/>
      </c>
      <c r="AB172" s="148" t="str">
        <f t="shared" ca="1" si="41"/>
        <v/>
      </c>
      <c r="AC172" s="148" t="str">
        <f t="shared" ca="1" si="42"/>
        <v/>
      </c>
      <c r="AD172" s="148" t="str">
        <f t="shared" ca="1" si="43"/>
        <v/>
      </c>
      <c r="AE172" s="1"/>
      <c r="AF172" s="1"/>
      <c r="AG172" s="1"/>
      <c r="AH172" s="1"/>
      <c r="AI172" s="1"/>
      <c r="AJ172" s="149"/>
      <c r="AK172" s="149"/>
      <c r="AL172" s="149"/>
      <c r="AM172" s="149"/>
      <c r="AN172" s="149"/>
    </row>
    <row r="173" spans="1:40" ht="12.75" x14ac:dyDescent="0.2">
      <c r="A173" s="1"/>
      <c r="B173" s="144"/>
      <c r="C173" s="1"/>
      <c r="D173" s="1"/>
      <c r="E173" s="1"/>
      <c r="F173" s="1"/>
      <c r="J173" s="145"/>
      <c r="L173" s="145"/>
      <c r="M173" s="145"/>
      <c r="O173" s="3"/>
      <c r="P173" s="1"/>
      <c r="T173" s="146"/>
      <c r="U173" s="147"/>
      <c r="V173" s="147"/>
      <c r="W173" s="1"/>
      <c r="Z173" s="148" t="str">
        <f t="shared" ca="1" si="39"/>
        <v/>
      </c>
      <c r="AA173" s="148" t="str">
        <f t="shared" ca="1" si="40"/>
        <v/>
      </c>
      <c r="AB173" s="148" t="str">
        <f t="shared" ca="1" si="41"/>
        <v/>
      </c>
      <c r="AC173" s="148" t="str">
        <f t="shared" ca="1" si="42"/>
        <v/>
      </c>
      <c r="AD173" s="148" t="str">
        <f t="shared" ca="1" si="43"/>
        <v/>
      </c>
      <c r="AE173" s="1"/>
      <c r="AF173" s="1"/>
      <c r="AG173" s="1"/>
      <c r="AH173" s="1"/>
      <c r="AI173" s="1"/>
      <c r="AJ173" s="149"/>
      <c r="AK173" s="149"/>
      <c r="AL173" s="149"/>
      <c r="AM173" s="149"/>
      <c r="AN173" s="149"/>
    </row>
    <row r="174" spans="1:40" ht="12.75" x14ac:dyDescent="0.2">
      <c r="A174" s="1"/>
      <c r="B174" s="144"/>
      <c r="C174" s="1"/>
      <c r="D174" s="1"/>
      <c r="E174" s="1"/>
      <c r="F174" s="1"/>
      <c r="J174" s="145"/>
      <c r="L174" s="145"/>
      <c r="M174" s="145"/>
      <c r="O174" s="3"/>
      <c r="P174" s="1"/>
      <c r="T174" s="146"/>
      <c r="U174" s="147"/>
      <c r="V174" s="147"/>
      <c r="W174" s="1"/>
      <c r="Z174" s="148" t="str">
        <f t="shared" ca="1" si="39"/>
        <v/>
      </c>
      <c r="AA174" s="148" t="str">
        <f t="shared" ca="1" si="40"/>
        <v/>
      </c>
      <c r="AB174" s="148" t="str">
        <f t="shared" ca="1" si="41"/>
        <v/>
      </c>
      <c r="AC174" s="148" t="str">
        <f t="shared" ca="1" si="42"/>
        <v/>
      </c>
      <c r="AD174" s="148" t="str">
        <f t="shared" ca="1" si="43"/>
        <v/>
      </c>
      <c r="AE174" s="1"/>
      <c r="AF174" s="1"/>
      <c r="AG174" s="1"/>
      <c r="AH174" s="1"/>
      <c r="AI174" s="1"/>
      <c r="AJ174" s="149"/>
      <c r="AK174" s="149"/>
      <c r="AL174" s="149"/>
      <c r="AM174" s="149"/>
      <c r="AN174" s="149"/>
    </row>
    <row r="175" spans="1:40" ht="12.75" x14ac:dyDescent="0.2">
      <c r="A175" s="1"/>
      <c r="B175" s="144"/>
      <c r="C175" s="1"/>
      <c r="D175" s="1"/>
      <c r="E175" s="1"/>
      <c r="F175" s="1"/>
      <c r="J175" s="145"/>
      <c r="L175" s="145"/>
      <c r="M175" s="145"/>
      <c r="O175" s="3"/>
      <c r="P175" s="1"/>
      <c r="T175" s="146"/>
      <c r="U175" s="147"/>
      <c r="V175" s="147"/>
      <c r="W175" s="1"/>
      <c r="Z175" s="148" t="str">
        <f t="shared" ca="1" si="39"/>
        <v/>
      </c>
      <c r="AA175" s="148" t="str">
        <f t="shared" ca="1" si="40"/>
        <v/>
      </c>
      <c r="AB175" s="148" t="str">
        <f t="shared" ca="1" si="41"/>
        <v/>
      </c>
      <c r="AC175" s="148" t="str">
        <f t="shared" ca="1" si="42"/>
        <v/>
      </c>
      <c r="AD175" s="148" t="str">
        <f t="shared" ca="1" si="43"/>
        <v/>
      </c>
      <c r="AE175" s="1"/>
      <c r="AF175" s="1"/>
      <c r="AG175" s="1"/>
      <c r="AH175" s="1"/>
      <c r="AI175" s="1"/>
      <c r="AJ175" s="149"/>
      <c r="AK175" s="149"/>
      <c r="AL175" s="149"/>
      <c r="AM175" s="149"/>
      <c r="AN175" s="149"/>
    </row>
    <row r="176" spans="1:40" ht="12.75" x14ac:dyDescent="0.2">
      <c r="A176" s="1"/>
      <c r="B176" s="144"/>
      <c r="C176" s="1"/>
      <c r="D176" s="1"/>
      <c r="E176" s="1"/>
      <c r="F176" s="1"/>
      <c r="J176" s="145"/>
      <c r="L176" s="145"/>
      <c r="M176" s="145"/>
      <c r="O176" s="3"/>
      <c r="P176" s="1"/>
      <c r="T176" s="146"/>
      <c r="U176" s="147"/>
      <c r="V176" s="147"/>
      <c r="W176" s="1"/>
      <c r="Z176" s="148" t="str">
        <f t="shared" ca="1" si="39"/>
        <v/>
      </c>
      <c r="AA176" s="148" t="str">
        <f t="shared" ca="1" si="40"/>
        <v/>
      </c>
      <c r="AB176" s="148" t="str">
        <f t="shared" ca="1" si="41"/>
        <v/>
      </c>
      <c r="AC176" s="148" t="str">
        <f t="shared" ca="1" si="42"/>
        <v/>
      </c>
      <c r="AD176" s="148" t="str">
        <f t="shared" ca="1" si="43"/>
        <v/>
      </c>
      <c r="AE176" s="1"/>
      <c r="AF176" s="1"/>
      <c r="AG176" s="1"/>
      <c r="AH176" s="1"/>
      <c r="AI176" s="1"/>
      <c r="AJ176" s="149"/>
      <c r="AK176" s="149"/>
      <c r="AL176" s="149"/>
      <c r="AM176" s="149"/>
      <c r="AN176" s="149"/>
    </row>
    <row r="177" spans="1:40" ht="12.75" x14ac:dyDescent="0.2">
      <c r="A177" s="1"/>
      <c r="B177" s="144"/>
      <c r="C177" s="1"/>
      <c r="D177" s="1"/>
      <c r="E177" s="1"/>
      <c r="F177" s="1"/>
      <c r="J177" s="145"/>
      <c r="L177" s="145"/>
      <c r="M177" s="145"/>
      <c r="O177" s="3"/>
      <c r="P177" s="1"/>
      <c r="T177" s="146"/>
      <c r="U177" s="147"/>
      <c r="V177" s="147"/>
      <c r="W177" s="1"/>
      <c r="Z177" s="148" t="str">
        <f t="shared" ca="1" si="39"/>
        <v/>
      </c>
      <c r="AA177" s="148" t="str">
        <f t="shared" ca="1" si="40"/>
        <v/>
      </c>
      <c r="AB177" s="148" t="str">
        <f t="shared" ca="1" si="41"/>
        <v/>
      </c>
      <c r="AC177" s="148" t="str">
        <f t="shared" ca="1" si="42"/>
        <v/>
      </c>
      <c r="AD177" s="148" t="str">
        <f t="shared" ca="1" si="43"/>
        <v/>
      </c>
      <c r="AE177" s="1"/>
      <c r="AF177" s="1"/>
      <c r="AG177" s="1"/>
      <c r="AH177" s="1"/>
      <c r="AI177" s="1"/>
      <c r="AJ177" s="149"/>
      <c r="AK177" s="149"/>
      <c r="AL177" s="149"/>
      <c r="AM177" s="149"/>
      <c r="AN177" s="149"/>
    </row>
    <row r="178" spans="1:40" ht="12.75" x14ac:dyDescent="0.2">
      <c r="A178" s="1"/>
      <c r="B178" s="144"/>
      <c r="C178" s="1"/>
      <c r="D178" s="1"/>
      <c r="E178" s="1"/>
      <c r="F178" s="1"/>
      <c r="J178" s="145"/>
      <c r="L178" s="145"/>
      <c r="M178" s="145"/>
      <c r="O178" s="3"/>
      <c r="P178" s="1"/>
      <c r="T178" s="146"/>
      <c r="U178" s="147"/>
      <c r="V178" s="147"/>
      <c r="W178" s="1"/>
      <c r="Z178" s="148" t="str">
        <f t="shared" ca="1" si="39"/>
        <v/>
      </c>
      <c r="AA178" s="148" t="str">
        <f t="shared" ca="1" si="40"/>
        <v/>
      </c>
      <c r="AB178" s="148" t="str">
        <f t="shared" ca="1" si="41"/>
        <v/>
      </c>
      <c r="AC178" s="148" t="str">
        <f t="shared" ca="1" si="42"/>
        <v/>
      </c>
      <c r="AD178" s="148" t="str">
        <f t="shared" ca="1" si="43"/>
        <v/>
      </c>
      <c r="AE178" s="1"/>
      <c r="AF178" s="1"/>
      <c r="AG178" s="1"/>
      <c r="AH178" s="1"/>
      <c r="AI178" s="1"/>
      <c r="AJ178" s="149"/>
      <c r="AK178" s="149"/>
      <c r="AL178" s="149"/>
      <c r="AM178" s="149"/>
      <c r="AN178" s="149"/>
    </row>
    <row r="179" spans="1:40" ht="12.75" x14ac:dyDescent="0.2">
      <c r="A179" s="1"/>
      <c r="B179" s="144"/>
      <c r="C179" s="1"/>
      <c r="D179" s="1"/>
      <c r="E179" s="1"/>
      <c r="F179" s="1"/>
      <c r="J179" s="145"/>
      <c r="L179" s="145"/>
      <c r="M179" s="145"/>
      <c r="O179" s="3"/>
      <c r="P179" s="1"/>
      <c r="T179" s="146"/>
      <c r="U179" s="147"/>
      <c r="V179" s="147"/>
      <c r="W179" s="1"/>
      <c r="Z179" s="148" t="str">
        <f t="shared" ca="1" si="39"/>
        <v/>
      </c>
      <c r="AA179" s="148" t="str">
        <f t="shared" ca="1" si="40"/>
        <v/>
      </c>
      <c r="AB179" s="148" t="str">
        <f t="shared" ca="1" si="41"/>
        <v/>
      </c>
      <c r="AC179" s="148" t="str">
        <f t="shared" ca="1" si="42"/>
        <v/>
      </c>
      <c r="AD179" s="148" t="str">
        <f t="shared" ca="1" si="43"/>
        <v/>
      </c>
      <c r="AE179" s="1"/>
      <c r="AF179" s="1"/>
      <c r="AG179" s="1"/>
      <c r="AH179" s="1"/>
      <c r="AI179" s="1"/>
      <c r="AJ179" s="149"/>
      <c r="AK179" s="149"/>
      <c r="AL179" s="149"/>
      <c r="AM179" s="149"/>
      <c r="AN179" s="149"/>
    </row>
    <row r="180" spans="1:40" ht="12.75" x14ac:dyDescent="0.2">
      <c r="A180" s="1"/>
      <c r="B180" s="144"/>
      <c r="C180" s="1"/>
      <c r="D180" s="1"/>
      <c r="E180" s="1"/>
      <c r="F180" s="1"/>
      <c r="J180" s="145"/>
      <c r="L180" s="145"/>
      <c r="M180" s="145"/>
      <c r="O180" s="3"/>
      <c r="P180" s="1"/>
      <c r="T180" s="146"/>
      <c r="U180" s="147"/>
      <c r="V180" s="147"/>
      <c r="W180" s="1"/>
      <c r="Z180" s="148" t="str">
        <f t="shared" ca="1" si="39"/>
        <v/>
      </c>
      <c r="AA180" s="148" t="str">
        <f t="shared" ca="1" si="40"/>
        <v/>
      </c>
      <c r="AB180" s="148" t="str">
        <f t="shared" ca="1" si="41"/>
        <v/>
      </c>
      <c r="AC180" s="148" t="str">
        <f t="shared" ca="1" si="42"/>
        <v/>
      </c>
      <c r="AD180" s="148" t="str">
        <f t="shared" ca="1" si="43"/>
        <v/>
      </c>
      <c r="AE180" s="1"/>
      <c r="AF180" s="1"/>
      <c r="AG180" s="1"/>
      <c r="AH180" s="1"/>
      <c r="AI180" s="1"/>
      <c r="AJ180" s="149"/>
      <c r="AK180" s="149"/>
      <c r="AL180" s="149"/>
      <c r="AM180" s="149"/>
      <c r="AN180" s="149"/>
    </row>
    <row r="181" spans="1:40" ht="12.75" x14ac:dyDescent="0.2">
      <c r="A181" s="1"/>
      <c r="B181" s="144"/>
      <c r="C181" s="1"/>
      <c r="D181" s="1"/>
      <c r="E181" s="1"/>
      <c r="F181" s="1"/>
      <c r="J181" s="145"/>
      <c r="L181" s="145"/>
      <c r="M181" s="145"/>
      <c r="O181" s="3"/>
      <c r="P181" s="1"/>
      <c r="T181" s="146"/>
      <c r="U181" s="147"/>
      <c r="V181" s="147"/>
      <c r="W181" s="1"/>
      <c r="Z181" s="148" t="str">
        <f t="shared" ca="1" si="39"/>
        <v/>
      </c>
      <c r="AA181" s="148" t="str">
        <f t="shared" ca="1" si="40"/>
        <v/>
      </c>
      <c r="AB181" s="148" t="str">
        <f t="shared" ca="1" si="41"/>
        <v/>
      </c>
      <c r="AC181" s="148" t="str">
        <f t="shared" ca="1" si="42"/>
        <v/>
      </c>
      <c r="AD181" s="148" t="str">
        <f t="shared" ca="1" si="43"/>
        <v/>
      </c>
      <c r="AE181" s="1"/>
      <c r="AF181" s="1"/>
      <c r="AG181" s="1"/>
      <c r="AH181" s="1"/>
      <c r="AI181" s="1"/>
      <c r="AJ181" s="149"/>
      <c r="AK181" s="149"/>
      <c r="AL181" s="149"/>
      <c r="AM181" s="149"/>
      <c r="AN181" s="149"/>
    </row>
    <row r="182" spans="1:40" ht="12.75" x14ac:dyDescent="0.2">
      <c r="A182" s="1"/>
      <c r="B182" s="144"/>
      <c r="C182" s="1"/>
      <c r="D182" s="1"/>
      <c r="E182" s="1"/>
      <c r="F182" s="1"/>
      <c r="J182" s="145"/>
      <c r="L182" s="145"/>
      <c r="M182" s="145"/>
      <c r="O182" s="3"/>
      <c r="P182" s="1"/>
      <c r="T182" s="146"/>
      <c r="U182" s="147"/>
      <c r="V182" s="147"/>
      <c r="W182" s="1"/>
      <c r="Z182" s="148" t="str">
        <f t="shared" ca="1" si="39"/>
        <v/>
      </c>
      <c r="AA182" s="148" t="str">
        <f t="shared" ca="1" si="40"/>
        <v/>
      </c>
      <c r="AB182" s="148" t="str">
        <f t="shared" ca="1" si="41"/>
        <v/>
      </c>
      <c r="AC182" s="148" t="str">
        <f t="shared" ca="1" si="42"/>
        <v/>
      </c>
      <c r="AD182" s="148" t="str">
        <f t="shared" ca="1" si="43"/>
        <v/>
      </c>
      <c r="AE182" s="1"/>
      <c r="AF182" s="1"/>
      <c r="AG182" s="1"/>
      <c r="AH182" s="1"/>
      <c r="AI182" s="1"/>
      <c r="AJ182" s="149"/>
      <c r="AK182" s="149"/>
      <c r="AL182" s="149"/>
      <c r="AM182" s="149"/>
      <c r="AN182" s="149"/>
    </row>
    <row r="183" spans="1:40" ht="12.75" x14ac:dyDescent="0.2">
      <c r="A183" s="1"/>
      <c r="B183" s="144"/>
      <c r="C183" s="1"/>
      <c r="D183" s="1"/>
      <c r="E183" s="1"/>
      <c r="F183" s="1"/>
      <c r="J183" s="145"/>
      <c r="L183" s="145"/>
      <c r="M183" s="145"/>
      <c r="O183" s="3"/>
      <c r="P183" s="1"/>
      <c r="T183" s="146"/>
      <c r="U183" s="147"/>
      <c r="V183" s="147"/>
      <c r="W183" s="1"/>
      <c r="Z183" s="148" t="str">
        <f t="shared" ca="1" si="39"/>
        <v/>
      </c>
      <c r="AA183" s="148" t="str">
        <f t="shared" ca="1" si="40"/>
        <v/>
      </c>
      <c r="AB183" s="148" t="str">
        <f t="shared" ca="1" si="41"/>
        <v/>
      </c>
      <c r="AC183" s="148" t="str">
        <f t="shared" ca="1" si="42"/>
        <v/>
      </c>
      <c r="AD183" s="148" t="str">
        <f t="shared" ca="1" si="43"/>
        <v/>
      </c>
      <c r="AE183" s="1"/>
      <c r="AF183" s="1"/>
      <c r="AG183" s="1"/>
      <c r="AH183" s="1"/>
      <c r="AI183" s="1"/>
      <c r="AJ183" s="149"/>
      <c r="AK183" s="149"/>
      <c r="AL183" s="149"/>
      <c r="AM183" s="149"/>
      <c r="AN183" s="149"/>
    </row>
    <row r="184" spans="1:40" ht="12.75" x14ac:dyDescent="0.2">
      <c r="A184" s="1"/>
      <c r="B184" s="144"/>
      <c r="C184" s="1"/>
      <c r="D184" s="1"/>
      <c r="E184" s="1"/>
      <c r="F184" s="1"/>
      <c r="J184" s="145"/>
      <c r="L184" s="145"/>
      <c r="M184" s="145"/>
      <c r="O184" s="3"/>
      <c r="P184" s="1"/>
      <c r="T184" s="146"/>
      <c r="U184" s="147"/>
      <c r="V184" s="147"/>
      <c r="W184" s="1"/>
      <c r="Z184" s="148" t="str">
        <f t="shared" ca="1" si="39"/>
        <v/>
      </c>
      <c r="AA184" s="148" t="str">
        <f t="shared" ca="1" si="40"/>
        <v/>
      </c>
      <c r="AB184" s="148" t="str">
        <f t="shared" ca="1" si="41"/>
        <v/>
      </c>
      <c r="AC184" s="148" t="str">
        <f t="shared" ca="1" si="42"/>
        <v/>
      </c>
      <c r="AD184" s="148" t="str">
        <f t="shared" ca="1" si="43"/>
        <v/>
      </c>
      <c r="AE184" s="1"/>
      <c r="AF184" s="1"/>
      <c r="AG184" s="1"/>
      <c r="AH184" s="1"/>
      <c r="AI184" s="1"/>
      <c r="AJ184" s="149"/>
      <c r="AK184" s="149"/>
      <c r="AL184" s="149"/>
      <c r="AM184" s="149"/>
      <c r="AN184" s="149"/>
    </row>
    <row r="185" spans="1:40" ht="12.75" x14ac:dyDescent="0.2">
      <c r="A185" s="1"/>
      <c r="B185" s="144"/>
      <c r="C185" s="1"/>
      <c r="D185" s="1"/>
      <c r="E185" s="1"/>
      <c r="F185" s="1"/>
      <c r="J185" s="145"/>
      <c r="L185" s="145"/>
      <c r="M185" s="145"/>
      <c r="O185" s="3"/>
      <c r="P185" s="1"/>
      <c r="T185" s="146"/>
      <c r="U185" s="147"/>
      <c r="V185" s="147"/>
      <c r="W185" s="1"/>
      <c r="Z185" s="148" t="str">
        <f t="shared" ca="1" si="39"/>
        <v/>
      </c>
      <c r="AA185" s="148" t="str">
        <f t="shared" ca="1" si="40"/>
        <v/>
      </c>
      <c r="AB185" s="148" t="str">
        <f t="shared" ca="1" si="41"/>
        <v/>
      </c>
      <c r="AC185" s="148" t="str">
        <f t="shared" ca="1" si="42"/>
        <v/>
      </c>
      <c r="AD185" s="148" t="str">
        <f t="shared" ca="1" si="43"/>
        <v/>
      </c>
      <c r="AE185" s="1"/>
      <c r="AF185" s="1"/>
      <c r="AG185" s="1"/>
      <c r="AH185" s="1"/>
      <c r="AI185" s="1"/>
      <c r="AJ185" s="149"/>
      <c r="AK185" s="149"/>
      <c r="AL185" s="149"/>
      <c r="AM185" s="149"/>
      <c r="AN185" s="149"/>
    </row>
    <row r="186" spans="1:40" ht="12.75" x14ac:dyDescent="0.2">
      <c r="A186" s="1"/>
      <c r="B186" s="144"/>
      <c r="C186" s="1"/>
      <c r="D186" s="1"/>
      <c r="E186" s="1"/>
      <c r="F186" s="1"/>
      <c r="J186" s="145"/>
      <c r="L186" s="145"/>
      <c r="M186" s="145"/>
      <c r="O186" s="3"/>
      <c r="P186" s="1"/>
      <c r="T186" s="146"/>
      <c r="U186" s="147"/>
      <c r="V186" s="147"/>
      <c r="W186" s="1"/>
      <c r="Z186" s="148" t="str">
        <f t="shared" ca="1" si="39"/>
        <v/>
      </c>
      <c r="AA186" s="148" t="str">
        <f t="shared" ca="1" si="40"/>
        <v/>
      </c>
      <c r="AB186" s="148" t="str">
        <f t="shared" ca="1" si="41"/>
        <v/>
      </c>
      <c r="AC186" s="148" t="str">
        <f t="shared" ca="1" si="42"/>
        <v/>
      </c>
      <c r="AD186" s="148" t="str">
        <f t="shared" ca="1" si="43"/>
        <v/>
      </c>
      <c r="AE186" s="1"/>
      <c r="AF186" s="1"/>
      <c r="AG186" s="1"/>
      <c r="AH186" s="1"/>
      <c r="AI186" s="1"/>
      <c r="AJ186" s="149"/>
      <c r="AK186" s="149"/>
      <c r="AL186" s="149"/>
      <c r="AM186" s="149"/>
      <c r="AN186" s="149"/>
    </row>
    <row r="187" spans="1:40" ht="12.75" x14ac:dyDescent="0.2">
      <c r="A187" s="1"/>
      <c r="B187" s="144"/>
      <c r="C187" s="1"/>
      <c r="D187" s="1"/>
      <c r="E187" s="1"/>
      <c r="F187" s="1"/>
      <c r="J187" s="145"/>
      <c r="L187" s="145"/>
      <c r="M187" s="145"/>
      <c r="O187" s="3"/>
      <c r="P187" s="1"/>
      <c r="T187" s="146"/>
      <c r="U187" s="147"/>
      <c r="V187" s="147"/>
      <c r="W187" s="1"/>
      <c r="Z187" s="148" t="str">
        <f t="shared" ca="1" si="39"/>
        <v/>
      </c>
      <c r="AA187" s="148" t="str">
        <f t="shared" ca="1" si="40"/>
        <v/>
      </c>
      <c r="AB187" s="148" t="str">
        <f t="shared" ca="1" si="41"/>
        <v/>
      </c>
      <c r="AC187" s="148" t="str">
        <f t="shared" ca="1" si="42"/>
        <v/>
      </c>
      <c r="AD187" s="148" t="str">
        <f t="shared" ca="1" si="43"/>
        <v/>
      </c>
      <c r="AE187" s="1"/>
      <c r="AF187" s="1"/>
      <c r="AG187" s="1"/>
      <c r="AH187" s="1"/>
      <c r="AI187" s="1"/>
      <c r="AJ187" s="149"/>
      <c r="AK187" s="149"/>
      <c r="AL187" s="149"/>
      <c r="AM187" s="149"/>
      <c r="AN187" s="149"/>
    </row>
    <row r="188" spans="1:40" ht="12.75" x14ac:dyDescent="0.2">
      <c r="A188" s="1"/>
      <c r="B188" s="144"/>
      <c r="C188" s="1"/>
      <c r="D188" s="1"/>
      <c r="E188" s="1"/>
      <c r="F188" s="1"/>
      <c r="J188" s="145"/>
      <c r="L188" s="145"/>
      <c r="M188" s="145"/>
      <c r="O188" s="3"/>
      <c r="P188" s="1"/>
      <c r="T188" s="146"/>
      <c r="U188" s="147"/>
      <c r="V188" s="147"/>
      <c r="W188" s="1"/>
      <c r="Z188" s="148" t="str">
        <f t="shared" ca="1" si="39"/>
        <v/>
      </c>
      <c r="AA188" s="148" t="str">
        <f t="shared" ca="1" si="40"/>
        <v/>
      </c>
      <c r="AB188" s="148" t="str">
        <f t="shared" ca="1" si="41"/>
        <v/>
      </c>
      <c r="AC188" s="148" t="str">
        <f t="shared" ca="1" si="42"/>
        <v/>
      </c>
      <c r="AD188" s="148" t="str">
        <f t="shared" ca="1" si="43"/>
        <v/>
      </c>
      <c r="AE188" s="1"/>
      <c r="AF188" s="1"/>
      <c r="AG188" s="1"/>
      <c r="AH188" s="1"/>
      <c r="AI188" s="1"/>
      <c r="AJ188" s="149"/>
      <c r="AK188" s="149"/>
      <c r="AL188" s="149"/>
      <c r="AM188" s="149"/>
      <c r="AN188" s="149"/>
    </row>
    <row r="189" spans="1:40" ht="12.75" x14ac:dyDescent="0.2">
      <c r="A189" s="1"/>
      <c r="B189" s="144"/>
      <c r="C189" s="1"/>
      <c r="D189" s="1"/>
      <c r="E189" s="1"/>
      <c r="F189" s="1"/>
      <c r="J189" s="145"/>
      <c r="L189" s="145"/>
      <c r="M189" s="145"/>
      <c r="O189" s="3"/>
      <c r="P189" s="1"/>
      <c r="T189" s="146"/>
      <c r="U189" s="147"/>
      <c r="V189" s="147"/>
      <c r="W189" s="1"/>
      <c r="Z189" s="148" t="str">
        <f t="shared" ca="1" si="39"/>
        <v/>
      </c>
      <c r="AA189" s="148" t="str">
        <f t="shared" ca="1" si="40"/>
        <v/>
      </c>
      <c r="AB189" s="148" t="str">
        <f t="shared" ca="1" si="41"/>
        <v/>
      </c>
      <c r="AC189" s="148" t="str">
        <f t="shared" ca="1" si="42"/>
        <v/>
      </c>
      <c r="AD189" s="148" t="str">
        <f t="shared" ca="1" si="43"/>
        <v/>
      </c>
      <c r="AE189" s="1"/>
      <c r="AF189" s="1"/>
      <c r="AG189" s="1"/>
      <c r="AH189" s="1"/>
      <c r="AI189" s="1"/>
      <c r="AJ189" s="149"/>
      <c r="AK189" s="149"/>
      <c r="AL189" s="149"/>
      <c r="AM189" s="149"/>
      <c r="AN189" s="149"/>
    </row>
    <row r="190" spans="1:40" ht="12.75" x14ac:dyDescent="0.2">
      <c r="A190" s="1"/>
      <c r="B190" s="144"/>
      <c r="C190" s="1"/>
      <c r="D190" s="1"/>
      <c r="E190" s="1"/>
      <c r="F190" s="1"/>
      <c r="J190" s="145"/>
      <c r="L190" s="145"/>
      <c r="M190" s="145"/>
      <c r="O190" s="3"/>
      <c r="P190" s="1"/>
      <c r="T190" s="146"/>
      <c r="U190" s="147"/>
      <c r="V190" s="147"/>
      <c r="W190" s="1"/>
      <c r="Z190" s="148" t="str">
        <f t="shared" ca="1" si="39"/>
        <v/>
      </c>
      <c r="AA190" s="148" t="str">
        <f t="shared" ca="1" si="40"/>
        <v/>
      </c>
      <c r="AB190" s="148" t="str">
        <f t="shared" ca="1" si="41"/>
        <v/>
      </c>
      <c r="AC190" s="148" t="str">
        <f t="shared" ca="1" si="42"/>
        <v/>
      </c>
      <c r="AD190" s="148" t="str">
        <f t="shared" ca="1" si="43"/>
        <v/>
      </c>
      <c r="AE190" s="1"/>
      <c r="AF190" s="1"/>
      <c r="AG190" s="1"/>
      <c r="AH190" s="1"/>
      <c r="AI190" s="1"/>
      <c r="AJ190" s="149"/>
      <c r="AK190" s="149"/>
      <c r="AL190" s="149"/>
      <c r="AM190" s="149"/>
      <c r="AN190" s="149"/>
    </row>
    <row r="191" spans="1:40" ht="12.75" x14ac:dyDescent="0.2">
      <c r="A191" s="1"/>
      <c r="B191" s="144"/>
      <c r="C191" s="1"/>
      <c r="D191" s="1"/>
      <c r="E191" s="1"/>
      <c r="F191" s="1"/>
      <c r="J191" s="145"/>
      <c r="L191" s="145"/>
      <c r="M191" s="145"/>
      <c r="O191" s="3"/>
      <c r="P191" s="1"/>
      <c r="T191" s="146"/>
      <c r="U191" s="147"/>
      <c r="V191" s="147"/>
      <c r="W191" s="1"/>
      <c r="Z191" s="148" t="str">
        <f t="shared" ca="1" si="39"/>
        <v/>
      </c>
      <c r="AA191" s="148" t="str">
        <f t="shared" ca="1" si="40"/>
        <v/>
      </c>
      <c r="AB191" s="148" t="str">
        <f t="shared" ca="1" si="41"/>
        <v/>
      </c>
      <c r="AC191" s="148" t="str">
        <f t="shared" ca="1" si="42"/>
        <v/>
      </c>
      <c r="AD191" s="148" t="str">
        <f t="shared" ca="1" si="43"/>
        <v/>
      </c>
      <c r="AE191" s="1"/>
      <c r="AF191" s="1"/>
      <c r="AG191" s="1"/>
      <c r="AH191" s="1"/>
      <c r="AI191" s="1"/>
      <c r="AJ191" s="149"/>
      <c r="AK191" s="149"/>
      <c r="AL191" s="149"/>
      <c r="AM191" s="149"/>
      <c r="AN191" s="149"/>
    </row>
    <row r="192" spans="1:40" ht="12.75" x14ac:dyDescent="0.2">
      <c r="A192" s="1"/>
      <c r="B192" s="144"/>
      <c r="C192" s="1"/>
      <c r="D192" s="1"/>
      <c r="E192" s="1"/>
      <c r="F192" s="1"/>
      <c r="J192" s="145"/>
      <c r="L192" s="145"/>
      <c r="M192" s="145"/>
      <c r="O192" s="3"/>
      <c r="P192" s="1"/>
      <c r="T192" s="146"/>
      <c r="U192" s="147"/>
      <c r="V192" s="147"/>
      <c r="W192" s="1"/>
      <c r="Z192" s="148" t="str">
        <f t="shared" ca="1" si="39"/>
        <v/>
      </c>
      <c r="AA192" s="148" t="str">
        <f t="shared" ca="1" si="40"/>
        <v/>
      </c>
      <c r="AB192" s="148" t="str">
        <f t="shared" ca="1" si="41"/>
        <v/>
      </c>
      <c r="AC192" s="148" t="str">
        <f t="shared" ca="1" si="42"/>
        <v/>
      </c>
      <c r="AD192" s="148" t="str">
        <f t="shared" ca="1" si="43"/>
        <v/>
      </c>
      <c r="AE192" s="1"/>
      <c r="AF192" s="1"/>
      <c r="AG192" s="1"/>
      <c r="AH192" s="1"/>
      <c r="AI192" s="1"/>
      <c r="AJ192" s="149"/>
      <c r="AK192" s="149"/>
      <c r="AL192" s="149"/>
      <c r="AM192" s="149"/>
      <c r="AN192" s="149"/>
    </row>
    <row r="193" spans="1:40" ht="12.75" x14ac:dyDescent="0.2">
      <c r="A193" s="1"/>
      <c r="B193" s="144"/>
      <c r="C193" s="1"/>
      <c r="D193" s="1"/>
      <c r="E193" s="1"/>
      <c r="F193" s="1"/>
      <c r="J193" s="145"/>
      <c r="L193" s="145"/>
      <c r="M193" s="145"/>
      <c r="O193" s="3"/>
      <c r="P193" s="1"/>
      <c r="T193" s="146"/>
      <c r="U193" s="147"/>
      <c r="V193" s="147"/>
      <c r="W193" s="1"/>
      <c r="Z193" s="148" t="str">
        <f t="shared" ca="1" si="39"/>
        <v/>
      </c>
      <c r="AA193" s="148" t="str">
        <f t="shared" ca="1" si="40"/>
        <v/>
      </c>
      <c r="AB193" s="148" t="str">
        <f t="shared" ca="1" si="41"/>
        <v/>
      </c>
      <c r="AC193" s="148" t="str">
        <f t="shared" ca="1" si="42"/>
        <v/>
      </c>
      <c r="AD193" s="148" t="str">
        <f t="shared" ca="1" si="43"/>
        <v/>
      </c>
      <c r="AE193" s="1"/>
      <c r="AF193" s="1"/>
      <c r="AG193" s="1"/>
      <c r="AH193" s="1"/>
      <c r="AI193" s="1"/>
      <c r="AJ193" s="149"/>
      <c r="AK193" s="149"/>
      <c r="AL193" s="149"/>
      <c r="AM193" s="149"/>
      <c r="AN193" s="149"/>
    </row>
    <row r="194" spans="1:40" ht="12.75" x14ac:dyDescent="0.2">
      <c r="A194" s="1"/>
      <c r="B194" s="144"/>
      <c r="C194" s="1"/>
      <c r="D194" s="1"/>
      <c r="E194" s="1"/>
      <c r="F194" s="1"/>
      <c r="J194" s="145"/>
      <c r="L194" s="145"/>
      <c r="M194" s="145"/>
      <c r="O194" s="3"/>
      <c r="P194" s="1"/>
      <c r="T194" s="146"/>
      <c r="U194" s="147"/>
      <c r="V194" s="147"/>
      <c r="W194" s="1"/>
      <c r="Z194" s="148" t="str">
        <f t="shared" ca="1" si="39"/>
        <v/>
      </c>
      <c r="AA194" s="148" t="str">
        <f t="shared" ca="1" si="40"/>
        <v/>
      </c>
      <c r="AB194" s="148" t="str">
        <f t="shared" ca="1" si="41"/>
        <v/>
      </c>
      <c r="AC194" s="148" t="str">
        <f t="shared" ca="1" si="42"/>
        <v/>
      </c>
      <c r="AD194" s="148" t="str">
        <f t="shared" ca="1" si="43"/>
        <v/>
      </c>
      <c r="AE194" s="1"/>
      <c r="AF194" s="1"/>
      <c r="AG194" s="1"/>
      <c r="AH194" s="1"/>
      <c r="AI194" s="1"/>
      <c r="AJ194" s="149"/>
      <c r="AK194" s="149"/>
      <c r="AL194" s="149"/>
      <c r="AM194" s="149"/>
      <c r="AN194" s="149"/>
    </row>
    <row r="195" spans="1:40" ht="12.75" x14ac:dyDescent="0.2">
      <c r="A195" s="1"/>
      <c r="B195" s="144"/>
      <c r="C195" s="1"/>
      <c r="D195" s="1"/>
      <c r="E195" s="1"/>
      <c r="F195" s="1"/>
      <c r="J195" s="145"/>
      <c r="L195" s="145"/>
      <c r="M195" s="145"/>
      <c r="O195" s="3"/>
      <c r="P195" s="1"/>
      <c r="T195" s="146"/>
      <c r="U195" s="147"/>
      <c r="V195" s="147"/>
      <c r="W195" s="1"/>
      <c r="Z195" s="148" t="str">
        <f t="shared" ca="1" si="39"/>
        <v/>
      </c>
      <c r="AA195" s="148" t="str">
        <f t="shared" ca="1" si="40"/>
        <v/>
      </c>
      <c r="AB195" s="148" t="str">
        <f t="shared" ca="1" si="41"/>
        <v/>
      </c>
      <c r="AC195" s="148" t="str">
        <f t="shared" ca="1" si="42"/>
        <v/>
      </c>
      <c r="AD195" s="148" t="str">
        <f t="shared" ca="1" si="43"/>
        <v/>
      </c>
      <c r="AE195" s="1"/>
      <c r="AF195" s="1"/>
      <c r="AG195" s="1"/>
      <c r="AH195" s="1"/>
      <c r="AI195" s="1"/>
      <c r="AJ195" s="149"/>
      <c r="AK195" s="149"/>
      <c r="AL195" s="149"/>
      <c r="AM195" s="149"/>
      <c r="AN195" s="149"/>
    </row>
    <row r="196" spans="1:40" ht="12.75" x14ac:dyDescent="0.2">
      <c r="A196" s="1"/>
      <c r="B196" s="144"/>
      <c r="C196" s="1"/>
      <c r="D196" s="1"/>
      <c r="E196" s="1"/>
      <c r="F196" s="1"/>
      <c r="J196" s="145"/>
      <c r="L196" s="145"/>
      <c r="M196" s="145"/>
      <c r="O196" s="3"/>
      <c r="P196" s="1"/>
      <c r="T196" s="146"/>
      <c r="U196" s="147"/>
      <c r="V196" s="147"/>
      <c r="W196" s="1"/>
      <c r="Z196" s="148" t="str">
        <f t="shared" ca="1" si="39"/>
        <v/>
      </c>
      <c r="AA196" s="148" t="str">
        <f t="shared" ca="1" si="40"/>
        <v/>
      </c>
      <c r="AB196" s="148" t="str">
        <f t="shared" ca="1" si="41"/>
        <v/>
      </c>
      <c r="AC196" s="148" t="str">
        <f t="shared" ca="1" si="42"/>
        <v/>
      </c>
      <c r="AD196" s="148" t="str">
        <f t="shared" ca="1" si="43"/>
        <v/>
      </c>
      <c r="AE196" s="1"/>
      <c r="AF196" s="1"/>
      <c r="AG196" s="1"/>
      <c r="AH196" s="1"/>
      <c r="AI196" s="1"/>
      <c r="AJ196" s="149"/>
      <c r="AK196" s="149"/>
      <c r="AL196" s="149"/>
      <c r="AM196" s="149"/>
      <c r="AN196" s="149"/>
    </row>
  </sheetData>
  <mergeCells count="7">
    <mergeCell ref="AJ2:AN2"/>
    <mergeCell ref="AO2:AS2"/>
    <mergeCell ref="G2:I2"/>
    <mergeCell ref="J2:K2"/>
    <mergeCell ref="L2:N2"/>
    <mergeCell ref="AE2:AI2"/>
    <mergeCell ref="Z2:AD2"/>
  </mergeCells>
  <dataValidations count="9">
    <dataValidation type="list" allowBlank="1" showErrorMessage="1" sqref="F4:F196">
      <formula1>GioiTinh</formula1>
    </dataValidation>
    <dataValidation type="list" allowBlank="1" showErrorMessage="1" sqref="AO4:AO196">
      <formula1>HuynhTruong.ChucVu2015</formula1>
    </dataValidation>
    <dataValidation type="list" allowBlank="1" sqref="AP4:AP196">
      <formula1>ChiDoan2015</formula1>
    </dataValidation>
    <dataValidation type="list" allowBlank="1" sqref="AL4:AL196">
      <formula1>PhanDoan2014</formula1>
    </dataValidation>
    <dataValidation type="list" allowBlank="1" showErrorMessage="1" sqref="AJ4:AJ196">
      <formula1>HuynhTruong.ChucVu2014</formula1>
    </dataValidation>
    <dataValidation type="list" allowBlank="1" showErrorMessage="1" sqref="AM4:AM196">
      <formula1>HuynhTruong.TinhTrang2014</formula1>
    </dataValidation>
    <dataValidation type="list" allowBlank="1" sqref="AQ4:AQ196">
      <formula1>PhanDoan2015</formula1>
    </dataValidation>
    <dataValidation type="list" allowBlank="1" showErrorMessage="1" sqref="AR4:AR196">
      <formula1>HuynhTruong.TinhTrang2015</formula1>
    </dataValidation>
    <dataValidation type="list" allowBlank="1" showErrorMessage="1" sqref="AK4:AK196">
      <formula1>ChiDoan2014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pane ySplit="3" topLeftCell="A4" activePane="bottomLeft" state="frozen"/>
      <selection pane="bottomLeft"/>
    </sheetView>
  </sheetViews>
  <sheetFormatPr defaultColWidth="14.42578125" defaultRowHeight="15.75" customHeight="1" x14ac:dyDescent="0.2"/>
  <cols>
    <col min="1" max="1" width="4.5703125" customWidth="1"/>
    <col min="2" max="2" width="16" customWidth="1"/>
  </cols>
  <sheetData>
    <row r="1" spans="1:17" ht="15.75" customHeight="1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spans="1:17" ht="15.75" customHeight="1" x14ac:dyDescent="0.2">
      <c r="A2" s="10"/>
      <c r="B2" s="213" t="s">
        <v>3</v>
      </c>
      <c r="C2" s="204"/>
      <c r="D2" s="204"/>
      <c r="E2" s="205"/>
      <c r="F2" s="212" t="s">
        <v>9</v>
      </c>
      <c r="G2" s="204"/>
      <c r="H2" s="204"/>
      <c r="I2" s="205"/>
      <c r="J2" s="214" t="s">
        <v>12</v>
      </c>
      <c r="K2" s="204"/>
      <c r="L2" s="204"/>
      <c r="M2" s="205"/>
      <c r="N2" s="215" t="s">
        <v>14</v>
      </c>
      <c r="O2" s="204"/>
      <c r="P2" s="204"/>
      <c r="Q2" s="205"/>
    </row>
    <row r="3" spans="1:17" ht="15.75" customHeight="1" x14ac:dyDescent="0.2">
      <c r="A3" s="12" t="s">
        <v>4</v>
      </c>
      <c r="B3" s="14" t="s">
        <v>17</v>
      </c>
      <c r="C3" s="14" t="s">
        <v>19</v>
      </c>
      <c r="D3" s="14" t="s">
        <v>20</v>
      </c>
      <c r="E3" s="14" t="s">
        <v>21</v>
      </c>
      <c r="F3" s="12" t="s">
        <v>17</v>
      </c>
      <c r="G3" s="12" t="s">
        <v>19</v>
      </c>
      <c r="H3" s="12" t="s">
        <v>20</v>
      </c>
      <c r="I3" s="12" t="s">
        <v>21</v>
      </c>
      <c r="J3" s="17" t="s">
        <v>17</v>
      </c>
      <c r="K3" s="17" t="s">
        <v>19</v>
      </c>
      <c r="L3" s="17" t="s">
        <v>20</v>
      </c>
      <c r="M3" s="17" t="s">
        <v>21</v>
      </c>
      <c r="N3" s="18" t="s">
        <v>17</v>
      </c>
      <c r="O3" s="18" t="s">
        <v>19</v>
      </c>
      <c r="P3" s="18" t="s">
        <v>20</v>
      </c>
      <c r="Q3" s="18" t="s">
        <v>21</v>
      </c>
    </row>
    <row r="4" spans="1:17" ht="15.75" customHeight="1" x14ac:dyDescent="0.2">
      <c r="A4" s="22">
        <v>1</v>
      </c>
      <c r="B4" s="24" t="str">
        <f t="shared" ref="B4:B45" si="0">N4</f>
        <v>Chiên Con A</v>
      </c>
      <c r="C4" s="25" t="str">
        <f t="shared" ref="C4:D4" si="1">K4</f>
        <v>Chiên Con 1</v>
      </c>
      <c r="D4" s="25" t="str">
        <f t="shared" si="1"/>
        <v>Ca 1</v>
      </c>
      <c r="E4" s="26"/>
      <c r="F4" s="29" t="s">
        <v>32</v>
      </c>
      <c r="G4" s="30" t="s">
        <v>29</v>
      </c>
      <c r="H4" s="30"/>
      <c r="I4" s="31"/>
      <c r="J4" s="32" t="s">
        <v>32</v>
      </c>
      <c r="K4" s="33" t="s">
        <v>29</v>
      </c>
      <c r="L4" s="33" t="s">
        <v>38</v>
      </c>
      <c r="M4" s="36" t="s">
        <v>37</v>
      </c>
      <c r="N4" s="40" t="s">
        <v>39</v>
      </c>
      <c r="O4" s="41" t="s">
        <v>40</v>
      </c>
      <c r="P4" s="41" t="s">
        <v>38</v>
      </c>
      <c r="Q4" s="42"/>
    </row>
    <row r="5" spans="1:17" ht="15.75" customHeight="1" x14ac:dyDescent="0.2">
      <c r="A5" s="37">
        <f t="shared" ref="A5:A75" si="2">A4+1</f>
        <v>2</v>
      </c>
      <c r="B5" s="24" t="str">
        <f t="shared" si="0"/>
        <v>Chiên Con B</v>
      </c>
      <c r="C5" s="25" t="str">
        <f t="shared" ref="C5:D5" si="3">K5</f>
        <v>Chiên Con 1</v>
      </c>
      <c r="D5" s="25" t="str">
        <f t="shared" si="3"/>
        <v>Ca 1</v>
      </c>
      <c r="E5" s="48"/>
      <c r="F5" s="50" t="s">
        <v>78</v>
      </c>
      <c r="G5" s="55" t="s">
        <v>29</v>
      </c>
      <c r="H5" s="55"/>
      <c r="I5" s="56"/>
      <c r="J5" s="59" t="s">
        <v>78</v>
      </c>
      <c r="K5" s="60" t="s">
        <v>29</v>
      </c>
      <c r="L5" s="60" t="s">
        <v>38</v>
      </c>
      <c r="M5" s="70" t="s">
        <v>37</v>
      </c>
      <c r="N5" s="40" t="s">
        <v>127</v>
      </c>
      <c r="O5" s="72" t="s">
        <v>40</v>
      </c>
      <c r="P5" s="72" t="s">
        <v>38</v>
      </c>
      <c r="Q5" s="74"/>
    </row>
    <row r="6" spans="1:17" ht="15.75" customHeight="1" x14ac:dyDescent="0.2">
      <c r="A6" s="37">
        <f t="shared" si="2"/>
        <v>3</v>
      </c>
      <c r="B6" s="24" t="str">
        <f t="shared" si="0"/>
        <v>Chiên Con C</v>
      </c>
      <c r="C6" s="25" t="str">
        <f t="shared" ref="C6:D6" si="4">K6</f>
        <v>Chiên Con 1</v>
      </c>
      <c r="D6" s="25" t="str">
        <f t="shared" si="4"/>
        <v>Ca 1</v>
      </c>
      <c r="E6" s="48"/>
      <c r="F6" s="50" t="s">
        <v>138</v>
      </c>
      <c r="G6" s="55" t="s">
        <v>29</v>
      </c>
      <c r="H6" s="55"/>
      <c r="I6" s="56"/>
      <c r="J6" s="59" t="s">
        <v>138</v>
      </c>
      <c r="K6" s="60" t="s">
        <v>29</v>
      </c>
      <c r="L6" s="60" t="s">
        <v>38</v>
      </c>
      <c r="M6" s="70" t="s">
        <v>36</v>
      </c>
      <c r="N6" s="40" t="s">
        <v>139</v>
      </c>
      <c r="O6" s="72" t="s">
        <v>40</v>
      </c>
      <c r="P6" s="72" t="s">
        <v>38</v>
      </c>
      <c r="Q6" s="74"/>
    </row>
    <row r="7" spans="1:17" ht="15.75" customHeight="1" x14ac:dyDescent="0.2">
      <c r="A7" s="37">
        <f t="shared" si="2"/>
        <v>4</v>
      </c>
      <c r="B7" s="24" t="str">
        <f t="shared" si="0"/>
        <v>Chiên Con D</v>
      </c>
      <c r="C7" s="25" t="str">
        <f t="shared" ref="C7:D7" si="5">K7</f>
        <v>Chiên Con 1</v>
      </c>
      <c r="D7" s="25" t="str">
        <f t="shared" si="5"/>
        <v>Ca 1</v>
      </c>
      <c r="E7" s="48"/>
      <c r="F7" s="50" t="s">
        <v>143</v>
      </c>
      <c r="G7" s="55" t="s">
        <v>29</v>
      </c>
      <c r="H7" s="55"/>
      <c r="I7" s="56"/>
      <c r="J7" s="59" t="s">
        <v>143</v>
      </c>
      <c r="K7" s="60" t="s">
        <v>29</v>
      </c>
      <c r="L7" s="60" t="s">
        <v>38</v>
      </c>
      <c r="M7" s="70" t="s">
        <v>47</v>
      </c>
      <c r="N7" s="40" t="s">
        <v>144</v>
      </c>
      <c r="O7" s="72" t="s">
        <v>40</v>
      </c>
      <c r="P7" s="72" t="s">
        <v>38</v>
      </c>
      <c r="Q7" s="74"/>
    </row>
    <row r="8" spans="1:17" ht="15.75" customHeight="1" x14ac:dyDescent="0.2">
      <c r="A8" s="37">
        <f t="shared" si="2"/>
        <v>5</v>
      </c>
      <c r="B8" s="24" t="str">
        <f t="shared" si="0"/>
        <v>Chiên Con E</v>
      </c>
      <c r="C8" s="25" t="str">
        <f t="shared" ref="C8:D8" si="6">K8</f>
        <v>Chiên Con 1</v>
      </c>
      <c r="D8" s="25" t="str">
        <f t="shared" si="6"/>
        <v>Ca 1</v>
      </c>
      <c r="E8" s="48"/>
      <c r="F8" s="50" t="s">
        <v>145</v>
      </c>
      <c r="G8" s="55" t="s">
        <v>29</v>
      </c>
      <c r="H8" s="55"/>
      <c r="I8" s="56"/>
      <c r="J8" s="59" t="s">
        <v>145</v>
      </c>
      <c r="K8" s="60" t="s">
        <v>29</v>
      </c>
      <c r="L8" s="60" t="s">
        <v>38</v>
      </c>
      <c r="M8" s="70" t="s">
        <v>49</v>
      </c>
      <c r="N8" s="40" t="s">
        <v>146</v>
      </c>
      <c r="O8" s="72" t="s">
        <v>40</v>
      </c>
      <c r="P8" s="72" t="s">
        <v>38</v>
      </c>
      <c r="Q8" s="74"/>
    </row>
    <row r="9" spans="1:17" ht="15.75" customHeight="1" x14ac:dyDescent="0.2">
      <c r="A9" s="37">
        <f t="shared" si="2"/>
        <v>6</v>
      </c>
      <c r="B9" s="24" t="str">
        <f t="shared" si="0"/>
        <v>Ấu Nhi 1A</v>
      </c>
      <c r="C9" s="25" t="str">
        <f t="shared" ref="C9:D9" si="7">K9</f>
        <v>Chiên Con 1</v>
      </c>
      <c r="D9" s="25" t="str">
        <f t="shared" si="7"/>
        <v>Ca 1</v>
      </c>
      <c r="E9" s="48"/>
      <c r="F9" s="50" t="s">
        <v>147</v>
      </c>
      <c r="G9" s="55" t="s">
        <v>29</v>
      </c>
      <c r="H9" s="55"/>
      <c r="I9" s="56"/>
      <c r="J9" s="59" t="s">
        <v>147</v>
      </c>
      <c r="K9" s="60" t="s">
        <v>29</v>
      </c>
      <c r="L9" s="60" t="s">
        <v>38</v>
      </c>
      <c r="M9" s="70" t="s">
        <v>45</v>
      </c>
      <c r="N9" s="83" t="s">
        <v>148</v>
      </c>
      <c r="O9" s="72" t="s">
        <v>43</v>
      </c>
      <c r="P9" s="72" t="s">
        <v>126</v>
      </c>
      <c r="Q9" s="74"/>
    </row>
    <row r="10" spans="1:17" ht="15.75" customHeight="1" x14ac:dyDescent="0.2">
      <c r="A10" s="37">
        <f t="shared" si="2"/>
        <v>7</v>
      </c>
      <c r="B10" s="24" t="str">
        <f t="shared" si="0"/>
        <v>Ấu Nhi 1B</v>
      </c>
      <c r="C10" s="25" t="str">
        <f t="shared" ref="C10:D10" si="8">K10</f>
        <v>Chiên Con 1</v>
      </c>
      <c r="D10" s="25" t="str">
        <f t="shared" si="8"/>
        <v>Ca 1</v>
      </c>
      <c r="E10" s="48"/>
      <c r="F10" s="50" t="s">
        <v>150</v>
      </c>
      <c r="G10" s="55" t="s">
        <v>29</v>
      </c>
      <c r="H10" s="86"/>
      <c r="I10" s="87"/>
      <c r="J10" s="59" t="s">
        <v>150</v>
      </c>
      <c r="K10" s="60" t="s">
        <v>29</v>
      </c>
      <c r="L10" s="60" t="s">
        <v>38</v>
      </c>
      <c r="M10" s="70" t="s">
        <v>51</v>
      </c>
      <c r="N10" s="83" t="s">
        <v>152</v>
      </c>
      <c r="O10" s="72" t="s">
        <v>43</v>
      </c>
      <c r="P10" s="72" t="s">
        <v>126</v>
      </c>
      <c r="Q10" s="74"/>
    </row>
    <row r="11" spans="1:17" ht="15.75" customHeight="1" x14ac:dyDescent="0.2">
      <c r="A11" s="37">
        <f t="shared" si="2"/>
        <v>8</v>
      </c>
      <c r="B11" s="24" t="str">
        <f t="shared" si="0"/>
        <v>Ấu Nhi 1C</v>
      </c>
      <c r="C11" s="25" t="str">
        <f t="shared" ref="C11:D11" si="9">K11</f>
        <v>Chiên Con 1</v>
      </c>
      <c r="D11" s="25" t="str">
        <f t="shared" si="9"/>
        <v>Ca 1</v>
      </c>
      <c r="E11" s="48"/>
      <c r="F11" s="50" t="s">
        <v>154</v>
      </c>
      <c r="G11" s="55" t="s">
        <v>41</v>
      </c>
      <c r="H11" s="86"/>
      <c r="I11" s="87"/>
      <c r="J11" s="59" t="s">
        <v>156</v>
      </c>
      <c r="K11" s="60" t="s">
        <v>29</v>
      </c>
      <c r="L11" s="60" t="s">
        <v>38</v>
      </c>
      <c r="M11" s="70" t="s">
        <v>53</v>
      </c>
      <c r="N11" s="83" t="s">
        <v>157</v>
      </c>
      <c r="O11" s="72" t="s">
        <v>43</v>
      </c>
      <c r="P11" s="72" t="s">
        <v>126</v>
      </c>
      <c r="Q11" s="74"/>
    </row>
    <row r="12" spans="1:17" ht="15.75" customHeight="1" x14ac:dyDescent="0.2">
      <c r="A12" s="37">
        <f t="shared" si="2"/>
        <v>9</v>
      </c>
      <c r="B12" s="24" t="str">
        <f t="shared" si="0"/>
        <v>Ấu Nhi 1D</v>
      </c>
      <c r="C12" s="25" t="str">
        <f t="shared" ref="C12:D12" si="10">K12</f>
        <v>Chiên Con 2</v>
      </c>
      <c r="D12" s="25" t="str">
        <f t="shared" si="10"/>
        <v>Ca 1</v>
      </c>
      <c r="E12" s="48"/>
      <c r="F12" s="50" t="s">
        <v>158</v>
      </c>
      <c r="G12" s="55" t="s">
        <v>41</v>
      </c>
      <c r="H12" s="86"/>
      <c r="I12" s="87"/>
      <c r="J12" s="59" t="s">
        <v>154</v>
      </c>
      <c r="K12" s="60" t="s">
        <v>41</v>
      </c>
      <c r="L12" s="60" t="s">
        <v>38</v>
      </c>
      <c r="M12" s="70" t="s">
        <v>42</v>
      </c>
      <c r="N12" s="83" t="s">
        <v>159</v>
      </c>
      <c r="O12" s="72" t="s">
        <v>43</v>
      </c>
      <c r="P12" s="72" t="s">
        <v>126</v>
      </c>
      <c r="Q12" s="74"/>
    </row>
    <row r="13" spans="1:17" ht="15.75" customHeight="1" x14ac:dyDescent="0.2">
      <c r="A13" s="37">
        <f t="shared" si="2"/>
        <v>10</v>
      </c>
      <c r="B13" s="24" t="str">
        <f t="shared" si="0"/>
        <v>Ấu Nhi 1E</v>
      </c>
      <c r="C13" s="25" t="str">
        <f t="shared" ref="C13:D13" si="11">K13</f>
        <v>Chiên Con 2</v>
      </c>
      <c r="D13" s="25" t="str">
        <f t="shared" si="11"/>
        <v>Ca 1</v>
      </c>
      <c r="E13" s="48"/>
      <c r="F13" s="50" t="s">
        <v>163</v>
      </c>
      <c r="G13" s="55" t="s">
        <v>41</v>
      </c>
      <c r="H13" s="86"/>
      <c r="I13" s="87"/>
      <c r="J13" s="59" t="s">
        <v>158</v>
      </c>
      <c r="K13" s="60" t="s">
        <v>41</v>
      </c>
      <c r="L13" s="60" t="s">
        <v>38</v>
      </c>
      <c r="M13" s="70" t="s">
        <v>42</v>
      </c>
      <c r="N13" s="83" t="s">
        <v>165</v>
      </c>
      <c r="O13" s="72" t="s">
        <v>43</v>
      </c>
      <c r="P13" s="72" t="s">
        <v>126</v>
      </c>
      <c r="Q13" s="74"/>
    </row>
    <row r="14" spans="1:17" ht="15.75" customHeight="1" x14ac:dyDescent="0.2">
      <c r="A14" s="37">
        <f t="shared" si="2"/>
        <v>11</v>
      </c>
      <c r="B14" s="24" t="str">
        <f t="shared" si="0"/>
        <v>Ấu Nhi 2A</v>
      </c>
      <c r="C14" s="25" t="str">
        <f t="shared" ref="C14:D14" si="12">K14</f>
        <v>Chiên Con 2</v>
      </c>
      <c r="D14" s="25" t="str">
        <f t="shared" si="12"/>
        <v>Ca 1</v>
      </c>
      <c r="E14" s="48"/>
      <c r="F14" s="50" t="s">
        <v>167</v>
      </c>
      <c r="G14" s="55" t="s">
        <v>41</v>
      </c>
      <c r="H14" s="86"/>
      <c r="I14" s="87"/>
      <c r="J14" s="59" t="s">
        <v>163</v>
      </c>
      <c r="K14" s="60" t="s">
        <v>41</v>
      </c>
      <c r="L14" s="60" t="s">
        <v>38</v>
      </c>
      <c r="M14" s="70" t="s">
        <v>52</v>
      </c>
      <c r="N14" s="83" t="s">
        <v>168</v>
      </c>
      <c r="O14" s="72" t="s">
        <v>44</v>
      </c>
      <c r="P14" s="72" t="s">
        <v>149</v>
      </c>
      <c r="Q14" s="74"/>
    </row>
    <row r="15" spans="1:17" ht="15.75" customHeight="1" x14ac:dyDescent="0.2">
      <c r="A15" s="37">
        <f t="shared" si="2"/>
        <v>12</v>
      </c>
      <c r="B15" s="24" t="str">
        <f t="shared" si="0"/>
        <v>Ấu Nhi 2B</v>
      </c>
      <c r="C15" s="25" t="str">
        <f t="shared" ref="C15:D15" si="13">K15</f>
        <v>Chiên Con 2</v>
      </c>
      <c r="D15" s="25" t="str">
        <f t="shared" si="13"/>
        <v>Ca 1</v>
      </c>
      <c r="E15" s="48"/>
      <c r="F15" s="50" t="s">
        <v>169</v>
      </c>
      <c r="G15" s="55" t="s">
        <v>41</v>
      </c>
      <c r="H15" s="86"/>
      <c r="I15" s="87"/>
      <c r="J15" s="59" t="s">
        <v>167</v>
      </c>
      <c r="K15" s="60" t="s">
        <v>41</v>
      </c>
      <c r="L15" s="60" t="s">
        <v>38</v>
      </c>
      <c r="M15" s="70" t="s">
        <v>55</v>
      </c>
      <c r="N15" s="83" t="s">
        <v>170</v>
      </c>
      <c r="O15" s="72" t="s">
        <v>44</v>
      </c>
      <c r="P15" s="72" t="s">
        <v>149</v>
      </c>
      <c r="Q15" s="74"/>
    </row>
    <row r="16" spans="1:17" ht="15.75" customHeight="1" x14ac:dyDescent="0.2">
      <c r="A16" s="37">
        <f t="shared" si="2"/>
        <v>13</v>
      </c>
      <c r="B16" s="24" t="str">
        <f t="shared" si="0"/>
        <v>Ấu Nhi 2C</v>
      </c>
      <c r="C16" s="25" t="str">
        <f t="shared" ref="C16:D16" si="14">K16</f>
        <v>Chiên Con 2</v>
      </c>
      <c r="D16" s="25" t="str">
        <f t="shared" si="14"/>
        <v>Ca 1</v>
      </c>
      <c r="E16" s="48"/>
      <c r="F16" s="50" t="s">
        <v>171</v>
      </c>
      <c r="G16" s="55" t="s">
        <v>41</v>
      </c>
      <c r="H16" s="86"/>
      <c r="I16" s="87"/>
      <c r="J16" s="59" t="s">
        <v>169</v>
      </c>
      <c r="K16" s="60" t="s">
        <v>41</v>
      </c>
      <c r="L16" s="60" t="s">
        <v>38</v>
      </c>
      <c r="M16" s="70" t="s">
        <v>50</v>
      </c>
      <c r="N16" s="83" t="s">
        <v>172</v>
      </c>
      <c r="O16" s="72" t="s">
        <v>44</v>
      </c>
      <c r="P16" s="72" t="s">
        <v>149</v>
      </c>
      <c r="Q16" s="74"/>
    </row>
    <row r="17" spans="1:17" ht="15.75" customHeight="1" x14ac:dyDescent="0.2">
      <c r="A17" s="37">
        <f t="shared" si="2"/>
        <v>14</v>
      </c>
      <c r="B17" s="24" t="str">
        <f t="shared" si="0"/>
        <v>Ấu Nhi 2D</v>
      </c>
      <c r="C17" s="25" t="str">
        <f t="shared" ref="C17:D17" si="15">K17</f>
        <v>Chiên Con 2</v>
      </c>
      <c r="D17" s="25" t="str">
        <f t="shared" si="15"/>
        <v>Ca 1</v>
      </c>
      <c r="E17" s="48"/>
      <c r="F17" s="50" t="s">
        <v>148</v>
      </c>
      <c r="G17" s="55" t="s">
        <v>43</v>
      </c>
      <c r="H17" s="86"/>
      <c r="I17" s="87"/>
      <c r="J17" s="59" t="s">
        <v>171</v>
      </c>
      <c r="K17" s="60" t="s">
        <v>41</v>
      </c>
      <c r="L17" s="60" t="s">
        <v>38</v>
      </c>
      <c r="M17" s="70" t="s">
        <v>89</v>
      </c>
      <c r="N17" s="83" t="s">
        <v>173</v>
      </c>
      <c r="O17" s="72" t="s">
        <v>44</v>
      </c>
      <c r="P17" s="72" t="s">
        <v>149</v>
      </c>
      <c r="Q17" s="74"/>
    </row>
    <row r="18" spans="1:17" ht="15.75" customHeight="1" x14ac:dyDescent="0.2">
      <c r="A18" s="37">
        <f t="shared" si="2"/>
        <v>15</v>
      </c>
      <c r="B18" s="24" t="str">
        <f t="shared" si="0"/>
        <v>Ấu Nhi 2E</v>
      </c>
      <c r="C18" s="25" t="str">
        <f t="shared" ref="C18:D18" si="16">K18</f>
        <v>Chiên Con 2</v>
      </c>
      <c r="D18" s="25" t="str">
        <f t="shared" si="16"/>
        <v>Ca 1</v>
      </c>
      <c r="E18" s="48"/>
      <c r="F18" s="50" t="s">
        <v>152</v>
      </c>
      <c r="G18" s="55" t="s">
        <v>43</v>
      </c>
      <c r="H18" s="86"/>
      <c r="I18" s="87"/>
      <c r="J18" s="59" t="s">
        <v>174</v>
      </c>
      <c r="K18" s="60" t="s">
        <v>41</v>
      </c>
      <c r="L18" s="60" t="s">
        <v>38</v>
      </c>
      <c r="M18" s="70" t="s">
        <v>90</v>
      </c>
      <c r="N18" s="83" t="s">
        <v>175</v>
      </c>
      <c r="O18" s="72" t="s">
        <v>44</v>
      </c>
      <c r="P18" s="72" t="s">
        <v>149</v>
      </c>
      <c r="Q18" s="74"/>
    </row>
    <row r="19" spans="1:17" ht="15.75" customHeight="1" x14ac:dyDescent="0.2">
      <c r="A19" s="37">
        <f t="shared" si="2"/>
        <v>16</v>
      </c>
      <c r="B19" s="24" t="str">
        <f t="shared" si="0"/>
        <v>Ấu Nhi 3A</v>
      </c>
      <c r="C19" s="25" t="str">
        <f t="shared" ref="C19:D19" si="17">K19</f>
        <v>Chiên Con 2</v>
      </c>
      <c r="D19" s="25" t="str">
        <f t="shared" si="17"/>
        <v>Ca 1</v>
      </c>
      <c r="E19" s="48"/>
      <c r="F19" s="50" t="s">
        <v>157</v>
      </c>
      <c r="G19" s="55" t="s">
        <v>43</v>
      </c>
      <c r="H19" s="86"/>
      <c r="I19" s="87"/>
      <c r="J19" s="59" t="s">
        <v>176</v>
      </c>
      <c r="K19" s="60" t="s">
        <v>41</v>
      </c>
      <c r="L19" s="60" t="s">
        <v>38</v>
      </c>
      <c r="M19" s="70" t="s">
        <v>91</v>
      </c>
      <c r="N19" s="83" t="s">
        <v>177</v>
      </c>
      <c r="O19" s="72" t="s">
        <v>46</v>
      </c>
      <c r="P19" s="72" t="s">
        <v>151</v>
      </c>
      <c r="Q19" s="74"/>
    </row>
    <row r="20" spans="1:17" ht="15.75" customHeight="1" x14ac:dyDescent="0.2">
      <c r="A20" s="37">
        <f t="shared" si="2"/>
        <v>17</v>
      </c>
      <c r="B20" s="24" t="str">
        <f t="shared" si="0"/>
        <v>Ấu Nhi 3B</v>
      </c>
      <c r="C20" s="25" t="str">
        <f t="shared" ref="C20:D20" si="18">K20</f>
        <v>Ấu Nhi 1</v>
      </c>
      <c r="D20" s="25" t="str">
        <f t="shared" si="18"/>
        <v>Ca 2</v>
      </c>
      <c r="E20" s="48"/>
      <c r="F20" s="50" t="s">
        <v>159</v>
      </c>
      <c r="G20" s="55" t="s">
        <v>43</v>
      </c>
      <c r="H20" s="86"/>
      <c r="I20" s="87"/>
      <c r="J20" s="59" t="s">
        <v>148</v>
      </c>
      <c r="K20" s="60" t="s">
        <v>43</v>
      </c>
      <c r="L20" s="60" t="s">
        <v>126</v>
      </c>
      <c r="M20" s="70" t="s">
        <v>37</v>
      </c>
      <c r="N20" s="83" t="s">
        <v>178</v>
      </c>
      <c r="O20" s="72" t="s">
        <v>46</v>
      </c>
      <c r="P20" s="72" t="s">
        <v>151</v>
      </c>
      <c r="Q20" s="74"/>
    </row>
    <row r="21" spans="1:17" ht="15.75" customHeight="1" x14ac:dyDescent="0.2">
      <c r="A21" s="37">
        <f t="shared" si="2"/>
        <v>18</v>
      </c>
      <c r="B21" s="24" t="str">
        <f t="shared" si="0"/>
        <v>Ấu Nhi 3C</v>
      </c>
      <c r="C21" s="25" t="str">
        <f t="shared" ref="C21:D21" si="19">K21</f>
        <v>Ấu Nhi 1</v>
      </c>
      <c r="D21" s="25" t="str">
        <f t="shared" si="19"/>
        <v>Ca 2</v>
      </c>
      <c r="E21" s="48"/>
      <c r="F21" s="50" t="s">
        <v>165</v>
      </c>
      <c r="G21" s="55" t="s">
        <v>43</v>
      </c>
      <c r="H21" s="86"/>
      <c r="I21" s="87"/>
      <c r="J21" s="59" t="s">
        <v>152</v>
      </c>
      <c r="K21" s="60" t="s">
        <v>43</v>
      </c>
      <c r="L21" s="60" t="s">
        <v>126</v>
      </c>
      <c r="M21" s="70" t="s">
        <v>36</v>
      </c>
      <c r="N21" s="83" t="s">
        <v>179</v>
      </c>
      <c r="O21" s="72" t="s">
        <v>46</v>
      </c>
      <c r="P21" s="72" t="s">
        <v>151</v>
      </c>
      <c r="Q21" s="74"/>
    </row>
    <row r="22" spans="1:17" ht="15.75" customHeight="1" x14ac:dyDescent="0.2">
      <c r="A22" s="37">
        <f t="shared" si="2"/>
        <v>19</v>
      </c>
      <c r="B22" s="24" t="str">
        <f t="shared" si="0"/>
        <v>Ấu Nhi 3D</v>
      </c>
      <c r="C22" s="25" t="str">
        <f t="shared" ref="C22:D22" si="20">K22</f>
        <v>Ấu Nhi 1</v>
      </c>
      <c r="D22" s="25" t="str">
        <f t="shared" si="20"/>
        <v>Ca 2</v>
      </c>
      <c r="E22" s="48"/>
      <c r="F22" s="50" t="s">
        <v>181</v>
      </c>
      <c r="G22" s="55" t="s">
        <v>43</v>
      </c>
      <c r="H22" s="86"/>
      <c r="I22" s="87"/>
      <c r="J22" s="59" t="s">
        <v>157</v>
      </c>
      <c r="K22" s="60" t="s">
        <v>43</v>
      </c>
      <c r="L22" s="60" t="s">
        <v>126</v>
      </c>
      <c r="M22" s="70" t="s">
        <v>47</v>
      </c>
      <c r="N22" s="83" t="s">
        <v>182</v>
      </c>
      <c r="O22" s="72" t="s">
        <v>46</v>
      </c>
      <c r="P22" s="72" t="s">
        <v>151</v>
      </c>
      <c r="Q22" s="74"/>
    </row>
    <row r="23" spans="1:17" ht="15.75" customHeight="1" x14ac:dyDescent="0.2">
      <c r="A23" s="37">
        <f t="shared" si="2"/>
        <v>20</v>
      </c>
      <c r="B23" s="24" t="str">
        <f t="shared" si="0"/>
        <v>Thiếu Nhi 1A</v>
      </c>
      <c r="C23" s="25" t="str">
        <f t="shared" ref="C23:D23" si="21">K23</f>
        <v>Ấu Nhi 1</v>
      </c>
      <c r="D23" s="25" t="str">
        <f t="shared" si="21"/>
        <v>Ca 2</v>
      </c>
      <c r="E23" s="48"/>
      <c r="F23" s="50" t="s">
        <v>184</v>
      </c>
      <c r="G23" s="55" t="s">
        <v>43</v>
      </c>
      <c r="H23" s="86"/>
      <c r="I23" s="87"/>
      <c r="J23" s="59" t="s">
        <v>159</v>
      </c>
      <c r="K23" s="60" t="s">
        <v>43</v>
      </c>
      <c r="L23" s="60" t="s">
        <v>126</v>
      </c>
      <c r="M23" s="70" t="s">
        <v>52</v>
      </c>
      <c r="N23" s="83" t="s">
        <v>186</v>
      </c>
      <c r="O23" s="72" t="s">
        <v>48</v>
      </c>
      <c r="P23" s="72" t="s">
        <v>153</v>
      </c>
      <c r="Q23" s="74"/>
    </row>
    <row r="24" spans="1:17" ht="15.75" customHeight="1" x14ac:dyDescent="0.2">
      <c r="A24" s="37">
        <f t="shared" si="2"/>
        <v>21</v>
      </c>
      <c r="B24" s="24" t="str">
        <f t="shared" si="0"/>
        <v>Thiếu Nhi 1B</v>
      </c>
      <c r="C24" s="25" t="str">
        <f t="shared" ref="C24:D24" si="22">K24</f>
        <v>Ấu Nhi 1</v>
      </c>
      <c r="D24" s="25" t="str">
        <f t="shared" si="22"/>
        <v>Ca 2</v>
      </c>
      <c r="E24" s="48"/>
      <c r="F24" s="50" t="s">
        <v>168</v>
      </c>
      <c r="G24" s="55" t="s">
        <v>44</v>
      </c>
      <c r="H24" s="86"/>
      <c r="I24" s="87"/>
      <c r="J24" s="59" t="s">
        <v>165</v>
      </c>
      <c r="K24" s="60" t="s">
        <v>43</v>
      </c>
      <c r="L24" s="60" t="s">
        <v>126</v>
      </c>
      <c r="M24" s="70" t="s">
        <v>42</v>
      </c>
      <c r="N24" s="83" t="s">
        <v>189</v>
      </c>
      <c r="O24" s="72" t="s">
        <v>48</v>
      </c>
      <c r="P24" s="72" t="s">
        <v>153</v>
      </c>
      <c r="Q24" s="74"/>
    </row>
    <row r="25" spans="1:17" ht="15.75" customHeight="1" x14ac:dyDescent="0.2">
      <c r="A25" s="37">
        <f t="shared" si="2"/>
        <v>22</v>
      </c>
      <c r="B25" s="24" t="str">
        <f t="shared" si="0"/>
        <v>Thiếu Nhi 1C</v>
      </c>
      <c r="C25" s="25" t="str">
        <f t="shared" ref="C25:D25" si="23">K25</f>
        <v>Ấu Nhi 1</v>
      </c>
      <c r="D25" s="25" t="str">
        <f t="shared" si="23"/>
        <v>Ca 2</v>
      </c>
      <c r="E25" s="48"/>
      <c r="F25" s="50" t="s">
        <v>170</v>
      </c>
      <c r="G25" s="55" t="s">
        <v>44</v>
      </c>
      <c r="H25" s="86"/>
      <c r="I25" s="87"/>
      <c r="J25" s="59" t="s">
        <v>181</v>
      </c>
      <c r="K25" s="60" t="s">
        <v>43</v>
      </c>
      <c r="L25" s="60" t="s">
        <v>126</v>
      </c>
      <c r="M25" s="70" t="s">
        <v>55</v>
      </c>
      <c r="N25" s="83" t="s">
        <v>190</v>
      </c>
      <c r="O25" s="72" t="s">
        <v>48</v>
      </c>
      <c r="P25" s="72" t="s">
        <v>153</v>
      </c>
      <c r="Q25" s="74"/>
    </row>
    <row r="26" spans="1:17" ht="15.75" customHeight="1" x14ac:dyDescent="0.2">
      <c r="A26" s="37">
        <f t="shared" si="2"/>
        <v>23</v>
      </c>
      <c r="B26" s="24" t="str">
        <f t="shared" si="0"/>
        <v>Thiếu Nhi 1D</v>
      </c>
      <c r="C26" s="25" t="str">
        <f t="shared" ref="C26:D26" si="24">K26</f>
        <v>Ấu Nhi 1</v>
      </c>
      <c r="D26" s="25" t="str">
        <f t="shared" si="24"/>
        <v>Ca 2</v>
      </c>
      <c r="E26" s="48"/>
      <c r="F26" s="50" t="s">
        <v>172</v>
      </c>
      <c r="G26" s="55" t="s">
        <v>44</v>
      </c>
      <c r="H26" s="86"/>
      <c r="I26" s="87"/>
      <c r="J26" s="59" t="s">
        <v>184</v>
      </c>
      <c r="K26" s="60" t="s">
        <v>43</v>
      </c>
      <c r="L26" s="60" t="s">
        <v>126</v>
      </c>
      <c r="M26" s="70" t="s">
        <v>53</v>
      </c>
      <c r="N26" s="83" t="s">
        <v>194</v>
      </c>
      <c r="O26" s="72" t="s">
        <v>48</v>
      </c>
      <c r="P26" s="72" t="s">
        <v>153</v>
      </c>
      <c r="Q26" s="74"/>
    </row>
    <row r="27" spans="1:17" ht="15.75" customHeight="1" x14ac:dyDescent="0.2">
      <c r="A27" s="37">
        <f t="shared" si="2"/>
        <v>24</v>
      </c>
      <c r="B27" s="24" t="str">
        <f t="shared" si="0"/>
        <v>Thiếu Nhi 1E</v>
      </c>
      <c r="C27" s="25" t="str">
        <f t="shared" ref="C27:D27" si="25">K27</f>
        <v>Ấu Nhi 1</v>
      </c>
      <c r="D27" s="25" t="str">
        <f t="shared" si="25"/>
        <v>Ca 2</v>
      </c>
      <c r="E27" s="48"/>
      <c r="F27" s="50" t="s">
        <v>173</v>
      </c>
      <c r="G27" s="55" t="s">
        <v>44</v>
      </c>
      <c r="H27" s="86"/>
      <c r="I27" s="87"/>
      <c r="J27" s="59" t="s">
        <v>196</v>
      </c>
      <c r="K27" s="60" t="s">
        <v>43</v>
      </c>
      <c r="L27" s="60" t="s">
        <v>126</v>
      </c>
      <c r="M27" s="70" t="s">
        <v>50</v>
      </c>
      <c r="N27" s="83" t="s">
        <v>197</v>
      </c>
      <c r="O27" s="72" t="s">
        <v>48</v>
      </c>
      <c r="P27" s="72" t="s">
        <v>153</v>
      </c>
      <c r="Q27" s="74"/>
    </row>
    <row r="28" spans="1:17" ht="15.75" customHeight="1" x14ac:dyDescent="0.2">
      <c r="A28" s="37">
        <f t="shared" si="2"/>
        <v>25</v>
      </c>
      <c r="B28" s="24" t="str">
        <f t="shared" si="0"/>
        <v>Thiếu Nhi 2A</v>
      </c>
      <c r="C28" s="25" t="str">
        <f t="shared" ref="C28:D28" si="26">K28</f>
        <v>Ấu Nhi 2</v>
      </c>
      <c r="D28" s="25" t="str">
        <f t="shared" si="26"/>
        <v>Ca 4</v>
      </c>
      <c r="E28" s="48"/>
      <c r="F28" s="50" t="s">
        <v>175</v>
      </c>
      <c r="G28" s="55" t="s">
        <v>44</v>
      </c>
      <c r="H28" s="86"/>
      <c r="I28" s="87"/>
      <c r="J28" s="59" t="s">
        <v>168</v>
      </c>
      <c r="K28" s="60" t="s">
        <v>44</v>
      </c>
      <c r="L28" s="60" t="s">
        <v>151</v>
      </c>
      <c r="M28" s="70" t="s">
        <v>37</v>
      </c>
      <c r="N28" s="83" t="s">
        <v>205</v>
      </c>
      <c r="O28" s="72" t="s">
        <v>54</v>
      </c>
      <c r="P28" s="72" t="s">
        <v>155</v>
      </c>
      <c r="Q28" s="74"/>
    </row>
    <row r="29" spans="1:17" ht="15.75" customHeight="1" x14ac:dyDescent="0.2">
      <c r="A29" s="37">
        <f t="shared" si="2"/>
        <v>26</v>
      </c>
      <c r="B29" s="24" t="str">
        <f t="shared" si="0"/>
        <v>Thiếu Nhi 2B</v>
      </c>
      <c r="C29" s="25" t="str">
        <f t="shared" ref="C29:D29" si="27">K29</f>
        <v>Ấu Nhi 2</v>
      </c>
      <c r="D29" s="25" t="str">
        <f t="shared" si="27"/>
        <v>Ca 4</v>
      </c>
      <c r="E29" s="48"/>
      <c r="F29" s="50" t="s">
        <v>207</v>
      </c>
      <c r="G29" s="55" t="s">
        <v>44</v>
      </c>
      <c r="H29" s="86"/>
      <c r="I29" s="87"/>
      <c r="J29" s="59" t="s">
        <v>170</v>
      </c>
      <c r="K29" s="60" t="s">
        <v>44</v>
      </c>
      <c r="L29" s="60" t="s">
        <v>151</v>
      </c>
      <c r="M29" s="70" t="s">
        <v>36</v>
      </c>
      <c r="N29" s="83" t="s">
        <v>208</v>
      </c>
      <c r="O29" s="72" t="s">
        <v>54</v>
      </c>
      <c r="P29" s="72" t="s">
        <v>155</v>
      </c>
      <c r="Q29" s="74"/>
    </row>
    <row r="30" spans="1:17" ht="15.75" customHeight="1" x14ac:dyDescent="0.2">
      <c r="A30" s="37">
        <f t="shared" si="2"/>
        <v>27</v>
      </c>
      <c r="B30" s="24" t="str">
        <f t="shared" si="0"/>
        <v>Thiếu Nhi 2C</v>
      </c>
      <c r="C30" s="25" t="str">
        <f t="shared" ref="C30:D30" si="28">K30</f>
        <v>Ấu Nhi 2</v>
      </c>
      <c r="D30" s="25" t="str">
        <f t="shared" si="28"/>
        <v>Ca 4</v>
      </c>
      <c r="E30" s="48"/>
      <c r="F30" s="50" t="s">
        <v>211</v>
      </c>
      <c r="G30" s="55" t="s">
        <v>44</v>
      </c>
      <c r="H30" s="86"/>
      <c r="I30" s="87"/>
      <c r="J30" s="59" t="s">
        <v>172</v>
      </c>
      <c r="K30" s="60" t="s">
        <v>44</v>
      </c>
      <c r="L30" s="60" t="s">
        <v>151</v>
      </c>
      <c r="M30" s="70" t="s">
        <v>47</v>
      </c>
      <c r="N30" s="83" t="s">
        <v>216</v>
      </c>
      <c r="O30" s="72" t="s">
        <v>54</v>
      </c>
      <c r="P30" s="72" t="s">
        <v>155</v>
      </c>
      <c r="Q30" s="74"/>
    </row>
    <row r="31" spans="1:17" ht="15.75" customHeight="1" x14ac:dyDescent="0.2">
      <c r="A31" s="37">
        <f t="shared" si="2"/>
        <v>28</v>
      </c>
      <c r="B31" s="24" t="str">
        <f t="shared" si="0"/>
        <v>Thiếu Nhi 2D</v>
      </c>
      <c r="C31" s="25" t="str">
        <f t="shared" ref="C31:D31" si="29">K31</f>
        <v>Ấu Nhi 2</v>
      </c>
      <c r="D31" s="25" t="str">
        <f t="shared" si="29"/>
        <v>Ca 4</v>
      </c>
      <c r="E31" s="48"/>
      <c r="F31" s="50" t="s">
        <v>218</v>
      </c>
      <c r="G31" s="55" t="s">
        <v>44</v>
      </c>
      <c r="H31" s="86"/>
      <c r="I31" s="87"/>
      <c r="J31" s="59" t="s">
        <v>173</v>
      </c>
      <c r="K31" s="60" t="s">
        <v>44</v>
      </c>
      <c r="L31" s="60" t="s">
        <v>151</v>
      </c>
      <c r="M31" s="70" t="s">
        <v>52</v>
      </c>
      <c r="N31" s="83" t="s">
        <v>210</v>
      </c>
      <c r="O31" s="72" t="s">
        <v>54</v>
      </c>
      <c r="P31" s="72" t="s">
        <v>155</v>
      </c>
      <c r="Q31" s="74"/>
    </row>
    <row r="32" spans="1:17" ht="12.75" x14ac:dyDescent="0.2">
      <c r="A32" s="37">
        <f t="shared" si="2"/>
        <v>29</v>
      </c>
      <c r="B32" s="24" t="str">
        <f t="shared" si="0"/>
        <v>Nghĩa Sĩ 1A</v>
      </c>
      <c r="C32" s="25" t="str">
        <f t="shared" ref="C32:D32" si="30">K32</f>
        <v>Ấu Nhi 2</v>
      </c>
      <c r="D32" s="25" t="str">
        <f t="shared" si="30"/>
        <v>Ca 4</v>
      </c>
      <c r="E32" s="48"/>
      <c r="F32" s="50" t="s">
        <v>186</v>
      </c>
      <c r="G32" s="55" t="s">
        <v>48</v>
      </c>
      <c r="H32" s="86"/>
      <c r="I32" s="87"/>
      <c r="J32" s="59" t="s">
        <v>175</v>
      </c>
      <c r="K32" s="60" t="s">
        <v>44</v>
      </c>
      <c r="L32" s="60" t="s">
        <v>151</v>
      </c>
      <c r="M32" s="70" t="s">
        <v>42</v>
      </c>
      <c r="N32" s="83" t="s">
        <v>198</v>
      </c>
      <c r="O32" s="72" t="s">
        <v>56</v>
      </c>
      <c r="P32" s="72" t="s">
        <v>164</v>
      </c>
      <c r="Q32" s="74"/>
    </row>
    <row r="33" spans="1:17" ht="12.75" x14ac:dyDescent="0.2">
      <c r="A33" s="37">
        <f t="shared" si="2"/>
        <v>30</v>
      </c>
      <c r="B33" s="24" t="str">
        <f t="shared" si="0"/>
        <v>Nghĩa Sĩ 1B</v>
      </c>
      <c r="C33" s="25" t="str">
        <f t="shared" ref="C33:D33" si="31">K33</f>
        <v>Ấu Nhi 2</v>
      </c>
      <c r="D33" s="25" t="str">
        <f t="shared" si="31"/>
        <v>Ca 4</v>
      </c>
      <c r="E33" s="48"/>
      <c r="F33" s="50" t="s">
        <v>189</v>
      </c>
      <c r="G33" s="55" t="s">
        <v>48</v>
      </c>
      <c r="H33" s="86"/>
      <c r="I33" s="87"/>
      <c r="J33" s="59" t="s">
        <v>207</v>
      </c>
      <c r="K33" s="60" t="s">
        <v>44</v>
      </c>
      <c r="L33" s="60" t="s">
        <v>151</v>
      </c>
      <c r="M33" s="70" t="s">
        <v>55</v>
      </c>
      <c r="N33" s="83" t="s">
        <v>228</v>
      </c>
      <c r="O33" s="72" t="s">
        <v>56</v>
      </c>
      <c r="P33" s="72" t="s">
        <v>164</v>
      </c>
      <c r="Q33" s="74"/>
    </row>
    <row r="34" spans="1:17" ht="12.75" x14ac:dyDescent="0.2">
      <c r="A34" s="37">
        <f t="shared" si="2"/>
        <v>31</v>
      </c>
      <c r="B34" s="24" t="str">
        <f t="shared" si="0"/>
        <v>Nghĩa Sĩ 1C</v>
      </c>
      <c r="C34" s="25" t="str">
        <f t="shared" ref="C34:D34" si="32">K34</f>
        <v>Ấu Nhi 2</v>
      </c>
      <c r="D34" s="25" t="str">
        <f t="shared" si="32"/>
        <v>Ca 4</v>
      </c>
      <c r="E34" s="48"/>
      <c r="F34" s="50" t="s">
        <v>190</v>
      </c>
      <c r="G34" s="55" t="s">
        <v>48</v>
      </c>
      <c r="H34" s="86"/>
      <c r="I34" s="87"/>
      <c r="J34" s="59" t="s">
        <v>211</v>
      </c>
      <c r="K34" s="60" t="s">
        <v>44</v>
      </c>
      <c r="L34" s="60" t="s">
        <v>151</v>
      </c>
      <c r="M34" s="70" t="s">
        <v>53</v>
      </c>
      <c r="N34" s="83" t="s">
        <v>232</v>
      </c>
      <c r="O34" s="72" t="s">
        <v>56</v>
      </c>
      <c r="P34" s="72" t="s">
        <v>164</v>
      </c>
      <c r="Q34" s="74"/>
    </row>
    <row r="35" spans="1:17" ht="12.75" x14ac:dyDescent="0.2">
      <c r="A35" s="37">
        <f t="shared" si="2"/>
        <v>32</v>
      </c>
      <c r="B35" s="24" t="str">
        <f t="shared" si="0"/>
        <v>Nghĩa Sĩ 1D</v>
      </c>
      <c r="C35" s="25" t="str">
        <f t="shared" ref="C35:D35" si="33">K35</f>
        <v>Ấu Nhi 2</v>
      </c>
      <c r="D35" s="25" t="str">
        <f t="shared" si="33"/>
        <v>Ca 4</v>
      </c>
      <c r="E35" s="48"/>
      <c r="F35" s="50" t="s">
        <v>194</v>
      </c>
      <c r="G35" s="55" t="s">
        <v>48</v>
      </c>
      <c r="H35" s="86"/>
      <c r="I35" s="87"/>
      <c r="J35" s="59" t="s">
        <v>218</v>
      </c>
      <c r="K35" s="60" t="s">
        <v>44</v>
      </c>
      <c r="L35" s="60" t="s">
        <v>151</v>
      </c>
      <c r="M35" s="70" t="s">
        <v>50</v>
      </c>
      <c r="N35" s="83" t="s">
        <v>233</v>
      </c>
      <c r="O35" s="72" t="s">
        <v>56</v>
      </c>
      <c r="P35" s="72" t="s">
        <v>164</v>
      </c>
      <c r="Q35" s="74"/>
    </row>
    <row r="36" spans="1:17" ht="12.75" x14ac:dyDescent="0.2">
      <c r="A36" s="37">
        <f t="shared" si="2"/>
        <v>33</v>
      </c>
      <c r="B36" s="24" t="str">
        <f t="shared" si="0"/>
        <v>Nghĩa Sĩ 1E</v>
      </c>
      <c r="C36" s="25" t="str">
        <f t="shared" ref="C36:D36" si="34">K36</f>
        <v>Thiếu Nhi 1</v>
      </c>
      <c r="D36" s="25" t="str">
        <f t="shared" si="34"/>
        <v>Ca 3</v>
      </c>
      <c r="E36" s="48"/>
      <c r="F36" s="50" t="s">
        <v>197</v>
      </c>
      <c r="G36" s="55" t="s">
        <v>48</v>
      </c>
      <c r="H36" s="86"/>
      <c r="I36" s="87"/>
      <c r="J36" s="59" t="s">
        <v>186</v>
      </c>
      <c r="K36" s="60" t="s">
        <v>48</v>
      </c>
      <c r="L36" s="60" t="s">
        <v>149</v>
      </c>
      <c r="M36" s="70" t="s">
        <v>37</v>
      </c>
      <c r="N36" s="83" t="s">
        <v>185</v>
      </c>
      <c r="O36" s="72" t="s">
        <v>56</v>
      </c>
      <c r="P36" s="72" t="s">
        <v>164</v>
      </c>
      <c r="Q36" s="74"/>
    </row>
    <row r="37" spans="1:17" ht="12.75" x14ac:dyDescent="0.2">
      <c r="A37" s="37">
        <f t="shared" si="2"/>
        <v>34</v>
      </c>
      <c r="B37" s="24" t="str">
        <f t="shared" si="0"/>
        <v>Nghĩa Sĩ 2A</v>
      </c>
      <c r="C37" s="25" t="str">
        <f t="shared" ref="C37:D37" si="35">K37</f>
        <v>Thiếu Nhi 1</v>
      </c>
      <c r="D37" s="25" t="str">
        <f t="shared" si="35"/>
        <v>Ca 3</v>
      </c>
      <c r="E37" s="48"/>
      <c r="F37" s="50" t="s">
        <v>238</v>
      </c>
      <c r="G37" s="55" t="s">
        <v>48</v>
      </c>
      <c r="H37" s="86"/>
      <c r="I37" s="87"/>
      <c r="J37" s="59" t="s">
        <v>189</v>
      </c>
      <c r="K37" s="60" t="s">
        <v>48</v>
      </c>
      <c r="L37" s="60" t="s">
        <v>149</v>
      </c>
      <c r="M37" s="70" t="s">
        <v>36</v>
      </c>
      <c r="N37" s="83" t="s">
        <v>243</v>
      </c>
      <c r="O37" s="72" t="s">
        <v>57</v>
      </c>
      <c r="P37" s="72" t="s">
        <v>183</v>
      </c>
      <c r="Q37" s="74"/>
    </row>
    <row r="38" spans="1:17" ht="12.75" x14ac:dyDescent="0.2">
      <c r="A38" s="37">
        <f t="shared" si="2"/>
        <v>35</v>
      </c>
      <c r="B38" s="24" t="str">
        <f t="shared" si="0"/>
        <v>Nghĩa Sĩ 2B</v>
      </c>
      <c r="C38" s="25" t="str">
        <f t="shared" ref="C38:D38" si="36">K38</f>
        <v>Thiếu Nhi 1</v>
      </c>
      <c r="D38" s="25" t="str">
        <f t="shared" si="36"/>
        <v>Ca 3</v>
      </c>
      <c r="E38" s="48"/>
      <c r="F38" s="50" t="s">
        <v>246</v>
      </c>
      <c r="G38" s="55" t="s">
        <v>48</v>
      </c>
      <c r="H38" s="86"/>
      <c r="I38" s="87"/>
      <c r="J38" s="59" t="s">
        <v>190</v>
      </c>
      <c r="K38" s="60" t="s">
        <v>48</v>
      </c>
      <c r="L38" s="60" t="s">
        <v>149</v>
      </c>
      <c r="M38" s="70" t="s">
        <v>47</v>
      </c>
      <c r="N38" s="83" t="s">
        <v>239</v>
      </c>
      <c r="O38" s="72" t="s">
        <v>57</v>
      </c>
      <c r="P38" s="72" t="s">
        <v>183</v>
      </c>
      <c r="Q38" s="74"/>
    </row>
    <row r="39" spans="1:17" ht="12.75" x14ac:dyDescent="0.2">
      <c r="A39" s="37">
        <f t="shared" si="2"/>
        <v>36</v>
      </c>
      <c r="B39" s="124" t="str">
        <f t="shared" si="0"/>
        <v>Nghĩa Sĩ 2C</v>
      </c>
      <c r="C39" s="124" t="str">
        <f t="shared" ref="C39:D39" si="37">O39</f>
        <v>Nghĩa Sĩ 2</v>
      </c>
      <c r="D39" s="124" t="str">
        <f t="shared" si="37"/>
        <v>Ca 8</v>
      </c>
      <c r="E39" s="48"/>
      <c r="F39" s="50" t="s">
        <v>255</v>
      </c>
      <c r="G39" s="55" t="s">
        <v>48</v>
      </c>
      <c r="H39" s="86"/>
      <c r="I39" s="87"/>
      <c r="J39" s="59" t="s">
        <v>194</v>
      </c>
      <c r="K39" s="60" t="s">
        <v>48</v>
      </c>
      <c r="L39" s="60" t="s">
        <v>149</v>
      </c>
      <c r="M39" s="70" t="s">
        <v>52</v>
      </c>
      <c r="N39" s="83" t="s">
        <v>257</v>
      </c>
      <c r="O39" s="72" t="s">
        <v>57</v>
      </c>
      <c r="P39" s="72" t="s">
        <v>183</v>
      </c>
      <c r="Q39" s="74"/>
    </row>
    <row r="40" spans="1:17" ht="12.75" x14ac:dyDescent="0.2">
      <c r="A40" s="37">
        <f t="shared" si="2"/>
        <v>37</v>
      </c>
      <c r="B40" s="124" t="str">
        <f t="shared" si="0"/>
        <v>Nghĩa Sĩ 3A</v>
      </c>
      <c r="C40" s="124" t="str">
        <f t="shared" ref="C40:D40" si="38">O40</f>
        <v>Nghĩa Sĩ 3</v>
      </c>
      <c r="D40" s="124" t="str">
        <f t="shared" si="38"/>
        <v>Ca 8</v>
      </c>
      <c r="E40" s="48"/>
      <c r="F40" s="50" t="s">
        <v>205</v>
      </c>
      <c r="G40" s="55" t="s">
        <v>54</v>
      </c>
      <c r="H40" s="86"/>
      <c r="I40" s="87"/>
      <c r="J40" s="59" t="s">
        <v>197</v>
      </c>
      <c r="K40" s="60" t="s">
        <v>48</v>
      </c>
      <c r="L40" s="60" t="s">
        <v>149</v>
      </c>
      <c r="M40" s="70" t="s">
        <v>42</v>
      </c>
      <c r="N40" s="83" t="s">
        <v>259</v>
      </c>
      <c r="O40" s="72" t="s">
        <v>58</v>
      </c>
      <c r="P40" s="72" t="s">
        <v>183</v>
      </c>
      <c r="Q40" s="74"/>
    </row>
    <row r="41" spans="1:17" ht="12.75" x14ac:dyDescent="0.2">
      <c r="A41" s="37">
        <f t="shared" si="2"/>
        <v>38</v>
      </c>
      <c r="B41" s="124" t="str">
        <f t="shared" si="0"/>
        <v>Nghĩa Sĩ 3B</v>
      </c>
      <c r="C41" s="124" t="str">
        <f t="shared" ref="C41:D41" si="39">O41</f>
        <v>Nghĩa Sĩ 3</v>
      </c>
      <c r="D41" s="124" t="str">
        <f t="shared" si="39"/>
        <v>Ca 8</v>
      </c>
      <c r="E41" s="48"/>
      <c r="F41" s="50" t="s">
        <v>208</v>
      </c>
      <c r="G41" s="55" t="s">
        <v>54</v>
      </c>
      <c r="H41" s="86"/>
      <c r="I41" s="87"/>
      <c r="J41" s="59" t="s">
        <v>238</v>
      </c>
      <c r="K41" s="60" t="s">
        <v>48</v>
      </c>
      <c r="L41" s="60" t="s">
        <v>149</v>
      </c>
      <c r="M41" s="70" t="s">
        <v>55</v>
      </c>
      <c r="N41" s="83" t="s">
        <v>266</v>
      </c>
      <c r="O41" s="72" t="s">
        <v>58</v>
      </c>
      <c r="P41" s="72" t="s">
        <v>183</v>
      </c>
      <c r="Q41" s="74"/>
    </row>
    <row r="42" spans="1:17" ht="12.75" x14ac:dyDescent="0.2">
      <c r="A42" s="37">
        <f t="shared" si="2"/>
        <v>39</v>
      </c>
      <c r="B42" s="124" t="str">
        <f t="shared" si="0"/>
        <v>Nghĩa Sĩ 3C</v>
      </c>
      <c r="C42" s="124" t="str">
        <f t="shared" ref="C42:D42" si="40">O42</f>
        <v>Nghĩa Sĩ 3</v>
      </c>
      <c r="D42" s="124" t="str">
        <f t="shared" si="40"/>
        <v>Ca 8</v>
      </c>
      <c r="E42" s="48"/>
      <c r="F42" s="50" t="s">
        <v>216</v>
      </c>
      <c r="G42" s="55" t="s">
        <v>54</v>
      </c>
      <c r="H42" s="86"/>
      <c r="I42" s="87"/>
      <c r="J42" s="59" t="s">
        <v>246</v>
      </c>
      <c r="K42" s="60" t="s">
        <v>48</v>
      </c>
      <c r="L42" s="60" t="s">
        <v>149</v>
      </c>
      <c r="M42" s="70" t="s">
        <v>53</v>
      </c>
      <c r="N42" s="83" t="s">
        <v>270</v>
      </c>
      <c r="O42" s="72" t="s">
        <v>58</v>
      </c>
      <c r="P42" s="72" t="s">
        <v>183</v>
      </c>
      <c r="Q42" s="74"/>
    </row>
    <row r="43" spans="1:17" ht="12.75" x14ac:dyDescent="0.2">
      <c r="A43" s="37">
        <f t="shared" si="2"/>
        <v>40</v>
      </c>
      <c r="B43" s="124" t="str">
        <f t="shared" si="0"/>
        <v>Nghĩa Sĩ 4</v>
      </c>
      <c r="C43" s="124" t="str">
        <f t="shared" ref="C43:D43" si="41">O43</f>
        <v>Nghĩa Sĩ 4</v>
      </c>
      <c r="D43" s="124" t="str">
        <f t="shared" si="41"/>
        <v>Ca 8</v>
      </c>
      <c r="E43" s="48"/>
      <c r="F43" s="50" t="s">
        <v>210</v>
      </c>
      <c r="G43" s="55" t="s">
        <v>54</v>
      </c>
      <c r="H43" s="86"/>
      <c r="I43" s="87"/>
      <c r="J43" s="59" t="s">
        <v>255</v>
      </c>
      <c r="K43" s="60" t="s">
        <v>48</v>
      </c>
      <c r="L43" s="60" t="s">
        <v>149</v>
      </c>
      <c r="M43" s="70" t="s">
        <v>50</v>
      </c>
      <c r="N43" s="83" t="s">
        <v>59</v>
      </c>
      <c r="O43" s="72" t="s">
        <v>59</v>
      </c>
      <c r="P43" s="72" t="s">
        <v>183</v>
      </c>
      <c r="Q43" s="74"/>
    </row>
    <row r="44" spans="1:17" ht="12.75" x14ac:dyDescent="0.2">
      <c r="A44" s="37">
        <f t="shared" si="2"/>
        <v>41</v>
      </c>
      <c r="B44" s="124" t="str">
        <f t="shared" si="0"/>
        <v>Hiệp sĩ 1</v>
      </c>
      <c r="C44" s="124" t="str">
        <f t="shared" ref="C44:D44" si="42">O44</f>
        <v>Hiệp Sĩ 1</v>
      </c>
      <c r="D44" s="124" t="str">
        <f t="shared" si="42"/>
        <v>Ca 7</v>
      </c>
      <c r="E44" s="48"/>
      <c r="F44" s="50" t="s">
        <v>273</v>
      </c>
      <c r="G44" s="55" t="s">
        <v>54</v>
      </c>
      <c r="H44" s="86"/>
      <c r="I44" s="87"/>
      <c r="J44" s="59" t="s">
        <v>205</v>
      </c>
      <c r="K44" s="60" t="s">
        <v>54</v>
      </c>
      <c r="L44" s="60" t="s">
        <v>153</v>
      </c>
      <c r="M44" s="70" t="s">
        <v>37</v>
      </c>
      <c r="N44" s="83" t="s">
        <v>277</v>
      </c>
      <c r="O44" s="72" t="s">
        <v>60</v>
      </c>
      <c r="P44" s="72" t="s">
        <v>164</v>
      </c>
      <c r="Q44" s="74"/>
    </row>
    <row r="45" spans="1:17" ht="12.75" x14ac:dyDescent="0.2">
      <c r="A45" s="37">
        <f t="shared" si="2"/>
        <v>42</v>
      </c>
      <c r="B45" s="124" t="str">
        <f t="shared" si="0"/>
        <v>Hiệp sĩ 2</v>
      </c>
      <c r="C45" s="124" t="str">
        <f t="shared" ref="C45:D45" si="43">O45</f>
        <v>Hiệp Sĩ 2</v>
      </c>
      <c r="D45" s="124" t="str">
        <f t="shared" si="43"/>
        <v>Ca 7</v>
      </c>
      <c r="E45" s="48"/>
      <c r="F45" s="50" t="s">
        <v>282</v>
      </c>
      <c r="G45" s="55" t="s">
        <v>54</v>
      </c>
      <c r="H45" s="86"/>
      <c r="I45" s="87"/>
      <c r="J45" s="59" t="s">
        <v>208</v>
      </c>
      <c r="K45" s="60" t="s">
        <v>54</v>
      </c>
      <c r="L45" s="60" t="s">
        <v>153</v>
      </c>
      <c r="M45" s="70" t="s">
        <v>36</v>
      </c>
      <c r="N45" s="83" t="s">
        <v>283</v>
      </c>
      <c r="O45" s="72" t="s">
        <v>61</v>
      </c>
      <c r="P45" s="72" t="s">
        <v>164</v>
      </c>
      <c r="Q45" s="74"/>
    </row>
    <row r="46" spans="1:17" ht="12.75" x14ac:dyDescent="0.2">
      <c r="A46" s="37">
        <f t="shared" si="2"/>
        <v>43</v>
      </c>
      <c r="B46" s="124"/>
      <c r="C46" s="126"/>
      <c r="D46" s="126"/>
      <c r="E46" s="48"/>
      <c r="F46" s="50" t="s">
        <v>286</v>
      </c>
      <c r="G46" s="55" t="s">
        <v>54</v>
      </c>
      <c r="H46" s="86"/>
      <c r="I46" s="87"/>
      <c r="J46" s="59" t="s">
        <v>216</v>
      </c>
      <c r="K46" s="60" t="s">
        <v>54</v>
      </c>
      <c r="L46" s="60" t="s">
        <v>153</v>
      </c>
      <c r="M46" s="70" t="s">
        <v>47</v>
      </c>
      <c r="N46" s="83" t="s">
        <v>88</v>
      </c>
      <c r="O46" s="72" t="s">
        <v>88</v>
      </c>
      <c r="P46" s="72" t="s">
        <v>183</v>
      </c>
      <c r="Q46" s="74"/>
    </row>
    <row r="47" spans="1:17" ht="12.75" x14ac:dyDescent="0.2">
      <c r="A47" s="37">
        <f t="shared" si="2"/>
        <v>44</v>
      </c>
      <c r="B47" s="124"/>
      <c r="C47" s="126"/>
      <c r="D47" s="126"/>
      <c r="E47" s="48"/>
      <c r="F47" s="50" t="s">
        <v>294</v>
      </c>
      <c r="G47" s="55" t="s">
        <v>54</v>
      </c>
      <c r="H47" s="86"/>
      <c r="I47" s="87"/>
      <c r="J47" s="59" t="s">
        <v>210</v>
      </c>
      <c r="K47" s="60" t="s">
        <v>54</v>
      </c>
      <c r="L47" s="60" t="s">
        <v>153</v>
      </c>
      <c r="M47" s="70" t="s">
        <v>52</v>
      </c>
      <c r="N47" s="83"/>
      <c r="O47" s="72"/>
      <c r="P47" s="72"/>
      <c r="Q47" s="74"/>
    </row>
    <row r="48" spans="1:17" ht="12.75" x14ac:dyDescent="0.2">
      <c r="A48" s="37">
        <f t="shared" si="2"/>
        <v>45</v>
      </c>
      <c r="B48" s="124"/>
      <c r="C48" s="126"/>
      <c r="D48" s="126"/>
      <c r="E48" s="48"/>
      <c r="F48" s="50" t="s">
        <v>221</v>
      </c>
      <c r="G48" s="55" t="s">
        <v>54</v>
      </c>
      <c r="H48" s="86"/>
      <c r="I48" s="87"/>
      <c r="J48" s="59" t="s">
        <v>273</v>
      </c>
      <c r="K48" s="60" t="s">
        <v>54</v>
      </c>
      <c r="L48" s="60" t="s">
        <v>153</v>
      </c>
      <c r="M48" s="70" t="s">
        <v>42</v>
      </c>
      <c r="N48" s="83"/>
      <c r="O48" s="72"/>
      <c r="P48" s="72"/>
      <c r="Q48" s="74"/>
    </row>
    <row r="49" spans="1:17" ht="12.75" x14ac:dyDescent="0.2">
      <c r="A49" s="37">
        <f t="shared" si="2"/>
        <v>46</v>
      </c>
      <c r="B49" s="124"/>
      <c r="C49" s="126"/>
      <c r="D49" s="126"/>
      <c r="E49" s="48"/>
      <c r="F49" s="50" t="s">
        <v>198</v>
      </c>
      <c r="G49" s="55" t="s">
        <v>56</v>
      </c>
      <c r="H49" s="86"/>
      <c r="I49" s="87"/>
      <c r="J49" s="59" t="s">
        <v>282</v>
      </c>
      <c r="K49" s="60" t="s">
        <v>54</v>
      </c>
      <c r="L49" s="60" t="s">
        <v>153</v>
      </c>
      <c r="M49" s="70" t="s">
        <v>55</v>
      </c>
      <c r="N49" s="83"/>
      <c r="O49" s="72"/>
      <c r="P49" s="72"/>
      <c r="Q49" s="74"/>
    </row>
    <row r="50" spans="1:17" ht="12.75" x14ac:dyDescent="0.2">
      <c r="A50" s="37">
        <f t="shared" si="2"/>
        <v>47</v>
      </c>
      <c r="B50" s="124"/>
      <c r="C50" s="126"/>
      <c r="D50" s="126"/>
      <c r="E50" s="48"/>
      <c r="F50" s="50" t="s">
        <v>228</v>
      </c>
      <c r="G50" s="55" t="s">
        <v>56</v>
      </c>
      <c r="H50" s="86"/>
      <c r="I50" s="87"/>
      <c r="J50" s="59" t="s">
        <v>286</v>
      </c>
      <c r="K50" s="60" t="s">
        <v>54</v>
      </c>
      <c r="L50" s="60" t="s">
        <v>153</v>
      </c>
      <c r="M50" s="70" t="s">
        <v>53</v>
      </c>
      <c r="N50" s="83"/>
      <c r="O50" s="72"/>
      <c r="P50" s="72"/>
      <c r="Q50" s="74"/>
    </row>
    <row r="51" spans="1:17" ht="12.75" x14ac:dyDescent="0.2">
      <c r="A51" s="37">
        <f t="shared" si="2"/>
        <v>48</v>
      </c>
      <c r="B51" s="124"/>
      <c r="C51" s="126"/>
      <c r="D51" s="126"/>
      <c r="E51" s="48"/>
      <c r="F51" s="50" t="s">
        <v>232</v>
      </c>
      <c r="G51" s="55" t="s">
        <v>56</v>
      </c>
      <c r="H51" s="86"/>
      <c r="I51" s="87"/>
      <c r="J51" s="59" t="s">
        <v>294</v>
      </c>
      <c r="K51" s="60" t="s">
        <v>54</v>
      </c>
      <c r="L51" s="60" t="s">
        <v>153</v>
      </c>
      <c r="M51" s="70" t="s">
        <v>50</v>
      </c>
      <c r="N51" s="83"/>
      <c r="O51" s="72"/>
      <c r="P51" s="72"/>
      <c r="Q51" s="74"/>
    </row>
    <row r="52" spans="1:17" ht="12.75" x14ac:dyDescent="0.2">
      <c r="A52" s="37">
        <f t="shared" si="2"/>
        <v>49</v>
      </c>
      <c r="B52" s="124"/>
      <c r="C52" s="126"/>
      <c r="D52" s="126"/>
      <c r="E52" s="48"/>
      <c r="F52" s="50"/>
      <c r="G52" s="55"/>
      <c r="H52" s="86"/>
      <c r="I52" s="87"/>
      <c r="J52" s="59" t="s">
        <v>221</v>
      </c>
      <c r="K52" s="60" t="s">
        <v>54</v>
      </c>
      <c r="L52" s="60" t="s">
        <v>153</v>
      </c>
      <c r="M52" s="70" t="s">
        <v>50</v>
      </c>
      <c r="N52" s="83"/>
      <c r="O52" s="72"/>
      <c r="P52" s="72"/>
      <c r="Q52" s="74"/>
    </row>
    <row r="53" spans="1:17" ht="12.75" x14ac:dyDescent="0.2">
      <c r="A53" s="37">
        <f t="shared" si="2"/>
        <v>50</v>
      </c>
      <c r="B53" s="124"/>
      <c r="C53" s="126"/>
      <c r="D53" s="126"/>
      <c r="E53" s="48"/>
      <c r="F53" s="50" t="s">
        <v>233</v>
      </c>
      <c r="G53" s="55" t="s">
        <v>56</v>
      </c>
      <c r="H53" s="86"/>
      <c r="I53" s="87"/>
      <c r="J53" s="59" t="s">
        <v>198</v>
      </c>
      <c r="K53" s="60" t="s">
        <v>56</v>
      </c>
      <c r="L53" s="60" t="s">
        <v>155</v>
      </c>
      <c r="M53" s="70" t="s">
        <v>37</v>
      </c>
      <c r="N53" s="83"/>
      <c r="O53" s="72"/>
      <c r="P53" s="72"/>
      <c r="Q53" s="74"/>
    </row>
    <row r="54" spans="1:17" ht="12.75" x14ac:dyDescent="0.2">
      <c r="A54" s="37">
        <f t="shared" si="2"/>
        <v>51</v>
      </c>
      <c r="B54" s="124"/>
      <c r="C54" s="126"/>
      <c r="D54" s="126"/>
      <c r="E54" s="48"/>
      <c r="F54" s="50" t="s">
        <v>185</v>
      </c>
      <c r="G54" s="55" t="s">
        <v>56</v>
      </c>
      <c r="H54" s="86"/>
      <c r="I54" s="87"/>
      <c r="J54" s="59" t="s">
        <v>228</v>
      </c>
      <c r="K54" s="60" t="s">
        <v>56</v>
      </c>
      <c r="L54" s="60" t="s">
        <v>155</v>
      </c>
      <c r="M54" s="70" t="s">
        <v>36</v>
      </c>
      <c r="N54" s="83"/>
      <c r="O54" s="72"/>
      <c r="P54" s="72"/>
      <c r="Q54" s="74"/>
    </row>
    <row r="55" spans="1:17" ht="12.75" x14ac:dyDescent="0.2">
      <c r="A55" s="37">
        <f t="shared" si="2"/>
        <v>52</v>
      </c>
      <c r="B55" s="124"/>
      <c r="C55" s="126"/>
      <c r="D55" s="126"/>
      <c r="E55" s="48"/>
      <c r="F55" s="50" t="s">
        <v>313</v>
      </c>
      <c r="G55" s="55" t="s">
        <v>56</v>
      </c>
      <c r="H55" s="86"/>
      <c r="I55" s="87"/>
      <c r="J55" s="59" t="s">
        <v>232</v>
      </c>
      <c r="K55" s="60" t="s">
        <v>56</v>
      </c>
      <c r="L55" s="60" t="s">
        <v>155</v>
      </c>
      <c r="M55" s="70" t="s">
        <v>47</v>
      </c>
      <c r="N55" s="83"/>
      <c r="O55" s="72"/>
      <c r="P55" s="72"/>
      <c r="Q55" s="74"/>
    </row>
    <row r="56" spans="1:17" ht="12.75" x14ac:dyDescent="0.2">
      <c r="A56" s="37">
        <f t="shared" si="2"/>
        <v>53</v>
      </c>
      <c r="B56" s="124"/>
      <c r="C56" s="126"/>
      <c r="D56" s="126"/>
      <c r="E56" s="48"/>
      <c r="F56" s="50" t="s">
        <v>243</v>
      </c>
      <c r="G56" s="55" t="s">
        <v>57</v>
      </c>
      <c r="H56" s="86"/>
      <c r="I56" s="87"/>
      <c r="J56" s="59" t="s">
        <v>233</v>
      </c>
      <c r="K56" s="60" t="s">
        <v>56</v>
      </c>
      <c r="L56" s="60" t="s">
        <v>155</v>
      </c>
      <c r="M56" s="70" t="s">
        <v>52</v>
      </c>
      <c r="N56" s="83"/>
      <c r="O56" s="72"/>
      <c r="P56" s="72"/>
      <c r="Q56" s="74"/>
    </row>
    <row r="57" spans="1:17" ht="12.75" x14ac:dyDescent="0.2">
      <c r="A57" s="37">
        <f t="shared" si="2"/>
        <v>54</v>
      </c>
      <c r="B57" s="124"/>
      <c r="C57" s="126"/>
      <c r="D57" s="126"/>
      <c r="E57" s="48"/>
      <c r="F57" s="50" t="s">
        <v>239</v>
      </c>
      <c r="G57" s="55" t="s">
        <v>57</v>
      </c>
      <c r="H57" s="86"/>
      <c r="I57" s="87"/>
      <c r="J57" s="59" t="s">
        <v>185</v>
      </c>
      <c r="K57" s="60" t="s">
        <v>56</v>
      </c>
      <c r="L57" s="60" t="s">
        <v>155</v>
      </c>
      <c r="M57" s="70" t="s">
        <v>42</v>
      </c>
      <c r="N57" s="83"/>
      <c r="O57" s="72"/>
      <c r="P57" s="72"/>
      <c r="Q57" s="74"/>
    </row>
    <row r="58" spans="1:17" ht="12.75" x14ac:dyDescent="0.2">
      <c r="A58" s="37">
        <f t="shared" si="2"/>
        <v>55</v>
      </c>
      <c r="B58" s="124"/>
      <c r="C58" s="126"/>
      <c r="D58" s="126"/>
      <c r="E58" s="48"/>
      <c r="F58" s="50" t="s">
        <v>257</v>
      </c>
      <c r="G58" s="55" t="s">
        <v>57</v>
      </c>
      <c r="H58" s="86"/>
      <c r="I58" s="87"/>
      <c r="J58" s="59" t="s">
        <v>313</v>
      </c>
      <c r="K58" s="60" t="s">
        <v>56</v>
      </c>
      <c r="L58" s="60" t="s">
        <v>155</v>
      </c>
      <c r="M58" s="70" t="s">
        <v>55</v>
      </c>
      <c r="N58" s="83"/>
      <c r="O58" s="72"/>
      <c r="P58" s="72"/>
      <c r="Q58" s="74"/>
    </row>
    <row r="59" spans="1:17" ht="12.75" x14ac:dyDescent="0.2">
      <c r="A59" s="37">
        <f t="shared" si="2"/>
        <v>56</v>
      </c>
      <c r="B59" s="124"/>
      <c r="C59" s="126"/>
      <c r="D59" s="126"/>
      <c r="E59" s="48"/>
      <c r="F59" s="50"/>
      <c r="G59" s="55"/>
      <c r="H59" s="86"/>
      <c r="I59" s="87"/>
      <c r="J59" s="59" t="s">
        <v>320</v>
      </c>
      <c r="K59" s="60" t="s">
        <v>56</v>
      </c>
      <c r="L59" s="60" t="s">
        <v>155</v>
      </c>
      <c r="M59" s="70" t="s">
        <v>321</v>
      </c>
      <c r="N59" s="83"/>
      <c r="O59" s="72"/>
      <c r="P59" s="72"/>
      <c r="Q59" s="74"/>
    </row>
    <row r="60" spans="1:17" ht="12.75" x14ac:dyDescent="0.2">
      <c r="A60" s="37">
        <f t="shared" si="2"/>
        <v>57</v>
      </c>
      <c r="B60" s="124"/>
      <c r="C60" s="126"/>
      <c r="D60" s="126"/>
      <c r="E60" s="48"/>
      <c r="F60" s="50"/>
      <c r="G60" s="55"/>
      <c r="H60" s="86"/>
      <c r="I60" s="87"/>
      <c r="J60" s="59" t="s">
        <v>322</v>
      </c>
      <c r="K60" s="60" t="s">
        <v>56</v>
      </c>
      <c r="L60" s="60" t="s">
        <v>155</v>
      </c>
      <c r="M60" s="70" t="s">
        <v>50</v>
      </c>
      <c r="N60" s="83"/>
      <c r="O60" s="72"/>
      <c r="P60" s="72"/>
      <c r="Q60" s="74"/>
    </row>
    <row r="61" spans="1:17" ht="12.75" x14ac:dyDescent="0.2">
      <c r="A61" s="37">
        <f t="shared" si="2"/>
        <v>58</v>
      </c>
      <c r="B61" s="124"/>
      <c r="C61" s="126"/>
      <c r="D61" s="126"/>
      <c r="E61" s="48"/>
      <c r="F61" s="50"/>
      <c r="G61" s="55"/>
      <c r="H61" s="86"/>
      <c r="I61" s="87"/>
      <c r="J61" s="59" t="s">
        <v>324</v>
      </c>
      <c r="K61" s="60" t="s">
        <v>56</v>
      </c>
      <c r="L61" s="60" t="s">
        <v>155</v>
      </c>
      <c r="M61" s="70" t="s">
        <v>91</v>
      </c>
      <c r="N61" s="83"/>
      <c r="O61" s="72"/>
      <c r="P61" s="72"/>
      <c r="Q61" s="74"/>
    </row>
    <row r="62" spans="1:17" ht="12.75" x14ac:dyDescent="0.2">
      <c r="A62" s="37">
        <f t="shared" si="2"/>
        <v>59</v>
      </c>
      <c r="B62" s="124"/>
      <c r="C62" s="126"/>
      <c r="D62" s="126"/>
      <c r="E62" s="48"/>
      <c r="F62" s="50" t="s">
        <v>259</v>
      </c>
      <c r="G62" s="55" t="s">
        <v>58</v>
      </c>
      <c r="H62" s="86"/>
      <c r="I62" s="87"/>
      <c r="J62" s="59" t="s">
        <v>243</v>
      </c>
      <c r="K62" s="60" t="s">
        <v>57</v>
      </c>
      <c r="L62" s="60" t="s">
        <v>155</v>
      </c>
      <c r="M62" s="70" t="s">
        <v>49</v>
      </c>
      <c r="N62" s="83"/>
      <c r="O62" s="72"/>
      <c r="P62" s="72"/>
      <c r="Q62" s="74"/>
    </row>
    <row r="63" spans="1:17" ht="12.75" x14ac:dyDescent="0.2">
      <c r="A63" s="37">
        <f t="shared" si="2"/>
        <v>60</v>
      </c>
      <c r="B63" s="124"/>
      <c r="C63" s="126"/>
      <c r="D63" s="126"/>
      <c r="E63" s="48"/>
      <c r="F63" s="50" t="s">
        <v>266</v>
      </c>
      <c r="G63" s="55" t="s">
        <v>58</v>
      </c>
      <c r="H63" s="86"/>
      <c r="I63" s="87"/>
      <c r="J63" s="59" t="s">
        <v>239</v>
      </c>
      <c r="K63" s="60" t="s">
        <v>57</v>
      </c>
      <c r="L63" s="60" t="s">
        <v>155</v>
      </c>
      <c r="M63" s="70" t="s">
        <v>92</v>
      </c>
      <c r="N63" s="83"/>
      <c r="O63" s="72"/>
      <c r="P63" s="72"/>
      <c r="Q63" s="74"/>
    </row>
    <row r="64" spans="1:17" ht="12.75" x14ac:dyDescent="0.2">
      <c r="A64" s="37">
        <f t="shared" si="2"/>
        <v>61</v>
      </c>
      <c r="B64" s="124"/>
      <c r="C64" s="126"/>
      <c r="D64" s="126"/>
      <c r="E64" s="48"/>
      <c r="F64" s="50" t="s">
        <v>270</v>
      </c>
      <c r="G64" s="55" t="s">
        <v>58</v>
      </c>
      <c r="H64" s="86"/>
      <c r="I64" s="87"/>
      <c r="J64" s="59" t="s">
        <v>257</v>
      </c>
      <c r="K64" s="60" t="s">
        <v>57</v>
      </c>
      <c r="L64" s="60" t="s">
        <v>155</v>
      </c>
      <c r="M64" s="70" t="s">
        <v>45</v>
      </c>
      <c r="N64" s="83"/>
      <c r="O64" s="72"/>
      <c r="P64" s="72"/>
      <c r="Q64" s="74"/>
    </row>
    <row r="65" spans="1:17" ht="12.75" x14ac:dyDescent="0.2">
      <c r="A65" s="37">
        <f t="shared" si="2"/>
        <v>62</v>
      </c>
      <c r="B65" s="124"/>
      <c r="C65" s="126"/>
      <c r="D65" s="126"/>
      <c r="E65" s="48"/>
      <c r="F65" s="50"/>
      <c r="G65" s="55"/>
      <c r="H65" s="86"/>
      <c r="I65" s="87"/>
      <c r="J65" s="59" t="s">
        <v>334</v>
      </c>
      <c r="K65" s="60" t="s">
        <v>57</v>
      </c>
      <c r="L65" s="60" t="s">
        <v>155</v>
      </c>
      <c r="M65" s="70" t="s">
        <v>93</v>
      </c>
      <c r="N65" s="83"/>
      <c r="O65" s="72"/>
      <c r="P65" s="72"/>
      <c r="Q65" s="74"/>
    </row>
    <row r="66" spans="1:17" ht="12.75" x14ac:dyDescent="0.2">
      <c r="A66" s="37">
        <f t="shared" si="2"/>
        <v>63</v>
      </c>
      <c r="B66" s="124"/>
      <c r="C66" s="126"/>
      <c r="D66" s="126"/>
      <c r="E66" s="48"/>
      <c r="F66" s="50"/>
      <c r="G66" s="55"/>
      <c r="H66" s="86"/>
      <c r="I66" s="87"/>
      <c r="J66" s="59" t="s">
        <v>335</v>
      </c>
      <c r="K66" s="60" t="s">
        <v>57</v>
      </c>
      <c r="L66" s="60" t="s">
        <v>155</v>
      </c>
      <c r="M66" s="70" t="s">
        <v>94</v>
      </c>
      <c r="N66" s="83"/>
      <c r="O66" s="72"/>
      <c r="P66" s="72"/>
      <c r="Q66" s="74"/>
    </row>
    <row r="67" spans="1:17" ht="12.75" x14ac:dyDescent="0.2">
      <c r="A67" s="37">
        <f t="shared" si="2"/>
        <v>64</v>
      </c>
      <c r="B67" s="124"/>
      <c r="C67" s="126"/>
      <c r="D67" s="126"/>
      <c r="E67" s="48"/>
      <c r="F67" s="50"/>
      <c r="G67" s="55"/>
      <c r="H67" s="86"/>
      <c r="I67" s="87"/>
      <c r="J67" s="59" t="s">
        <v>342</v>
      </c>
      <c r="K67" s="60" t="s">
        <v>57</v>
      </c>
      <c r="L67" s="60" t="s">
        <v>155</v>
      </c>
      <c r="M67" s="70" t="s">
        <v>51</v>
      </c>
      <c r="N67" s="83"/>
      <c r="O67" s="72"/>
      <c r="P67" s="72"/>
      <c r="Q67" s="74"/>
    </row>
    <row r="68" spans="1:17" ht="12.75" x14ac:dyDescent="0.2">
      <c r="A68" s="37">
        <f t="shared" si="2"/>
        <v>65</v>
      </c>
      <c r="B68" s="124"/>
      <c r="C68" s="126"/>
      <c r="D68" s="126"/>
      <c r="E68" s="48"/>
      <c r="F68" s="50" t="s">
        <v>344</v>
      </c>
      <c r="G68" s="55" t="s">
        <v>59</v>
      </c>
      <c r="H68" s="86"/>
      <c r="I68" s="87"/>
      <c r="J68" s="59" t="s">
        <v>259</v>
      </c>
      <c r="K68" s="60" t="s">
        <v>58</v>
      </c>
      <c r="L68" s="60" t="s">
        <v>164</v>
      </c>
      <c r="M68" s="70" t="s">
        <v>42</v>
      </c>
      <c r="N68" s="83"/>
      <c r="O68" s="72"/>
      <c r="P68" s="72"/>
      <c r="Q68" s="74"/>
    </row>
    <row r="69" spans="1:17" ht="12.75" x14ac:dyDescent="0.2">
      <c r="A69" s="37">
        <f t="shared" si="2"/>
        <v>66</v>
      </c>
      <c r="B69" s="124"/>
      <c r="C69" s="126"/>
      <c r="D69" s="126"/>
      <c r="E69" s="48"/>
      <c r="F69" s="50" t="s">
        <v>346</v>
      </c>
      <c r="G69" s="55" t="s">
        <v>59</v>
      </c>
      <c r="H69" s="86"/>
      <c r="I69" s="87"/>
      <c r="J69" s="59" t="s">
        <v>266</v>
      </c>
      <c r="K69" s="60" t="s">
        <v>58</v>
      </c>
      <c r="L69" s="60" t="s">
        <v>164</v>
      </c>
      <c r="M69" s="70" t="s">
        <v>42</v>
      </c>
      <c r="N69" s="83"/>
      <c r="O69" s="72"/>
      <c r="P69" s="72"/>
      <c r="Q69" s="74"/>
    </row>
    <row r="70" spans="1:17" ht="12.75" x14ac:dyDescent="0.2">
      <c r="A70" s="37">
        <f t="shared" si="2"/>
        <v>67</v>
      </c>
      <c r="B70" s="124"/>
      <c r="C70" s="126"/>
      <c r="D70" s="126"/>
      <c r="E70" s="48"/>
      <c r="F70" s="50" t="s">
        <v>60</v>
      </c>
      <c r="G70" s="55" t="s">
        <v>60</v>
      </c>
      <c r="H70" s="86"/>
      <c r="I70" s="87"/>
      <c r="J70" s="59" t="s">
        <v>344</v>
      </c>
      <c r="K70" s="60" t="s">
        <v>59</v>
      </c>
      <c r="L70" s="60" t="s">
        <v>164</v>
      </c>
      <c r="M70" s="70" t="s">
        <v>53</v>
      </c>
      <c r="N70" s="83"/>
      <c r="O70" s="72"/>
      <c r="P70" s="72"/>
      <c r="Q70" s="74"/>
    </row>
    <row r="71" spans="1:17" ht="12.75" x14ac:dyDescent="0.2">
      <c r="A71" s="37">
        <f t="shared" si="2"/>
        <v>68</v>
      </c>
      <c r="B71" s="124"/>
      <c r="C71" s="126"/>
      <c r="D71" s="126"/>
      <c r="E71" s="48"/>
      <c r="F71" s="50" t="s">
        <v>61</v>
      </c>
      <c r="G71" s="55" t="s">
        <v>61</v>
      </c>
      <c r="H71" s="86"/>
      <c r="I71" s="87"/>
      <c r="J71" s="59" t="s">
        <v>346</v>
      </c>
      <c r="K71" s="60" t="s">
        <v>59</v>
      </c>
      <c r="L71" s="60" t="s">
        <v>164</v>
      </c>
      <c r="M71" s="70" t="s">
        <v>53</v>
      </c>
      <c r="N71" s="83"/>
      <c r="O71" s="72"/>
      <c r="P71" s="72"/>
      <c r="Q71" s="74"/>
    </row>
    <row r="72" spans="1:17" ht="12.75" x14ac:dyDescent="0.2">
      <c r="A72" s="37">
        <f t="shared" si="2"/>
        <v>69</v>
      </c>
      <c r="B72" s="124"/>
      <c r="C72" s="126"/>
      <c r="D72" s="126"/>
      <c r="E72" s="48"/>
      <c r="F72" s="50"/>
      <c r="G72" s="55"/>
      <c r="H72" s="86"/>
      <c r="I72" s="87"/>
      <c r="J72" s="59" t="s">
        <v>60</v>
      </c>
      <c r="K72" s="60" t="s">
        <v>60</v>
      </c>
      <c r="L72" s="60" t="s">
        <v>164</v>
      </c>
      <c r="M72" s="70" t="s">
        <v>52</v>
      </c>
      <c r="N72" s="83"/>
      <c r="O72" s="72"/>
      <c r="P72" s="72"/>
      <c r="Q72" s="74"/>
    </row>
    <row r="73" spans="1:17" ht="12.75" x14ac:dyDescent="0.2">
      <c r="A73" s="37">
        <f t="shared" si="2"/>
        <v>70</v>
      </c>
      <c r="B73" s="124"/>
      <c r="C73" s="126"/>
      <c r="D73" s="126"/>
      <c r="E73" s="48"/>
      <c r="F73" s="50"/>
      <c r="G73" s="55"/>
      <c r="H73" s="86"/>
      <c r="I73" s="87"/>
      <c r="J73" s="59" t="s">
        <v>61</v>
      </c>
      <c r="K73" s="60" t="s">
        <v>61</v>
      </c>
      <c r="L73" s="60" t="s">
        <v>164</v>
      </c>
      <c r="M73" s="70" t="s">
        <v>36</v>
      </c>
      <c r="N73" s="83"/>
      <c r="O73" s="72"/>
      <c r="P73" s="72"/>
      <c r="Q73" s="74"/>
    </row>
    <row r="74" spans="1:17" ht="12.75" x14ac:dyDescent="0.2">
      <c r="A74" s="37">
        <f t="shared" si="2"/>
        <v>71</v>
      </c>
      <c r="B74" s="124"/>
      <c r="C74" s="126"/>
      <c r="D74" s="126"/>
      <c r="E74" s="48"/>
      <c r="F74" s="50"/>
      <c r="G74" s="55"/>
      <c r="H74" s="86"/>
      <c r="I74" s="87"/>
      <c r="J74" s="59" t="s">
        <v>88</v>
      </c>
      <c r="K74" s="60" t="s">
        <v>88</v>
      </c>
      <c r="L74" s="60" t="s">
        <v>164</v>
      </c>
      <c r="M74" s="70" t="s">
        <v>55</v>
      </c>
      <c r="N74" s="83"/>
      <c r="O74" s="72"/>
      <c r="P74" s="72"/>
      <c r="Q74" s="74"/>
    </row>
    <row r="75" spans="1:17" ht="12.75" x14ac:dyDescent="0.2">
      <c r="A75" s="37">
        <f t="shared" si="2"/>
        <v>72</v>
      </c>
      <c r="B75" s="127"/>
      <c r="C75" s="128"/>
      <c r="D75" s="128"/>
      <c r="E75" s="129"/>
      <c r="F75" s="130"/>
      <c r="G75" s="131"/>
      <c r="H75" s="131"/>
      <c r="I75" s="132"/>
      <c r="J75" s="102" t="s">
        <v>370</v>
      </c>
      <c r="K75" s="104"/>
      <c r="L75" s="104"/>
      <c r="M75" s="133"/>
      <c r="N75" s="107"/>
      <c r="O75" s="109"/>
      <c r="P75" s="109"/>
      <c r="Q75" s="134"/>
    </row>
  </sheetData>
  <mergeCells count="4">
    <mergeCell ref="F2:I2"/>
    <mergeCell ref="B2:E2"/>
    <mergeCell ref="J2:M2"/>
    <mergeCell ref="N2:Q2"/>
  </mergeCells>
  <dataValidations count="6">
    <dataValidation type="list" allowBlank="1" showErrorMessage="1" sqref="P4:P100">
      <formula1>CaHoc2015</formula1>
    </dataValidation>
    <dataValidation type="list" allowBlank="1" showErrorMessage="1" sqref="Q4:Q100">
      <formula1>PhongHoc2015</formula1>
    </dataValidation>
    <dataValidation type="list" allowBlank="1" showErrorMessage="1" sqref="L4:L100">
      <formula1>CaHoc2014</formula1>
    </dataValidation>
    <dataValidation type="list" allowBlank="1" showErrorMessage="1" sqref="M4:M100">
      <formula1>PhongHoc2014</formula1>
    </dataValidation>
    <dataValidation type="list" allowBlank="1" showErrorMessage="1" sqref="K4:K100">
      <formula1>PhanDoan2014</formula1>
    </dataValidation>
    <dataValidation type="list" allowBlank="1" showErrorMessage="1" sqref="O4:O100">
      <formula1>PhanDoan2015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ColWidth="14.42578125" defaultRowHeight="15.75" customHeight="1" x14ac:dyDescent="0.2"/>
  <cols>
    <col min="1" max="1" width="4.5703125" customWidth="1"/>
    <col min="2" max="2" width="16.42578125" customWidth="1"/>
    <col min="3" max="4" width="14.5703125" customWidth="1"/>
  </cols>
  <sheetData>
    <row r="1" spans="1:5" ht="15.75" customHeight="1" x14ac:dyDescent="0.2">
      <c r="A1" s="1"/>
      <c r="B1" s="1"/>
      <c r="C1" s="1"/>
      <c r="D1" s="1"/>
    </row>
    <row r="2" spans="1:5" ht="15.75" customHeight="1" x14ac:dyDescent="0.2">
      <c r="A2" s="7"/>
      <c r="B2" s="14" t="s">
        <v>3</v>
      </c>
      <c r="C2" s="12" t="s">
        <v>9</v>
      </c>
      <c r="D2" s="17" t="s">
        <v>12</v>
      </c>
      <c r="E2" s="18" t="s">
        <v>14</v>
      </c>
    </row>
    <row r="3" spans="1:5" ht="15.75" customHeight="1" x14ac:dyDescent="0.2">
      <c r="A3" s="12" t="s">
        <v>4</v>
      </c>
      <c r="B3" s="14" t="s">
        <v>19</v>
      </c>
      <c r="C3" s="12" t="s">
        <v>19</v>
      </c>
      <c r="D3" s="19" t="s">
        <v>19</v>
      </c>
      <c r="E3" s="21" t="s">
        <v>19</v>
      </c>
    </row>
    <row r="4" spans="1:5" ht="15.75" customHeight="1" x14ac:dyDescent="0.2">
      <c r="A4" s="22">
        <v>1</v>
      </c>
      <c r="B4" s="23" t="str">
        <f t="shared" ref="B4:B16" si="0">E4</f>
        <v>Chiên Con</v>
      </c>
      <c r="C4" s="22" t="s">
        <v>29</v>
      </c>
      <c r="D4" s="34" t="s">
        <v>29</v>
      </c>
      <c r="E4" s="35" t="s">
        <v>40</v>
      </c>
    </row>
    <row r="5" spans="1:5" ht="15.75" customHeight="1" x14ac:dyDescent="0.2">
      <c r="A5" s="37">
        <v>2</v>
      </c>
      <c r="B5" s="23" t="str">
        <f t="shared" si="0"/>
        <v>Ấu Nhi 1</v>
      </c>
      <c r="C5" s="37" t="s">
        <v>41</v>
      </c>
      <c r="D5" s="38" t="s">
        <v>41</v>
      </c>
      <c r="E5" s="39" t="s">
        <v>43</v>
      </c>
    </row>
    <row r="6" spans="1:5" ht="15.75" customHeight="1" x14ac:dyDescent="0.2">
      <c r="A6" s="37">
        <v>3</v>
      </c>
      <c r="B6" s="23" t="str">
        <f t="shared" si="0"/>
        <v>Ấu Nhi 2</v>
      </c>
      <c r="C6" s="37" t="s">
        <v>43</v>
      </c>
      <c r="D6" s="38" t="s">
        <v>43</v>
      </c>
      <c r="E6" s="39" t="s">
        <v>44</v>
      </c>
    </row>
    <row r="7" spans="1:5" ht="15.75" customHeight="1" x14ac:dyDescent="0.2">
      <c r="A7" s="37">
        <v>4</v>
      </c>
      <c r="B7" s="23" t="str">
        <f t="shared" si="0"/>
        <v>Ấu Nhi 3</v>
      </c>
      <c r="C7" s="37" t="s">
        <v>44</v>
      </c>
      <c r="D7" s="38" t="s">
        <v>44</v>
      </c>
      <c r="E7" s="39" t="s">
        <v>46</v>
      </c>
    </row>
    <row r="8" spans="1:5" ht="15.75" customHeight="1" x14ac:dyDescent="0.2">
      <c r="A8" s="37">
        <v>5</v>
      </c>
      <c r="B8" s="23" t="str">
        <f t="shared" si="0"/>
        <v>Thiếu Nhi 1</v>
      </c>
      <c r="C8" s="37" t="s">
        <v>48</v>
      </c>
      <c r="D8" s="38" t="s">
        <v>48</v>
      </c>
      <c r="E8" s="39" t="s">
        <v>48</v>
      </c>
    </row>
    <row r="9" spans="1:5" ht="15.75" customHeight="1" x14ac:dyDescent="0.2">
      <c r="A9" s="37">
        <v>6</v>
      </c>
      <c r="B9" s="23" t="str">
        <f t="shared" si="0"/>
        <v>Thiếu Nhi 2</v>
      </c>
      <c r="C9" s="37" t="s">
        <v>54</v>
      </c>
      <c r="D9" s="38" t="s">
        <v>54</v>
      </c>
      <c r="E9" s="39" t="s">
        <v>54</v>
      </c>
    </row>
    <row r="10" spans="1:5" ht="15.75" customHeight="1" x14ac:dyDescent="0.2">
      <c r="A10" s="37">
        <v>7</v>
      </c>
      <c r="B10" s="23" t="str">
        <f t="shared" si="0"/>
        <v>Nghĩa Sĩ 1</v>
      </c>
      <c r="C10" s="37" t="s">
        <v>56</v>
      </c>
      <c r="D10" s="38" t="s">
        <v>56</v>
      </c>
      <c r="E10" s="39" t="s">
        <v>56</v>
      </c>
    </row>
    <row r="11" spans="1:5" ht="15.75" customHeight="1" x14ac:dyDescent="0.2">
      <c r="A11" s="37">
        <v>8</v>
      </c>
      <c r="B11" s="23" t="str">
        <f t="shared" si="0"/>
        <v>Nghĩa Sĩ 2</v>
      </c>
      <c r="C11" s="37" t="s">
        <v>57</v>
      </c>
      <c r="D11" s="38" t="s">
        <v>57</v>
      </c>
      <c r="E11" s="39" t="s">
        <v>57</v>
      </c>
    </row>
    <row r="12" spans="1:5" ht="15.75" customHeight="1" x14ac:dyDescent="0.2">
      <c r="A12" s="37">
        <v>9</v>
      </c>
      <c r="B12" s="23" t="str">
        <f t="shared" si="0"/>
        <v>Nghĩa Sĩ 3</v>
      </c>
      <c r="C12" s="37" t="s">
        <v>58</v>
      </c>
      <c r="D12" s="38" t="s">
        <v>58</v>
      </c>
      <c r="E12" s="39" t="s">
        <v>58</v>
      </c>
    </row>
    <row r="13" spans="1:5" ht="15.75" customHeight="1" x14ac:dyDescent="0.2">
      <c r="A13" s="37">
        <v>10</v>
      </c>
      <c r="B13" s="23" t="str">
        <f t="shared" si="0"/>
        <v>Nghĩa Sĩ 4</v>
      </c>
      <c r="C13" s="37" t="s">
        <v>59</v>
      </c>
      <c r="D13" s="38" t="s">
        <v>59</v>
      </c>
      <c r="E13" s="39" t="s">
        <v>59</v>
      </c>
    </row>
    <row r="14" spans="1:5" ht="15.75" customHeight="1" x14ac:dyDescent="0.2">
      <c r="A14" s="37">
        <v>11</v>
      </c>
      <c r="B14" s="23" t="str">
        <f t="shared" si="0"/>
        <v>Hiệp Sĩ 1</v>
      </c>
      <c r="C14" s="37" t="s">
        <v>60</v>
      </c>
      <c r="D14" s="38" t="s">
        <v>60</v>
      </c>
      <c r="E14" s="39" t="s">
        <v>60</v>
      </c>
    </row>
    <row r="15" spans="1:5" ht="15.75" customHeight="1" x14ac:dyDescent="0.2">
      <c r="A15" s="37">
        <v>12</v>
      </c>
      <c r="B15" s="23" t="str">
        <f t="shared" si="0"/>
        <v>Hiệp Sĩ 2</v>
      </c>
      <c r="C15" s="37" t="s">
        <v>61</v>
      </c>
      <c r="D15" s="38" t="s">
        <v>61</v>
      </c>
      <c r="E15" s="39" t="s">
        <v>61</v>
      </c>
    </row>
    <row r="16" spans="1:5" ht="15.75" customHeight="1" x14ac:dyDescent="0.2">
      <c r="A16" s="37">
        <v>13</v>
      </c>
      <c r="B16" s="23" t="str">
        <f t="shared" si="0"/>
        <v>Dự Trưởng</v>
      </c>
      <c r="C16" s="51"/>
      <c r="D16" s="38" t="s">
        <v>88</v>
      </c>
      <c r="E16" s="52" t="s">
        <v>88</v>
      </c>
    </row>
    <row r="17" spans="1:5" ht="15.75" customHeight="1" x14ac:dyDescent="0.2">
      <c r="A17" s="51"/>
      <c r="B17" s="53">
        <f t="shared" ref="B17:B20" si="1">D17</f>
        <v>0</v>
      </c>
      <c r="C17" s="51"/>
      <c r="D17" s="62"/>
      <c r="E17" s="52"/>
    </row>
    <row r="18" spans="1:5" ht="15.75" customHeight="1" x14ac:dyDescent="0.2">
      <c r="A18" s="51"/>
      <c r="B18" s="53">
        <f t="shared" si="1"/>
        <v>0</v>
      </c>
      <c r="C18" s="51"/>
      <c r="D18" s="62"/>
      <c r="E18" s="52"/>
    </row>
    <row r="19" spans="1:5" ht="15.75" customHeight="1" x14ac:dyDescent="0.2">
      <c r="A19" s="51"/>
      <c r="B19" s="53">
        <f t="shared" si="1"/>
        <v>0</v>
      </c>
      <c r="C19" s="51"/>
      <c r="D19" s="62"/>
      <c r="E19" s="64"/>
    </row>
    <row r="20" spans="1:5" ht="15.75" customHeight="1" x14ac:dyDescent="0.2">
      <c r="A20" s="66"/>
      <c r="B20" s="67">
        <f t="shared" si="1"/>
        <v>0</v>
      </c>
      <c r="C20" s="66"/>
      <c r="D20" s="68"/>
      <c r="E20" s="6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6"/>
  <sheetViews>
    <sheetView workbookViewId="0"/>
  </sheetViews>
  <sheetFormatPr defaultColWidth="14.42578125" defaultRowHeight="15.75" customHeight="1" x14ac:dyDescent="0.2"/>
  <cols>
    <col min="3" max="3" width="13.140625" customWidth="1"/>
    <col min="5" max="5" width="12.85546875" customWidth="1"/>
    <col min="6" max="6" width="13" customWidth="1"/>
    <col min="8" max="8" width="14.5703125" customWidth="1"/>
    <col min="9" max="9" width="13.5703125" customWidth="1"/>
    <col min="10" max="10" width="14.5703125" customWidth="1"/>
    <col min="11" max="11" width="13.85546875" customWidth="1"/>
    <col min="12" max="12" width="12.85546875" customWidth="1"/>
    <col min="13" max="13" width="18.7109375" customWidth="1"/>
  </cols>
  <sheetData>
    <row r="2" spans="1:33" ht="15.75" customHeight="1" x14ac:dyDescent="0.2">
      <c r="C2" s="216" t="s">
        <v>33</v>
      </c>
      <c r="D2" s="217"/>
      <c r="E2" s="217"/>
      <c r="F2" s="217"/>
      <c r="G2" s="217"/>
      <c r="H2" s="218" t="s">
        <v>34</v>
      </c>
      <c r="I2" s="217"/>
      <c r="J2" s="217"/>
      <c r="K2" s="217"/>
      <c r="L2" s="217"/>
      <c r="M2" s="217"/>
      <c r="N2" s="217"/>
      <c r="O2" s="217"/>
      <c r="P2" s="217"/>
    </row>
    <row r="3" spans="1:33" ht="15.75" customHeight="1" x14ac:dyDescent="0.2">
      <c r="A3" s="43"/>
      <c r="B3" s="47" t="s">
        <v>25</v>
      </c>
      <c r="C3" s="47" t="s">
        <v>70</v>
      </c>
      <c r="D3" s="47" t="s">
        <v>71</v>
      </c>
      <c r="E3" s="47" t="s">
        <v>72</v>
      </c>
      <c r="F3" s="47" t="s">
        <v>73</v>
      </c>
      <c r="G3" s="47" t="s">
        <v>74</v>
      </c>
      <c r="H3" s="47" t="s">
        <v>75</v>
      </c>
      <c r="I3" s="47" t="s">
        <v>70</v>
      </c>
      <c r="J3" s="47" t="s">
        <v>71</v>
      </c>
      <c r="K3" s="47" t="s">
        <v>76</v>
      </c>
      <c r="L3" s="47" t="s">
        <v>73</v>
      </c>
      <c r="M3" s="49" t="s">
        <v>77</v>
      </c>
      <c r="N3" s="49" t="s">
        <v>79</v>
      </c>
      <c r="O3" s="57" t="s">
        <v>80</v>
      </c>
      <c r="P3" s="57" t="s">
        <v>95</v>
      </c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</row>
    <row r="4" spans="1:33" ht="15.75" customHeight="1" x14ac:dyDescent="0.2">
      <c r="B4" s="1" t="s">
        <v>96</v>
      </c>
      <c r="C4" s="1" t="s">
        <v>97</v>
      </c>
      <c r="D4" s="1" t="s">
        <v>98</v>
      </c>
      <c r="E4" s="1" t="s">
        <v>99</v>
      </c>
      <c r="F4" s="1" t="s">
        <v>100</v>
      </c>
      <c r="H4" s="1" t="s">
        <v>101</v>
      </c>
      <c r="I4" s="1" t="s">
        <v>102</v>
      </c>
      <c r="J4" s="1" t="s">
        <v>103</v>
      </c>
      <c r="K4" s="1" t="s">
        <v>104</v>
      </c>
      <c r="L4" s="1" t="s">
        <v>105</v>
      </c>
      <c r="M4" s="1" t="s">
        <v>106</v>
      </c>
      <c r="N4" s="1" t="s">
        <v>107</v>
      </c>
      <c r="O4" s="1" t="s">
        <v>106</v>
      </c>
      <c r="P4" s="1" t="s">
        <v>107</v>
      </c>
    </row>
    <row r="5" spans="1:33" ht="15.75" customHeight="1" x14ac:dyDescent="0.2">
      <c r="B5" s="1" t="s">
        <v>108</v>
      </c>
      <c r="C5" s="1"/>
      <c r="D5" s="1"/>
      <c r="E5" s="1"/>
      <c r="F5" s="1"/>
      <c r="G5" s="1" t="s">
        <v>109</v>
      </c>
      <c r="H5" s="1"/>
      <c r="I5" s="1"/>
      <c r="J5" s="1"/>
      <c r="K5" s="1"/>
      <c r="L5" s="1"/>
      <c r="M5" s="1" t="s">
        <v>110</v>
      </c>
      <c r="N5" s="1" t="s">
        <v>111</v>
      </c>
      <c r="O5" s="1" t="s">
        <v>110</v>
      </c>
      <c r="P5" s="1" t="s">
        <v>111</v>
      </c>
    </row>
    <row r="6" spans="1:33" ht="15.75" customHeight="1" x14ac:dyDescent="0.2">
      <c r="C6" s="1"/>
      <c r="D6" s="1"/>
      <c r="E6" s="1"/>
      <c r="F6" s="1"/>
      <c r="G6" s="1" t="s">
        <v>112</v>
      </c>
      <c r="H6" s="1"/>
      <c r="I6" s="1"/>
      <c r="J6" s="1"/>
      <c r="K6" s="1"/>
      <c r="L6" s="1"/>
      <c r="M6" s="1" t="s">
        <v>113</v>
      </c>
      <c r="O6" s="1" t="s">
        <v>113</v>
      </c>
    </row>
    <row r="7" spans="1:33" ht="15.75" customHeight="1" x14ac:dyDescent="0.2">
      <c r="C7" s="1"/>
      <c r="D7" s="1"/>
      <c r="E7" s="1"/>
      <c r="F7" s="1"/>
      <c r="G7" s="1" t="s">
        <v>111</v>
      </c>
      <c r="H7" s="1"/>
      <c r="I7" s="1"/>
      <c r="J7" s="1"/>
      <c r="K7" s="1"/>
      <c r="L7" s="1"/>
      <c r="M7" s="1" t="s">
        <v>114</v>
      </c>
      <c r="O7" s="1" t="s">
        <v>114</v>
      </c>
    </row>
    <row r="8" spans="1:33" ht="15.75" customHeight="1" x14ac:dyDescent="0.2">
      <c r="H8" s="1"/>
      <c r="I8" s="1"/>
      <c r="J8" s="1"/>
      <c r="K8" s="1"/>
      <c r="L8" s="1"/>
      <c r="M8" s="1" t="s">
        <v>117</v>
      </c>
      <c r="O8" s="1" t="s">
        <v>117</v>
      </c>
    </row>
    <row r="9" spans="1:33" ht="15.75" customHeight="1" x14ac:dyDescent="0.2">
      <c r="H9" s="1"/>
      <c r="I9" s="1"/>
      <c r="J9" s="1"/>
      <c r="K9" s="1"/>
      <c r="L9" s="1"/>
      <c r="M9" s="1" t="s">
        <v>118</v>
      </c>
      <c r="O9" s="1" t="s">
        <v>118</v>
      </c>
    </row>
    <row r="10" spans="1:33" ht="15.75" customHeight="1" x14ac:dyDescent="0.2">
      <c r="H10" s="1"/>
      <c r="I10" s="1"/>
      <c r="J10" s="1"/>
      <c r="K10" s="1"/>
      <c r="L10" s="1"/>
      <c r="M10" s="1" t="s">
        <v>119</v>
      </c>
      <c r="O10" s="1" t="s">
        <v>119</v>
      </c>
    </row>
    <row r="11" spans="1:33" ht="15.75" customHeight="1" x14ac:dyDescent="0.2">
      <c r="O11" s="1" t="s">
        <v>120</v>
      </c>
    </row>
    <row r="12" spans="1:33" ht="15.75" customHeight="1" x14ac:dyDescent="0.2">
      <c r="O12" s="1" t="s">
        <v>121</v>
      </c>
    </row>
    <row r="13" spans="1:33" ht="15.75" customHeight="1" x14ac:dyDescent="0.2">
      <c r="O13" s="1" t="s">
        <v>122</v>
      </c>
    </row>
    <row r="14" spans="1:33" ht="15.75" customHeight="1" x14ac:dyDescent="0.2">
      <c r="O14" s="1" t="s">
        <v>123</v>
      </c>
    </row>
    <row r="15" spans="1:33" ht="15.75" customHeight="1" x14ac:dyDescent="0.2">
      <c r="O15" s="1" t="s">
        <v>124</v>
      </c>
    </row>
    <row r="16" spans="1:33" ht="15.75" customHeight="1" x14ac:dyDescent="0.2">
      <c r="O16" s="1" t="s">
        <v>125</v>
      </c>
    </row>
  </sheetData>
  <mergeCells count="2">
    <mergeCell ref="C2:G2"/>
    <mergeCell ref="H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23" sqref="F23"/>
    </sheetView>
  </sheetViews>
  <sheetFormatPr defaultRowHeight="12.75" x14ac:dyDescent="0.2"/>
  <cols>
    <col min="1" max="1" width="10.7109375" style="189" customWidth="1"/>
    <col min="2" max="2" width="18.5703125" style="189" customWidth="1"/>
    <col min="3" max="16384" width="9.140625" style="189"/>
  </cols>
  <sheetData>
    <row r="1" spans="1:2" x14ac:dyDescent="0.2">
      <c r="A1" s="187" t="s">
        <v>808</v>
      </c>
      <c r="B1" s="188"/>
    </row>
    <row r="2" spans="1:2" x14ac:dyDescent="0.2">
      <c r="A2" s="190" t="s">
        <v>809</v>
      </c>
      <c r="B2" s="191"/>
    </row>
    <row r="3" spans="1:2" x14ac:dyDescent="0.2">
      <c r="A3" s="190" t="s">
        <v>810</v>
      </c>
      <c r="B3" s="191"/>
    </row>
    <row r="4" spans="1:2" x14ac:dyDescent="0.2">
      <c r="A4" s="190" t="s">
        <v>811</v>
      </c>
      <c r="B4" s="19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ThieuNhi</vt:lpstr>
      <vt:lpstr>HuynhTruong</vt:lpstr>
      <vt:lpstr>DanhSachChiDoan</vt:lpstr>
      <vt:lpstr>DanhSachPhanDoan</vt:lpstr>
      <vt:lpstr>DataValidation</vt:lpstr>
      <vt:lpstr>Metadata</vt:lpstr>
      <vt:lpstr>CauHinh.HuynhTruong.ChiDoanHienTai</vt:lpstr>
      <vt:lpstr>CauHinh.HuynhTruong.ChucVuHienTai</vt:lpstr>
      <vt:lpstr>CauHinh.HuynhTruong.GhiChuHienTai</vt:lpstr>
      <vt:lpstr>CauHinh.HuynhTruong.PhanDoanHienTai</vt:lpstr>
      <vt:lpstr>CauHinh.HuynhTruong.TinhTrangHienTai</vt:lpstr>
      <vt:lpstr>CauHinh.ThieuNhi.ChiDoanHienTai</vt:lpstr>
      <vt:lpstr>CauHinh.ThieuNhi.GhiChuHienTai</vt:lpstr>
      <vt:lpstr>CauHinh.ThieuNhi.KetQuaHienTai</vt:lpstr>
      <vt:lpstr>CauHinh.ThieuNhi.PhanDoanHienTai</vt:lpstr>
      <vt:lpstr>ChiDoan2015</vt:lpstr>
      <vt:lpstr>ChiDoanHienTai</vt:lpstr>
      <vt:lpstr>GioiTinh</vt:lpstr>
      <vt:lpstr>HuynhTruong</vt:lpstr>
      <vt:lpstr>HuynhTruong.ChucVu2014</vt:lpstr>
      <vt:lpstr>HuynhTruong.ChucVu2015</vt:lpstr>
      <vt:lpstr>HuynhTruong.TinhTrang2014</vt:lpstr>
      <vt:lpstr>HuynhTruong.TinhTrang2015</vt:lpstr>
      <vt:lpstr>KetQuaHocTap</vt:lpstr>
      <vt:lpstr>PhanDoan2015</vt:lpstr>
      <vt:lpstr>PhanDoanHienTai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Giang Đinh Trường Trúc</cp:lastModifiedBy>
  <cp:lastPrinted>2015-09-28T17:17:41Z</cp:lastPrinted>
  <dcterms:modified xsi:type="dcterms:W3CDTF">2015-09-28T17:20:12Z</dcterms:modified>
</cp:coreProperties>
</file>