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k - Margins" sheetId="1" state="visible" r:id="rId2"/>
    <sheet name="Input - Bookings" sheetId="2" state="visible" r:id="rId3"/>
    <sheet name="Currency &amp; Conversion" sheetId="3" state="visible" r:id="rId4"/>
    <sheet name="AU Freight" sheetId="4" state="visible" r:id="rId5"/>
    <sheet name="Warranty" sheetId="5" state="visible" r:id="rId6"/>
    <sheet name="Australia Plants" sheetId="6" state="visible" r:id="rId7"/>
    <sheet name="AP Plants" sheetId="7" state="visible" r:id="rId8"/>
    <sheet name="2022 AOP FX" sheetId="8" state="visible" r:id="rId9"/>
  </sheets>
  <definedNames>
    <definedName function="false" hidden="true" localSheetId="6" name="_xlnm._FilterDatabase" vbProcedure="false">'AP Plants'!$A$1:$J$248</definedName>
    <definedName function="false" hidden="true" localSheetId="3" name="_xlnm._FilterDatabase" vbProcedure="false">'AU Freight'!$A$3:$I$263</definedName>
    <definedName function="false" hidden="true" localSheetId="5" name="_xlnm._FilterDatabase" vbProcedure="false">'Australia Plants'!$A$1:$J$248</definedName>
    <definedName function="false" hidden="true" localSheetId="1" name="_xlnm._FilterDatabase" vbProcedure="false">'Input - Bookings'!$A$2:$AB$212</definedName>
    <definedName function="false" hidden="true" localSheetId="0" name="_xlnm._FilterDatabase" vbProcedure="false">'Wk - Margins'!$A$2:$AP$1043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<sst xmlns="http://schemas.openxmlformats.org/spreadsheetml/2006/main" count="8023" uniqueCount="1440">
  <si>
    <t xml:space="preserve">DO NOT CHANGE SEQUENCE - FORMATED</t>
  </si>
  <si>
    <t xml:space="preserve">Get from NOVO download</t>
  </si>
  <si>
    <t xml:space="preserve">Calculated</t>
  </si>
  <si>
    <t xml:space="preserve">check from description</t>
  </si>
  <si>
    <t xml:space="preserve">check from last column in quote (NOVO)</t>
  </si>
  <si>
    <t xml:space="preserve">AU BT Duty</t>
  </si>
  <si>
    <t xml:space="preserve">Date</t>
  </si>
  <si>
    <t xml:space="preserve">Region</t>
  </si>
  <si>
    <t xml:space="preserve">Country</t>
  </si>
  <si>
    <t xml:space="preserve">Mkt / Brand</t>
  </si>
  <si>
    <t xml:space="preserve">Dealer</t>
  </si>
  <si>
    <t xml:space="preserve">Order #</t>
  </si>
  <si>
    <t xml:space="preserve">Series</t>
  </si>
  <si>
    <t xml:space="preserve">Model</t>
  </si>
  <si>
    <t xml:space="preserve">Currency</t>
  </si>
  <si>
    <t xml:space="preserve">Plants</t>
  </si>
  <si>
    <t xml:space="preserve">Qty</t>
  </si>
  <si>
    <t xml:space="preserve">List Price</t>
  </si>
  <si>
    <t xml:space="preserve">Dealer Net</t>
  </si>
  <si>
    <t xml:space="preserve">Margin @ AOP Rate</t>
  </si>
  <si>
    <t xml:space="preserve">Discount</t>
  </si>
  <si>
    <t xml:space="preserve">AOP Margin</t>
  </si>
  <si>
    <t xml:space="preserve">Diff</t>
  </si>
  <si>
    <t xml:space="preserve">Margin Status</t>
  </si>
  <si>
    <t xml:space="preserve">Margin Impact</t>
  </si>
  <si>
    <t xml:space="preserve">Margin Impact USD</t>
  </si>
  <si>
    <t xml:space="preserve">USD DN</t>
  </si>
  <si>
    <t xml:space="preserve">Jan 21 I/L</t>
  </si>
  <si>
    <t xml:space="preserve">R&amp;C&amp;Or#&amp;Model</t>
  </si>
  <si>
    <t xml:space="preserve">Check</t>
  </si>
  <si>
    <t xml:space="preserve">Comments</t>
  </si>
  <si>
    <t xml:space="preserve">SPED option (DN)</t>
  </si>
  <si>
    <t xml:space="preserve">SPED quote (DN)</t>
  </si>
  <si>
    <t xml:space="preserve">USD</t>
  </si>
  <si>
    <t xml:space="preserve">EUR</t>
  </si>
  <si>
    <t xml:space="preserve">class</t>
  </si>
  <si>
    <t xml:space="preserve">AUD Mnft cost</t>
  </si>
  <si>
    <t xml:space="preserve">USD Mnft cost</t>
  </si>
  <si>
    <t xml:space="preserve">Surcharge</t>
  </si>
  <si>
    <t xml:space="preserve">warranty</t>
  </si>
  <si>
    <t xml:space="preserve">AU freight</t>
  </si>
  <si>
    <t xml:space="preserve">AU class5 BT duty Fee 5%</t>
  </si>
  <si>
    <t xml:space="preserve">Total Cost</t>
  </si>
  <si>
    <t xml:space="preserve">Margin %</t>
  </si>
  <si>
    <t xml:space="preserve">order not found</t>
  </si>
  <si>
    <t xml:space="preserve">Do not Change</t>
  </si>
  <si>
    <t xml:space="preserve">Copy paste Bookings in this field - no change of sequence</t>
  </si>
  <si>
    <t xml:space="preserve">Actual Date</t>
  </si>
  <si>
    <t xml:space="preserve">REGION</t>
  </si>
  <si>
    <t xml:space="preserve">DATE</t>
  </si>
  <si>
    <t xml:space="preserve">MKTGRP</t>
  </si>
  <si>
    <t xml:space="preserve">BILLTO</t>
  </si>
  <si>
    <t xml:space="preserve">DEALERNAME</t>
  </si>
  <si>
    <t xml:space="preserve">CTRYCODE</t>
  </si>
  <si>
    <t xml:space="preserve">ORDERNO</t>
  </si>
  <si>
    <t xml:space="preserve">ORDERTYPE</t>
  </si>
  <si>
    <t xml:space="preserve">DEALERPO</t>
  </si>
  <si>
    <t xml:space="preserve">SERIES</t>
  </si>
  <si>
    <t xml:space="preserve">MODEL</t>
  </si>
  <si>
    <t xml:space="preserve">COMMENT</t>
  </si>
  <si>
    <t xml:space="preserve">TRUCKCLASS</t>
  </si>
  <si>
    <t xml:space="preserve">A</t>
  </si>
  <si>
    <t xml:space="preserve">065</t>
  </si>
  <si>
    <t xml:space="preserve">006065</t>
  </si>
  <si>
    <t xml:space="preserve">DILOK AND SONS CO.,LTD.</t>
  </si>
  <si>
    <t xml:space="preserve">TH</t>
  </si>
  <si>
    <t xml:space="preserve">F71494</t>
  </si>
  <si>
    <t xml:space="preserve">R</t>
  </si>
  <si>
    <t xml:space="preserve">TH2022/8336</t>
  </si>
  <si>
    <t xml:space="preserve">D466</t>
  </si>
  <si>
    <t xml:space="preserve">H3.0XT</t>
  </si>
  <si>
    <t xml:space="preserve">5</t>
  </si>
  <si>
    <t xml:space="preserve">067</t>
  </si>
  <si>
    <t xml:space="preserve">017005</t>
  </si>
  <si>
    <t xml:space="preserve">KY LUC CO., LTD</t>
  </si>
  <si>
    <t xml:space="preserve">VN</t>
  </si>
  <si>
    <t xml:space="preserve">F71691</t>
  </si>
  <si>
    <t xml:space="preserve">Y-U-03822-A</t>
  </si>
  <si>
    <t xml:space="preserve">D871</t>
  </si>
  <si>
    <t xml:space="preserve">GP30MX</t>
  </si>
  <si>
    <t xml:space="preserve">F71692</t>
  </si>
  <si>
    <t xml:space="preserve">Y-U-03822-B</t>
  </si>
  <si>
    <t xml:space="preserve">C900</t>
  </si>
  <si>
    <t xml:space="preserve">FBR18SZ</t>
  </si>
  <si>
    <t xml:space="preserve">2</t>
  </si>
  <si>
    <t xml:space="preserve">F71693</t>
  </si>
  <si>
    <t xml:space="preserve">Y-U-03922-1</t>
  </si>
  <si>
    <t xml:space="preserve">A7R1</t>
  </si>
  <si>
    <t xml:space="preserve">MP20XUX</t>
  </si>
  <si>
    <t xml:space="preserve">3</t>
  </si>
  <si>
    <t xml:space="preserve">F71694</t>
  </si>
  <si>
    <t xml:space="preserve">Y-U-03922-2</t>
  </si>
  <si>
    <t xml:space="preserve">F71695</t>
  </si>
  <si>
    <t xml:space="preserve">Y-U-03922-3</t>
  </si>
  <si>
    <t xml:space="preserve">F71696</t>
  </si>
  <si>
    <t xml:space="preserve">Y-U-03922-4</t>
  </si>
  <si>
    <t xml:space="preserve">F71697</t>
  </si>
  <si>
    <t xml:space="preserve">Y-U-03922-5</t>
  </si>
  <si>
    <t xml:space="preserve">F71698</t>
  </si>
  <si>
    <t xml:space="preserve">Y-U-03922-6</t>
  </si>
  <si>
    <t xml:space="preserve">F71699</t>
  </si>
  <si>
    <t xml:space="preserve">Y-U-03922-7</t>
  </si>
  <si>
    <t xml:space="preserve">F71700</t>
  </si>
  <si>
    <t xml:space="preserve">Y-U-03922-8</t>
  </si>
  <si>
    <t xml:space="preserve">F71701</t>
  </si>
  <si>
    <t xml:space="preserve">Y-U-03922-9</t>
  </si>
  <si>
    <t xml:space="preserve">814065</t>
  </si>
  <si>
    <t xml:space="preserve">JENBUNJERD CO LTD</t>
  </si>
  <si>
    <t xml:space="preserve">F72026</t>
  </si>
  <si>
    <t xml:space="preserve">POI2200826</t>
  </si>
  <si>
    <t xml:space="preserve">A3D4</t>
  </si>
  <si>
    <t xml:space="preserve">MPC15</t>
  </si>
  <si>
    <t xml:space="preserve">F72028</t>
  </si>
  <si>
    <t xml:space="preserve">POI2200827</t>
  </si>
  <si>
    <t xml:space="preserve">F72029</t>
  </si>
  <si>
    <t xml:space="preserve">POI2200828</t>
  </si>
  <si>
    <t xml:space="preserve">F72030</t>
  </si>
  <si>
    <t xml:space="preserve">POI2200829</t>
  </si>
  <si>
    <t xml:space="preserve">F72031</t>
  </si>
  <si>
    <t xml:space="preserve">POI2200830</t>
  </si>
  <si>
    <t xml:space="preserve">F72032</t>
  </si>
  <si>
    <t xml:space="preserve">POI2200831</t>
  </si>
  <si>
    <t xml:space="preserve">F72033</t>
  </si>
  <si>
    <t xml:space="preserve">POI2200832</t>
  </si>
  <si>
    <t xml:space="preserve">F72034</t>
  </si>
  <si>
    <t xml:space="preserve">POI2200833</t>
  </si>
  <si>
    <t xml:space="preserve">F72035</t>
  </si>
  <si>
    <t xml:space="preserve">POI2200834</t>
  </si>
  <si>
    <t xml:space="preserve">F72036</t>
  </si>
  <si>
    <t xml:space="preserve">POI2200835</t>
  </si>
  <si>
    <t xml:space="preserve">F72027</t>
  </si>
  <si>
    <t xml:space="preserve">POI2200836</t>
  </si>
  <si>
    <t xml:space="preserve">F72037</t>
  </si>
  <si>
    <t xml:space="preserve">POI2200837</t>
  </si>
  <si>
    <t xml:space="preserve">F72038</t>
  </si>
  <si>
    <t xml:space="preserve">POI2200838</t>
  </si>
  <si>
    <t xml:space="preserve">A961</t>
  </si>
  <si>
    <t xml:space="preserve">MR16 961</t>
  </si>
  <si>
    <t xml:space="preserve">810265</t>
  </si>
  <si>
    <t xml:space="preserve">TA YIH MATERIALS HANDLING</t>
  </si>
  <si>
    <t xml:space="preserve">TW</t>
  </si>
  <si>
    <t xml:space="preserve">F72698</t>
  </si>
  <si>
    <t xml:space="preserve">YA-22Y157</t>
  </si>
  <si>
    <t xml:space="preserve">A985</t>
  </si>
  <si>
    <t xml:space="preserve">ERP45VM</t>
  </si>
  <si>
    <t xml:space="preserve">1</t>
  </si>
  <si>
    <t xml:space="preserve">F72699</t>
  </si>
  <si>
    <t xml:space="preserve">YA-22Y158</t>
  </si>
  <si>
    <t xml:space="preserve">ERP50VM</t>
  </si>
  <si>
    <t xml:space="preserve">017365</t>
  </si>
  <si>
    <t xml:space="preserve">GUAN YIAC ENGINEERING</t>
  </si>
  <si>
    <t xml:space="preserve">SG</t>
  </si>
  <si>
    <t xml:space="preserve">F72697</t>
  </si>
  <si>
    <t xml:space="preserve">Y-U-04022</t>
  </si>
  <si>
    <t xml:space="preserve">E861</t>
  </si>
  <si>
    <t xml:space="preserve">NDR035EC</t>
  </si>
  <si>
    <t xml:space="preserve">001255</t>
  </si>
  <si>
    <t xml:space="preserve">F72729</t>
  </si>
  <si>
    <t xml:space="preserve">ID2022/1560</t>
  </si>
  <si>
    <t xml:space="preserve">B925</t>
  </si>
  <si>
    <t xml:space="preserve">R2.00EX  2</t>
  </si>
  <si>
    <t xml:space="preserve">880235</t>
  </si>
  <si>
    <t xml:space="preserve">JAKSON INTERNATIONAL PTE</t>
  </si>
  <si>
    <t xml:space="preserve">F73097</t>
  </si>
  <si>
    <t xml:space="preserve">JIL-435</t>
  </si>
  <si>
    <t xml:space="preserve">A3C4</t>
  </si>
  <si>
    <t xml:space="preserve">J3.5UT</t>
  </si>
  <si>
    <t xml:space="preserve">F74368</t>
  </si>
  <si>
    <t xml:space="preserve">ID2022/1561</t>
  </si>
  <si>
    <t xml:space="preserve">081645</t>
  </si>
  <si>
    <t xml:space="preserve">HYSTER KOREA INC.</t>
  </si>
  <si>
    <t xml:space="preserve">KR</t>
  </si>
  <si>
    <t xml:space="preserve">F75114</t>
  </si>
  <si>
    <t xml:space="preserve">22197HKT1116</t>
  </si>
  <si>
    <t xml:space="preserve">C225</t>
  </si>
  <si>
    <t xml:space="preserve">J2.5GX</t>
  </si>
  <si>
    <t xml:space="preserve">F75116</t>
  </si>
  <si>
    <t xml:space="preserve">22198HKT1116</t>
  </si>
  <si>
    <t xml:space="preserve">F75117</t>
  </si>
  <si>
    <t xml:space="preserve">22199HKT1116</t>
  </si>
  <si>
    <t xml:space="preserve">F75115</t>
  </si>
  <si>
    <t xml:space="preserve">22200HKT1116</t>
  </si>
  <si>
    <t xml:space="preserve">C915</t>
  </si>
  <si>
    <t xml:space="preserve">R1.80EX  2</t>
  </si>
  <si>
    <t xml:space="preserve">F75118</t>
  </si>
  <si>
    <t xml:space="preserve">22201HKT1116</t>
  </si>
  <si>
    <t xml:space="preserve">F75119</t>
  </si>
  <si>
    <t xml:space="preserve">22202HKT1116</t>
  </si>
  <si>
    <t xml:space="preserve">J1.5UT</t>
  </si>
  <si>
    <t xml:space="preserve">F75120</t>
  </si>
  <si>
    <t xml:space="preserve">22203HKT1116</t>
  </si>
  <si>
    <t xml:space="preserve">J2.5UT</t>
  </si>
  <si>
    <t xml:space="preserve">F74686</t>
  </si>
  <si>
    <t xml:space="preserve">ID2022/1562</t>
  </si>
  <si>
    <t xml:space="preserve">F74687</t>
  </si>
  <si>
    <t xml:space="preserve">ID2022/1563</t>
  </si>
  <si>
    <t xml:space="preserve">F74688</t>
  </si>
  <si>
    <t xml:space="preserve">ID2022/1564</t>
  </si>
  <si>
    <t xml:space="preserve">F74689</t>
  </si>
  <si>
    <t xml:space="preserve">ID2022/1565</t>
  </si>
  <si>
    <t xml:space="preserve">F74690</t>
  </si>
  <si>
    <t xml:space="preserve">ID2022/1566</t>
  </si>
  <si>
    <t xml:space="preserve">F74691</t>
  </si>
  <si>
    <t xml:space="preserve">ID2022/1567</t>
  </si>
  <si>
    <t xml:space="preserve">F74692</t>
  </si>
  <si>
    <t xml:space="preserve">ID2022/1568</t>
  </si>
  <si>
    <t xml:space="preserve">F74693</t>
  </si>
  <si>
    <t xml:space="preserve">ID2022/1569</t>
  </si>
  <si>
    <t xml:space="preserve">F74694</t>
  </si>
  <si>
    <t xml:space="preserve">ID2022/1570</t>
  </si>
  <si>
    <t xml:space="preserve">F74695</t>
  </si>
  <si>
    <t xml:space="preserve">ID2022/1571</t>
  </si>
  <si>
    <t xml:space="preserve">F74696</t>
  </si>
  <si>
    <t xml:space="preserve">ID2022/1572</t>
  </si>
  <si>
    <t xml:space="preserve">F74697</t>
  </si>
  <si>
    <t xml:space="preserve">ID2022/1573</t>
  </si>
  <si>
    <t xml:space="preserve">F74698</t>
  </si>
  <si>
    <t xml:space="preserve">ID2022/1574</t>
  </si>
  <si>
    <t xml:space="preserve">F74699</t>
  </si>
  <si>
    <t xml:space="preserve">ID2022/1575</t>
  </si>
  <si>
    <t xml:space="preserve">F74700</t>
  </si>
  <si>
    <t xml:space="preserve">ID2022/1576</t>
  </si>
  <si>
    <t xml:space="preserve">A3C1</t>
  </si>
  <si>
    <t xml:space="preserve">H3.0UT</t>
  </si>
  <si>
    <t xml:space="preserve">F74701</t>
  </si>
  <si>
    <t xml:space="preserve">ID2022/1577</t>
  </si>
  <si>
    <t xml:space="preserve">F74702</t>
  </si>
  <si>
    <t xml:space="preserve">ID2022/1578</t>
  </si>
  <si>
    <t xml:space="preserve">F74703</t>
  </si>
  <si>
    <t xml:space="preserve">ID2022/1579</t>
  </si>
  <si>
    <t xml:space="preserve">F74704</t>
  </si>
  <si>
    <t xml:space="preserve">ID2022/1580</t>
  </si>
  <si>
    <t xml:space="preserve">F74705</t>
  </si>
  <si>
    <t xml:space="preserve">ID2022/1581</t>
  </si>
  <si>
    <t xml:space="preserve">F74706</t>
  </si>
  <si>
    <t xml:space="preserve">ID2022/1582</t>
  </si>
  <si>
    <t xml:space="preserve">F74707</t>
  </si>
  <si>
    <t xml:space="preserve">ID2022/1583</t>
  </si>
  <si>
    <t xml:space="preserve">F74708</t>
  </si>
  <si>
    <t xml:space="preserve">ID2022/1584</t>
  </si>
  <si>
    <t xml:space="preserve">F74709</t>
  </si>
  <si>
    <t xml:space="preserve">ID2022/1585</t>
  </si>
  <si>
    <t xml:space="preserve">F74710</t>
  </si>
  <si>
    <t xml:space="preserve">ID2022/1586</t>
  </si>
  <si>
    <t xml:space="preserve">F74711</t>
  </si>
  <si>
    <t xml:space="preserve">ID2022/1587</t>
  </si>
  <si>
    <t xml:space="preserve">F74712</t>
  </si>
  <si>
    <t xml:space="preserve">ID2022/1588</t>
  </si>
  <si>
    <t xml:space="preserve">F74713</t>
  </si>
  <si>
    <t xml:space="preserve">ID2022/1589</t>
  </si>
  <si>
    <t xml:space="preserve">F74714</t>
  </si>
  <si>
    <t xml:space="preserve">ID2022/1590</t>
  </si>
  <si>
    <t xml:space="preserve">F74715</t>
  </si>
  <si>
    <t xml:space="preserve">ID2022/1591</t>
  </si>
  <si>
    <t xml:space="preserve">F74716</t>
  </si>
  <si>
    <t xml:space="preserve">ID2022/1592</t>
  </si>
  <si>
    <t xml:space="preserve">F74717</t>
  </si>
  <si>
    <t xml:space="preserve">ID2022/1593</t>
  </si>
  <si>
    <t xml:space="preserve">F74718</t>
  </si>
  <si>
    <t xml:space="preserve">ID2022/1594</t>
  </si>
  <si>
    <t xml:space="preserve">F74719</t>
  </si>
  <si>
    <t xml:space="preserve">ID2022/1595</t>
  </si>
  <si>
    <t xml:space="preserve">F75113</t>
  </si>
  <si>
    <t xml:space="preserve">TH2022/8337</t>
  </si>
  <si>
    <t xml:space="preserve">H2.5XT</t>
  </si>
  <si>
    <t xml:space="preserve">F75121</t>
  </si>
  <si>
    <t xml:space="preserve">TH2022/8338</t>
  </si>
  <si>
    <t xml:space="preserve">A3D1</t>
  </si>
  <si>
    <t xml:space="preserve">P1.5UT</t>
  </si>
  <si>
    <t xml:space="preserve">F75122</t>
  </si>
  <si>
    <t xml:space="preserve">TH2022/8339</t>
  </si>
  <si>
    <t xml:space="preserve">F75123</t>
  </si>
  <si>
    <t xml:space="preserve">TH2022/8340</t>
  </si>
  <si>
    <t xml:space="preserve">F75124</t>
  </si>
  <si>
    <t xml:space="preserve">TH2022/8341</t>
  </si>
  <si>
    <t xml:space="preserve">F75125</t>
  </si>
  <si>
    <t xml:space="preserve">TH2022/8342</t>
  </si>
  <si>
    <t xml:space="preserve">F75126</t>
  </si>
  <si>
    <t xml:space="preserve">TH2022/8343</t>
  </si>
  <si>
    <t xml:space="preserve">F75127</t>
  </si>
  <si>
    <t xml:space="preserve">TH2022/8344</t>
  </si>
  <si>
    <t xml:space="preserve">F75128</t>
  </si>
  <si>
    <t xml:space="preserve">TH2022/8345</t>
  </si>
  <si>
    <t xml:space="preserve">F75129</t>
  </si>
  <si>
    <t xml:space="preserve">TH2022/8346</t>
  </si>
  <si>
    <t xml:space="preserve">F75130</t>
  </si>
  <si>
    <t xml:space="preserve">TH2022/8347</t>
  </si>
  <si>
    <t xml:space="preserve">F75131</t>
  </si>
  <si>
    <t xml:space="preserve">TH2022/8348</t>
  </si>
  <si>
    <t xml:space="preserve">F75132</t>
  </si>
  <si>
    <t xml:space="preserve">TH2022/8349</t>
  </si>
  <si>
    <t xml:space="preserve">F75133</t>
  </si>
  <si>
    <t xml:space="preserve">TH2022/8350</t>
  </si>
  <si>
    <t xml:space="preserve">F75134</t>
  </si>
  <si>
    <t xml:space="preserve">TH2022/8351</t>
  </si>
  <si>
    <t xml:space="preserve">F75141</t>
  </si>
  <si>
    <t xml:space="preserve">TH2022/8352</t>
  </si>
  <si>
    <t xml:space="preserve">D435</t>
  </si>
  <si>
    <t xml:space="preserve">R1.6N</t>
  </si>
  <si>
    <t xml:space="preserve">F75142</t>
  </si>
  <si>
    <t xml:space="preserve">TH2022/8353</t>
  </si>
  <si>
    <t xml:space="preserve">F75365</t>
  </si>
  <si>
    <t xml:space="preserve">TH2022/8354</t>
  </si>
  <si>
    <t xml:space="preserve">H3.5XT</t>
  </si>
  <si>
    <t xml:space="preserve">F75366</t>
  </si>
  <si>
    <t xml:space="preserve">TH2022/8355</t>
  </si>
  <si>
    <t xml:space="preserve">F75367</t>
  </si>
  <si>
    <t xml:space="preserve">TH2022/8356</t>
  </si>
  <si>
    <t xml:space="preserve">F75368</t>
  </si>
  <si>
    <t xml:space="preserve">TH2022/8357</t>
  </si>
  <si>
    <t xml:space="preserve">F75369</t>
  </si>
  <si>
    <t xml:space="preserve">TH2022/8358</t>
  </si>
  <si>
    <t xml:space="preserve">F75370</t>
  </si>
  <si>
    <t xml:space="preserve">TH2022/8359</t>
  </si>
  <si>
    <t xml:space="preserve">F75372</t>
  </si>
  <si>
    <t xml:space="preserve">TH2022/8360</t>
  </si>
  <si>
    <t xml:space="preserve">F75373</t>
  </si>
  <si>
    <t xml:space="preserve">TH2022/8361</t>
  </si>
  <si>
    <t xml:space="preserve">F75636</t>
  </si>
  <si>
    <t xml:space="preserve">TH2022/8362</t>
  </si>
  <si>
    <t xml:space="preserve">U005</t>
  </si>
  <si>
    <t xml:space="preserve">H4.0FT6</t>
  </si>
  <si>
    <t xml:space="preserve">F75681</t>
  </si>
  <si>
    <t xml:space="preserve">ID2022/1596</t>
  </si>
  <si>
    <t xml:space="preserve">A3B1</t>
  </si>
  <si>
    <t xml:space="preserve">P2.0UTS</t>
  </si>
  <si>
    <t xml:space="preserve">F75682</t>
  </si>
  <si>
    <t xml:space="preserve">ID2022/1597</t>
  </si>
  <si>
    <t xml:space="preserve">F75678</t>
  </si>
  <si>
    <t xml:space="preserve">TH2022/8363</t>
  </si>
  <si>
    <t xml:space="preserve">F75679</t>
  </si>
  <si>
    <t xml:space="preserve">TH2022/8364</t>
  </si>
  <si>
    <t xml:space="preserve">F75680</t>
  </si>
  <si>
    <t xml:space="preserve">TH2022/8365</t>
  </si>
  <si>
    <t xml:space="preserve">F75683</t>
  </si>
  <si>
    <t xml:space="preserve">TH2022/8366</t>
  </si>
  <si>
    <t xml:space="preserve">880605</t>
  </si>
  <si>
    <t xml:space="preserve">ELECTROMECH MATERIAL</t>
  </si>
  <si>
    <t xml:space="preserve">IN</t>
  </si>
  <si>
    <t xml:space="preserve">F76033</t>
  </si>
  <si>
    <t xml:space="preserve">1200003966</t>
  </si>
  <si>
    <t xml:space="preserve">A7S4</t>
  </si>
  <si>
    <t xml:space="preserve">ERP20UX</t>
  </si>
  <si>
    <t xml:space="preserve">F76034</t>
  </si>
  <si>
    <t xml:space="preserve">1200003966/B</t>
  </si>
  <si>
    <t xml:space="preserve">F76035</t>
  </si>
  <si>
    <t xml:space="preserve">1200003966/C</t>
  </si>
  <si>
    <t xml:space="preserve">F76000</t>
  </si>
  <si>
    <t xml:space="preserve">JIL-436</t>
  </si>
  <si>
    <t xml:space="preserve">D442</t>
  </si>
  <si>
    <t xml:space="preserve">S1.4S</t>
  </si>
  <si>
    <t xml:space="preserve">F76002</t>
  </si>
  <si>
    <t xml:space="preserve">F76032</t>
  </si>
  <si>
    <t xml:space="preserve">Y-U-04122</t>
  </si>
  <si>
    <t xml:space="preserve">A7S6</t>
  </si>
  <si>
    <t xml:space="preserve">GP50UX</t>
  </si>
  <si>
    <t xml:space="preserve">F76479</t>
  </si>
  <si>
    <t xml:space="preserve">TH2022/8367</t>
  </si>
  <si>
    <t xml:space="preserve">F76480</t>
  </si>
  <si>
    <t xml:space="preserve">TH2022/8368</t>
  </si>
  <si>
    <t xml:space="preserve">F76481</t>
  </si>
  <si>
    <t xml:space="preserve">TH2022/8369</t>
  </si>
  <si>
    <t xml:space="preserve">F76482</t>
  </si>
  <si>
    <t xml:space="preserve">TH2022/8370</t>
  </si>
  <si>
    <t xml:space="preserve">F76483</t>
  </si>
  <si>
    <t xml:space="preserve">TH2022/8371</t>
  </si>
  <si>
    <t xml:space="preserve">F76484</t>
  </si>
  <si>
    <t xml:space="preserve">TH2022/8372</t>
  </si>
  <si>
    <t xml:space="preserve">F76485</t>
  </si>
  <si>
    <t xml:space="preserve">TH2022/8373</t>
  </si>
  <si>
    <t xml:space="preserve">F76486</t>
  </si>
  <si>
    <t xml:space="preserve">TH2022/8374</t>
  </si>
  <si>
    <t xml:space="preserve">F76487</t>
  </si>
  <si>
    <t xml:space="preserve">TH2022/8375</t>
  </si>
  <si>
    <t xml:space="preserve">F76488</t>
  </si>
  <si>
    <t xml:space="preserve">TH2022/8376</t>
  </si>
  <si>
    <t xml:space="preserve">F76489</t>
  </si>
  <si>
    <t xml:space="preserve">TH2022/8377</t>
  </si>
  <si>
    <t xml:space="preserve">F76490</t>
  </si>
  <si>
    <t xml:space="preserve">TH2022/8378</t>
  </si>
  <si>
    <t xml:space="preserve">F76038</t>
  </si>
  <si>
    <t xml:space="preserve">Y-U-04222-1</t>
  </si>
  <si>
    <t xml:space="preserve">A7R3</t>
  </si>
  <si>
    <t xml:space="preserve">MS15XUX</t>
  </si>
  <si>
    <t xml:space="preserve">F76039</t>
  </si>
  <si>
    <t xml:space="preserve">Y-U-04222-2</t>
  </si>
  <si>
    <t xml:space="preserve">F76040</t>
  </si>
  <si>
    <t xml:space="preserve">Y-U-04222-3</t>
  </si>
  <si>
    <t xml:space="preserve">F76041</t>
  </si>
  <si>
    <t xml:space="preserve">Y-U-04222-4</t>
  </si>
  <si>
    <t xml:space="preserve">F76042</t>
  </si>
  <si>
    <t xml:space="preserve">Y-U-04222-5</t>
  </si>
  <si>
    <t xml:space="preserve">F76043</t>
  </si>
  <si>
    <t xml:space="preserve">Y-U-04222-6</t>
  </si>
  <si>
    <t xml:space="preserve">F76493</t>
  </si>
  <si>
    <t xml:space="preserve">JIL-438</t>
  </si>
  <si>
    <t xml:space="preserve">880555</t>
  </si>
  <si>
    <t xml:space="preserve">HAYLEYS FABRIC PLC</t>
  </si>
  <si>
    <t xml:space="preserve">LK</t>
  </si>
  <si>
    <t xml:space="preserve">F76963</t>
  </si>
  <si>
    <t xml:space="preserve">2022_04</t>
  </si>
  <si>
    <t xml:space="preserve">A3B5</t>
  </si>
  <si>
    <t xml:space="preserve">P2.0UTE</t>
  </si>
  <si>
    <t xml:space="preserve">F76964</t>
  </si>
  <si>
    <t xml:space="preserve">880805</t>
  </si>
  <si>
    <t xml:space="preserve">ELECTROMECH LIFT TRUCKS</t>
  </si>
  <si>
    <t xml:space="preserve">F77260</t>
  </si>
  <si>
    <t xml:space="preserve">EMLT/22-23/I002</t>
  </si>
  <si>
    <t xml:space="preserve">F77268</t>
  </si>
  <si>
    <t xml:space="preserve">EMLT/22-23/I002-01</t>
  </si>
  <si>
    <t xml:space="preserve">F77261</t>
  </si>
  <si>
    <t xml:space="preserve">EMLT/22-23/I002-02</t>
  </si>
  <si>
    <t xml:space="preserve">F77262</t>
  </si>
  <si>
    <t xml:space="preserve">EMLT/22-23/I002-03</t>
  </si>
  <si>
    <t xml:space="preserve">F77263</t>
  </si>
  <si>
    <t xml:space="preserve">EMLT/22-23/I002-04</t>
  </si>
  <si>
    <t xml:space="preserve">F77264</t>
  </si>
  <si>
    <t xml:space="preserve">EMLT/22-23/I002-05</t>
  </si>
  <si>
    <t xml:space="preserve">F77265</t>
  </si>
  <si>
    <t xml:space="preserve">EMLT/22-23/I002-06</t>
  </si>
  <si>
    <t xml:space="preserve">F77266</t>
  </si>
  <si>
    <t xml:space="preserve">EMLT/22-23/I002-07</t>
  </si>
  <si>
    <t xml:space="preserve">F77267</t>
  </si>
  <si>
    <t xml:space="preserve">EMLT/22-23/I002-08</t>
  </si>
  <si>
    <t xml:space="preserve">F77269</t>
  </si>
  <si>
    <t xml:space="preserve">EMLT/22-23/I002-09</t>
  </si>
  <si>
    <t xml:space="preserve">F77270</t>
  </si>
  <si>
    <t xml:space="preserve">EMLT/22-23/I002-10</t>
  </si>
  <si>
    <t xml:space="preserve">F77271</t>
  </si>
  <si>
    <t xml:space="preserve">EMLT/22-23/I002-11</t>
  </si>
  <si>
    <t xml:space="preserve">F77272</t>
  </si>
  <si>
    <t xml:space="preserve">EMLT/22-23/I002-12</t>
  </si>
  <si>
    <t xml:space="preserve">F77273</t>
  </si>
  <si>
    <t xml:space="preserve">EMLT/22-23/I002-13</t>
  </si>
  <si>
    <t xml:space="preserve">F77274</t>
  </si>
  <si>
    <t xml:space="preserve">EMLT/22-23/I002-14</t>
  </si>
  <si>
    <t xml:space="preserve">F77275</t>
  </si>
  <si>
    <t xml:space="preserve">EMLT/22-23/I002-15</t>
  </si>
  <si>
    <t xml:space="preserve">F77276</t>
  </si>
  <si>
    <t xml:space="preserve">EMLT/22-23/I002-16</t>
  </si>
  <si>
    <t xml:space="preserve">F77277</t>
  </si>
  <si>
    <t xml:space="preserve">EMLT/22-23/I002-17</t>
  </si>
  <si>
    <t xml:space="preserve">F77278</t>
  </si>
  <si>
    <t xml:space="preserve">EMLT/22-23/I002-18</t>
  </si>
  <si>
    <t xml:space="preserve">F77279</t>
  </si>
  <si>
    <t xml:space="preserve">EMLT/22-23/I002-19</t>
  </si>
  <si>
    <t xml:space="preserve">F77280</t>
  </si>
  <si>
    <t xml:space="preserve">EMLT/22-23/I002-20</t>
  </si>
  <si>
    <t xml:space="preserve">F77281</t>
  </si>
  <si>
    <t xml:space="preserve">EMLT/22-23/I002-21</t>
  </si>
  <si>
    <t xml:space="preserve">F77282</t>
  </si>
  <si>
    <t xml:space="preserve">EMLT/22-23/I002-22</t>
  </si>
  <si>
    <t xml:space="preserve">F77283</t>
  </si>
  <si>
    <t xml:space="preserve">EMLT/22-23/I002-23</t>
  </si>
  <si>
    <t xml:space="preserve">F77284</t>
  </si>
  <si>
    <t xml:space="preserve">EMLT/22-23/I002-24</t>
  </si>
  <si>
    <t xml:space="preserve">F77285</t>
  </si>
  <si>
    <t xml:space="preserve">EMLT/22-23/I002-25</t>
  </si>
  <si>
    <t xml:space="preserve">F77249</t>
  </si>
  <si>
    <t xml:space="preserve">TH2022/8379</t>
  </si>
  <si>
    <t xml:space="preserve">J2.0UT</t>
  </si>
  <si>
    <t xml:space="preserve">F77309</t>
  </si>
  <si>
    <t xml:space="preserve">TH2022/8380</t>
  </si>
  <si>
    <t xml:space="preserve">F77310</t>
  </si>
  <si>
    <t xml:space="preserve">TH2022/8381</t>
  </si>
  <si>
    <t xml:space="preserve">F77311</t>
  </si>
  <si>
    <t xml:space="preserve">TH2022/8382</t>
  </si>
  <si>
    <t xml:space="preserve">F77312</t>
  </si>
  <si>
    <t xml:space="preserve">TH2022/8383</t>
  </si>
  <si>
    <t xml:space="preserve">F77313</t>
  </si>
  <si>
    <t xml:space="preserve">TH2022/8384</t>
  </si>
  <si>
    <t xml:space="preserve">F77314</t>
  </si>
  <si>
    <t xml:space="preserve">TH2022/8385</t>
  </si>
  <si>
    <t xml:space="preserve">H2.5UT</t>
  </si>
  <si>
    <t xml:space="preserve">F77315</t>
  </si>
  <si>
    <t xml:space="preserve">TH2022/8386</t>
  </si>
  <si>
    <t xml:space="preserve">F77316</t>
  </si>
  <si>
    <t xml:space="preserve">TH2022/8387</t>
  </si>
  <si>
    <t xml:space="preserve">F77317</t>
  </si>
  <si>
    <t xml:space="preserve">TH2022/8388</t>
  </si>
  <si>
    <t xml:space="preserve">F77318</t>
  </si>
  <si>
    <t xml:space="preserve">TH2022/8389</t>
  </si>
  <si>
    <t xml:space="preserve">F77319</t>
  </si>
  <si>
    <t xml:space="preserve">TH2022/8390</t>
  </si>
  <si>
    <t xml:space="preserve">F77320</t>
  </si>
  <si>
    <t xml:space="preserve">TH2022/8391</t>
  </si>
  <si>
    <t xml:space="preserve">F77321</t>
  </si>
  <si>
    <t xml:space="preserve">TH2022/8392</t>
  </si>
  <si>
    <t xml:space="preserve">F77322</t>
  </si>
  <si>
    <t xml:space="preserve">TH2022/8393</t>
  </si>
  <si>
    <t xml:space="preserve">F77323</t>
  </si>
  <si>
    <t xml:space="preserve">TH2022/8394</t>
  </si>
  <si>
    <t xml:space="preserve">F77324</t>
  </si>
  <si>
    <t xml:space="preserve">TH2022/8395</t>
  </si>
  <si>
    <t xml:space="preserve">F77325</t>
  </si>
  <si>
    <t xml:space="preserve">TH2022/8396</t>
  </si>
  <si>
    <t xml:space="preserve">F77337</t>
  </si>
  <si>
    <t xml:space="preserve">TH2022/8397</t>
  </si>
  <si>
    <t xml:space="preserve">F77351</t>
  </si>
  <si>
    <t xml:space="preserve">TH2022/8398</t>
  </si>
  <si>
    <t xml:space="preserve">F77338</t>
  </si>
  <si>
    <t xml:space="preserve">TH2022/8399</t>
  </si>
  <si>
    <t xml:space="preserve">F77339</t>
  </si>
  <si>
    <t xml:space="preserve">TH2022/8400</t>
  </si>
  <si>
    <t xml:space="preserve">808065</t>
  </si>
  <si>
    <t xml:space="preserve">YALETRAK PHILIPPINES, INC</t>
  </si>
  <si>
    <t xml:space="preserve">PH</t>
  </si>
  <si>
    <t xml:space="preserve">F77352</t>
  </si>
  <si>
    <t xml:space="preserve">TRK-2095-22A</t>
  </si>
  <si>
    <t xml:space="preserve">F77353</t>
  </si>
  <si>
    <t xml:space="preserve">TRK-2095-22B</t>
  </si>
  <si>
    <t xml:space="preserve">F77369</t>
  </si>
  <si>
    <t xml:space="preserve">F77354</t>
  </si>
  <si>
    <t xml:space="preserve">TRK-2095-22C</t>
  </si>
  <si>
    <t xml:space="preserve">F77370</t>
  </si>
  <si>
    <t xml:space="preserve">F77355</t>
  </si>
  <si>
    <t xml:space="preserve">TRK-2095-22D</t>
  </si>
  <si>
    <t xml:space="preserve">F77371</t>
  </si>
  <si>
    <t xml:space="preserve">F77356</t>
  </si>
  <si>
    <t xml:space="preserve">TRK-2095-22E</t>
  </si>
  <si>
    <t xml:space="preserve">F77372</t>
  </si>
  <si>
    <t xml:space="preserve">F77358</t>
  </si>
  <si>
    <t xml:space="preserve">TRK-2095-22F</t>
  </si>
  <si>
    <t xml:space="preserve">F77373</t>
  </si>
  <si>
    <t xml:space="preserve">TRK-2095-22G</t>
  </si>
  <si>
    <t xml:space="preserve">F77374</t>
  </si>
  <si>
    <t xml:space="preserve">TRK-2095-22H</t>
  </si>
  <si>
    <t xml:space="preserve">F77375</t>
  </si>
  <si>
    <t xml:space="preserve">TRK-2095-22I</t>
  </si>
  <si>
    <t xml:space="preserve">F77376</t>
  </si>
  <si>
    <t xml:space="preserve">TRK-2095-22J</t>
  </si>
  <si>
    <t xml:space="preserve">F77377</t>
  </si>
  <si>
    <t xml:space="preserve">TRK-2095-22K</t>
  </si>
  <si>
    <t xml:space="preserve">F77359</t>
  </si>
  <si>
    <t xml:space="preserve">TRK-2095-22L</t>
  </si>
  <si>
    <t xml:space="preserve">F77362</t>
  </si>
  <si>
    <t xml:space="preserve">TRK-2095-22M</t>
  </si>
  <si>
    <t xml:space="preserve">F77363</t>
  </si>
  <si>
    <t xml:space="preserve">TRK-2095-22N</t>
  </si>
  <si>
    <t xml:space="preserve">F77365</t>
  </si>
  <si>
    <t xml:space="preserve">TRK-2095-22O</t>
  </si>
  <si>
    <t xml:space="preserve">F77367</t>
  </si>
  <si>
    <t xml:space="preserve">TRK-2095-22P</t>
  </si>
  <si>
    <t xml:space="preserve">TRK-2095-22Q</t>
  </si>
  <si>
    <t xml:space="preserve">TRK-2095-22R</t>
  </si>
  <si>
    <t xml:space="preserve">TRK-2095-22S</t>
  </si>
  <si>
    <t xml:space="preserve">TRK-2095-22T</t>
  </si>
  <si>
    <t xml:space="preserve">F77357</t>
  </si>
  <si>
    <t xml:space="preserve">TRK-2096-22A</t>
  </si>
  <si>
    <t xml:space="preserve">F77360</t>
  </si>
  <si>
    <t xml:space="preserve">TRK-2096-22B</t>
  </si>
  <si>
    <t xml:space="preserve">F77361</t>
  </si>
  <si>
    <t xml:space="preserve">TRK-2096-22C</t>
  </si>
  <si>
    <t xml:space="preserve">F77364</t>
  </si>
  <si>
    <t xml:space="preserve">TRK-2096-22D</t>
  </si>
  <si>
    <t xml:space="preserve">F77366</t>
  </si>
  <si>
    <t xml:space="preserve">TRK-2096-22E</t>
  </si>
  <si>
    <t xml:space="preserve">F77368</t>
  </si>
  <si>
    <t xml:space="preserve">TRK-2096-22F</t>
  </si>
  <si>
    <t xml:space="preserve">999010</t>
  </si>
  <si>
    <t xml:space="preserve">UNALLOCATED-HYSTER ASIA</t>
  </si>
  <si>
    <t xml:space="preserve">F77572</t>
  </si>
  <si>
    <t xml:space="preserve">BT0875</t>
  </si>
  <si>
    <t xml:space="preserve">A3C0</t>
  </si>
  <si>
    <t xml:space="preserve">H9XM-EC7</t>
  </si>
  <si>
    <t xml:space="preserve">F77573</t>
  </si>
  <si>
    <t xml:space="preserve">BT0876</t>
  </si>
  <si>
    <t xml:space="preserve">F77574</t>
  </si>
  <si>
    <t xml:space="preserve">POI2200881</t>
  </si>
  <si>
    <t xml:space="preserve">FBR15SZ</t>
  </si>
  <si>
    <t xml:space="preserve">012805</t>
  </si>
  <si>
    <t xml:space="preserve">HYSTER FORKLIFT</t>
  </si>
  <si>
    <t xml:space="preserve">F78086</t>
  </si>
  <si>
    <t xml:space="preserve">2022Hysphil#34</t>
  </si>
  <si>
    <t xml:space="preserve">A3C5</t>
  </si>
  <si>
    <t xml:space="preserve">J1.8UTT</t>
  </si>
  <si>
    <t xml:space="preserve">F77577</t>
  </si>
  <si>
    <t xml:space="preserve">F78087</t>
  </si>
  <si>
    <t xml:space="preserve">2022Hysphil#35</t>
  </si>
  <si>
    <t xml:space="preserve">F78116</t>
  </si>
  <si>
    <t xml:space="preserve">Y-U-02122/1</t>
  </si>
  <si>
    <t xml:space="preserve">C881</t>
  </si>
  <si>
    <t xml:space="preserve">FB18RZ</t>
  </si>
  <si>
    <t xml:space="preserve">F78130</t>
  </si>
  <si>
    <t xml:space="preserve">Y-U-02122/2</t>
  </si>
  <si>
    <t xml:space="preserve">F78131</t>
  </si>
  <si>
    <t xml:space="preserve">Y-U-02122/3</t>
  </si>
  <si>
    <t xml:space="preserve">F78132</t>
  </si>
  <si>
    <t xml:space="preserve">Y-U-02122/4</t>
  </si>
  <si>
    <t xml:space="preserve">Y-U-04322</t>
  </si>
  <si>
    <t xml:space="preserve">A7S3</t>
  </si>
  <si>
    <t xml:space="preserve">MS15UX</t>
  </si>
  <si>
    <t xml:space="preserve">005065</t>
  </si>
  <si>
    <t xml:space="preserve">HYSTER-YALE LIFT TRUCKS</t>
  </si>
  <si>
    <t xml:space="preserve">F78850</t>
  </si>
  <si>
    <t xml:space="preserve">HYS2022-090</t>
  </si>
  <si>
    <t xml:space="preserve">A3B0</t>
  </si>
  <si>
    <t xml:space="preserve">P2.0UT</t>
  </si>
  <si>
    <t xml:space="preserve">P</t>
  </si>
  <si>
    <t xml:space="preserve">087585</t>
  </si>
  <si>
    <t xml:space="preserve">ADAPT-A-LIFT GROUP (NSW)</t>
  </si>
  <si>
    <t xml:space="preserve">AU</t>
  </si>
  <si>
    <t xml:space="preserve">F71690</t>
  </si>
  <si>
    <t xml:space="preserve">923420/001</t>
  </si>
  <si>
    <t xml:space="preserve">080065</t>
  </si>
  <si>
    <t xml:space="preserve">SIME DARBY TRANSPORT (NZ)</t>
  </si>
  <si>
    <t xml:space="preserve">NZ</t>
  </si>
  <si>
    <t xml:space="preserve">F71840</t>
  </si>
  <si>
    <t xml:space="preserve">8827</t>
  </si>
  <si>
    <t xml:space="preserve">R007</t>
  </si>
  <si>
    <t xml:space="preserve">H7XD-EC4</t>
  </si>
  <si>
    <t xml:space="preserve">087565</t>
  </si>
  <si>
    <t xml:space="preserve">ADAPT-A-LIFT GROUP (VIC)</t>
  </si>
  <si>
    <t xml:space="preserve">F71833</t>
  </si>
  <si>
    <t xml:space="preserve">923786/001</t>
  </si>
  <si>
    <t xml:space="preserve">P006</t>
  </si>
  <si>
    <t xml:space="preserve">H155FT</t>
  </si>
  <si>
    <t xml:space="preserve">087595</t>
  </si>
  <si>
    <t xml:space="preserve">ADAPT-A-LIFT GROUP (SA)</t>
  </si>
  <si>
    <t xml:space="preserve">F71841</t>
  </si>
  <si>
    <t xml:space="preserve">924671/001</t>
  </si>
  <si>
    <t xml:space="preserve">F71842</t>
  </si>
  <si>
    <t xml:space="preserve">924671/002</t>
  </si>
  <si>
    <t xml:space="preserve">083065</t>
  </si>
  <si>
    <t xml:space="preserve">CIPAC INDUSTRIE</t>
  </si>
  <si>
    <t xml:space="preserve">NC</t>
  </si>
  <si>
    <t xml:space="preserve">F71834</t>
  </si>
  <si>
    <t xml:space="preserve">OA4013333-10</t>
  </si>
  <si>
    <t xml:space="preserve">F71835</t>
  </si>
  <si>
    <t xml:space="preserve">OA4013333-20</t>
  </si>
  <si>
    <t xml:space="preserve">F71836</t>
  </si>
  <si>
    <t xml:space="preserve">F71843</t>
  </si>
  <si>
    <t xml:space="preserve">923783/001</t>
  </si>
  <si>
    <t xml:space="preserve">H5.0FT</t>
  </si>
  <si>
    <t xml:space="preserve">F71844</t>
  </si>
  <si>
    <t xml:space="preserve">923783/002</t>
  </si>
  <si>
    <t xml:space="preserve">087575</t>
  </si>
  <si>
    <t xml:space="preserve">ADAPT-A-LIFT GROUP (QLD)</t>
  </si>
  <si>
    <t xml:space="preserve">F72277</t>
  </si>
  <si>
    <t xml:space="preserve">924579/001</t>
  </si>
  <si>
    <t xml:space="preserve">A3C6</t>
  </si>
  <si>
    <t xml:space="preserve">H5.0UT</t>
  </si>
  <si>
    <t xml:space="preserve">053665</t>
  </si>
  <si>
    <t xml:space="preserve">RIVERINA L/TRUCKS (YALE)</t>
  </si>
  <si>
    <t xml:space="preserve">F72292</t>
  </si>
  <si>
    <t xml:space="preserve">102234</t>
  </si>
  <si>
    <t xml:space="preserve">GP40UX</t>
  </si>
  <si>
    <t xml:space="preserve">UNALLOCATED - HYSTER AUS</t>
  </si>
  <si>
    <t xml:space="preserve">F73227</t>
  </si>
  <si>
    <t xml:space="preserve">F73228</t>
  </si>
  <si>
    <t xml:space="preserve">F73229</t>
  </si>
  <si>
    <t xml:space="preserve">F73230</t>
  </si>
  <si>
    <t xml:space="preserve">F73231</t>
  </si>
  <si>
    <t xml:space="preserve">F73232</t>
  </si>
  <si>
    <t xml:space="preserve">F73233</t>
  </si>
  <si>
    <t xml:space="preserve">F73234</t>
  </si>
  <si>
    <t xml:space="preserve">F73235</t>
  </si>
  <si>
    <t xml:space="preserve">F73236</t>
  </si>
  <si>
    <t xml:space="preserve">F73237</t>
  </si>
  <si>
    <t xml:space="preserve">F73238</t>
  </si>
  <si>
    <t xml:space="preserve">F73239</t>
  </si>
  <si>
    <t xml:space="preserve">F73240</t>
  </si>
  <si>
    <t xml:space="preserve">F73241</t>
  </si>
  <si>
    <t xml:space="preserve">F73242</t>
  </si>
  <si>
    <t xml:space="preserve">F73243</t>
  </si>
  <si>
    <t xml:space="preserve">F73244</t>
  </si>
  <si>
    <t xml:space="preserve">F73245</t>
  </si>
  <si>
    <t xml:space="preserve">F73246</t>
  </si>
  <si>
    <t xml:space="preserve">F73247</t>
  </si>
  <si>
    <t xml:space="preserve">F73248</t>
  </si>
  <si>
    <t xml:space="preserve">F73249</t>
  </si>
  <si>
    <t xml:space="preserve">F73250</t>
  </si>
  <si>
    <t xml:space="preserve">F73251</t>
  </si>
  <si>
    <t xml:space="preserve">F73252</t>
  </si>
  <si>
    <t xml:space="preserve">F73253</t>
  </si>
  <si>
    <t xml:space="preserve">F73254</t>
  </si>
  <si>
    <t xml:space="preserve">F73255</t>
  </si>
  <si>
    <t xml:space="preserve">F73256</t>
  </si>
  <si>
    <t xml:space="preserve">F73257</t>
  </si>
  <si>
    <t xml:space="preserve">F73258</t>
  </si>
  <si>
    <t xml:space="preserve">F73259</t>
  </si>
  <si>
    <t xml:space="preserve">F73260</t>
  </si>
  <si>
    <t xml:space="preserve">F73261</t>
  </si>
  <si>
    <t xml:space="preserve">F73262</t>
  </si>
  <si>
    <t xml:space="preserve">F73263</t>
  </si>
  <si>
    <t xml:space="preserve">F73264</t>
  </si>
  <si>
    <t xml:space="preserve">F73265</t>
  </si>
  <si>
    <t xml:space="preserve">F73266</t>
  </si>
  <si>
    <t xml:space="preserve">F73267</t>
  </si>
  <si>
    <t xml:space="preserve">F73268</t>
  </si>
  <si>
    <t xml:space="preserve">087625</t>
  </si>
  <si>
    <t xml:space="preserve">F73931</t>
  </si>
  <si>
    <t xml:space="preserve">925811/001</t>
  </si>
  <si>
    <t xml:space="preserve">F73932</t>
  </si>
  <si>
    <t xml:space="preserve">925811/002</t>
  </si>
  <si>
    <t xml:space="preserve">F73933</t>
  </si>
  <si>
    <t xml:space="preserve">926106/001</t>
  </si>
  <si>
    <t xml:space="preserve">E264</t>
  </si>
  <si>
    <t xml:space="preserve">N35ZDR3</t>
  </si>
  <si>
    <t xml:space="preserve">F73935</t>
  </si>
  <si>
    <t xml:space="preserve">926106/002</t>
  </si>
  <si>
    <t xml:space="preserve">F73934</t>
  </si>
  <si>
    <t xml:space="preserve">926106/003</t>
  </si>
  <si>
    <t xml:space="preserve">E444</t>
  </si>
  <si>
    <t xml:space="preserve">LO2.0</t>
  </si>
  <si>
    <t xml:space="preserve">F73936</t>
  </si>
  <si>
    <t xml:space="preserve">926106/004</t>
  </si>
  <si>
    <t xml:space="preserve">F73937</t>
  </si>
  <si>
    <t xml:space="preserve">926106/005</t>
  </si>
  <si>
    <t xml:space="preserve">F74900</t>
  </si>
  <si>
    <t xml:space="preserve">926682/001</t>
  </si>
  <si>
    <t xml:space="preserve">862065</t>
  </si>
  <si>
    <t xml:space="preserve">S.G EQUIPMENT LTD</t>
  </si>
  <si>
    <t xml:space="preserve">F75018</t>
  </si>
  <si>
    <t xml:space="preserve">N3035</t>
  </si>
  <si>
    <t xml:space="preserve">ERP50VM6</t>
  </si>
  <si>
    <t xml:space="preserve">F75316</t>
  </si>
  <si>
    <t xml:space="preserve">926917/001</t>
  </si>
  <si>
    <t xml:space="preserve">F75315</t>
  </si>
  <si>
    <t xml:space="preserve">926918/001</t>
  </si>
  <si>
    <t xml:space="preserve">F75625</t>
  </si>
  <si>
    <t xml:space="preserve">927089/001</t>
  </si>
  <si>
    <t xml:space="preserve">K160</t>
  </si>
  <si>
    <t xml:space="preserve">J2.0XNT</t>
  </si>
  <si>
    <t xml:space="preserve">F75629</t>
  </si>
  <si>
    <t xml:space="preserve">927089/002</t>
  </si>
  <si>
    <t xml:space="preserve">F75626</t>
  </si>
  <si>
    <t xml:space="preserve">927089/003</t>
  </si>
  <si>
    <t xml:space="preserve">F75628</t>
  </si>
  <si>
    <t xml:space="preserve">927089/004</t>
  </si>
  <si>
    <t xml:space="preserve">F75627</t>
  </si>
  <si>
    <t xml:space="preserve">927089/005</t>
  </si>
  <si>
    <t xml:space="preserve">R2.0</t>
  </si>
  <si>
    <t xml:space="preserve">F76491</t>
  </si>
  <si>
    <t xml:space="preserve">927677/001</t>
  </si>
  <si>
    <t xml:space="preserve">F76492</t>
  </si>
  <si>
    <t xml:space="preserve">927681/001</t>
  </si>
  <si>
    <t xml:space="preserve">H16XD12</t>
  </si>
  <si>
    <t xml:space="preserve">F76929</t>
  </si>
  <si>
    <t xml:space="preserve">8828</t>
  </si>
  <si>
    <t xml:space="preserve">B495</t>
  </si>
  <si>
    <t xml:space="preserve">W25ZA2</t>
  </si>
  <si>
    <t xml:space="preserve">F77245</t>
  </si>
  <si>
    <t xml:space="preserve">927801/001</t>
  </si>
  <si>
    <t xml:space="preserve">D475</t>
  </si>
  <si>
    <t xml:space="preserve">H2.0XTS</t>
  </si>
  <si>
    <t xml:space="preserve">999055</t>
  </si>
  <si>
    <t xml:space="preserve">UNALLOCATED - YALE AUS</t>
  </si>
  <si>
    <t xml:space="preserve">F77227</t>
  </si>
  <si>
    <t xml:space="preserve">STOCKNOV22-1</t>
  </si>
  <si>
    <t xml:space="preserve">A7S1</t>
  </si>
  <si>
    <t xml:space="preserve">GP25UX</t>
  </si>
  <si>
    <t xml:space="preserve">F77236</t>
  </si>
  <si>
    <t xml:space="preserve">STOCKNOV22-10</t>
  </si>
  <si>
    <t xml:space="preserve">E812</t>
  </si>
  <si>
    <t xml:space="preserve">GP18MX</t>
  </si>
  <si>
    <t xml:space="preserve">F77237</t>
  </si>
  <si>
    <t xml:space="preserve">STOCKNOV22-11</t>
  </si>
  <si>
    <t xml:space="preserve">F77238</t>
  </si>
  <si>
    <t xml:space="preserve">STOCKNOV22-12</t>
  </si>
  <si>
    <t xml:space="preserve">F77229</t>
  </si>
  <si>
    <t xml:space="preserve">STOCKNOV22-2</t>
  </si>
  <si>
    <t xml:space="preserve">F77230</t>
  </si>
  <si>
    <t xml:space="preserve">STOCKNOV22-3</t>
  </si>
  <si>
    <t xml:space="preserve">F77231</t>
  </si>
  <si>
    <t xml:space="preserve">STOCKNOV22-4</t>
  </si>
  <si>
    <t xml:space="preserve">F77232</t>
  </si>
  <si>
    <t xml:space="preserve">STOCKNOV22-5</t>
  </si>
  <si>
    <t xml:space="preserve">F77233</t>
  </si>
  <si>
    <t xml:space="preserve">STOCKNOV22-6</t>
  </si>
  <si>
    <t xml:space="preserve">F77228</t>
  </si>
  <si>
    <t xml:space="preserve">STOCKNOV22-7</t>
  </si>
  <si>
    <t xml:space="preserve">F77234</t>
  </si>
  <si>
    <t xml:space="preserve">STOCKNOV22-8</t>
  </si>
  <si>
    <t xml:space="preserve">F77235</t>
  </si>
  <si>
    <t xml:space="preserve">STOCKNOV22-9</t>
  </si>
  <si>
    <t xml:space="preserve">F77382</t>
  </si>
  <si>
    <t xml:space="preserve">907341/001</t>
  </si>
  <si>
    <t xml:space="preserve">H10XD6</t>
  </si>
  <si>
    <t xml:space="preserve">F77378</t>
  </si>
  <si>
    <t xml:space="preserve">928093/001</t>
  </si>
  <si>
    <t xml:space="preserve">H3.5UT</t>
  </si>
  <si>
    <t xml:space="preserve">F77380</t>
  </si>
  <si>
    <t xml:space="preserve">928093/002</t>
  </si>
  <si>
    <t xml:space="preserve">F77379</t>
  </si>
  <si>
    <t xml:space="preserve">928093/003</t>
  </si>
  <si>
    <t xml:space="preserve">F77381</t>
  </si>
  <si>
    <t xml:space="preserve">928093/004</t>
  </si>
  <si>
    <t xml:space="preserve">F77383</t>
  </si>
  <si>
    <t xml:space="preserve">928096/001</t>
  </si>
  <si>
    <t xml:space="preserve">F77386</t>
  </si>
  <si>
    <t xml:space="preserve">928096/002</t>
  </si>
  <si>
    <t xml:space="preserve">F77384</t>
  </si>
  <si>
    <t xml:space="preserve">928096/003</t>
  </si>
  <si>
    <t xml:space="preserve">F77387</t>
  </si>
  <si>
    <t xml:space="preserve">928096/004</t>
  </si>
  <si>
    <t xml:space="preserve">F77385</t>
  </si>
  <si>
    <t xml:space="preserve">928096/005</t>
  </si>
  <si>
    <t xml:space="preserve">A3D0</t>
  </si>
  <si>
    <t xml:space="preserve">H7.0UT6</t>
  </si>
  <si>
    <t xml:space="preserve">F77350</t>
  </si>
  <si>
    <t xml:space="preserve">928098/001</t>
  </si>
  <si>
    <t xml:space="preserve">F77388</t>
  </si>
  <si>
    <t xml:space="preserve">928099/001</t>
  </si>
  <si>
    <t xml:space="preserve">F77391</t>
  </si>
  <si>
    <t xml:space="preserve">928099/002</t>
  </si>
  <si>
    <t xml:space="preserve">F77389</t>
  </si>
  <si>
    <t xml:space="preserve">928099/003</t>
  </si>
  <si>
    <t xml:space="preserve">F77390</t>
  </si>
  <si>
    <t xml:space="preserve">928099/004</t>
  </si>
  <si>
    <t xml:space="preserve">087605</t>
  </si>
  <si>
    <t xml:space="preserve">ADAPT-A-LIFT GROUP (WA)</t>
  </si>
  <si>
    <t xml:space="preserve">F77349</t>
  </si>
  <si>
    <t xml:space="preserve">928100/001</t>
  </si>
  <si>
    <t xml:space="preserve">F77562</t>
  </si>
  <si>
    <t xml:space="preserve">C1513</t>
  </si>
  <si>
    <t xml:space="preserve">F77563</t>
  </si>
  <si>
    <t xml:space="preserve">C1514</t>
  </si>
  <si>
    <t xml:space="preserve">GP30UX</t>
  </si>
  <si>
    <t xml:space="preserve">F77567</t>
  </si>
  <si>
    <t xml:space="preserve">C1515</t>
  </si>
  <si>
    <t xml:space="preserve">F77564</t>
  </si>
  <si>
    <t xml:space="preserve">C1516</t>
  </si>
  <si>
    <t xml:space="preserve">F77568</t>
  </si>
  <si>
    <t xml:space="preserve">C1517</t>
  </si>
  <si>
    <t xml:space="preserve">F77565</t>
  </si>
  <si>
    <t xml:space="preserve">C1518</t>
  </si>
  <si>
    <t xml:space="preserve">GP35UX</t>
  </si>
  <si>
    <t xml:space="preserve">F77569</t>
  </si>
  <si>
    <t xml:space="preserve">C1519</t>
  </si>
  <si>
    <t xml:space="preserve">F77570</t>
  </si>
  <si>
    <t xml:space="preserve">C1520</t>
  </si>
  <si>
    <t xml:space="preserve">F77566</t>
  </si>
  <si>
    <t xml:space="preserve">C1521</t>
  </si>
  <si>
    <t xml:space="preserve">ERP25UX</t>
  </si>
  <si>
    <t xml:space="preserve">F77571</t>
  </si>
  <si>
    <t xml:space="preserve">C1522</t>
  </si>
  <si>
    <t xml:space="preserve">F78123</t>
  </si>
  <si>
    <t xml:space="preserve">C1486</t>
  </si>
  <si>
    <t xml:space="preserve">F78122</t>
  </si>
  <si>
    <t xml:space="preserve">C1487</t>
  </si>
  <si>
    <t xml:space="preserve">F78121</t>
  </si>
  <si>
    <t xml:space="preserve">C1488</t>
  </si>
  <si>
    <t xml:space="preserve">F78120</t>
  </si>
  <si>
    <t xml:space="preserve">C1489</t>
  </si>
  <si>
    <t xml:space="preserve">F78119</t>
  </si>
  <si>
    <t xml:space="preserve">C1490</t>
  </si>
  <si>
    <t xml:space="preserve">F78118</t>
  </si>
  <si>
    <t xml:space="preserve">C1491</t>
  </si>
  <si>
    <t xml:space="preserve">F78117</t>
  </si>
  <si>
    <t xml:space="preserve">C1492</t>
  </si>
  <si>
    <t xml:space="preserve">F78853</t>
  </si>
  <si>
    <t xml:space="preserve">102236</t>
  </si>
  <si>
    <t xml:space="preserve">F78855</t>
  </si>
  <si>
    <t xml:space="preserve">102237</t>
  </si>
  <si>
    <t xml:space="preserve">F78852</t>
  </si>
  <si>
    <t xml:space="preserve">102238</t>
  </si>
  <si>
    <t xml:space="preserve">F78854</t>
  </si>
  <si>
    <t xml:space="preserve">102239</t>
  </si>
  <si>
    <t xml:space="preserve">000395</t>
  </si>
  <si>
    <t xml:space="preserve">DE LAGE LANDEN (RIVERINA)</t>
  </si>
  <si>
    <t xml:space="preserve">F78851</t>
  </si>
  <si>
    <t xml:space="preserve">102240</t>
  </si>
  <si>
    <t xml:space="preserve">F78776</t>
  </si>
  <si>
    <t xml:space="preserve">928479/001</t>
  </si>
  <si>
    <t xml:space="preserve">F78750</t>
  </si>
  <si>
    <t xml:space="preserve">928989/001</t>
  </si>
  <si>
    <t xml:space="preserve">F78751</t>
  </si>
  <si>
    <t xml:space="preserve">928989/002</t>
  </si>
  <si>
    <t xml:space="preserve">F78752</t>
  </si>
  <si>
    <t xml:space="preserve">928989/003</t>
  </si>
  <si>
    <t xml:space="preserve">F78757</t>
  </si>
  <si>
    <t xml:space="preserve">928990/001</t>
  </si>
  <si>
    <t xml:space="preserve">F78749</t>
  </si>
  <si>
    <t xml:space="preserve">928991/001</t>
  </si>
  <si>
    <t xml:space="preserve">801465</t>
  </si>
  <si>
    <t xml:space="preserve">SOUTH QUEENSLAND HANDLING</t>
  </si>
  <si>
    <t xml:space="preserve">F78856</t>
  </si>
  <si>
    <t xml:space="preserve">49907</t>
  </si>
  <si>
    <t xml:space="preserve">F78857</t>
  </si>
  <si>
    <t xml:space="preserve">49909</t>
  </si>
  <si>
    <t xml:space="preserve">F78858</t>
  </si>
  <si>
    <t xml:space="preserve">49910</t>
  </si>
  <si>
    <t xml:space="preserve">F78859</t>
  </si>
  <si>
    <t xml:space="preserve">49911</t>
  </si>
  <si>
    <t xml:space="preserve">F78860</t>
  </si>
  <si>
    <t xml:space="preserve">49912</t>
  </si>
  <si>
    <t xml:space="preserve">F78861</t>
  </si>
  <si>
    <t xml:space="preserve">49913</t>
  </si>
  <si>
    <t xml:space="preserve">F78862</t>
  </si>
  <si>
    <t xml:space="preserve">49914</t>
  </si>
  <si>
    <t xml:space="preserve">F78863</t>
  </si>
  <si>
    <t xml:space="preserve">49915</t>
  </si>
  <si>
    <t xml:space="preserve">F78864</t>
  </si>
  <si>
    <t xml:space="preserve">49916</t>
  </si>
  <si>
    <t xml:space="preserve">F78865</t>
  </si>
  <si>
    <t xml:space="preserve">49917</t>
  </si>
  <si>
    <t xml:space="preserve">F79847</t>
  </si>
  <si>
    <t xml:space="preserve">N3036</t>
  </si>
  <si>
    <t xml:space="preserve">E875</t>
  </si>
  <si>
    <t xml:space="preserve">GP3.5N</t>
  </si>
  <si>
    <t xml:space="preserve">Cost Uplift</t>
  </si>
  <si>
    <t xml:space="preserve">Plant</t>
  </si>
  <si>
    <t xml:space="preserve">EUR to USD</t>
  </si>
  <si>
    <t xml:space="preserve">USA</t>
  </si>
  <si>
    <t xml:space="preserve">Greenville</t>
  </si>
  <si>
    <t xml:space="preserve">Berea</t>
  </si>
  <si>
    <t xml:space="preserve">EUR to AUD</t>
  </si>
  <si>
    <t xml:space="preserve">Ramos</t>
  </si>
  <si>
    <t xml:space="preserve">USD to AUD</t>
  </si>
  <si>
    <t xml:space="preserve">Netherlands</t>
  </si>
  <si>
    <t xml:space="preserve">Nijmegen</t>
  </si>
  <si>
    <t xml:space="preserve">AUD to USD</t>
  </si>
  <si>
    <t xml:space="preserve">Italy</t>
  </si>
  <si>
    <t xml:space="preserve">Masate</t>
  </si>
  <si>
    <t xml:space="preserve">Craigavon</t>
  </si>
  <si>
    <t xml:space="preserve">Ireland</t>
  </si>
  <si>
    <t xml:space="preserve">Oct</t>
  </si>
  <si>
    <t xml:space="preserve">June</t>
  </si>
  <si>
    <t xml:space="preserve">May</t>
  </si>
  <si>
    <t xml:space="preserve">NEW Q1  Cost Uplift</t>
  </si>
  <si>
    <t xml:space="preserve">GO to cost</t>
  </si>
  <si>
    <t xml:space="preserve">New table- STF2 2021</t>
  </si>
  <si>
    <t xml:space="preserve">AUD</t>
  </si>
  <si>
    <t xml:space="preserve">AU Port</t>
  </si>
  <si>
    <t xml:space="preserve">Irrelavant for CIF</t>
  </si>
  <si>
    <t xml:space="preserve">CNTRY</t>
  </si>
  <si>
    <t xml:space="preserve">MTyp</t>
  </si>
  <si>
    <t xml:space="preserve">Meta Sers</t>
  </si>
  <si>
    <t xml:space="preserve">ZFB3</t>
  </si>
  <si>
    <t xml:space="preserve">ZFB4</t>
  </si>
  <si>
    <t xml:space="preserve">ZFB5</t>
  </si>
  <si>
    <t xml:space="preserve">Total</t>
  </si>
  <si>
    <t xml:space="preserve">Variance by truck=&gt;invoiced by truck</t>
  </si>
  <si>
    <t xml:space="preserve">ZUNT</t>
  </si>
  <si>
    <t xml:space="preserve">001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</si>
  <si>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</si>
  <si>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</si>
  <si>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</si>
  <si>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</si>
  <si>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</si>
  <si>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010</t>
  </si>
  <si>
    <t xml:space="preserve">019</t>
  </si>
  <si>
    <t xml:space="preserve">024</t>
  </si>
  <si>
    <t xml:space="preserve">098</t>
  </si>
  <si>
    <t xml:space="preserve">099</t>
  </si>
  <si>
    <t xml:space="preserve">108</t>
  </si>
  <si>
    <t xml:space="preserve">114</t>
  </si>
  <si>
    <t xml:space="preserve">117</t>
  </si>
  <si>
    <t xml:space="preserve">118</t>
  </si>
  <si>
    <t xml:space="preserve">138</t>
  </si>
  <si>
    <t xml:space="preserve">160</t>
  </si>
  <si>
    <t xml:space="preserve">169</t>
  </si>
  <si>
    <t xml:space="preserve">171</t>
  </si>
  <si>
    <t xml:space="preserve">172</t>
  </si>
  <si>
    <t xml:space="preserve">173</t>
  </si>
  <si>
    <t xml:space="preserve">174</t>
  </si>
  <si>
    <t xml:space="preserve">177</t>
  </si>
  <si>
    <t xml:space="preserve">185</t>
  </si>
  <si>
    <t xml:space="preserve">187</t>
  </si>
  <si>
    <t xml:space="preserve">203</t>
  </si>
  <si>
    <t xml:space="preserve">210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</si>
  <si>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</si>
  <si>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</si>
  <si>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</si>
  <si>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</si>
  <si>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</si>
  <si>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</si>
  <si>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222</t>
  </si>
  <si>
    <t xml:space="preserve">224</t>
  </si>
  <si>
    <t xml:space="preserve">225</t>
  </si>
  <si>
    <t xml:space="preserve">226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</si>
  <si>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</si>
  <si>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</si>
  <si>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</si>
  <si>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</si>
  <si>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</si>
  <si>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</si>
  <si>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236</t>
  </si>
  <si>
    <t xml:space="preserve">238</t>
  </si>
  <si>
    <t xml:space="preserve">240</t>
  </si>
  <si>
    <t xml:space="preserve">241</t>
  </si>
  <si>
    <t xml:space="preserve">244</t>
  </si>
  <si>
    <t xml:space="preserve">245</t>
  </si>
  <si>
    <t xml:space="preserve">249</t>
  </si>
  <si>
    <t xml:space="preserve">253</t>
  </si>
  <si>
    <t xml:space="preserve">257</t>
  </si>
  <si>
    <t xml:space="preserve">261</t>
  </si>
  <si>
    <t xml:space="preserve">262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</si>
  <si>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</si>
  <si>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</si>
  <si>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</si>
  <si>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</si>
  <si>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</si>
  <si>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</si>
  <si>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273</t>
  </si>
  <si>
    <t xml:space="preserve">274</t>
  </si>
  <si>
    <t xml:space="preserve">276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</si>
  <si>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</si>
  <si>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</si>
  <si>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</si>
  <si>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</si>
  <si>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</si>
  <si>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</si>
  <si>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</si>
  <si>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287</t>
  </si>
  <si>
    <t xml:space="preserve">288</t>
  </si>
  <si>
    <t xml:space="preserve">289</t>
  </si>
  <si>
    <t xml:space="preserve">290</t>
  </si>
  <si>
    <t xml:space="preserve">292</t>
  </si>
  <si>
    <t xml:space="preserve">295</t>
  </si>
  <si>
    <t xml:space="preserve">299</t>
  </si>
  <si>
    <t xml:space="preserve">370</t>
  </si>
  <si>
    <t xml:space="preserve">372</t>
  </si>
  <si>
    <t xml:space="preserve">373</t>
  </si>
  <si>
    <t xml:space="preserve">374</t>
  </si>
  <si>
    <t xml:space="preserve">377</t>
  </si>
  <si>
    <t xml:space="preserve">378</t>
  </si>
  <si>
    <t xml:space="preserve">379</t>
  </si>
  <si>
    <t xml:space="preserve">402</t>
  </si>
  <si>
    <t xml:space="preserve">404</t>
  </si>
  <si>
    <t xml:space="preserve">408</t>
  </si>
  <si>
    <t xml:space="preserve">411</t>
  </si>
  <si>
    <t xml:space="preserve">413</t>
  </si>
  <si>
    <t xml:space="preserve">416</t>
  </si>
  <si>
    <t xml:space="preserve">417</t>
  </si>
  <si>
    <t xml:space="preserve">418</t>
  </si>
  <si>
    <t xml:space="preserve">419</t>
  </si>
  <si>
    <t xml:space="preserve">428</t>
  </si>
  <si>
    <t xml:space="preserve">433</t>
  </si>
  <si>
    <t xml:space="preserve">435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</si>
  <si>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</si>
  <si>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</si>
  <si>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</si>
  <si>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</si>
  <si>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</si>
  <si>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</si>
  <si>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</si>
  <si>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</si>
  <si>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</si>
  <si>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447</t>
  </si>
  <si>
    <t xml:space="preserve">448</t>
  </si>
  <si>
    <t xml:space="preserve">449</t>
  </si>
  <si>
    <t xml:space="preserve">450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</si>
  <si>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</si>
  <si>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</si>
  <si>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</si>
  <si>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</si>
  <si>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</si>
  <si>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460</t>
  </si>
  <si>
    <t xml:space="preserve">462</t>
  </si>
  <si>
    <t xml:space="preserve">463</t>
  </si>
  <si>
    <t xml:space="preserve">464</t>
  </si>
  <si>
    <t xml:space="preserve">466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</si>
  <si>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</si>
  <si>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</si>
  <si>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</si>
  <si>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</si>
  <si>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</si>
  <si>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</si>
  <si>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</si>
  <si>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</si>
  <si>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</si>
  <si>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485</t>
  </si>
  <si>
    <t xml:space="preserve">495</t>
  </si>
  <si>
    <t xml:space="preserve">497</t>
  </si>
  <si>
    <t xml:space="preserve">801</t>
  </si>
  <si>
    <t xml:space="preserve">802</t>
  </si>
  <si>
    <t xml:space="preserve">807</t>
  </si>
  <si>
    <t xml:space="preserve">809</t>
  </si>
  <si>
    <t xml:space="preserve">810</t>
  </si>
  <si>
    <t xml:space="preserve">812</t>
  </si>
  <si>
    <t xml:space="preserve">813</t>
  </si>
  <si>
    <t xml:space="preserve">814</t>
  </si>
  <si>
    <t xml:space="preserve">815</t>
  </si>
  <si>
    <t xml:space="preserve">818</t>
  </si>
  <si>
    <t xml:space="preserve">819</t>
  </si>
  <si>
    <t xml:space="preserve">820</t>
  </si>
  <si>
    <t xml:space="preserve">821</t>
  </si>
  <si>
    <t xml:space="preserve">826</t>
  </si>
  <si>
    <t xml:space="preserve">827</t>
  </si>
  <si>
    <t xml:space="preserve">829</t>
  </si>
  <si>
    <t xml:space="preserve">839</t>
  </si>
  <si>
    <t xml:space="preserve">841</t>
  </si>
  <si>
    <t xml:space="preserve">842</t>
  </si>
  <si>
    <t xml:space="preserve">843</t>
  </si>
  <si>
    <t xml:space="preserve">845</t>
  </si>
  <si>
    <t xml:space="preserve">846</t>
  </si>
  <si>
    <t xml:space="preserve">847</t>
  </si>
  <si>
    <t xml:space="preserve">849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</si>
  <si>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</si>
  <si>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</si>
  <si>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</si>
  <si>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</si>
  <si>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</si>
  <si>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</si>
  <si>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860</t>
  </si>
  <si>
    <t xml:space="preserve">861</t>
  </si>
  <si>
    <t xml:space="preserve">862</t>
  </si>
  <si>
    <t xml:space="preserve">865</t>
  </si>
  <si>
    <t xml:space="preserve">867</t>
  </si>
  <si>
    <t xml:space="preserve">868</t>
  </si>
  <si>
    <t xml:space="preserve">869</t>
  </si>
  <si>
    <t xml:space="preserve">871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</si>
  <si>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</si>
  <si>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</si>
  <si>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</si>
  <si>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</si>
  <si>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</si>
  <si>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881</t>
  </si>
  <si>
    <t xml:space="preserve">882</t>
  </si>
  <si>
    <t xml:space="preserve">883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</si>
  <si>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</si>
  <si>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</si>
  <si>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</si>
  <si>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</si>
  <si>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</si>
  <si>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</si>
  <si>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</si>
  <si>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</si>
  <si>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</si>
  <si>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</si>
  <si>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</si>
  <si>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</si>
  <si>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</si>
  <si>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</si>
  <si>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</si>
  <si>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905</t>
  </si>
  <si>
    <t xml:space="preserve">908</t>
  </si>
  <si>
    <t xml:space="preserve">909</t>
  </si>
  <si>
    <t xml:space="preserve">910</t>
  </si>
  <si>
    <t xml:space="preserve">915</t>
  </si>
  <si>
    <t xml:space="preserve">917</t>
  </si>
  <si>
    <t xml:space="preserve">920</t>
  </si>
  <si>
    <t xml:space="preserve">925</t>
  </si>
  <si>
    <t xml:space="preserve">935</t>
  </si>
  <si>
    <t xml:space="preserve">938</t>
  </si>
  <si>
    <t xml:space="preserve">939</t>
  </si>
  <si>
    <t xml:space="preserve">943</t>
  </si>
  <si>
    <t xml:space="preserve">955</t>
  </si>
  <si>
    <t xml:space="preserve">956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</si>
  <si>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</si>
  <si>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</si>
  <si>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</si>
  <si>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</si>
  <si>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</si>
  <si>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973</t>
  </si>
  <si>
    <t xml:space="preserve">974</t>
  </si>
  <si>
    <t xml:space="preserve">976</t>
  </si>
  <si>
    <t xml:space="preserve">978</t>
  </si>
  <si>
    <t xml:space="preserve">979</t>
  </si>
  <si>
    <t xml:space="preserve">985</t>
  </si>
  <si>
    <t xml:space="preserve">992</t>
  </si>
  <si>
    <t xml:space="preserve">3B0</t>
  </si>
  <si>
    <t xml:space="preserve">3B1</t>
  </si>
  <si>
    <t xml:space="preserve">3B3</t>
  </si>
  <si>
    <t xml:space="preserve">3B5</t>
  </si>
  <si>
    <t xml:space="preserve">3B6</t>
  </si>
  <si>
    <t xml:space="preserve">3B7</t>
  </si>
  <si>
    <t xml:space="preserve">3C1</t>
  </si>
  <si>
    <t xml:space="preserve">3C2</t>
  </si>
  <si>
    <t xml:space="preserve">3C3</t>
  </si>
  <si>
    <t xml:space="preserve">7R0</t>
  </si>
  <si>
    <t xml:space="preserve">7R1</t>
  </si>
  <si>
    <t xml:space="preserve">7R3</t>
  </si>
  <si>
    <t xml:space="preserve">7R5</t>
  </si>
  <si>
    <t xml:space="preserve">7R6</t>
  </si>
  <si>
    <t xml:space="preserve">7R7</t>
  </si>
  <si>
    <t xml:space="preserve">7S1</t>
  </si>
  <si>
    <t xml:space="preserve">7S2</t>
  </si>
  <si>
    <t xml:space="preserve">7S3</t>
  </si>
  <si>
    <t xml:space="preserve">396</t>
  </si>
  <si>
    <t xml:space="preserve">366</t>
  </si>
  <si>
    <t xml:space="preserve">406</t>
  </si>
  <si>
    <t xml:space="preserve">432</t>
  </si>
  <si>
    <t xml:space="preserve">254</t>
  </si>
  <si>
    <t xml:space="preserve">3C0</t>
  </si>
  <si>
    <t xml:space="preserve">3C4</t>
  </si>
  <si>
    <t xml:space="preserve">7S4</t>
  </si>
  <si>
    <t xml:space="preserve">944</t>
  </si>
  <si>
    <t xml:space="preserve">7S5</t>
  </si>
  <si>
    <t xml:space="preserve">3C5</t>
  </si>
  <si>
    <t xml:space="preserve">6W9</t>
  </si>
  <si>
    <t xml:space="preserve">3D4</t>
  </si>
  <si>
    <t xml:space="preserve">3D0</t>
  </si>
  <si>
    <t xml:space="preserve">7T0</t>
  </si>
  <si>
    <t xml:space="preserve">7T1</t>
  </si>
  <si>
    <t xml:space="preserve">674</t>
  </si>
  <si>
    <t xml:space="preserve">3C6</t>
  </si>
  <si>
    <t xml:space="preserve">7S6</t>
  </si>
  <si>
    <t xml:space="preserve">3D1</t>
  </si>
  <si>
    <t xml:space="preserve">250</t>
  </si>
  <si>
    <t xml:space="preserve">Row Labels</t>
  </si>
  <si>
    <t xml:space="preserve">Class</t>
  </si>
  <si>
    <t xml:space="preserve">Hyster</t>
  </si>
  <si>
    <t xml:space="preserve">Yale</t>
  </si>
  <si>
    <t xml:space="preserve">Grand Total</t>
  </si>
  <si>
    <t xml:space="preserve">I</t>
  </si>
  <si>
    <t xml:space="preserve">Class 1</t>
  </si>
  <si>
    <t xml:space="preserve">II</t>
  </si>
  <si>
    <t xml:space="preserve">Class 2</t>
  </si>
  <si>
    <t xml:space="preserve">III</t>
  </si>
  <si>
    <t xml:space="preserve">Class 3</t>
  </si>
  <si>
    <t xml:space="preserve">IV</t>
  </si>
  <si>
    <t xml:space="preserve">Class 4</t>
  </si>
  <si>
    <t xml:space="preserve">V</t>
  </si>
  <si>
    <t xml:space="preserve">Class 5 BT</t>
  </si>
  <si>
    <t xml:space="preserve">V-BT</t>
  </si>
  <si>
    <t xml:space="preserve">Class 5 NOT BT</t>
  </si>
  <si>
    <t xml:space="preserve">Brands=&gt;</t>
  </si>
  <si>
    <t xml:space="preserve">Hyster Series</t>
  </si>
  <si>
    <t xml:space="preserve">Yale Series</t>
  </si>
  <si>
    <t xml:space="preserve">&lt;=Brands</t>
  </si>
  <si>
    <t xml:space="preserve">M Series</t>
  </si>
  <si>
    <t xml:space="preserve">G807</t>
  </si>
  <si>
    <t xml:space="preserve">API</t>
  </si>
  <si>
    <t xml:space="preserve">A935</t>
  </si>
  <si>
    <t xml:space="preserve">A955</t>
  </si>
  <si>
    <t xml:space="preserve">K160/G807</t>
  </si>
  <si>
    <t xml:space="preserve">C219</t>
  </si>
  <si>
    <t xml:space="preserve">C883</t>
  </si>
  <si>
    <t xml:space="preserve">P006/H878</t>
  </si>
  <si>
    <t xml:space="preserve">Only from Berea US</t>
  </si>
  <si>
    <t xml:space="preserve">A268</t>
  </si>
  <si>
    <t xml:space="preserve">A968</t>
  </si>
  <si>
    <t xml:space="preserve">D299/D909</t>
  </si>
  <si>
    <t xml:space="preserve">A099</t>
  </si>
  <si>
    <t xml:space="preserve">A938</t>
  </si>
  <si>
    <t xml:space="preserve">A276</t>
  </si>
  <si>
    <t xml:space="preserve">A976</t>
  </si>
  <si>
    <t xml:space="preserve">A970</t>
  </si>
  <si>
    <t xml:space="preserve">A250</t>
  </si>
  <si>
    <t xml:space="preserve">A410</t>
  </si>
  <si>
    <t xml:space="preserve">SN</t>
  </si>
  <si>
    <t xml:space="preserve">A920</t>
  </si>
  <si>
    <t xml:space="preserve">A901</t>
  </si>
  <si>
    <t xml:space="preserve">Maximal</t>
  </si>
  <si>
    <t xml:space="preserve">A7S5</t>
  </si>
  <si>
    <t xml:space="preserve">C265</t>
  </si>
  <si>
    <t xml:space="preserve">C295</t>
  </si>
  <si>
    <t xml:space="preserve">A244</t>
  </si>
  <si>
    <t xml:space="preserve">A284</t>
  </si>
  <si>
    <t xml:space="preserve">A373</t>
  </si>
  <si>
    <t xml:space="preserve">A372</t>
  </si>
  <si>
    <t xml:space="preserve">A282</t>
  </si>
  <si>
    <t xml:space="preserve">A283</t>
  </si>
  <si>
    <t xml:space="preserve">E174</t>
  </si>
  <si>
    <t xml:space="preserve">D801</t>
  </si>
  <si>
    <t xml:space="preserve">H118</t>
  </si>
  <si>
    <t xml:space="preserve">E826</t>
  </si>
  <si>
    <t xml:space="preserve">A185</t>
  </si>
  <si>
    <t xml:space="preserve">A474</t>
  </si>
  <si>
    <t xml:space="preserve">A169</t>
  </si>
  <si>
    <t xml:space="preserve">A497</t>
  </si>
  <si>
    <t xml:space="preserve">A432</t>
  </si>
  <si>
    <t xml:space="preserve">A942</t>
  </si>
  <si>
    <t xml:space="preserve">D849</t>
  </si>
  <si>
    <t xml:space="preserve">E857</t>
  </si>
  <si>
    <t xml:space="preserve">C457</t>
  </si>
  <si>
    <t xml:space="preserve">C862</t>
  </si>
  <si>
    <t xml:space="preserve">B460</t>
  </si>
  <si>
    <t xml:space="preserve">B865</t>
  </si>
  <si>
    <t xml:space="preserve">B463</t>
  </si>
  <si>
    <t xml:space="preserve">B868</t>
  </si>
  <si>
    <t xml:space="preserve">B464</t>
  </si>
  <si>
    <t xml:space="preserve">B869</t>
  </si>
  <si>
    <t xml:space="preserve">C224</t>
  </si>
  <si>
    <t xml:space="preserve">B234</t>
  </si>
  <si>
    <t xml:space="preserve">B891</t>
  </si>
  <si>
    <t xml:space="preserve">B895</t>
  </si>
  <si>
    <t xml:space="preserve">C453</t>
  </si>
  <si>
    <t xml:space="preserve">D820</t>
  </si>
  <si>
    <t xml:space="preserve">C455</t>
  </si>
  <si>
    <t xml:space="preserve">D821</t>
  </si>
  <si>
    <t xml:space="preserve">C454</t>
  </si>
  <si>
    <t xml:space="preserve">D819</t>
  </si>
  <si>
    <t xml:space="preserve">E439</t>
  </si>
  <si>
    <t xml:space="preserve">E843</t>
  </si>
  <si>
    <t xml:space="preserve">C449</t>
  </si>
  <si>
    <t xml:space="preserve">C854</t>
  </si>
  <si>
    <t xml:space="preserve">D456</t>
  </si>
  <si>
    <t xml:space="preserve">D852</t>
  </si>
  <si>
    <t xml:space="preserve">C847</t>
  </si>
  <si>
    <t xml:space="preserve">B447</t>
  </si>
  <si>
    <t xml:space="preserve">B860</t>
  </si>
  <si>
    <t xml:space="preserve">B231</t>
  </si>
  <si>
    <t xml:space="preserve">B897</t>
  </si>
  <si>
    <t xml:space="preserve">B229</t>
  </si>
  <si>
    <t xml:space="preserve">B894</t>
  </si>
  <si>
    <t xml:space="preserve">Ruyi</t>
  </si>
  <si>
    <t xml:space="preserve">A7T1</t>
  </si>
  <si>
    <t xml:space="preserve">A7R5</t>
  </si>
  <si>
    <t xml:space="preserve">A7R0</t>
  </si>
  <si>
    <t xml:space="preserve">A3C3</t>
  </si>
  <si>
    <t xml:space="preserve">A3B6</t>
  </si>
  <si>
    <t xml:space="preserve">A7R6</t>
  </si>
  <si>
    <t xml:space="preserve">A3B3</t>
  </si>
  <si>
    <t xml:space="preserve">A3B7</t>
  </si>
  <si>
    <t xml:space="preserve">A7R7</t>
  </si>
  <si>
    <t xml:space="preserve">A3C7</t>
  </si>
  <si>
    <t xml:space="preserve">A7S7</t>
  </si>
  <si>
    <t xml:space="preserve">3C7</t>
  </si>
  <si>
    <t xml:space="preserve">A3C9</t>
  </si>
  <si>
    <t xml:space="preserve">A7S9</t>
  </si>
  <si>
    <t xml:space="preserve">3C9</t>
  </si>
  <si>
    <t xml:space="preserve">A3C8</t>
  </si>
  <si>
    <t xml:space="preserve">A7S8</t>
  </si>
  <si>
    <t xml:space="preserve">3C8</t>
  </si>
  <si>
    <t xml:space="preserve">D476</t>
  </si>
  <si>
    <t xml:space="preserve">D902</t>
  </si>
  <si>
    <t xml:space="preserve">C477</t>
  </si>
  <si>
    <t xml:space="preserve">C903</t>
  </si>
  <si>
    <t xml:space="preserve">A419</t>
  </si>
  <si>
    <t xml:space="preserve">A245</t>
  </si>
  <si>
    <t xml:space="preserve">E230</t>
  </si>
  <si>
    <t xml:space="preserve">E896</t>
  </si>
  <si>
    <t xml:space="preserve">C262</t>
  </si>
  <si>
    <t xml:space="preserve">C292</t>
  </si>
  <si>
    <t xml:space="preserve">C257</t>
  </si>
  <si>
    <t xml:space="preserve">C287</t>
  </si>
  <si>
    <t xml:space="preserve">Staxx</t>
  </si>
  <si>
    <t xml:space="preserve">A6W9</t>
  </si>
  <si>
    <t xml:space="preserve">BRD</t>
  </si>
  <si>
    <t xml:space="preserve">A489</t>
  </si>
  <si>
    <t xml:space="preserve">A989</t>
  </si>
  <si>
    <t xml:space="preserve">489</t>
  </si>
  <si>
    <t xml:space="preserve">H187</t>
  </si>
  <si>
    <t xml:space="preserve">C910</t>
  </si>
  <si>
    <t xml:space="preserve">J004</t>
  </si>
  <si>
    <t xml:space="preserve">G818</t>
  </si>
  <si>
    <t xml:space="preserve">H024</t>
  </si>
  <si>
    <t xml:space="preserve">G879</t>
  </si>
  <si>
    <t xml:space="preserve">B267</t>
  </si>
  <si>
    <t xml:space="preserve">B967</t>
  </si>
  <si>
    <t xml:space="preserve">H878</t>
  </si>
  <si>
    <t xml:space="preserve">D299</t>
  </si>
  <si>
    <t xml:space="preserve">D909</t>
  </si>
  <si>
    <t xml:space="preserve">G001</t>
  </si>
  <si>
    <t xml:space="preserve">D810</t>
  </si>
  <si>
    <t xml:space="preserve">P177</t>
  </si>
  <si>
    <t xml:space="preserve">D875</t>
  </si>
  <si>
    <t xml:space="preserve">K813</t>
  </si>
  <si>
    <t xml:space="preserve">A7T0</t>
  </si>
  <si>
    <t xml:space="preserve">P007</t>
  </si>
  <si>
    <t xml:space="preserve">J876</t>
  </si>
  <si>
    <t xml:space="preserve">N019</t>
  </si>
  <si>
    <t xml:space="preserve">J877</t>
  </si>
  <si>
    <t xml:space="preserve">C238</t>
  </si>
  <si>
    <t xml:space="preserve">B674</t>
  </si>
  <si>
    <t xml:space="preserve">D236</t>
  </si>
  <si>
    <t xml:space="preserve">N/A</t>
  </si>
  <si>
    <t xml:space="preserve">J008</t>
  </si>
  <si>
    <t xml:space="preserve">C917</t>
  </si>
  <si>
    <t xml:space="preserve">D917</t>
  </si>
  <si>
    <t xml:space="preserve">F214</t>
  </si>
  <si>
    <t xml:space="preserve">J117</t>
  </si>
  <si>
    <t xml:space="preserve">F222</t>
  </si>
  <si>
    <t xml:space="preserve">K117</t>
  </si>
  <si>
    <t xml:space="preserve">A404</t>
  </si>
  <si>
    <t xml:space="preserve">A921</t>
  </si>
  <si>
    <t xml:space="preserve">921</t>
  </si>
  <si>
    <t xml:space="preserve">India</t>
  </si>
  <si>
    <t xml:space="preserve">C289</t>
  </si>
  <si>
    <t xml:space="preserve">A366</t>
  </si>
  <si>
    <t xml:space="preserve">410</t>
  </si>
  <si>
    <t xml:space="preserve">942</t>
  </si>
  <si>
    <t xml:space="preserve">7S7</t>
  </si>
  <si>
    <t xml:space="preserve">7S9</t>
  </si>
  <si>
    <t xml:space="preserve">7S8</t>
  </si>
  <si>
    <t xml:space="preserve">989</t>
  </si>
  <si>
    <t xml:space="preserve">A418</t>
  </si>
  <si>
    <t xml:space="preserve">A428</t>
  </si>
  <si>
    <t xml:space="preserve">D847</t>
  </si>
  <si>
    <t xml:space="preserve">Not Offer</t>
  </si>
  <si>
    <t xml:space="preserve">A375</t>
  </si>
  <si>
    <t xml:space="preserve">375</t>
  </si>
  <si>
    <t xml:space="preserve">R177</t>
  </si>
  <si>
    <t xml:space="preserve">B978</t>
  </si>
  <si>
    <t xml:space="preserve">B979</t>
  </si>
  <si>
    <t xml:space="preserve">C3C1</t>
  </si>
  <si>
    <t xml:space="preserve">C7S1</t>
  </si>
  <si>
    <t xml:space="preserve">A388</t>
  </si>
  <si>
    <t xml:space="preserve">388</t>
  </si>
  <si>
    <t xml:space="preserve">A988</t>
  </si>
  <si>
    <t xml:space="preserve">988</t>
  </si>
  <si>
    <t xml:space="preserve">A229</t>
  </si>
  <si>
    <t xml:space="preserve">A392</t>
  </si>
  <si>
    <t xml:space="preserve">392</t>
  </si>
  <si>
    <t xml:space="preserve">Hangcha</t>
  </si>
  <si>
    <t xml:space="preserve">A396</t>
  </si>
  <si>
    <t xml:space="preserve">A253</t>
  </si>
  <si>
    <t xml:space="preserve">A249</t>
  </si>
  <si>
    <t xml:space="preserve">A280</t>
  </si>
  <si>
    <t xml:space="preserve">A485</t>
  </si>
  <si>
    <t xml:space="preserve">A925</t>
  </si>
  <si>
    <t xml:space="preserve">B224</t>
  </si>
  <si>
    <t xml:space="preserve">B238</t>
  </si>
  <si>
    <t xml:space="preserve">B265</t>
  </si>
  <si>
    <t xml:space="preserve">B295</t>
  </si>
  <si>
    <t xml:space="preserve">C236</t>
  </si>
  <si>
    <t xml:space="preserve">C299</t>
  </si>
  <si>
    <t xml:space="preserve">C909</t>
  </si>
  <si>
    <t xml:space="preserve">D264</t>
  </si>
  <si>
    <t xml:space="preserve">D439</t>
  </si>
  <si>
    <t xml:space="preserve">D843</t>
  </si>
  <si>
    <t xml:space="preserve">D861</t>
  </si>
  <si>
    <t xml:space="preserve">E214</t>
  </si>
  <si>
    <t xml:space="preserve">E222</t>
  </si>
  <si>
    <t xml:space="preserve">E470</t>
  </si>
  <si>
    <t xml:space="preserve">E815</t>
  </si>
  <si>
    <t xml:space="preserve">Class 5 not BT</t>
  </si>
  <si>
    <t xml:space="preserve">F878</t>
  </si>
  <si>
    <t xml:space="preserve">F879</t>
  </si>
  <si>
    <t xml:space="preserve">G024</t>
  </si>
  <si>
    <t xml:space="preserve">H008</t>
  </si>
  <si>
    <t xml:space="preserve">H876</t>
  </si>
  <si>
    <t xml:space="preserve">H877</t>
  </si>
  <si>
    <t xml:space="preserve">L006</t>
  </si>
  <si>
    <t xml:space="preserve">L019</t>
  </si>
  <si>
    <t xml:space="preserve">N007</t>
  </si>
  <si>
    <t xml:space="preserve">A290</t>
  </si>
  <si>
    <t xml:space="preserve">A408</t>
  </si>
  <si>
    <t xml:space="preserve">A411</t>
  </si>
  <si>
    <t xml:space="preserve">A413</t>
  </si>
  <si>
    <t xml:space="preserve">A417</t>
  </si>
  <si>
    <t xml:space="preserve">A973</t>
  </si>
  <si>
    <t xml:space="preserve">C447</t>
  </si>
  <si>
    <t xml:space="preserve">C860</t>
  </si>
  <si>
    <t xml:space="preserve">A406</t>
  </si>
  <si>
    <t xml:space="preserve">961</t>
  </si>
  <si>
    <t xml:space="preserve">AOP</t>
  </si>
  <si>
    <t xml:space="preserve">US Plant</t>
  </si>
  <si>
    <t xml:space="preserve">USD to</t>
  </si>
  <si>
    <t xml:space="preserve">China Plant</t>
  </si>
  <si>
    <t xml:space="preserve">CNY to</t>
  </si>
  <si>
    <t xml:space="preserve">Europe Plant</t>
  </si>
  <si>
    <t xml:space="preserve">EUR to</t>
  </si>
  <si>
    <t xml:space="preserve">UK Plant</t>
  </si>
  <si>
    <t xml:space="preserve">GBP to</t>
  </si>
  <si>
    <t xml:space="preserve">JPY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</si>
</sst>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m/d/yyyy"/>
    <numFmt numFmtId="166" formatCode="_-\$* #,##0_-;&quot;-$&quot;* #,##0_-;_-\$* \-??_-;_-@"/>
    <numFmt numFmtId="167" formatCode="_-[$$-409]* #,##0.00_ ;_-[$$-409]* \-#,##0.00\ ;_-[$$-409]* \-??_ ;_-@_ "/>
    <numFmt numFmtId="168" formatCode="_-\$* #,##0.00_-;&quot;-$&quot;* #,##0.00_-;_-\$* \-??_-;_-@"/>
    <numFmt numFmtId="169" formatCode="0.00%"/>
    <numFmt numFmtId="170" formatCode="0%"/>
    <numFmt numFmtId="171" formatCode="0.0%"/>
    <numFmt numFmtId="172" formatCode="General"/>
    <numFmt numFmtId="173" formatCode="_-* #,##0.00_-;\-* #,##0.00_-;_-* \-??_-;_-@"/>
    <numFmt numFmtId="174" formatCode="_-* #,##0_-;\-* #,##0_-;_-* \-??_-;_-@"/>
    <numFmt numFmtId="175" formatCode="0.00"/>
    <numFmt numFmtId="176" formatCode="0.00000"/>
    <numFmt numFmtId="177" formatCode="0.0000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i val="true"/>
      <sz val="9"/>
      <color rgb="FF000000"/>
      <name val="Calibri"/>
      <family val="0"/>
      <charset val="1"/>
    </font>
    <font>
      <b val="true"/>
      <sz val="10"/>
      <color rgb="FF9C5700"/>
      <name val="Calibri"/>
      <family val="0"/>
      <charset val="1"/>
    </font>
    <font>
      <b val="true"/>
      <sz val="9"/>
      <color rgb="FFFF0000"/>
      <name val="Calibri"/>
      <family val="0"/>
      <charset val="1"/>
    </font>
    <font>
      <sz val="10"/>
      <color rgb="FFFF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9C57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DDD9C3"/>
        <bgColor rgb="FFD8D8D8"/>
      </patternFill>
    </fill>
    <fill>
      <patternFill patternType="solid">
        <fgColor rgb="FFD8D8D8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EB9C"/>
      </patternFill>
    </fill>
    <fill>
      <patternFill patternType="solid">
        <fgColor rgb="FF99FF66"/>
        <bgColor rgb="FFDDD9C3"/>
      </patternFill>
    </fill>
    <fill>
      <patternFill patternType="solid">
        <fgColor rgb="FFFFEB9C"/>
        <bgColor rgb="FFFFE699"/>
      </patternFill>
    </fill>
    <fill>
      <patternFill patternType="solid">
        <fgColor rgb="FFDBE5F1"/>
        <bgColor rgb="FFDCE6F1"/>
      </patternFill>
    </fill>
    <fill>
      <patternFill patternType="solid">
        <fgColor rgb="FFE5B8B7"/>
        <bgColor rgb="FFDDD9C3"/>
      </patternFill>
    </fill>
    <fill>
      <patternFill patternType="solid">
        <fgColor rgb="FFFFE699"/>
        <bgColor rgb="FFFFEB9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BE5F1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 diagonalUp="false" diagonalDown="false">
      <left/>
      <right style="medium">
        <color rgb="FFA6A6A6"/>
      </right>
      <top style="medium">
        <color rgb="FFA6A6A6"/>
      </top>
      <bottom/>
      <diagonal/>
    </border>
    <border diagonalUp="false" diagonalDown="false">
      <left/>
      <right/>
      <top/>
      <bottom style="medium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5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10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9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1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">
    <dxf>
      <fill>
        <patternFill patternType="solid">
          <fgColor rgb="FFDDD9C3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99"/>
        </patternFill>
      </fill>
    </dxf>
    <dxf>
      <fill>
        <patternFill patternType="solid">
          <fgColor rgb="FF99FF66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FF9C5700"/>
        </patternFill>
      </fill>
    </dxf>
    <dxf>
      <fill>
        <patternFill patternType="solid">
          <fgColor rgb="FFD8D8D8"/>
        </patternFill>
      </fill>
    </dxf>
    <dxf>
      <fill>
        <patternFill patternType="solid">
          <fgColor rgb="FFDBE5F1"/>
        </patternFill>
      </fill>
    </dxf>
    <dxf>
      <fill>
        <patternFill patternType="solid">
          <fgColor rgb="FFE5B8B7"/>
        </patternFill>
      </fill>
    </dxf>
    <dxf>
      <font>
        <b val="1"/>
        <color rgb="FFFF0000"/>
      </font>
      <fill>
        <patternFill>
          <bgColor rgb="00FFFFFF"/>
        </patternFill>
      </fill>
    </dxf>
    <dxf>
      <fill>
        <patternFill patternType="solid">
          <f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5B8B7"/>
      <rgbColor rgb="FF808080"/>
      <rgbColor rgb="FF9999FF"/>
      <rgbColor rgb="FF993366"/>
      <rgbColor rgb="FFFFEB9C"/>
      <rgbColor rgb="FFDCE6F1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BE5F1"/>
      <rgbColor rgb="FFDDD9C3"/>
      <rgbColor rgb="FFFFFF99"/>
      <rgbColor rgb="FF95B3D7"/>
      <rgbColor rgb="FFFF99CC"/>
      <rgbColor rgb="FFCC99FF"/>
      <rgbColor rgb="FFFFE699"/>
      <rgbColor rgb="FF3366FF"/>
      <rgbColor rgb="FF33CCCC"/>
      <rgbColor rgb="FF99FF66"/>
      <rgbColor rgb="FFFFC000"/>
      <rgbColor rgb="FFFF9900"/>
      <rgbColor rgb="FFFF6600"/>
      <rgbColor rgb="FF666699"/>
      <rgbColor rgb="FFA6A6A6"/>
      <rgbColor rgb="FF002060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4.43359375" defaultRowHeight="15" zeroHeight="false" outlineLevelRow="0" outlineLevelCol="0"/>
  <cols>
    <col collapsed="false" customWidth="true" hidden="false" outlineLevel="0" max="3" min="1" style="0" width="10.43"/>
    <col collapsed="false" customWidth="true" hidden="false" outlineLevel="0" max="4" min="4" style="0" width="10.14"/>
    <col collapsed="false" customWidth="true" hidden="false" outlineLevel="0" max="5" min="5" style="0" width="23.71"/>
    <col collapsed="false" customWidth="true" hidden="false" outlineLevel="0" max="6" min="6" style="0" width="12.43"/>
    <col collapsed="false" customWidth="true" hidden="false" outlineLevel="0" max="7" min="7" style="0" width="10"/>
    <col collapsed="false" customWidth="true" hidden="false" outlineLevel="0" max="8" min="8" style="0" width="13.29"/>
    <col collapsed="false" customWidth="true" hidden="false" outlineLevel="0" max="10" min="9" style="0" width="9"/>
    <col collapsed="false" customWidth="true" hidden="false" outlineLevel="0" max="11" min="11" style="0" width="5.86"/>
    <col collapsed="false" customWidth="true" hidden="false" outlineLevel="0" max="12" min="12" style="0" width="11.29"/>
    <col collapsed="false" customWidth="true" hidden="false" outlineLevel="0" max="13" min="13" style="0" width="11.71"/>
    <col collapsed="false" customWidth="true" hidden="false" outlineLevel="0" max="14" min="14" style="0" width="9"/>
    <col collapsed="false" customWidth="true" hidden="false" outlineLevel="0" max="15" min="15" style="0" width="7.86"/>
    <col collapsed="false" customWidth="true" hidden="true" outlineLevel="0" max="16" min="16" style="0" width="11"/>
    <col collapsed="false" customWidth="true" hidden="true" outlineLevel="0" max="17" min="17" style="0" width="9.29"/>
    <col collapsed="false" customWidth="true" hidden="true" outlineLevel="0" max="18" min="18" style="0" width="9.43"/>
    <col collapsed="false" customWidth="true" hidden="true" outlineLevel="0" max="19" min="19" style="0" width="10.14"/>
    <col collapsed="false" customWidth="true" hidden="true" outlineLevel="0" max="20" min="20" style="0" width="8.86"/>
    <col collapsed="false" customWidth="true" hidden="true" outlineLevel="0" max="21" min="21" style="0" width="11.71"/>
    <col collapsed="false" customWidth="true" hidden="true" outlineLevel="0" max="22" min="22" style="0" width="1.57"/>
    <col collapsed="false" customWidth="true" hidden="true" outlineLevel="0" max="23" min="23" style="0" width="7.43"/>
    <col collapsed="false" customWidth="true" hidden="true" outlineLevel="0" max="24" min="24" style="0" width="11"/>
    <col collapsed="false" customWidth="true" hidden="true" outlineLevel="0" max="25" min="25" style="0" width="21.57"/>
    <col collapsed="false" customWidth="true" hidden="true" outlineLevel="0" max="26" min="26" style="0" width="6.85"/>
    <col collapsed="false" customWidth="true" hidden="false" outlineLevel="0" max="27" min="27" style="0" width="21.71"/>
    <col collapsed="false" customWidth="true" hidden="false" outlineLevel="0" max="28" min="28" style="0" width="10.71"/>
    <col collapsed="false" customWidth="true" hidden="false" outlineLevel="0" max="29" min="29" style="0" width="11.71"/>
    <col collapsed="false" customWidth="true" hidden="false" outlineLevel="0" max="31" min="30" style="0" width="10.85"/>
    <col collapsed="false" customWidth="true" hidden="false" outlineLevel="0" max="32" min="32" style="0" width="12.71"/>
    <col collapsed="false" customWidth="true" hidden="false" outlineLevel="0" max="33" min="33" style="0" width="13.15"/>
    <col collapsed="false" customWidth="true" hidden="false" outlineLevel="0" max="34" min="34" style="0" width="13"/>
    <col collapsed="false" customWidth="true" hidden="true" outlineLevel="0" max="35" min="35" style="0" width="11.71"/>
    <col collapsed="false" customWidth="true" hidden="true" outlineLevel="0" max="36" min="36" style="0" width="11.14"/>
    <col collapsed="false" customWidth="true" hidden="true" outlineLevel="0" max="37" min="37" style="0" width="11.85"/>
    <col collapsed="false" customWidth="true" hidden="true" outlineLevel="0" max="38" min="38" style="0" width="13.43"/>
    <col collapsed="false" customWidth="true" hidden="true" outlineLevel="0" max="39" min="39" style="0" width="14.57"/>
    <col collapsed="false" customWidth="true" hidden="false" outlineLevel="0" max="40" min="40" style="0" width="9"/>
    <col collapsed="false" customWidth="true" hidden="false" outlineLevel="0" max="42" min="42" style="0" width="11.85"/>
    <col collapsed="false" customWidth="true" hidden="false" outlineLevel="0" max="43" min="43" style="0" width="11.43"/>
    <col collapsed="false" customWidth="true" hidden="false" outlineLevel="0" max="44" min="44" style="0" width="11"/>
    <col collapsed="false" customWidth="true" hidden="false" outlineLevel="0" max="45" min="45" style="0" width="10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3" t="s">
        <v>2</v>
      </c>
      <c r="O1" s="3"/>
      <c r="P1" s="4"/>
      <c r="Q1" s="4"/>
      <c r="R1" s="4"/>
      <c r="S1" s="4"/>
      <c r="T1" s="4"/>
      <c r="U1" s="5"/>
      <c r="V1" s="4"/>
      <c r="W1" s="4"/>
      <c r="X1" s="4"/>
      <c r="Y1" s="4"/>
      <c r="Z1" s="4"/>
      <c r="AA1" s="6"/>
      <c r="AB1" s="7" t="s">
        <v>3</v>
      </c>
      <c r="AC1" s="7" t="s">
        <v>4</v>
      </c>
      <c r="AD1" s="8"/>
      <c r="AE1" s="8"/>
      <c r="AF1" s="6"/>
      <c r="AG1" s="9"/>
      <c r="AH1" s="9" t="s">
        <v>5</v>
      </c>
      <c r="AI1" s="6"/>
      <c r="AJ1" s="6"/>
      <c r="AK1" s="6"/>
      <c r="AL1" s="10"/>
      <c r="AM1" s="11" t="n">
        <v>0.05</v>
      </c>
      <c r="AN1" s="10"/>
      <c r="AO1" s="6"/>
      <c r="AP1" s="6"/>
      <c r="AQ1" s="6"/>
      <c r="AR1" s="6"/>
      <c r="AS1" s="6"/>
    </row>
    <row r="2" customFormat="false" ht="12.75" hidden="false" customHeight="true" outlineLevel="0" collapsed="false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5" t="s">
        <v>16</v>
      </c>
      <c r="L2" s="16" t="s">
        <v>17</v>
      </c>
      <c r="M2" s="17" t="s">
        <v>18</v>
      </c>
      <c r="N2" s="18" t="s">
        <v>19</v>
      </c>
      <c r="O2" s="19" t="s">
        <v>20</v>
      </c>
      <c r="P2" s="20" t="s">
        <v>21</v>
      </c>
      <c r="Q2" s="20" t="s">
        <v>22</v>
      </c>
      <c r="R2" s="21" t="s">
        <v>23</v>
      </c>
      <c r="S2" s="21" t="s">
        <v>24</v>
      </c>
      <c r="T2" s="22" t="s">
        <v>25</v>
      </c>
      <c r="U2" s="23" t="s">
        <v>26</v>
      </c>
      <c r="V2" s="20"/>
      <c r="W2" s="20" t="s">
        <v>14</v>
      </c>
      <c r="X2" s="24" t="s">
        <v>27</v>
      </c>
      <c r="Y2" s="20" t="s">
        <v>28</v>
      </c>
      <c r="Z2" s="20" t="s">
        <v>29</v>
      </c>
      <c r="AA2" s="25" t="s">
        <v>30</v>
      </c>
      <c r="AB2" s="26" t="s">
        <v>31</v>
      </c>
      <c r="AC2" s="26" t="s">
        <v>32</v>
      </c>
      <c r="AD2" s="27" t="s">
        <v>33</v>
      </c>
      <c r="AE2" s="27" t="s">
        <v>34</v>
      </c>
      <c r="AF2" s="28" t="s">
        <v>35</v>
      </c>
      <c r="AG2" s="29" t="s">
        <v>36</v>
      </c>
      <c r="AH2" s="30" t="s">
        <v>37</v>
      </c>
      <c r="AI2" s="28" t="s">
        <v>38</v>
      </c>
      <c r="AJ2" s="28" t="s">
        <v>39</v>
      </c>
      <c r="AK2" s="28" t="s">
        <v>40</v>
      </c>
      <c r="AL2" s="31" t="s">
        <v>41</v>
      </c>
      <c r="AM2" s="28" t="s">
        <v>42</v>
      </c>
      <c r="AN2" s="31" t="s">
        <v>43</v>
      </c>
      <c r="AO2" s="32"/>
      <c r="AP2" s="32"/>
      <c r="AQ2" s="32"/>
      <c r="AR2" s="32"/>
      <c r="AS2" s="32"/>
    </row>
    <row r="3" customFormat="false" ht="12.75" hidden="false" customHeight="true" outlineLevel="0" collapsed="false">
      <c r="A3" s="33" t="str">
        <f aca="false">'Input - Bookings'!A299</f>
        <v>1-23</v>
      </c>
      <c r="B3" s="34" t="str">
        <f aca="false">'Input - Bookings'!C299</f>
        <v>P</v>
      </c>
      <c r="C3" s="34" t="str">
        <f aca="false">'Input - Bookings'!H299</f>
        <v>AU</v>
      </c>
      <c r="D3" s="35" t="str">
        <f aca="false">'Input - Bookings'!E299</f>
        <v>067</v>
      </c>
      <c r="E3" s="35" t="str">
        <f aca="false">'Input - Bookings'!G299</f>
        <v>UNALLOCATED - YALE AUS</v>
      </c>
      <c r="F3" s="35" t="str">
        <f aca="false">'Input - Bookings'!I299</f>
        <v>F77231</v>
      </c>
      <c r="G3" s="35" t="str">
        <f aca="false">'Input - Bookings'!L299</f>
        <v>A7S1</v>
      </c>
      <c r="H3" s="35" t="str">
        <f aca="false">'Input - Bookings'!M299</f>
        <v>GP25UX</v>
      </c>
      <c r="I3" s="35" t="str">
        <f aca="false">'Input - Bookings'!B299</f>
        <v>AUD</v>
      </c>
      <c r="J3" s="36" t="str">
        <f aca="false" t="array" ref="J3:J3">IF(I3="USD",INDEX('AP Plants'!A:A,MATCH(G3,'AP Plants'!D:D,0)),INDEX('Australia Plants'!A:A,MATCH(G3,'Australia Plants'!D:D,0)))</f>
        <v>Maximal</v>
      </c>
      <c r="K3" s="6" t="n">
        <v>1</v>
      </c>
      <c r="L3" s="5" t="n">
        <v>29085</v>
      </c>
      <c r="M3" s="5" t="n">
        <v>23995.125</v>
      </c>
      <c r="N3" s="37" t="n">
        <v>0.198</v>
      </c>
      <c r="O3" s="38" t="n">
        <f aca="false">1-M3/L3</f>
        <v>0.175</v>
      </c>
      <c r="P3" s="39" t="n">
        <f aca="false">IFERROR(IF(OR(B3&amp;C3="PAU",B3&amp;C3="AIN"),VLOOKUP(B3&amp;C3&amp;G3,#REF!,8,0),VLOOKUP(B3&amp;G3,#REF!,8,0)),0)</f>
        <v>0</v>
      </c>
      <c r="Q3" s="39" t="n">
        <f aca="false">N3-P3</f>
        <v>0.198</v>
      </c>
      <c r="R3" s="40" t="str">
        <f aca="false">IF(Q3&gt;=0%,"AOP",IF(Q3&gt;=-2%,"GM",IF(Q3&gt;=-6%,"MD","VP")))</f>
        <v>AOP</v>
      </c>
      <c r="S3" s="41" t="n">
        <f aca="false">K3*M3*(N3-P3)</f>
        <v>4751.03475</v>
      </c>
      <c r="T3" s="42" t="e">
        <f aca="false">IF(I3="USD",S3,S3/#REF!)</f>
        <v>#VALUE!</v>
      </c>
      <c r="U3" s="5" t="e">
        <f aca="false">IF(I3="USD",M3,M3/#REF!)</f>
        <v>#VALUE!</v>
      </c>
      <c r="V3" s="4"/>
      <c r="W3" s="4"/>
      <c r="X3" s="4"/>
      <c r="Y3" s="4" t="str">
        <f aca="false">B3&amp;C3&amp;F3&amp;H3</f>
        <v>PAUF77231GP25UX</v>
      </c>
      <c r="Z3" s="4" t="str">
        <f aca="false">IF(Y3='Input - Bookings'!Q296,"OK","Check")</f>
        <v>Check</v>
      </c>
      <c r="AA3" s="43"/>
      <c r="AB3" s="44"/>
      <c r="AC3" s="44"/>
      <c r="AD3" s="45"/>
      <c r="AE3" s="46"/>
      <c r="AF3" s="4" t="e">
        <f aca="false" t="array" ref="AF3:AF3">xlookup($G3,'AP Plants'!D:D,'AP Plants'!B:B)</f>
        <v>#NAME?</v>
      </c>
      <c r="AG3" s="47"/>
      <c r="AH3" s="47"/>
      <c r="AI3" s="39" t="n">
        <v>0.015</v>
      </c>
      <c r="AJ3" s="39" t="e">
        <f aca="false" t="array" ref="AJ3:AJ3">xlookup($AF3,Warranty!B:B,Warranty!E:E)</f>
        <v>#NAME?</v>
      </c>
      <c r="AK3" s="4" t="n">
        <f aca="false">IF($I3="AUD",VLOOKUP(RIGHT('Wk - Margins'!$G3,3),'AU Freight'!C:G,5,0),0)</f>
        <v>2000</v>
      </c>
      <c r="AL3" s="39" t="e">
        <f aca="false">IF(AND($I3="AUD",$AF3="Class 5 BT"),5%,0%)</f>
        <v>#NAME?</v>
      </c>
      <c r="AM3" s="48" t="e">
        <f aca="false">SUM(AG3:AH3)*(1+AI3+AJ3+AL3)+AK3</f>
        <v>#NAME?</v>
      </c>
      <c r="AN3" s="49" t="e">
        <f aca="false">1-AM3/M3</f>
        <v>#NAME?</v>
      </c>
      <c r="AO3" s="50"/>
      <c r="AP3" s="50"/>
      <c r="AQ3" s="50"/>
      <c r="AR3" s="50"/>
      <c r="AS3" s="4"/>
    </row>
    <row r="4" customFormat="false" ht="12.75" hidden="false" customHeight="true" outlineLevel="0" collapsed="false">
      <c r="A4" s="33" t="str">
        <f aca="false">'Input - Bookings'!A300</f>
        <v>1-23</v>
      </c>
      <c r="B4" s="34" t="str">
        <f aca="false">'Input - Bookings'!C300</f>
        <v>P</v>
      </c>
      <c r="C4" s="34" t="str">
        <f aca="false">'Input - Bookings'!H300</f>
        <v>AU</v>
      </c>
      <c r="D4" s="35" t="str">
        <f aca="false">'Input - Bookings'!E300</f>
        <v>067</v>
      </c>
      <c r="E4" s="35" t="str">
        <f aca="false">'Input - Bookings'!G300</f>
        <v>UNALLOCATED - YALE AUS</v>
      </c>
      <c r="F4" s="35" t="str">
        <f aca="false">'Input - Bookings'!I300</f>
        <v>F77232</v>
      </c>
      <c r="G4" s="35" t="str">
        <f aca="false">'Input - Bookings'!L300</f>
        <v>A7S1</v>
      </c>
      <c r="H4" s="35" t="str">
        <f aca="false">'Input - Bookings'!M300</f>
        <v>GP25UX</v>
      </c>
      <c r="I4" s="35" t="str">
        <f aca="false">'Input - Bookings'!B300</f>
        <v>AUD</v>
      </c>
      <c r="J4" s="36" t="str">
        <f aca="false" t="array" ref="J4:J4">IF(I4="USD",INDEX('AP Plants'!A:A,MATCH(G4,'AP Plants'!D:D,0)),INDEX('Australia Plants'!A:A,MATCH(G4,'Australia Plants'!D:D,0)))</f>
        <v>Maximal</v>
      </c>
      <c r="K4" s="6" t="n">
        <v>1</v>
      </c>
      <c r="L4" s="5" t="n">
        <v>29085</v>
      </c>
      <c r="M4" s="5" t="n">
        <v>23995.125</v>
      </c>
      <c r="N4" s="37" t="n">
        <v>0.198</v>
      </c>
      <c r="O4" s="38" t="n">
        <f aca="false">1-M4/L4</f>
        <v>0.175</v>
      </c>
      <c r="P4" s="39" t="n">
        <f aca="false">IFERROR(IF(OR(B4&amp;C4="PAU",B4&amp;C4="AIN"),VLOOKUP(B4&amp;C4&amp;G4,#REF!,8,0),VLOOKUP(B4&amp;G4,#REF!,8,0)),0)</f>
        <v>0</v>
      </c>
      <c r="Q4" s="39" t="n">
        <f aca="false">N4-P4</f>
        <v>0.198</v>
      </c>
      <c r="R4" s="40" t="str">
        <f aca="false">IF(Q4&gt;=0%,"AOP",IF(Q4&gt;=-2%,"GM",IF(Q4&gt;=-6%,"MD","VP")))</f>
        <v>AOP</v>
      </c>
      <c r="S4" s="41" t="n">
        <f aca="false">K4*M4*(N4-P4)</f>
        <v>4751.03475</v>
      </c>
      <c r="T4" s="42" t="e">
        <f aca="false">IF(I4="USD",S4,S4/#REF!)</f>
        <v>#VALUE!</v>
      </c>
      <c r="U4" s="5" t="e">
        <f aca="false">IF(I4="USD",M4,M4/#REF!)</f>
        <v>#VALUE!</v>
      </c>
      <c r="V4" s="4"/>
      <c r="W4" s="4"/>
      <c r="X4" s="4"/>
      <c r="Y4" s="4" t="str">
        <f aca="false">B4&amp;C4&amp;F4&amp;H4</f>
        <v>PAUF77232GP25UX</v>
      </c>
      <c r="Z4" s="4" t="str">
        <f aca="false">IF(Y4='Input - Bookings'!Q297,"OK","Check")</f>
        <v>Check</v>
      </c>
      <c r="AA4" s="43"/>
      <c r="AB4" s="44"/>
      <c r="AC4" s="44"/>
      <c r="AD4" s="45"/>
      <c r="AE4" s="46"/>
      <c r="AF4" s="4" t="e">
        <f aca="false" t="array" ref="AF4:AF4">xlookup($G4,'AP Plants'!D:D,'AP Plants'!B:B)</f>
        <v>#NAME?</v>
      </c>
      <c r="AG4" s="47"/>
      <c r="AH4" s="47"/>
      <c r="AI4" s="39" t="n">
        <v>0.015</v>
      </c>
      <c r="AJ4" s="39" t="e">
        <f aca="false" t="array" ref="AJ4:AJ4">xlookup($AF4,Warranty!B:B,Warranty!E:E)</f>
        <v>#NAME?</v>
      </c>
      <c r="AK4" s="4" t="n">
        <f aca="false">IF($I4="AUD",VLOOKUP(RIGHT('Wk - Margins'!$G4,3),'AU Freight'!C:G,5,0),0)</f>
        <v>2000</v>
      </c>
      <c r="AL4" s="39" t="e">
        <f aca="false">IF(AND($I4="AUD",$AF4="Class 5 BT"),5%,0%)</f>
        <v>#NAME?</v>
      </c>
      <c r="AM4" s="48" t="e">
        <f aca="false">SUM(AG4:AH4)*(1+AI4+AJ4+AL4)+AK4</f>
        <v>#NAME?</v>
      </c>
      <c r="AN4" s="49" t="e">
        <f aca="false">1-AM4/M4</f>
        <v>#NAME?</v>
      </c>
      <c r="AO4" s="50"/>
      <c r="AP4" s="50"/>
      <c r="AQ4" s="50"/>
      <c r="AR4" s="50"/>
      <c r="AS4" s="4"/>
    </row>
    <row r="5" customFormat="false" ht="12.75" hidden="false" customHeight="true" outlineLevel="0" collapsed="false">
      <c r="A5" s="33" t="str">
        <f aca="false">'Input - Bookings'!A301</f>
        <v>1-23</v>
      </c>
      <c r="B5" s="34" t="str">
        <f aca="false">'Input - Bookings'!C301</f>
        <v>P</v>
      </c>
      <c r="C5" s="34" t="str">
        <f aca="false">'Input - Bookings'!H301</f>
        <v>AU</v>
      </c>
      <c r="D5" s="35" t="str">
        <f aca="false">'Input - Bookings'!E301</f>
        <v>067</v>
      </c>
      <c r="E5" s="35" t="str">
        <f aca="false">'Input - Bookings'!G301</f>
        <v>UNALLOCATED - YALE AUS</v>
      </c>
      <c r="F5" s="35" t="str">
        <f aca="false">'Input - Bookings'!I301</f>
        <v>F77233</v>
      </c>
      <c r="G5" s="35" t="str">
        <f aca="false">'Input - Bookings'!L301</f>
        <v>A7S1</v>
      </c>
      <c r="H5" s="35" t="str">
        <f aca="false">'Input - Bookings'!M301</f>
        <v>GP25UX</v>
      </c>
      <c r="I5" s="35" t="str">
        <f aca="false">'Input - Bookings'!B301</f>
        <v>AUD</v>
      </c>
      <c r="J5" s="36" t="str">
        <f aca="false" t="array" ref="J5:J5">IF(I5="USD",INDEX('AP Plants'!A:A,MATCH(G5,'AP Plants'!D:D,0)),INDEX('Australia Plants'!A:A,MATCH(G5,'Australia Plants'!D:D,0)))</f>
        <v>Maximal</v>
      </c>
      <c r="K5" s="6" t="n">
        <v>1</v>
      </c>
      <c r="L5" s="5" t="n">
        <v>29085</v>
      </c>
      <c r="M5" s="5" t="n">
        <v>23995.125</v>
      </c>
      <c r="N5" s="37" t="n">
        <v>0.198</v>
      </c>
      <c r="O5" s="38" t="n">
        <f aca="false">1-M5/L5</f>
        <v>0.175</v>
      </c>
      <c r="P5" s="39" t="n">
        <f aca="false">IFERROR(IF(OR(B5&amp;C5="PAU",B5&amp;C5="AIN"),VLOOKUP(B5&amp;C5&amp;G5,#REF!,8,0),VLOOKUP(B5&amp;G5,#REF!,8,0)),0)</f>
        <v>0</v>
      </c>
      <c r="Q5" s="39" t="n">
        <f aca="false">N5-P5</f>
        <v>0.198</v>
      </c>
      <c r="R5" s="40" t="str">
        <f aca="false">IF(Q5&gt;=0%,"AOP",IF(Q5&gt;=-2%,"GM",IF(Q5&gt;=-6%,"MD","VP")))</f>
        <v>AOP</v>
      </c>
      <c r="S5" s="41" t="n">
        <f aca="false">K5*M5*(N5-P5)</f>
        <v>4751.03475</v>
      </c>
      <c r="T5" s="42" t="e">
        <f aca="false">IF(I5="USD",S5,S5/#REF!)</f>
        <v>#VALUE!</v>
      </c>
      <c r="U5" s="5" t="e">
        <f aca="false">IF(I5="USD",M5,M5/#REF!)</f>
        <v>#VALUE!</v>
      </c>
      <c r="V5" s="4"/>
      <c r="W5" s="4"/>
      <c r="X5" s="4"/>
      <c r="Y5" s="4" t="str">
        <f aca="false">B5&amp;C5&amp;F5&amp;H5</f>
        <v>PAUF77233GP25UX</v>
      </c>
      <c r="Z5" s="4" t="str">
        <f aca="false">IF(Y5='Input - Bookings'!Q298,"OK","Check")</f>
        <v>Check</v>
      </c>
      <c r="AA5" s="43"/>
      <c r="AB5" s="44"/>
      <c r="AC5" s="44"/>
      <c r="AD5" s="45"/>
      <c r="AE5" s="46"/>
      <c r="AF5" s="4" t="e">
        <f aca="false" t="array" ref="AF5:AF5">xlookup($G5,'AP Plants'!D:D,'AP Plants'!B:B)</f>
        <v>#NAME?</v>
      </c>
      <c r="AG5" s="47"/>
      <c r="AH5" s="47"/>
      <c r="AI5" s="39" t="n">
        <v>0.015</v>
      </c>
      <c r="AJ5" s="39" t="e">
        <f aca="false" t="array" ref="AJ5:AJ5">xlookup($AF5,Warranty!B:B,Warranty!E:E)</f>
        <v>#NAME?</v>
      </c>
      <c r="AK5" s="4" t="n">
        <f aca="false">IF($I5="AUD",VLOOKUP(RIGHT('Wk - Margins'!$G5,3),'AU Freight'!C:G,5,0),0)</f>
        <v>2000</v>
      </c>
      <c r="AL5" s="39" t="e">
        <f aca="false">IF(AND($I5="AUD",$AF5="Class 5 BT"),5%,0%)</f>
        <v>#NAME?</v>
      </c>
      <c r="AM5" s="48" t="e">
        <f aca="false">SUM(AG5:AH5)*(1+AI5+AJ5+AL5)+AK5</f>
        <v>#NAME?</v>
      </c>
      <c r="AN5" s="49" t="e">
        <f aca="false">1-AM5/M5</f>
        <v>#NAME?</v>
      </c>
      <c r="AO5" s="50"/>
      <c r="AP5" s="50"/>
      <c r="AQ5" s="50"/>
      <c r="AR5" s="50"/>
      <c r="AS5" s="4"/>
    </row>
    <row r="6" customFormat="false" ht="12.75" hidden="false" customHeight="true" outlineLevel="0" collapsed="false">
      <c r="A6" s="33" t="str">
        <f aca="false">'Input - Bookings'!A302</f>
        <v>1-23</v>
      </c>
      <c r="B6" s="34" t="str">
        <f aca="false">'Input - Bookings'!C302</f>
        <v>P</v>
      </c>
      <c r="C6" s="34" t="str">
        <f aca="false">'Input - Bookings'!H302</f>
        <v>AU</v>
      </c>
      <c r="D6" s="35" t="str">
        <f aca="false">'Input - Bookings'!E302</f>
        <v>067</v>
      </c>
      <c r="E6" s="35" t="str">
        <f aca="false">'Input - Bookings'!G302</f>
        <v>UNALLOCATED - YALE AUS</v>
      </c>
      <c r="F6" s="35" t="str">
        <f aca="false">'Input - Bookings'!I302</f>
        <v>F77228</v>
      </c>
      <c r="G6" s="35" t="str">
        <f aca="false">'Input - Bookings'!L302</f>
        <v>E812</v>
      </c>
      <c r="H6" s="35" t="str">
        <f aca="false">'Input - Bookings'!M302</f>
        <v>GP18MX</v>
      </c>
      <c r="I6" s="35" t="str">
        <f aca="false">'Input - Bookings'!B302</f>
        <v>AUD</v>
      </c>
      <c r="J6" s="36" t="str">
        <f aca="false" t="array" ref="J6:J6">IF(I6="USD",INDEX('AP Plants'!A:A,MATCH(G6,'AP Plants'!D:D,0)),INDEX('Australia Plants'!A:A,MATCH(G6,'Australia Plants'!D:D,0)))</f>
        <v>SN</v>
      </c>
      <c r="K6" s="6" t="n">
        <v>1</v>
      </c>
      <c r="L6" s="5" t="n">
        <v>29840</v>
      </c>
      <c r="M6" s="5" t="n">
        <v>27154.4</v>
      </c>
      <c r="N6" s="37" t="n">
        <v>0.263</v>
      </c>
      <c r="O6" s="38" t="n">
        <f aca="false">1-M6/L6</f>
        <v>0.09</v>
      </c>
      <c r="P6" s="39" t="n">
        <f aca="false">IFERROR(IF(OR(B6&amp;C6="PAU",B6&amp;C6="AIN"),VLOOKUP(B6&amp;C6&amp;G6,#REF!,8,0),VLOOKUP(B6&amp;G6,#REF!,8,0)),0)</f>
        <v>0</v>
      </c>
      <c r="Q6" s="39" t="n">
        <f aca="false">N6-P6</f>
        <v>0.263</v>
      </c>
      <c r="R6" s="40" t="str">
        <f aca="false">IF(Q6&gt;=0%,"AOP",IF(Q6&gt;=-2%,"GM",IF(Q6&gt;=-6%,"MD","VP")))</f>
        <v>AOP</v>
      </c>
      <c r="S6" s="41" t="n">
        <f aca="false">K6*M6*(N6-P6)</f>
        <v>7141.6072</v>
      </c>
      <c r="T6" s="42" t="e">
        <f aca="false">IF(I6="USD",S6,S6/#REF!)</f>
        <v>#VALUE!</v>
      </c>
      <c r="U6" s="5" t="e">
        <f aca="false">IF(I6="USD",M6,M6/#REF!)</f>
        <v>#VALUE!</v>
      </c>
      <c r="V6" s="4"/>
      <c r="W6" s="4"/>
      <c r="X6" s="4"/>
      <c r="Y6" s="4" t="str">
        <f aca="false">B6&amp;C6&amp;F6&amp;H6</f>
        <v>PAUF77228GP18MX</v>
      </c>
      <c r="Z6" s="4" t="str">
        <f aca="false">IF(Y6='Input - Bookings'!Q299,"OK","Check")</f>
        <v>Check</v>
      </c>
      <c r="AA6" s="43"/>
      <c r="AB6" s="44"/>
      <c r="AC6" s="44"/>
      <c r="AD6" s="45"/>
      <c r="AE6" s="46"/>
      <c r="AF6" s="4" t="e">
        <f aca="false" t="array" ref="AF6:AF6">xlookup($G6,'AP Plants'!D:D,'AP Plants'!B:B)</f>
        <v>#NAME?</v>
      </c>
      <c r="AG6" s="47"/>
      <c r="AH6" s="47"/>
      <c r="AI6" s="39" t="n">
        <v>0.015</v>
      </c>
      <c r="AJ6" s="39" t="e">
        <f aca="false" t="array" ref="AJ6:AJ6">xlookup($AF6,Warranty!B:B,Warranty!E:E)</f>
        <v>#NAME?</v>
      </c>
      <c r="AK6" s="4" t="n">
        <f aca="false">IF($I6="AUD",VLOOKUP(RIGHT('Wk - Margins'!$G6,3),'AU Freight'!C:G,5,0),0)</f>
        <v>2000</v>
      </c>
      <c r="AL6" s="39" t="e">
        <f aca="false">IF(AND($I6="AUD",$AF6="Class 5 BT"),5%,0%)</f>
        <v>#NAME?</v>
      </c>
      <c r="AM6" s="48" t="e">
        <f aca="false">SUM(AG6:AH6)*(1+AI6+AJ6+AL6)+AK6</f>
        <v>#NAME?</v>
      </c>
      <c r="AN6" s="49" t="e">
        <f aca="false">1-AM6/M6</f>
        <v>#NAME?</v>
      </c>
      <c r="AO6" s="50"/>
      <c r="AP6" s="50"/>
      <c r="AQ6" s="50"/>
      <c r="AR6" s="50"/>
      <c r="AS6" s="4"/>
    </row>
    <row r="7" customFormat="false" ht="12.75" hidden="false" customHeight="true" outlineLevel="0" collapsed="false">
      <c r="A7" s="33" t="str">
        <f aca="false">'Input - Bookings'!A303</f>
        <v>1-23</v>
      </c>
      <c r="B7" s="34" t="str">
        <f aca="false">'Input - Bookings'!C303</f>
        <v>P</v>
      </c>
      <c r="C7" s="34" t="str">
        <f aca="false">'Input - Bookings'!H303</f>
        <v>AU</v>
      </c>
      <c r="D7" s="35" t="str">
        <f aca="false">'Input - Bookings'!E303</f>
        <v>067</v>
      </c>
      <c r="E7" s="35" t="str">
        <f aca="false">'Input - Bookings'!G303</f>
        <v>UNALLOCATED - YALE AUS</v>
      </c>
      <c r="F7" s="35" t="str">
        <f aca="false">'Input - Bookings'!I303</f>
        <v>F77234</v>
      </c>
      <c r="G7" s="35" t="str">
        <f aca="false">'Input - Bookings'!L303</f>
        <v>E812</v>
      </c>
      <c r="H7" s="35" t="str">
        <f aca="false">'Input - Bookings'!M303</f>
        <v>GP18MX</v>
      </c>
      <c r="I7" s="35" t="str">
        <f aca="false">'Input - Bookings'!B303</f>
        <v>AUD</v>
      </c>
      <c r="J7" s="36" t="str">
        <f aca="false" t="array" ref="J7:J7">IF(I7="USD",INDEX('AP Plants'!A:A,MATCH(G7,'AP Plants'!D:D,0)),INDEX('Australia Plants'!A:A,MATCH(G7,'Australia Plants'!D:D,0)))</f>
        <v>SN</v>
      </c>
      <c r="K7" s="6" t="n">
        <v>1</v>
      </c>
      <c r="L7" s="5" t="n">
        <v>29840</v>
      </c>
      <c r="M7" s="5" t="n">
        <v>27154.4</v>
      </c>
      <c r="N7" s="37" t="n">
        <v>0.263</v>
      </c>
      <c r="O7" s="38" t="n">
        <f aca="false">1-M7/L7</f>
        <v>0.09</v>
      </c>
      <c r="P7" s="39" t="n">
        <f aca="false">IFERROR(IF(OR(B7&amp;C7="PAU",B7&amp;C7="AIN"),VLOOKUP(B7&amp;C7&amp;G7,#REF!,8,0),VLOOKUP(B7&amp;G7,#REF!,8,0)),0)</f>
        <v>0</v>
      </c>
      <c r="Q7" s="39" t="n">
        <f aca="false">N7-P7</f>
        <v>0.263</v>
      </c>
      <c r="R7" s="40" t="str">
        <f aca="false">IF(Q7&gt;=0%,"AOP",IF(Q7&gt;=-2%,"GM",IF(Q7&gt;=-6%,"MD","VP")))</f>
        <v>AOP</v>
      </c>
      <c r="S7" s="41" t="n">
        <f aca="false">K7*M7*(N7-P7)</f>
        <v>7141.6072</v>
      </c>
      <c r="T7" s="42" t="e">
        <f aca="false">IF(I7="USD",S7,S7/#REF!)</f>
        <v>#VALUE!</v>
      </c>
      <c r="U7" s="5" t="e">
        <f aca="false">IF(I7="USD",M7,M7/#REF!)</f>
        <v>#VALUE!</v>
      </c>
      <c r="V7" s="4"/>
      <c r="W7" s="4"/>
      <c r="X7" s="4"/>
      <c r="Y7" s="4" t="str">
        <f aca="false">B7&amp;C7&amp;F7&amp;H7</f>
        <v>PAUF77234GP18MX</v>
      </c>
      <c r="Z7" s="4" t="str">
        <f aca="false">IF(Y7='Input - Bookings'!Q300,"OK","Check")</f>
        <v>Check</v>
      </c>
      <c r="AA7" s="43"/>
      <c r="AB7" s="44"/>
      <c r="AC7" s="44"/>
      <c r="AD7" s="45"/>
      <c r="AE7" s="46"/>
      <c r="AF7" s="4" t="e">
        <f aca="false" t="array" ref="AF7:AF7">xlookup($G7,'AP Plants'!D:D,'AP Plants'!B:B)</f>
        <v>#NAME?</v>
      </c>
      <c r="AG7" s="47"/>
      <c r="AH7" s="47"/>
      <c r="AI7" s="39" t="n">
        <v>0.015</v>
      </c>
      <c r="AJ7" s="39" t="e">
        <f aca="false" t="array" ref="AJ7:AJ7">xlookup($AF7,Warranty!B:B,Warranty!E:E)</f>
        <v>#NAME?</v>
      </c>
      <c r="AK7" s="4" t="n">
        <f aca="false">IF($I7="AUD",VLOOKUP(RIGHT('Wk - Margins'!$G7,3),'AU Freight'!C:G,5,0),0)</f>
        <v>2000</v>
      </c>
      <c r="AL7" s="39" t="e">
        <f aca="false">IF(AND($I7="AUD",$AF7="Class 5 BT"),5%,0%)</f>
        <v>#NAME?</v>
      </c>
      <c r="AM7" s="48" t="e">
        <f aca="false">SUM(AG7:AH7)*(1+AI7+AJ7+AL7)+AK7</f>
        <v>#NAME?</v>
      </c>
      <c r="AN7" s="49" t="e">
        <f aca="false">1-AM7/M7</f>
        <v>#NAME?</v>
      </c>
      <c r="AO7" s="50"/>
      <c r="AP7" s="50"/>
      <c r="AQ7" s="50"/>
      <c r="AR7" s="50"/>
      <c r="AS7" s="4"/>
    </row>
    <row r="8" customFormat="false" ht="12.75" hidden="false" customHeight="true" outlineLevel="0" collapsed="false">
      <c r="A8" s="33" t="str">
        <f aca="false">'Input - Bookings'!A304</f>
        <v>1-23</v>
      </c>
      <c r="B8" s="34" t="str">
        <f aca="false">'Input - Bookings'!C304</f>
        <v>P</v>
      </c>
      <c r="C8" s="34" t="str">
        <f aca="false">'Input - Bookings'!H304</f>
        <v>AU</v>
      </c>
      <c r="D8" s="35" t="str">
        <f aca="false">'Input - Bookings'!E304</f>
        <v>067</v>
      </c>
      <c r="E8" s="35" t="str">
        <f aca="false">'Input - Bookings'!G304</f>
        <v>UNALLOCATED - YALE AUS</v>
      </c>
      <c r="F8" s="35" t="str">
        <f aca="false">'Input - Bookings'!I304</f>
        <v>F77235</v>
      </c>
      <c r="G8" s="35" t="str">
        <f aca="false">'Input - Bookings'!L304</f>
        <v>E812</v>
      </c>
      <c r="H8" s="35" t="str">
        <f aca="false">'Input - Bookings'!M304</f>
        <v>GP18MX</v>
      </c>
      <c r="I8" s="35" t="str">
        <f aca="false">'Input - Bookings'!B304</f>
        <v>AUD</v>
      </c>
      <c r="J8" s="36" t="str">
        <f aca="false" t="array" ref="J8:J8">IF(I8="USD",INDEX('AP Plants'!A:A,MATCH(G8,'AP Plants'!D:D,0)),INDEX('Australia Plants'!A:A,MATCH(G8,'Australia Plants'!D:D,0)))</f>
        <v>SN</v>
      </c>
      <c r="K8" s="6" t="n">
        <v>1</v>
      </c>
      <c r="L8" s="5" t="n">
        <v>29840</v>
      </c>
      <c r="M8" s="5" t="n">
        <v>27154.4</v>
      </c>
      <c r="N8" s="37" t="n">
        <v>0.263</v>
      </c>
      <c r="O8" s="38" t="n">
        <f aca="false">1-M8/L8</f>
        <v>0.09</v>
      </c>
      <c r="P8" s="39" t="n">
        <f aca="false">IFERROR(IF(OR(B8&amp;C8="PAU",B8&amp;C8="AIN"),VLOOKUP(B8&amp;C8&amp;G8,#REF!,8,0),VLOOKUP(B8&amp;G8,#REF!,8,0)),0)</f>
        <v>0</v>
      </c>
      <c r="Q8" s="39" t="n">
        <f aca="false">N8-P8</f>
        <v>0.263</v>
      </c>
      <c r="R8" s="40" t="str">
        <f aca="false">IF(Q8&gt;=0%,"AOP",IF(Q8&gt;=-2%,"GM",IF(Q8&gt;=-6%,"MD","VP")))</f>
        <v>AOP</v>
      </c>
      <c r="S8" s="41" t="n">
        <f aca="false">K8*M8*(N8-P8)</f>
        <v>7141.6072</v>
      </c>
      <c r="T8" s="42" t="e">
        <f aca="false">IF(I8="USD",S8,S8/#REF!)</f>
        <v>#VALUE!</v>
      </c>
      <c r="U8" s="5" t="e">
        <f aca="false">IF(I8="USD",M8,M8/#REF!)</f>
        <v>#VALUE!</v>
      </c>
      <c r="V8" s="4"/>
      <c r="W8" s="4"/>
      <c r="X8" s="4"/>
      <c r="Y8" s="4" t="str">
        <f aca="false">B8&amp;C8&amp;F8&amp;H8</f>
        <v>PAUF77235GP18MX</v>
      </c>
      <c r="Z8" s="4" t="str">
        <f aca="false">IF(Y8='Input - Bookings'!Q301,"OK","Check")</f>
        <v>Check</v>
      </c>
      <c r="AA8" s="43"/>
      <c r="AB8" s="44"/>
      <c r="AC8" s="44"/>
      <c r="AD8" s="45"/>
      <c r="AE8" s="46"/>
      <c r="AF8" s="4" t="e">
        <f aca="false" t="array" ref="AF8:AF8">xlookup($G8,'AP Plants'!D:D,'AP Plants'!B:B)</f>
        <v>#NAME?</v>
      </c>
      <c r="AG8" s="47"/>
      <c r="AH8" s="47"/>
      <c r="AI8" s="39" t="n">
        <v>0.015</v>
      </c>
      <c r="AJ8" s="39" t="e">
        <f aca="false" t="array" ref="AJ8:AJ8">xlookup($AF8,Warranty!B:B,Warranty!E:E)</f>
        <v>#NAME?</v>
      </c>
      <c r="AK8" s="4" t="n">
        <f aca="false">IF($I8="AUD",VLOOKUP(RIGHT('Wk - Margins'!$G8,3),'AU Freight'!C:G,5,0),0)</f>
        <v>2000</v>
      </c>
      <c r="AL8" s="39" t="e">
        <f aca="false">IF(AND($I8="AUD",$AF8="Class 5 BT"),5%,0%)</f>
        <v>#NAME?</v>
      </c>
      <c r="AM8" s="48" t="e">
        <f aca="false">SUM(AG8:AH8)*(1+AI8+AJ8+AL8)+AK8</f>
        <v>#NAME?</v>
      </c>
      <c r="AN8" s="49" t="e">
        <f aca="false">1-AM8/M8</f>
        <v>#NAME?</v>
      </c>
      <c r="AO8" s="50"/>
      <c r="AP8" s="50"/>
      <c r="AQ8" s="50"/>
      <c r="AR8" s="50"/>
      <c r="AS8" s="4"/>
    </row>
    <row r="9" customFormat="false" ht="12.75" hidden="false" customHeight="true" outlineLevel="0" collapsed="false">
      <c r="A9" s="33" t="str">
        <f aca="false">'Input - Bookings'!A305</f>
        <v>1-24</v>
      </c>
      <c r="B9" s="34" t="str">
        <f aca="false">'Input - Bookings'!C305</f>
        <v>P</v>
      </c>
      <c r="C9" s="34" t="str">
        <f aca="false">'Input - Bookings'!H305</f>
        <v>AU</v>
      </c>
      <c r="D9" s="35" t="str">
        <f aca="false">'Input - Bookings'!E305</f>
        <v>065</v>
      </c>
      <c r="E9" s="35" t="str">
        <f aca="false">'Input - Bookings'!G305</f>
        <v>ADAPT-A-LIFT GROUP (QLD)</v>
      </c>
      <c r="F9" s="35" t="str">
        <f aca="false">'Input - Bookings'!I305</f>
        <v>F77382</v>
      </c>
      <c r="G9" s="35" t="str">
        <f aca="false">'Input - Bookings'!L305</f>
        <v>R007</v>
      </c>
      <c r="H9" s="35" t="str">
        <f aca="false">'Input - Bookings'!M305</f>
        <v>H10XD6</v>
      </c>
      <c r="I9" s="35" t="str">
        <f aca="false">'Input - Bookings'!B305</f>
        <v>AUD</v>
      </c>
      <c r="J9" s="36" t="str">
        <f aca="false" t="array" ref="J9:J9">IF(I9="USD",INDEX('AP Plants'!A:A,MATCH(G9,'AP Plants'!D:D,0)),INDEX('Australia Plants'!A:A,MATCH(G9,'Australia Plants'!D:D,0)))</f>
        <v>Nijmegen</v>
      </c>
      <c r="K9" s="6" t="n">
        <v>1</v>
      </c>
      <c r="L9" s="5" t="n">
        <v>227225</v>
      </c>
      <c r="M9" s="5" t="n">
        <v>206631.7338</v>
      </c>
      <c r="N9" s="37" t="n">
        <v>0.0172</v>
      </c>
      <c r="O9" s="38" t="n">
        <f aca="false">1-M9/L9</f>
        <v>0.0906294034547256</v>
      </c>
      <c r="P9" s="39" t="n">
        <f aca="false">IFERROR(IF(OR(B9&amp;C9="PAU",B9&amp;C9="AIN"),VLOOKUP(B9&amp;C9&amp;G9,#REF!,8,0),VLOOKUP(B9&amp;G9,#REF!,8,0)),0)</f>
        <v>0</v>
      </c>
      <c r="Q9" s="39" t="n">
        <f aca="false">N9-P9</f>
        <v>0.0172</v>
      </c>
      <c r="R9" s="40" t="str">
        <f aca="false">IF(Q9&gt;=0%,"AOP",IF(Q9&gt;=-2%,"GM",IF(Q9&gt;=-6%,"MD","VP")))</f>
        <v>AOP</v>
      </c>
      <c r="S9" s="41" t="n">
        <f aca="false">K9*M9*(N9-P9)</f>
        <v>3554.06582136</v>
      </c>
      <c r="T9" s="42" t="e">
        <f aca="false">IF(I9="USD",S9,S9/#REF!)</f>
        <v>#VALUE!</v>
      </c>
      <c r="U9" s="5" t="e">
        <f aca="false">IF(I9="USD",M9,M9/#REF!)</f>
        <v>#VALUE!</v>
      </c>
      <c r="V9" s="4"/>
      <c r="W9" s="4"/>
      <c r="X9" s="4"/>
      <c r="Y9" s="4" t="str">
        <f aca="false">B9&amp;C9&amp;F9&amp;H9</f>
        <v>PAUF77382H10XD6</v>
      </c>
      <c r="Z9" s="4" t="str">
        <f aca="false">IF(Y9='Input - Bookings'!Q302,"OK","Check")</f>
        <v>Check</v>
      </c>
      <c r="AA9" s="43"/>
      <c r="AB9" s="44" t="n">
        <v>0</v>
      </c>
      <c r="AC9" s="44" t="n">
        <v>0</v>
      </c>
      <c r="AD9" s="45"/>
      <c r="AE9" s="46" t="n">
        <v>113971.607455</v>
      </c>
      <c r="AF9" s="4" t="e">
        <f aca="false" t="array" ref="AF9:AF9">xlookup($G9,'AP Plants'!D:D,'AP Plants'!B:B)</f>
        <v>#NAME?</v>
      </c>
      <c r="AG9" s="47" t="n">
        <f aca="false">AE9*(1+VLOOKUP($J9,'Currency &amp; Conversion'!$F$13:$G$19,2,0))*'Currency &amp; Conversion'!$K$4+(($AB9+$AC9)*90%)</f>
        <v>179504.59791198</v>
      </c>
      <c r="AH9" s="47" t="n">
        <v>0</v>
      </c>
      <c r="AI9" s="39" t="n">
        <v>0.015</v>
      </c>
      <c r="AJ9" s="39" t="e">
        <f aca="false" t="array" ref="AJ9:AJ9">xlookup($AF9,Warranty!B:B,Warranty!E:E)</f>
        <v>#NAME?</v>
      </c>
      <c r="AK9" s="4" t="n">
        <f aca="false">IF($I9="AUD",VLOOKUP(RIGHT('Wk - Margins'!$G9,3),'AU Freight'!C:G,5,0),0)</f>
        <v>11000</v>
      </c>
      <c r="AL9" s="39" t="e">
        <f aca="false">IF(AND($I9="AUD",$AF9="Class 5 BT"),5%,0%)</f>
        <v>#NAME?</v>
      </c>
      <c r="AM9" s="48" t="e">
        <f aca="false">SUM(AG9:AH9)*(1+AI9+AJ9+AL9)+AK9</f>
        <v>#NAME?</v>
      </c>
      <c r="AN9" s="49" t="e">
        <f aca="false">1-AM9/M9</f>
        <v>#NAME?</v>
      </c>
      <c r="AO9" s="50"/>
      <c r="AP9" s="50"/>
      <c r="AQ9" s="50"/>
      <c r="AR9" s="50"/>
      <c r="AS9" s="4"/>
    </row>
    <row r="10" customFormat="false" ht="12.75" hidden="false" customHeight="true" outlineLevel="0" collapsed="false">
      <c r="A10" s="33" t="str">
        <f aca="false">'Input - Bookings'!A306</f>
        <v>1-24</v>
      </c>
      <c r="B10" s="34" t="str">
        <f aca="false">'Input - Bookings'!C306</f>
        <v>P</v>
      </c>
      <c r="C10" s="34" t="str">
        <f aca="false">'Input - Bookings'!H306</f>
        <v>AU</v>
      </c>
      <c r="D10" s="35" t="str">
        <f aca="false">'Input - Bookings'!E306</f>
        <v>065</v>
      </c>
      <c r="E10" s="35" t="str">
        <f aca="false">'Input - Bookings'!G306</f>
        <v>ADAPT-A-LIFT GROUP (NSW)</v>
      </c>
      <c r="F10" s="35" t="str">
        <f aca="false">'Input - Bookings'!I306</f>
        <v>F77378</v>
      </c>
      <c r="G10" s="35" t="str">
        <f aca="false">'Input - Bookings'!L306</f>
        <v>A3C1</v>
      </c>
      <c r="H10" s="35" t="str">
        <f aca="false">'Input - Bookings'!M306</f>
        <v>H3.5UT</v>
      </c>
      <c r="I10" s="35" t="str">
        <f aca="false">'Input - Bookings'!B306</f>
        <v>AUD</v>
      </c>
      <c r="J10" s="36" t="str">
        <f aca="false" t="array" ref="J10:J10">IF(I10="USD",INDEX('AP Plants'!A:A,MATCH(G10,'AP Plants'!D:D,0)),INDEX('Australia Plants'!A:A,MATCH(G10,'Australia Plants'!D:D,0)))</f>
        <v>Maximal</v>
      </c>
      <c r="K10" s="6" t="n">
        <v>1</v>
      </c>
      <c r="L10" s="5" t="n">
        <v>35180</v>
      </c>
      <c r="M10" s="5" t="n">
        <v>26672.7</v>
      </c>
      <c r="N10" s="37" t="n">
        <v>0.191</v>
      </c>
      <c r="O10" s="38" t="n">
        <f aca="false">1-M10/L10</f>
        <v>0.241822057987493</v>
      </c>
      <c r="P10" s="39" t="n">
        <f aca="false">IFERROR(IF(OR(B10&amp;C10="PAU",B10&amp;C10="AIN"),VLOOKUP(B10&amp;C10&amp;G10,#REF!,8,0),VLOOKUP(B10&amp;G10,#REF!,8,0)),0)</f>
        <v>0</v>
      </c>
      <c r="Q10" s="39" t="n">
        <f aca="false">N10-P10</f>
        <v>0.191</v>
      </c>
      <c r="R10" s="40" t="str">
        <f aca="false">IF(Q10&gt;=0%,"AOP",IF(Q10&gt;=-2%,"GM",IF(Q10&gt;=-6%,"MD","VP")))</f>
        <v>AOP</v>
      </c>
      <c r="S10" s="41" t="n">
        <f aca="false">K10*M10*(N10-P10)</f>
        <v>5094.4857</v>
      </c>
      <c r="T10" s="42" t="e">
        <f aca="false">IF(I10="USD",S10,S10/#REF!)</f>
        <v>#VALUE!</v>
      </c>
      <c r="U10" s="5" t="e">
        <f aca="false">IF(I10="USD",M10,M10/#REF!)</f>
        <v>#VALUE!</v>
      </c>
      <c r="V10" s="4"/>
      <c r="W10" s="4"/>
      <c r="X10" s="4"/>
      <c r="Y10" s="4" t="str">
        <f aca="false">B10&amp;C10&amp;F10&amp;H10</f>
        <v>PAUF77378H3.5UT</v>
      </c>
      <c r="Z10" s="4" t="str">
        <f aca="false">IF(Y10='Input - Bookings'!Q303,"OK","Check")</f>
        <v>Check</v>
      </c>
      <c r="AA10" s="43"/>
      <c r="AB10" s="44"/>
      <c r="AC10" s="44"/>
      <c r="AD10" s="45"/>
      <c r="AE10" s="46"/>
      <c r="AF10" s="4" t="e">
        <f aca="false" t="array" ref="AF10:AF10">xlookup($G10,'AP Plants'!D:D,'AP Plants'!B:B)</f>
        <v>#NAME?</v>
      </c>
      <c r="AG10" s="47"/>
      <c r="AH10" s="47"/>
      <c r="AI10" s="39" t="n">
        <v>0.015</v>
      </c>
      <c r="AJ10" s="39" t="e">
        <f aca="false" t="array" ref="AJ10:AJ10">xlookup($AF10,Warranty!B:B,Warranty!E:E)</f>
        <v>#NAME?</v>
      </c>
      <c r="AK10" s="4" t="n">
        <f aca="false">IF($I10="AUD",VLOOKUP(RIGHT('Wk - Margins'!$G10,3),'AU Freight'!C:G,5,0),0)</f>
        <v>2000</v>
      </c>
      <c r="AL10" s="39" t="e">
        <f aca="false">IF(AND($I10="AUD",$AF10="Class 5 BT"),5%,0%)</f>
        <v>#NAME?</v>
      </c>
      <c r="AM10" s="48" t="e">
        <f aca="false">SUM(AG10:AH10)*(1+AI10+AJ10+AL10)+AK10</f>
        <v>#NAME?</v>
      </c>
      <c r="AN10" s="49" t="e">
        <f aca="false">1-AM10/M10</f>
        <v>#NAME?</v>
      </c>
      <c r="AO10" s="50"/>
      <c r="AP10" s="50"/>
      <c r="AQ10" s="50"/>
      <c r="AR10" s="50"/>
      <c r="AS10" s="4"/>
    </row>
    <row r="11" customFormat="false" ht="12.75" hidden="false" customHeight="true" outlineLevel="0" collapsed="false">
      <c r="A11" s="33" t="str">
        <f aca="false">'Input - Bookings'!A307</f>
        <v>1-24</v>
      </c>
      <c r="B11" s="34" t="str">
        <f aca="false">'Input - Bookings'!C307</f>
        <v>P</v>
      </c>
      <c r="C11" s="34" t="str">
        <f aca="false">'Input - Bookings'!H307</f>
        <v>AU</v>
      </c>
      <c r="D11" s="35" t="str">
        <f aca="false">'Input - Bookings'!E307</f>
        <v>065</v>
      </c>
      <c r="E11" s="35" t="str">
        <f aca="false">'Input - Bookings'!G307</f>
        <v>ADAPT-A-LIFT GROUP (NSW)</v>
      </c>
      <c r="F11" s="35" t="str">
        <f aca="false">'Input - Bookings'!I307</f>
        <v>F77380</v>
      </c>
      <c r="G11" s="35" t="str">
        <f aca="false">'Input - Bookings'!L307</f>
        <v>A3C1</v>
      </c>
      <c r="H11" s="35" t="str">
        <f aca="false">'Input - Bookings'!M307</f>
        <v>H3.5UT</v>
      </c>
      <c r="I11" s="35" t="str">
        <f aca="false">'Input - Bookings'!B307</f>
        <v>AUD</v>
      </c>
      <c r="J11" s="36" t="str">
        <f aca="false" t="array" ref="J11:J11">IF(I11="USD",INDEX('AP Plants'!A:A,MATCH(G11,'AP Plants'!D:D,0)),INDEX('Australia Plants'!A:A,MATCH(G11,'Australia Plants'!D:D,0)))</f>
        <v>Maximal</v>
      </c>
      <c r="K11" s="6" t="n">
        <v>1</v>
      </c>
      <c r="L11" s="5" t="n">
        <v>35180</v>
      </c>
      <c r="M11" s="5" t="n">
        <v>26672.7</v>
      </c>
      <c r="N11" s="37" t="n">
        <v>0.191</v>
      </c>
      <c r="O11" s="38" t="n">
        <f aca="false">1-M11/L11</f>
        <v>0.241822057987493</v>
      </c>
      <c r="P11" s="39" t="n">
        <f aca="false">IFERROR(IF(OR(B11&amp;C11="PAU",B11&amp;C11="AIN"),VLOOKUP(B11&amp;C11&amp;G11,#REF!,8,0),VLOOKUP(B11&amp;G11,#REF!,8,0)),0)</f>
        <v>0</v>
      </c>
      <c r="Q11" s="39" t="n">
        <f aca="false">N11-P11</f>
        <v>0.191</v>
      </c>
      <c r="R11" s="40" t="str">
        <f aca="false">IF(Q11&gt;=0%,"AOP",IF(Q11&gt;=-2%,"GM",IF(Q11&gt;=-6%,"MD","VP")))</f>
        <v>AOP</v>
      </c>
      <c r="S11" s="41" t="n">
        <f aca="false">K11*M11*(N11-P11)</f>
        <v>5094.4857</v>
      </c>
      <c r="T11" s="42" t="e">
        <f aca="false">IF(I11="USD",S11,S11/#REF!)</f>
        <v>#VALUE!</v>
      </c>
      <c r="U11" s="5" t="e">
        <f aca="false">IF(I11="USD",M11,M11/#REF!)</f>
        <v>#VALUE!</v>
      </c>
      <c r="V11" s="4"/>
      <c r="W11" s="4"/>
      <c r="X11" s="4"/>
      <c r="Y11" s="4" t="str">
        <f aca="false">B11&amp;C11&amp;F11&amp;H11</f>
        <v>PAUF77380H3.5UT</v>
      </c>
      <c r="Z11" s="4" t="str">
        <f aca="false">IF(Y11='Input - Bookings'!Q304,"OK","Check")</f>
        <v>Check</v>
      </c>
      <c r="AA11" s="43"/>
      <c r="AB11" s="44"/>
      <c r="AC11" s="44"/>
      <c r="AD11" s="45"/>
      <c r="AE11" s="46"/>
      <c r="AF11" s="4" t="e">
        <f aca="false" t="array" ref="AF11:AF11">xlookup($G11,'AP Plants'!D:D,'AP Plants'!B:B)</f>
        <v>#NAME?</v>
      </c>
      <c r="AG11" s="47"/>
      <c r="AH11" s="47"/>
      <c r="AI11" s="39" t="n">
        <v>0.015</v>
      </c>
      <c r="AJ11" s="39" t="e">
        <f aca="false" t="array" ref="AJ11:AJ11">xlookup($AF11,Warranty!B:B,Warranty!E:E)</f>
        <v>#NAME?</v>
      </c>
      <c r="AK11" s="4" t="n">
        <f aca="false">IF($I11="AUD",VLOOKUP(RIGHT('Wk - Margins'!$G11,3),'AU Freight'!C:G,5,0),0)</f>
        <v>2000</v>
      </c>
      <c r="AL11" s="39" t="e">
        <f aca="false">IF(AND($I11="AUD",$AF11="Class 5 BT"),5%,0%)</f>
        <v>#NAME?</v>
      </c>
      <c r="AM11" s="48" t="e">
        <f aca="false">SUM(AG11:AH11)*(1+AI11+AJ11+AL11)+AK11</f>
        <v>#NAME?</v>
      </c>
      <c r="AN11" s="49" t="e">
        <f aca="false">1-AM11/M11</f>
        <v>#NAME?</v>
      </c>
      <c r="AO11" s="50"/>
      <c r="AP11" s="50"/>
      <c r="AQ11" s="50"/>
      <c r="AR11" s="50"/>
      <c r="AS11" s="4"/>
    </row>
    <row r="12" customFormat="false" ht="12.75" hidden="false" customHeight="true" outlineLevel="0" collapsed="false">
      <c r="A12" s="33" t="str">
        <f aca="false">'Input - Bookings'!A308</f>
        <v>1-24</v>
      </c>
      <c r="B12" s="34" t="str">
        <f aca="false">'Input - Bookings'!C308</f>
        <v>P</v>
      </c>
      <c r="C12" s="34" t="str">
        <f aca="false">'Input - Bookings'!H308</f>
        <v>AU</v>
      </c>
      <c r="D12" s="35" t="str">
        <f aca="false">'Input - Bookings'!E308</f>
        <v>065</v>
      </c>
      <c r="E12" s="35" t="str">
        <f aca="false">'Input - Bookings'!G308</f>
        <v>ADAPT-A-LIFT GROUP (NSW)</v>
      </c>
      <c r="F12" s="35" t="str">
        <f aca="false">'Input - Bookings'!I308</f>
        <v>F77379</v>
      </c>
      <c r="G12" s="35" t="str">
        <f aca="false">'Input - Bookings'!L308</f>
        <v>D466</v>
      </c>
      <c r="H12" s="35" t="str">
        <f aca="false">'Input - Bookings'!M308</f>
        <v>H3.5XT</v>
      </c>
      <c r="I12" s="35" t="str">
        <f aca="false">'Input - Bookings'!B308</f>
        <v>AUD</v>
      </c>
      <c r="J12" s="36" t="str">
        <f aca="false" t="array" ref="J12:J12">IF(I12="USD",INDEX('AP Plants'!A:A,MATCH(G12,'AP Plants'!D:D,0)),INDEX('Australia Plants'!A:A,MATCH(G12,'Australia Plants'!D:D,0)))</f>
        <v>SN</v>
      </c>
      <c r="K12" s="6" t="n">
        <v>1</v>
      </c>
      <c r="L12" s="5" t="n">
        <v>47860</v>
      </c>
      <c r="M12" s="5" t="n">
        <v>35349.075</v>
      </c>
      <c r="N12" s="37" t="n">
        <v>0.223</v>
      </c>
      <c r="O12" s="38" t="n">
        <f aca="false">1-M12/L12</f>
        <v>0.261406707062265</v>
      </c>
      <c r="P12" s="39" t="n">
        <f aca="false">IFERROR(IF(OR(B12&amp;C12="PAU",B12&amp;C12="AIN"),VLOOKUP(B12&amp;C12&amp;G12,#REF!,8,0),VLOOKUP(B12&amp;G12,#REF!,8,0)),0)</f>
        <v>0</v>
      </c>
      <c r="Q12" s="39" t="n">
        <f aca="false">N12-P12</f>
        <v>0.223</v>
      </c>
      <c r="R12" s="40" t="str">
        <f aca="false">IF(Q12&gt;=0%,"AOP",IF(Q12&gt;=-2%,"GM",IF(Q12&gt;=-6%,"MD","VP")))</f>
        <v>AOP</v>
      </c>
      <c r="S12" s="41" t="n">
        <f aca="false">K12*M12*(N12-P12)</f>
        <v>7882.843725</v>
      </c>
      <c r="T12" s="42" t="e">
        <f aca="false">IF(I12="USD",S12,S12/#REF!)</f>
        <v>#VALUE!</v>
      </c>
      <c r="U12" s="5" t="e">
        <f aca="false">IF(I12="USD",M12,M12/#REF!)</f>
        <v>#VALUE!</v>
      </c>
      <c r="V12" s="4"/>
      <c r="W12" s="4"/>
      <c r="X12" s="4"/>
      <c r="Y12" s="4" t="str">
        <f aca="false">B12&amp;C12&amp;F12&amp;H12</f>
        <v>PAUF77379H3.5XT</v>
      </c>
      <c r="Z12" s="4" t="str">
        <f aca="false">IF(Y12='Input - Bookings'!Q305,"OK","Check")</f>
        <v>Check</v>
      </c>
      <c r="AA12" s="51"/>
      <c r="AB12" s="44"/>
      <c r="AC12" s="44"/>
      <c r="AD12" s="45"/>
      <c r="AE12" s="46"/>
      <c r="AF12" s="4" t="e">
        <f aca="false" t="array" ref="AF12:AF12">xlookup($G12,'AP Plants'!D:D,'AP Plants'!B:B)</f>
        <v>#NAME?</v>
      </c>
      <c r="AG12" s="47"/>
      <c r="AH12" s="47"/>
      <c r="AI12" s="39" t="n">
        <v>0.015</v>
      </c>
      <c r="AJ12" s="39" t="e">
        <f aca="false" t="array" ref="AJ12:AJ12">xlookup($AF12,Warranty!B:B,Warranty!E:E)</f>
        <v>#NAME?</v>
      </c>
      <c r="AK12" s="4" t="n">
        <f aca="false">IF($I12="AUD",VLOOKUP(RIGHT('Wk - Margins'!$G12,3),'AU Freight'!C:G,5,0),0)</f>
        <v>2000</v>
      </c>
      <c r="AL12" s="39" t="e">
        <f aca="false">IF(AND($I12="AUD",$AF12="Class 5 BT"),5%,0%)</f>
        <v>#NAME?</v>
      </c>
      <c r="AM12" s="48" t="e">
        <f aca="false">SUM(AG12:AH12)*(1+AI12+AJ12+AL12)+AK12</f>
        <v>#NAME?</v>
      </c>
      <c r="AN12" s="49" t="e">
        <f aca="false">1-AM12/M12</f>
        <v>#NAME?</v>
      </c>
      <c r="AO12" s="50"/>
      <c r="AP12" s="50"/>
      <c r="AQ12" s="50"/>
      <c r="AR12" s="50"/>
      <c r="AS12" s="4"/>
    </row>
    <row r="13" customFormat="false" ht="12.75" hidden="false" customHeight="true" outlineLevel="0" collapsed="false">
      <c r="A13" s="33" t="str">
        <f aca="false">'Input - Bookings'!A309</f>
        <v>1-24</v>
      </c>
      <c r="B13" s="34" t="str">
        <f aca="false">'Input - Bookings'!C309</f>
        <v>P</v>
      </c>
      <c r="C13" s="34" t="str">
        <f aca="false">'Input - Bookings'!H309</f>
        <v>AU</v>
      </c>
      <c r="D13" s="35" t="str">
        <f aca="false">'Input - Bookings'!E309</f>
        <v>065</v>
      </c>
      <c r="E13" s="35" t="str">
        <f aca="false">'Input - Bookings'!G309</f>
        <v>ADAPT-A-LIFT GROUP (NSW)</v>
      </c>
      <c r="F13" s="35" t="str">
        <f aca="false">'Input - Bookings'!I309</f>
        <v>F77381</v>
      </c>
      <c r="G13" s="35" t="str">
        <f aca="false">'Input - Bookings'!L309</f>
        <v>D466</v>
      </c>
      <c r="H13" s="35" t="str">
        <f aca="false">'Input - Bookings'!M309</f>
        <v>H3.5XT</v>
      </c>
      <c r="I13" s="35" t="str">
        <f aca="false">'Input - Bookings'!B309</f>
        <v>AUD</v>
      </c>
      <c r="J13" s="36" t="str">
        <f aca="false" t="array" ref="J13:J13">IF(I13="USD",INDEX('AP Plants'!A:A,MATCH(G13,'AP Plants'!D:D,0)),INDEX('Australia Plants'!A:A,MATCH(G13,'Australia Plants'!D:D,0)))</f>
        <v>SN</v>
      </c>
      <c r="K13" s="6" t="n">
        <v>1</v>
      </c>
      <c r="L13" s="5" t="n">
        <v>47860</v>
      </c>
      <c r="M13" s="5" t="n">
        <v>35349.075</v>
      </c>
      <c r="N13" s="37" t="n">
        <v>0.223</v>
      </c>
      <c r="O13" s="38" t="n">
        <f aca="false">1-M13/L13</f>
        <v>0.261406707062265</v>
      </c>
      <c r="P13" s="39" t="n">
        <f aca="false">IFERROR(IF(OR(B13&amp;C13="PAU",B13&amp;C13="AIN"),VLOOKUP(B13&amp;C13&amp;G13,#REF!,8,0),VLOOKUP(B13&amp;G13,#REF!,8,0)),0)</f>
        <v>0</v>
      </c>
      <c r="Q13" s="39" t="n">
        <f aca="false">N13-P13</f>
        <v>0.223</v>
      </c>
      <c r="R13" s="40" t="str">
        <f aca="false">IF(Q13&gt;=0%,"AOP",IF(Q13&gt;=-2%,"GM",IF(Q13&gt;=-6%,"MD","VP")))</f>
        <v>AOP</v>
      </c>
      <c r="S13" s="41" t="n">
        <f aca="false">K13*M13*(N13-P13)</f>
        <v>7882.843725</v>
      </c>
      <c r="T13" s="42" t="e">
        <f aca="false">IF(I13="USD",S13,S13/#REF!)</f>
        <v>#VALUE!</v>
      </c>
      <c r="U13" s="5" t="e">
        <f aca="false">IF(I13="USD",M13,M13/#REF!)</f>
        <v>#VALUE!</v>
      </c>
      <c r="V13" s="4"/>
      <c r="W13" s="4"/>
      <c r="X13" s="4"/>
      <c r="Y13" s="4" t="str">
        <f aca="false">B13&amp;C13&amp;F13&amp;H13</f>
        <v>PAUF77381H3.5XT</v>
      </c>
      <c r="Z13" s="4" t="str">
        <f aca="false">IF(Y13='Input - Bookings'!Q306,"OK","Check")</f>
        <v>Check</v>
      </c>
      <c r="AA13" s="51"/>
      <c r="AB13" s="44"/>
      <c r="AC13" s="44"/>
      <c r="AD13" s="45"/>
      <c r="AE13" s="46"/>
      <c r="AF13" s="4" t="e">
        <f aca="false" t="array" ref="AF13:AF13">xlookup($G13,'AP Plants'!D:D,'AP Plants'!B:B)</f>
        <v>#NAME?</v>
      </c>
      <c r="AG13" s="47"/>
      <c r="AH13" s="47"/>
      <c r="AI13" s="39" t="n">
        <v>0.015</v>
      </c>
      <c r="AJ13" s="39" t="e">
        <f aca="false" t="array" ref="AJ13:AJ13">xlookup($AF13,Warranty!B:B,Warranty!E:E)</f>
        <v>#NAME?</v>
      </c>
      <c r="AK13" s="4" t="n">
        <f aca="false">IF($I13="AUD",VLOOKUP(RIGHT('Wk - Margins'!$G13,3),'AU Freight'!C:G,5,0),0)</f>
        <v>2000</v>
      </c>
      <c r="AL13" s="39" t="e">
        <f aca="false">IF(AND($I13="AUD",$AF13="Class 5 BT"),5%,0%)</f>
        <v>#NAME?</v>
      </c>
      <c r="AM13" s="48" t="e">
        <f aca="false">SUM(AG13:AH13)*(1+AI13+AJ13+AL13)+AK13</f>
        <v>#NAME?</v>
      </c>
      <c r="AN13" s="49" t="e">
        <f aca="false">1-AM13/M13</f>
        <v>#NAME?</v>
      </c>
      <c r="AO13" s="50"/>
      <c r="AP13" s="50"/>
      <c r="AQ13" s="50"/>
      <c r="AR13" s="50"/>
      <c r="AS13" s="4"/>
    </row>
    <row r="14" customFormat="false" ht="12.75" hidden="false" customHeight="true" outlineLevel="0" collapsed="false">
      <c r="A14" s="33" t="str">
        <f aca="false">'Input - Bookings'!A310</f>
        <v>1-24</v>
      </c>
      <c r="B14" s="34" t="str">
        <f aca="false">'Input - Bookings'!C310</f>
        <v>P</v>
      </c>
      <c r="C14" s="34" t="str">
        <f aca="false">'Input - Bookings'!H310</f>
        <v>AU</v>
      </c>
      <c r="D14" s="35" t="str">
        <f aca="false">'Input - Bookings'!E310</f>
        <v>065</v>
      </c>
      <c r="E14" s="35" t="str">
        <f aca="false">'Input - Bookings'!G310</f>
        <v>ADAPT-A-LIFT GROUP (QLD)</v>
      </c>
      <c r="F14" s="35" t="str">
        <f aca="false">'Input - Bookings'!I310</f>
        <v>F77383</v>
      </c>
      <c r="G14" s="35" t="str">
        <f aca="false">'Input - Bookings'!L310</f>
        <v>A3C1</v>
      </c>
      <c r="H14" s="35" t="str">
        <f aca="false">'Input - Bookings'!M310</f>
        <v>H3.5UT</v>
      </c>
      <c r="I14" s="35" t="str">
        <f aca="false">'Input - Bookings'!B310</f>
        <v>AUD</v>
      </c>
      <c r="J14" s="36" t="str">
        <f aca="false" t="array" ref="J14:J14">IF(I14="USD",INDEX('AP Plants'!A:A,MATCH(G14,'AP Plants'!D:D,0)),INDEX('Australia Plants'!A:A,MATCH(G14,'Australia Plants'!D:D,0)))</f>
        <v>Maximal</v>
      </c>
      <c r="K14" s="6" t="n">
        <v>1</v>
      </c>
      <c r="L14" s="5" t="n">
        <v>35180</v>
      </c>
      <c r="M14" s="5" t="n">
        <v>26672.7</v>
      </c>
      <c r="N14" s="37" t="n">
        <v>0.191</v>
      </c>
      <c r="O14" s="38" t="n">
        <f aca="false">1-M14/L14</f>
        <v>0.241822057987493</v>
      </c>
      <c r="P14" s="39" t="n">
        <f aca="false">IFERROR(IF(OR(B14&amp;C14="PAU",B14&amp;C14="AIN"),VLOOKUP(B14&amp;C14&amp;G14,#REF!,8,0),VLOOKUP(B14&amp;G14,#REF!,8,0)),0)</f>
        <v>0</v>
      </c>
      <c r="Q14" s="39" t="n">
        <f aca="false">N14-P14</f>
        <v>0.191</v>
      </c>
      <c r="R14" s="40" t="str">
        <f aca="false">IF(Q14&gt;=0%,"AOP",IF(Q14&gt;=-2%,"GM",IF(Q14&gt;=-6%,"MD","VP")))</f>
        <v>AOP</v>
      </c>
      <c r="S14" s="41" t="n">
        <f aca="false">K14*M14*(N14-P14)</f>
        <v>5094.4857</v>
      </c>
      <c r="T14" s="42" t="e">
        <f aca="false">IF(I14="USD",S14,S14/#REF!)</f>
        <v>#VALUE!</v>
      </c>
      <c r="U14" s="5" t="e">
        <f aca="false">IF(I14="USD",M14,M14/#REF!)</f>
        <v>#VALUE!</v>
      </c>
      <c r="V14" s="4"/>
      <c r="W14" s="4"/>
      <c r="X14" s="4"/>
      <c r="Y14" s="4" t="str">
        <f aca="false">B14&amp;C14&amp;F14&amp;H14</f>
        <v>PAUF77383H3.5UT</v>
      </c>
      <c r="Z14" s="4" t="str">
        <f aca="false">IF(Y14='Input - Bookings'!Q307,"OK","Check")</f>
        <v>Check</v>
      </c>
      <c r="AA14" s="51"/>
      <c r="AB14" s="44"/>
      <c r="AC14" s="44"/>
      <c r="AD14" s="45"/>
      <c r="AE14" s="46"/>
      <c r="AF14" s="4" t="e">
        <f aca="false" t="array" ref="AF14:AF14">xlookup($G14,'AP Plants'!D:D,'AP Plants'!B:B)</f>
        <v>#NAME?</v>
      </c>
      <c r="AG14" s="47"/>
      <c r="AH14" s="47"/>
      <c r="AI14" s="39" t="n">
        <v>0.015</v>
      </c>
      <c r="AJ14" s="39" t="e">
        <f aca="false" t="array" ref="AJ14:AJ14">xlookup($AF14,Warranty!B:B,Warranty!E:E)</f>
        <v>#NAME?</v>
      </c>
      <c r="AK14" s="4" t="n">
        <f aca="false">IF($I14="AUD",VLOOKUP(RIGHT('Wk - Margins'!$G14,3),'AU Freight'!C:G,5,0),0)</f>
        <v>2000</v>
      </c>
      <c r="AL14" s="39" t="e">
        <f aca="false">IF(AND($I14="AUD",$AF14="Class 5 BT"),5%,0%)</f>
        <v>#NAME?</v>
      </c>
      <c r="AM14" s="48" t="e">
        <f aca="false">SUM(AG14:AH14)*(1+AI14+AJ14+AL14)+AK14</f>
        <v>#NAME?</v>
      </c>
      <c r="AN14" s="49" t="e">
        <f aca="false">1-AM14/M14</f>
        <v>#NAME?</v>
      </c>
      <c r="AO14" s="50"/>
      <c r="AP14" s="50"/>
      <c r="AQ14" s="50"/>
      <c r="AR14" s="50"/>
      <c r="AS14" s="4"/>
    </row>
    <row r="15" customFormat="false" ht="12.75" hidden="false" customHeight="true" outlineLevel="0" collapsed="false">
      <c r="A15" s="33" t="str">
        <f aca="false">'Input - Bookings'!A311</f>
        <v>1-24</v>
      </c>
      <c r="B15" s="34" t="str">
        <f aca="false">'Input - Bookings'!C311</f>
        <v>P</v>
      </c>
      <c r="C15" s="34" t="str">
        <f aca="false">'Input - Bookings'!H311</f>
        <v>AU</v>
      </c>
      <c r="D15" s="35" t="str">
        <f aca="false">'Input - Bookings'!E311</f>
        <v>065</v>
      </c>
      <c r="E15" s="35" t="str">
        <f aca="false">'Input - Bookings'!G311</f>
        <v>ADAPT-A-LIFT GROUP (QLD)</v>
      </c>
      <c r="F15" s="35" t="str">
        <f aca="false">'Input - Bookings'!I311</f>
        <v>F77386</v>
      </c>
      <c r="G15" s="35" t="str">
        <f aca="false">'Input - Bookings'!L311</f>
        <v>A3C1</v>
      </c>
      <c r="H15" s="35" t="str">
        <f aca="false">'Input - Bookings'!M311</f>
        <v>H3.5UT</v>
      </c>
      <c r="I15" s="35" t="str">
        <f aca="false">'Input - Bookings'!B311</f>
        <v>AUD</v>
      </c>
      <c r="J15" s="36" t="str">
        <f aca="false" t="array" ref="J15:J15">IF(I15="USD",INDEX('AP Plants'!A:A,MATCH(G15,'AP Plants'!D:D,0)),INDEX('Australia Plants'!A:A,MATCH(G15,'Australia Plants'!D:D,0)))</f>
        <v>Maximal</v>
      </c>
      <c r="K15" s="6" t="n">
        <v>1</v>
      </c>
      <c r="L15" s="5" t="n">
        <v>35180</v>
      </c>
      <c r="M15" s="5" t="n">
        <v>26672.7</v>
      </c>
      <c r="N15" s="37" t="n">
        <v>0.191</v>
      </c>
      <c r="O15" s="38" t="n">
        <f aca="false">1-M15/L15</f>
        <v>0.241822057987493</v>
      </c>
      <c r="P15" s="39" t="n">
        <f aca="false">IFERROR(IF(OR(B15&amp;C15="PAU",B15&amp;C15="AIN"),VLOOKUP(B15&amp;C15&amp;G15,#REF!,8,0),VLOOKUP(B15&amp;G15,#REF!,8,0)),0)</f>
        <v>0</v>
      </c>
      <c r="Q15" s="39" t="n">
        <f aca="false">N15-P15</f>
        <v>0.191</v>
      </c>
      <c r="R15" s="40" t="str">
        <f aca="false">IF(Q15&gt;=0%,"AOP",IF(Q15&gt;=-2%,"GM",IF(Q15&gt;=-6%,"MD","VP")))</f>
        <v>AOP</v>
      </c>
      <c r="S15" s="41" t="n">
        <f aca="false">K15*M15*(N15-P15)</f>
        <v>5094.4857</v>
      </c>
      <c r="T15" s="42" t="e">
        <f aca="false">IF(I15="USD",S15,S15/#REF!)</f>
        <v>#VALUE!</v>
      </c>
      <c r="U15" s="5" t="e">
        <f aca="false">IF(I15="USD",M15,M15/#REF!)</f>
        <v>#VALUE!</v>
      </c>
      <c r="V15" s="4"/>
      <c r="W15" s="4"/>
      <c r="X15" s="4"/>
      <c r="Y15" s="4" t="str">
        <f aca="false">B15&amp;C15&amp;F15&amp;H15</f>
        <v>PAUF77386H3.5UT</v>
      </c>
      <c r="Z15" s="4" t="str">
        <f aca="false">IF(Y15='Input - Bookings'!Q308,"OK","Check")</f>
        <v>Check</v>
      </c>
      <c r="AA15" s="43"/>
      <c r="AB15" s="44"/>
      <c r="AC15" s="44"/>
      <c r="AD15" s="45"/>
      <c r="AE15" s="46"/>
      <c r="AF15" s="4" t="e">
        <f aca="false" t="array" ref="AF15:AF15">xlookup($G15,'AP Plants'!D:D,'AP Plants'!B:B)</f>
        <v>#NAME?</v>
      </c>
      <c r="AG15" s="47"/>
      <c r="AH15" s="47"/>
      <c r="AI15" s="39" t="n">
        <v>0.015</v>
      </c>
      <c r="AJ15" s="39" t="e">
        <f aca="false" t="array" ref="AJ15:AJ15">xlookup($AF15,Warranty!B:B,Warranty!E:E)</f>
        <v>#NAME?</v>
      </c>
      <c r="AK15" s="4" t="n">
        <f aca="false">IF($I15="AUD",VLOOKUP(RIGHT('Wk - Margins'!$G15,3),'AU Freight'!C:G,5,0),0)</f>
        <v>2000</v>
      </c>
      <c r="AL15" s="39" t="e">
        <f aca="false">IF(AND($I15="AUD",$AF15="Class 5 BT"),5%,0%)</f>
        <v>#NAME?</v>
      </c>
      <c r="AM15" s="48" t="e">
        <f aca="false">SUM(AG15:AH15)*(1+AI15+AJ15+AL15)+AK15</f>
        <v>#NAME?</v>
      </c>
      <c r="AN15" s="49" t="e">
        <f aca="false">1-AM15/M15</f>
        <v>#NAME?</v>
      </c>
      <c r="AO15" s="50"/>
      <c r="AP15" s="50"/>
      <c r="AQ15" s="50"/>
      <c r="AR15" s="50"/>
      <c r="AS15" s="4"/>
    </row>
    <row r="16" customFormat="false" ht="12.75" hidden="false" customHeight="true" outlineLevel="0" collapsed="false">
      <c r="A16" s="33" t="str">
        <f aca="false">'Input - Bookings'!A312</f>
        <v>1-24</v>
      </c>
      <c r="B16" s="34" t="str">
        <f aca="false">'Input - Bookings'!C312</f>
        <v>P</v>
      </c>
      <c r="C16" s="34" t="str">
        <f aca="false">'Input - Bookings'!H312</f>
        <v>AU</v>
      </c>
      <c r="D16" s="35" t="str">
        <f aca="false">'Input - Bookings'!E312</f>
        <v>065</v>
      </c>
      <c r="E16" s="35" t="str">
        <f aca="false">'Input - Bookings'!G312</f>
        <v>ADAPT-A-LIFT GROUP (QLD)</v>
      </c>
      <c r="F16" s="35" t="str">
        <f aca="false">'Input - Bookings'!I312</f>
        <v>F77384</v>
      </c>
      <c r="G16" s="35" t="str">
        <f aca="false">'Input - Bookings'!L312</f>
        <v>D466</v>
      </c>
      <c r="H16" s="35" t="str">
        <f aca="false">'Input - Bookings'!M312</f>
        <v>H3.5XT</v>
      </c>
      <c r="I16" s="35" t="str">
        <f aca="false">'Input - Bookings'!B312</f>
        <v>AUD</v>
      </c>
      <c r="J16" s="36" t="str">
        <f aca="false" t="array" ref="J16:J16">IF(I16="USD",INDEX('AP Plants'!A:A,MATCH(G16,'AP Plants'!D:D,0)),INDEX('Australia Plants'!A:A,MATCH(G16,'Australia Plants'!D:D,0)))</f>
        <v>SN</v>
      </c>
      <c r="K16" s="6" t="n">
        <v>1</v>
      </c>
      <c r="L16" s="5" t="n">
        <v>47860</v>
      </c>
      <c r="M16" s="5" t="n">
        <v>35349.075</v>
      </c>
      <c r="N16" s="37" t="n">
        <v>0.223</v>
      </c>
      <c r="O16" s="38" t="n">
        <f aca="false">1-M16/L16</f>
        <v>0.261406707062265</v>
      </c>
      <c r="P16" s="39" t="n">
        <f aca="false">IFERROR(IF(OR(B16&amp;C16="PAU",B16&amp;C16="AIN"),VLOOKUP(B16&amp;C16&amp;G16,#REF!,8,0),VLOOKUP(B16&amp;G16,#REF!,8,0)),0)</f>
        <v>0</v>
      </c>
      <c r="Q16" s="39" t="n">
        <f aca="false">N16-P16</f>
        <v>0.223</v>
      </c>
      <c r="R16" s="40" t="str">
        <f aca="false">IF(Q16&gt;=0%,"AOP",IF(Q16&gt;=-2%,"GM",IF(Q16&gt;=-6%,"MD","VP")))</f>
        <v>AOP</v>
      </c>
      <c r="S16" s="41" t="n">
        <f aca="false">K16*M16*(N16-P16)</f>
        <v>7882.843725</v>
      </c>
      <c r="T16" s="42" t="e">
        <f aca="false">IF(I16="USD",S16,S16/#REF!)</f>
        <v>#VALUE!</v>
      </c>
      <c r="U16" s="5" t="e">
        <f aca="false">IF(I16="USD",M16,M16/#REF!)</f>
        <v>#VALUE!</v>
      </c>
      <c r="V16" s="4"/>
      <c r="W16" s="4"/>
      <c r="X16" s="4"/>
      <c r="Y16" s="4" t="str">
        <f aca="false">B16&amp;C16&amp;F16&amp;H16</f>
        <v>PAUF77384H3.5XT</v>
      </c>
      <c r="Z16" s="4" t="str">
        <f aca="false">IF(Y16='Input - Bookings'!Q309,"OK","Check")</f>
        <v>Check</v>
      </c>
      <c r="AA16" s="43"/>
      <c r="AB16" s="44"/>
      <c r="AC16" s="44"/>
      <c r="AD16" s="45"/>
      <c r="AE16" s="46"/>
      <c r="AF16" s="4" t="e">
        <f aca="false" t="array" ref="AF16:AF16">xlookup($G16,'AP Plants'!D:D,'AP Plants'!B:B)</f>
        <v>#NAME?</v>
      </c>
      <c r="AG16" s="47"/>
      <c r="AH16" s="47"/>
      <c r="AI16" s="39" t="n">
        <v>0.015</v>
      </c>
      <c r="AJ16" s="39" t="e">
        <f aca="false" t="array" ref="AJ16:AJ16">xlookup($AF16,Warranty!B:B,Warranty!E:E)</f>
        <v>#NAME?</v>
      </c>
      <c r="AK16" s="4" t="n">
        <f aca="false">IF($I16="AUD",VLOOKUP(RIGHT('Wk - Margins'!$G16,3),'AU Freight'!C:G,5,0),0)</f>
        <v>2000</v>
      </c>
      <c r="AL16" s="39" t="e">
        <f aca="false">IF(AND($I16="AUD",$AF16="Class 5 BT"),5%,0%)</f>
        <v>#NAME?</v>
      </c>
      <c r="AM16" s="48" t="e">
        <f aca="false">SUM(AG16:AH16)*(1+AI16+AJ16+AL16)+AK16</f>
        <v>#NAME?</v>
      </c>
      <c r="AN16" s="49" t="e">
        <f aca="false">1-AM16/M16</f>
        <v>#NAME?</v>
      </c>
      <c r="AO16" s="50"/>
      <c r="AP16" s="50"/>
      <c r="AQ16" s="50"/>
      <c r="AR16" s="50"/>
      <c r="AS16" s="4"/>
    </row>
    <row r="17" customFormat="false" ht="12.75" hidden="false" customHeight="true" outlineLevel="0" collapsed="false">
      <c r="A17" s="33" t="str">
        <f aca="false">'Input - Bookings'!A313</f>
        <v>1-24</v>
      </c>
      <c r="B17" s="34" t="str">
        <f aca="false">'Input - Bookings'!C313</f>
        <v>P</v>
      </c>
      <c r="C17" s="34" t="str">
        <f aca="false">'Input - Bookings'!H313</f>
        <v>AU</v>
      </c>
      <c r="D17" s="35" t="str">
        <f aca="false">'Input - Bookings'!E313</f>
        <v>065</v>
      </c>
      <c r="E17" s="35" t="str">
        <f aca="false">'Input - Bookings'!G313</f>
        <v>ADAPT-A-LIFT GROUP (QLD)</v>
      </c>
      <c r="F17" s="35" t="str">
        <f aca="false">'Input - Bookings'!I313</f>
        <v>F77387</v>
      </c>
      <c r="G17" s="35" t="str">
        <f aca="false">'Input - Bookings'!L313</f>
        <v>D466</v>
      </c>
      <c r="H17" s="35" t="str">
        <f aca="false">'Input - Bookings'!M313</f>
        <v>H3.5XT</v>
      </c>
      <c r="I17" s="35" t="str">
        <f aca="false">'Input - Bookings'!B313</f>
        <v>AUD</v>
      </c>
      <c r="J17" s="36" t="str">
        <f aca="false" t="array" ref="J17:J17">IF(I17="USD",INDEX('AP Plants'!A:A,MATCH(G17,'AP Plants'!D:D,0)),INDEX('Australia Plants'!A:A,MATCH(G17,'Australia Plants'!D:D,0)))</f>
        <v>SN</v>
      </c>
      <c r="K17" s="6" t="n">
        <v>1</v>
      </c>
      <c r="L17" s="5" t="n">
        <v>47860</v>
      </c>
      <c r="M17" s="5" t="n">
        <v>35349.075</v>
      </c>
      <c r="N17" s="37" t="n">
        <v>0.223</v>
      </c>
      <c r="O17" s="38" t="n">
        <f aca="false">1-M17/L17</f>
        <v>0.261406707062265</v>
      </c>
      <c r="P17" s="39" t="n">
        <f aca="false">IFERROR(IF(OR(B17&amp;C17="PAU",B17&amp;C17="AIN"),VLOOKUP(B17&amp;C17&amp;G17,#REF!,8,0),VLOOKUP(B17&amp;G17,#REF!,8,0)),0)</f>
        <v>0</v>
      </c>
      <c r="Q17" s="39" t="n">
        <f aca="false">N17-P17</f>
        <v>0.223</v>
      </c>
      <c r="R17" s="40" t="str">
        <f aca="false">IF(Q17&gt;=0%,"AOP",IF(Q17&gt;=-2%,"GM",IF(Q17&gt;=-6%,"MD","VP")))</f>
        <v>AOP</v>
      </c>
      <c r="S17" s="41" t="n">
        <f aca="false">K17*M17*(N17-P17)</f>
        <v>7882.843725</v>
      </c>
      <c r="T17" s="42" t="e">
        <f aca="false">IF(I17="USD",S17,S17/#REF!)</f>
        <v>#VALUE!</v>
      </c>
      <c r="U17" s="5" t="e">
        <f aca="false">IF(I17="USD",M17,M17/#REF!)</f>
        <v>#VALUE!</v>
      </c>
      <c r="V17" s="4"/>
      <c r="W17" s="4"/>
      <c r="X17" s="4"/>
      <c r="Y17" s="4" t="str">
        <f aca="false">B17&amp;C17&amp;F17&amp;H17</f>
        <v>PAUF77387H3.5XT</v>
      </c>
      <c r="Z17" s="4" t="str">
        <f aca="false">IF(Y17='Input - Bookings'!Q310,"OK","Check")</f>
        <v>Check</v>
      </c>
      <c r="AA17" s="43"/>
      <c r="AB17" s="44"/>
      <c r="AC17" s="44"/>
      <c r="AD17" s="45"/>
      <c r="AE17" s="46"/>
      <c r="AF17" s="4" t="e">
        <f aca="false" t="array" ref="AF17:AF17">xlookup($G17,'AP Plants'!D:D,'AP Plants'!B:B)</f>
        <v>#NAME?</v>
      </c>
      <c r="AG17" s="47"/>
      <c r="AH17" s="47"/>
      <c r="AI17" s="39" t="n">
        <v>0.015</v>
      </c>
      <c r="AJ17" s="39" t="e">
        <f aca="false" t="array" ref="AJ17:AJ17">xlookup($AF17,Warranty!B:B,Warranty!E:E)</f>
        <v>#NAME?</v>
      </c>
      <c r="AK17" s="4" t="n">
        <f aca="false">IF($I17="AUD",VLOOKUP(RIGHT('Wk - Margins'!$G17,3),'AU Freight'!C:G,5,0),0)</f>
        <v>2000</v>
      </c>
      <c r="AL17" s="39" t="e">
        <f aca="false">IF(AND($I17="AUD",$AF17="Class 5 BT"),5%,0%)</f>
        <v>#NAME?</v>
      </c>
      <c r="AM17" s="48" t="e">
        <f aca="false">SUM(AG17:AH17)*(1+AI17+AJ17+AL17)+AK17</f>
        <v>#NAME?</v>
      </c>
      <c r="AN17" s="49" t="e">
        <f aca="false">1-AM17/M17</f>
        <v>#NAME?</v>
      </c>
      <c r="AO17" s="50"/>
      <c r="AP17" s="50"/>
      <c r="AQ17" s="50"/>
      <c r="AR17" s="50"/>
      <c r="AS17" s="4"/>
    </row>
    <row r="18" customFormat="false" ht="12.75" hidden="false" customHeight="true" outlineLevel="0" collapsed="false">
      <c r="A18" s="33" t="str">
        <f aca="false">'Input - Bookings'!A314</f>
        <v>1-24</v>
      </c>
      <c r="B18" s="34" t="str">
        <f aca="false">'Input - Bookings'!C314</f>
        <v>P</v>
      </c>
      <c r="C18" s="34" t="str">
        <f aca="false">'Input - Bookings'!H314</f>
        <v>AU</v>
      </c>
      <c r="D18" s="35" t="str">
        <f aca="false">'Input - Bookings'!E314</f>
        <v>065</v>
      </c>
      <c r="E18" s="35" t="str">
        <f aca="false">'Input - Bookings'!G314</f>
        <v>ADAPT-A-LIFT GROUP (QLD)</v>
      </c>
      <c r="F18" s="35" t="str">
        <f aca="false">'Input - Bookings'!I314</f>
        <v>F77385</v>
      </c>
      <c r="G18" s="35" t="str">
        <f aca="false">'Input - Bookings'!L314</f>
        <v>A3D0</v>
      </c>
      <c r="H18" s="35" t="str">
        <f aca="false">'Input - Bookings'!M314</f>
        <v>H7.0UT6</v>
      </c>
      <c r="I18" s="35" t="str">
        <f aca="false">'Input - Bookings'!B314</f>
        <v>AUD</v>
      </c>
      <c r="J18" s="36" t="str">
        <f aca="false" t="array" ref="J18:J18">IF(I18="USD",INDEX('AP Plants'!A:A,MATCH(G18,'AP Plants'!D:D,0)),INDEX('Australia Plants'!A:A,MATCH(G18,'Australia Plants'!D:D,0)))</f>
        <v>Maximal</v>
      </c>
      <c r="K18" s="6" t="n">
        <v>1</v>
      </c>
      <c r="L18" s="5" t="n">
        <v>81595</v>
      </c>
      <c r="M18" s="5" t="n">
        <v>62463.6</v>
      </c>
      <c r="N18" s="37" t="n">
        <v>0.355</v>
      </c>
      <c r="O18" s="38" t="n">
        <f aca="false">1-M18/L18</f>
        <v>0.234467798271953</v>
      </c>
      <c r="P18" s="39" t="n">
        <f aca="false">IFERROR(IF(OR(B18&amp;C18="PAU",B18&amp;C18="AIN"),VLOOKUP(B18&amp;C18&amp;G18,#REF!,8,0),VLOOKUP(B18&amp;G18,#REF!,8,0)),0)</f>
        <v>0</v>
      </c>
      <c r="Q18" s="39" t="n">
        <f aca="false">N18-P18</f>
        <v>0.355</v>
      </c>
      <c r="R18" s="40" t="str">
        <f aca="false">IF(Q18&gt;=0%,"AOP",IF(Q18&gt;=-2%,"GM",IF(Q18&gt;=-6%,"MD","VP")))</f>
        <v>AOP</v>
      </c>
      <c r="S18" s="41" t="n">
        <f aca="false">K18*M18*(N18-P18)</f>
        <v>22174.578</v>
      </c>
      <c r="T18" s="42" t="e">
        <f aca="false">IF(I18="USD",S18,S18/#REF!)</f>
        <v>#VALUE!</v>
      </c>
      <c r="U18" s="5" t="e">
        <f aca="false">IF(I18="USD",M18,M18/#REF!)</f>
        <v>#VALUE!</v>
      </c>
      <c r="V18" s="4"/>
      <c r="W18" s="4"/>
      <c r="X18" s="4"/>
      <c r="Y18" s="4" t="str">
        <f aca="false">B18&amp;C18&amp;F18&amp;H18</f>
        <v>PAUF77385H7.0UT6</v>
      </c>
      <c r="Z18" s="4" t="str">
        <f aca="false">IF(Y18='Input - Bookings'!Q311,"OK","Check")</f>
        <v>Check</v>
      </c>
      <c r="AA18" s="43"/>
      <c r="AB18" s="44"/>
      <c r="AC18" s="44"/>
      <c r="AD18" s="45"/>
      <c r="AE18" s="46"/>
      <c r="AF18" s="4" t="e">
        <f aca="false" t="array" ref="AF18:AF18">xlookup($G18,'AP Plants'!D:D,'AP Plants'!B:B)</f>
        <v>#NAME?</v>
      </c>
      <c r="AG18" s="47"/>
      <c r="AH18" s="47"/>
      <c r="AI18" s="39" t="n">
        <v>0.015</v>
      </c>
      <c r="AJ18" s="39" t="e">
        <f aca="false" t="array" ref="AJ18:AJ18">xlookup($AF18,Warranty!B:B,Warranty!E:E)</f>
        <v>#NAME?</v>
      </c>
      <c r="AK18" s="4" t="n">
        <f aca="false">IF($I18="AUD",VLOOKUP(RIGHT('Wk - Margins'!$G18,3),'AU Freight'!C:G,5,0),0)</f>
        <v>2000</v>
      </c>
      <c r="AL18" s="39" t="e">
        <f aca="false">IF(AND($I18="AUD",$AF18="Class 5 BT"),5%,0%)</f>
        <v>#NAME?</v>
      </c>
      <c r="AM18" s="48" t="e">
        <f aca="false">SUM(AG18:AH18)*(1+AI18+AJ18+AL18)+AK18</f>
        <v>#NAME?</v>
      </c>
      <c r="AN18" s="49" t="e">
        <f aca="false">1-AM18/M18</f>
        <v>#NAME?</v>
      </c>
      <c r="AO18" s="50"/>
      <c r="AP18" s="50"/>
      <c r="AQ18" s="50"/>
      <c r="AR18" s="50"/>
      <c r="AS18" s="4"/>
    </row>
    <row r="19" customFormat="false" ht="12.75" hidden="false" customHeight="true" outlineLevel="0" collapsed="false">
      <c r="A19" s="33" t="str">
        <f aca="false">'Input - Bookings'!A315</f>
        <v>1-24</v>
      </c>
      <c r="B19" s="34" t="str">
        <f aca="false">'Input - Bookings'!C315</f>
        <v>P</v>
      </c>
      <c r="C19" s="34" t="str">
        <f aca="false">'Input - Bookings'!H315</f>
        <v>AU</v>
      </c>
      <c r="D19" s="35" t="str">
        <f aca="false">'Input - Bookings'!E315</f>
        <v>065</v>
      </c>
      <c r="E19" s="35" t="str">
        <f aca="false">'Input - Bookings'!G315</f>
        <v>ADAPT-A-LIFT GROUP (SA)</v>
      </c>
      <c r="F19" s="35" t="str">
        <f aca="false">'Input - Bookings'!I315</f>
        <v>F77350</v>
      </c>
      <c r="G19" s="35" t="str">
        <f aca="false">'Input - Bookings'!L315</f>
        <v>A3C1</v>
      </c>
      <c r="H19" s="35" t="str">
        <f aca="false">'Input - Bookings'!M315</f>
        <v>H3.5UT</v>
      </c>
      <c r="I19" s="35" t="str">
        <f aca="false">'Input - Bookings'!B315</f>
        <v>AUD</v>
      </c>
      <c r="J19" s="36" t="str">
        <f aca="false" t="array" ref="J19:J19">IF(I19="USD",INDEX('AP Plants'!A:A,MATCH(G19,'AP Plants'!D:D,0)),INDEX('Australia Plants'!A:A,MATCH(G19,'Australia Plants'!D:D,0)))</f>
        <v>Maximal</v>
      </c>
      <c r="K19" s="6" t="n">
        <v>1</v>
      </c>
      <c r="L19" s="5" t="n">
        <v>35180</v>
      </c>
      <c r="M19" s="5" t="n">
        <v>26672.7</v>
      </c>
      <c r="N19" s="37" t="n">
        <v>0.191</v>
      </c>
      <c r="O19" s="38" t="n">
        <f aca="false">1-M19/L19</f>
        <v>0.241822057987493</v>
      </c>
      <c r="P19" s="39" t="n">
        <f aca="false">IFERROR(IF(OR(B19&amp;C19="PAU",B19&amp;C19="AIN"),VLOOKUP(B19&amp;C19&amp;G19,#REF!,8,0),VLOOKUP(B19&amp;G19,#REF!,8,0)),0)</f>
        <v>0</v>
      </c>
      <c r="Q19" s="39" t="n">
        <f aca="false">N19-P19</f>
        <v>0.191</v>
      </c>
      <c r="R19" s="40" t="str">
        <f aca="false">IF(Q19&gt;=0%,"AOP",IF(Q19&gt;=-2%,"GM",IF(Q19&gt;=-6%,"MD","VP")))</f>
        <v>AOP</v>
      </c>
      <c r="S19" s="41" t="n">
        <f aca="false">K19*M19*(N19-P19)</f>
        <v>5094.4857</v>
      </c>
      <c r="T19" s="42" t="e">
        <f aca="false">IF(I19="USD",S19,S19/#REF!)</f>
        <v>#VALUE!</v>
      </c>
      <c r="U19" s="5" t="e">
        <f aca="false">IF(I19="USD",M19,M19/#REF!)</f>
        <v>#VALUE!</v>
      </c>
      <c r="V19" s="4"/>
      <c r="W19" s="4"/>
      <c r="X19" s="4"/>
      <c r="Y19" s="4" t="str">
        <f aca="false">B19&amp;C19&amp;F19&amp;H19</f>
        <v>PAUF77350H3.5UT</v>
      </c>
      <c r="Z19" s="4" t="str">
        <f aca="false">IF(Y19='Input - Bookings'!Q312,"OK","Check")</f>
        <v>Check</v>
      </c>
      <c r="AA19" s="43"/>
      <c r="AB19" s="44"/>
      <c r="AC19" s="44"/>
      <c r="AD19" s="45"/>
      <c r="AE19" s="46"/>
      <c r="AF19" s="4" t="e">
        <f aca="false" t="array" ref="AF19:AF19">xlookup($G19,'AP Plants'!D:D,'AP Plants'!B:B)</f>
        <v>#NAME?</v>
      </c>
      <c r="AG19" s="47"/>
      <c r="AH19" s="47"/>
      <c r="AI19" s="39" t="n">
        <v>0.015</v>
      </c>
      <c r="AJ19" s="39" t="e">
        <f aca="false" t="array" ref="AJ19:AJ19">xlookup($AF19,Warranty!B:B,Warranty!E:E)</f>
        <v>#NAME?</v>
      </c>
      <c r="AK19" s="4" t="n">
        <f aca="false">IF($I19="AUD",VLOOKUP(RIGHT('Wk - Margins'!$G19,3),'AU Freight'!C:G,5,0),0)</f>
        <v>2000</v>
      </c>
      <c r="AL19" s="39" t="e">
        <f aca="false">IF(AND($I19="AUD",$AF19="Class 5 BT"),5%,0%)</f>
        <v>#NAME?</v>
      </c>
      <c r="AM19" s="48" t="e">
        <f aca="false">SUM(AG19:AH19)*(1+AI19+AJ19+AL19)+AK19</f>
        <v>#NAME?</v>
      </c>
      <c r="AN19" s="49" t="e">
        <f aca="false">1-AM19/M19</f>
        <v>#NAME?</v>
      </c>
      <c r="AO19" s="50"/>
      <c r="AP19" s="50"/>
      <c r="AQ19" s="50"/>
      <c r="AR19" s="50"/>
      <c r="AS19" s="4"/>
    </row>
    <row r="20" customFormat="false" ht="12.75" hidden="false" customHeight="true" outlineLevel="0" collapsed="false">
      <c r="A20" s="33" t="str">
        <f aca="false">'Input - Bookings'!A316</f>
        <v>1-24</v>
      </c>
      <c r="B20" s="34" t="str">
        <f aca="false">'Input - Bookings'!C316</f>
        <v>P</v>
      </c>
      <c r="C20" s="34" t="str">
        <f aca="false">'Input - Bookings'!H316</f>
        <v>AU</v>
      </c>
      <c r="D20" s="35" t="str">
        <f aca="false">'Input - Bookings'!E316</f>
        <v>065</v>
      </c>
      <c r="E20" s="35" t="str">
        <f aca="false">'Input - Bookings'!G316</f>
        <v>ADAPT-A-LIFT GROUP (VIC)</v>
      </c>
      <c r="F20" s="35" t="str">
        <f aca="false">'Input - Bookings'!I316</f>
        <v>F77388</v>
      </c>
      <c r="G20" s="35" t="str">
        <f aca="false">'Input - Bookings'!L316</f>
        <v>A3C1</v>
      </c>
      <c r="H20" s="35" t="str">
        <f aca="false">'Input - Bookings'!M316</f>
        <v>H3.5UT</v>
      </c>
      <c r="I20" s="35" t="str">
        <f aca="false">'Input - Bookings'!B316</f>
        <v>AUD</v>
      </c>
      <c r="J20" s="36" t="str">
        <f aca="false" t="array" ref="J20:J20">IF(I20="USD",INDEX('AP Plants'!A:A,MATCH(G20,'AP Plants'!D:D,0)),INDEX('Australia Plants'!A:A,MATCH(G20,'Australia Plants'!D:D,0)))</f>
        <v>Maximal</v>
      </c>
      <c r="K20" s="6" t="n">
        <v>1</v>
      </c>
      <c r="L20" s="5" t="n">
        <v>35180</v>
      </c>
      <c r="M20" s="5" t="n">
        <v>26672.7</v>
      </c>
      <c r="N20" s="37" t="n">
        <v>0.191</v>
      </c>
      <c r="O20" s="38" t="n">
        <f aca="false">1-M20/L20</f>
        <v>0.241822057987493</v>
      </c>
      <c r="P20" s="39" t="n">
        <f aca="false">IFERROR(IF(OR(B20&amp;C20="PAU",B20&amp;C20="AIN"),VLOOKUP(B20&amp;C20&amp;G20,#REF!,8,0),VLOOKUP(B20&amp;G20,#REF!,8,0)),0)</f>
        <v>0</v>
      </c>
      <c r="Q20" s="39" t="n">
        <f aca="false">N20-P20</f>
        <v>0.191</v>
      </c>
      <c r="R20" s="40" t="str">
        <f aca="false">IF(Q20&gt;=0%,"AOP",IF(Q20&gt;=-2%,"GM",IF(Q20&gt;=-6%,"MD","VP")))</f>
        <v>AOP</v>
      </c>
      <c r="S20" s="41" t="n">
        <f aca="false">K20*M20*(N20-P20)</f>
        <v>5094.4857</v>
      </c>
      <c r="T20" s="42" t="e">
        <f aca="false">IF(I20="USD",S20,S20/#REF!)</f>
        <v>#VALUE!</v>
      </c>
      <c r="U20" s="5" t="e">
        <f aca="false">IF(I20="USD",M20,M20/#REF!)</f>
        <v>#VALUE!</v>
      </c>
      <c r="V20" s="4"/>
      <c r="W20" s="4"/>
      <c r="X20" s="4"/>
      <c r="Y20" s="4" t="str">
        <f aca="false">B20&amp;C20&amp;F20&amp;H20</f>
        <v>PAUF77388H3.5UT</v>
      </c>
      <c r="Z20" s="4" t="str">
        <f aca="false">IF(Y20='Input - Bookings'!Q313,"OK","Check")</f>
        <v>Check</v>
      </c>
      <c r="AA20" s="43"/>
      <c r="AB20" s="44"/>
      <c r="AC20" s="44"/>
      <c r="AD20" s="45"/>
      <c r="AE20" s="46"/>
      <c r="AF20" s="4" t="e">
        <f aca="false" t="array" ref="AF20:AF20">xlookup($G20,'AP Plants'!D:D,'AP Plants'!B:B)</f>
        <v>#NAME?</v>
      </c>
      <c r="AG20" s="47"/>
      <c r="AH20" s="47"/>
      <c r="AI20" s="39" t="n">
        <v>0.015</v>
      </c>
      <c r="AJ20" s="39" t="e">
        <f aca="false" t="array" ref="AJ20:AJ20">xlookup($AF20,Warranty!B:B,Warranty!E:E)</f>
        <v>#NAME?</v>
      </c>
      <c r="AK20" s="4" t="n">
        <f aca="false">IF($I20="AUD",VLOOKUP(RIGHT('Wk - Margins'!$G20,3),'AU Freight'!C:G,5,0),0)</f>
        <v>2000</v>
      </c>
      <c r="AL20" s="39" t="e">
        <f aca="false">IF(AND($I20="AUD",$AF20="Class 5 BT"),5%,0%)</f>
        <v>#NAME?</v>
      </c>
      <c r="AM20" s="48" t="e">
        <f aca="false">SUM(AG20:AH20)*(1+AI20+AJ20+AL20)+AK20</f>
        <v>#NAME?</v>
      </c>
      <c r="AN20" s="49" t="e">
        <f aca="false">1-AM20/M20</f>
        <v>#NAME?</v>
      </c>
      <c r="AO20" s="50"/>
      <c r="AP20" s="50"/>
      <c r="AQ20" s="50"/>
      <c r="AR20" s="50"/>
      <c r="AS20" s="4"/>
    </row>
    <row r="21" customFormat="false" ht="12.75" hidden="false" customHeight="true" outlineLevel="0" collapsed="false">
      <c r="A21" s="33" t="str">
        <f aca="false">'Input - Bookings'!A317</f>
        <v>1-24</v>
      </c>
      <c r="B21" s="34" t="str">
        <f aca="false">'Input - Bookings'!C317</f>
        <v>P</v>
      </c>
      <c r="C21" s="34" t="str">
        <f aca="false">'Input - Bookings'!H317</f>
        <v>AU</v>
      </c>
      <c r="D21" s="35" t="str">
        <f aca="false">'Input - Bookings'!E317</f>
        <v>065</v>
      </c>
      <c r="E21" s="35" t="str">
        <f aca="false">'Input - Bookings'!G317</f>
        <v>ADAPT-A-LIFT GROUP (VIC)</v>
      </c>
      <c r="F21" s="35" t="str">
        <f aca="false">'Input - Bookings'!I317</f>
        <v>F77391</v>
      </c>
      <c r="G21" s="35" t="str">
        <f aca="false">'Input - Bookings'!L317</f>
        <v>A3C1</v>
      </c>
      <c r="H21" s="35" t="str">
        <f aca="false">'Input - Bookings'!M317</f>
        <v>H3.5UT</v>
      </c>
      <c r="I21" s="35" t="str">
        <f aca="false">'Input - Bookings'!B317</f>
        <v>AUD</v>
      </c>
      <c r="J21" s="36" t="str">
        <f aca="false" t="array" ref="J21:J21">IF(I21="USD",INDEX('AP Plants'!A:A,MATCH(G21,'AP Plants'!D:D,0)),INDEX('Australia Plants'!A:A,MATCH(G21,'Australia Plants'!D:D,0)))</f>
        <v>Maximal</v>
      </c>
      <c r="K21" s="6" t="n">
        <v>1</v>
      </c>
      <c r="L21" s="5" t="n">
        <v>35180</v>
      </c>
      <c r="M21" s="5" t="n">
        <v>26672.7</v>
      </c>
      <c r="N21" s="37" t="n">
        <v>0.191</v>
      </c>
      <c r="O21" s="38" t="n">
        <f aca="false">1-M21/L21</f>
        <v>0.241822057987493</v>
      </c>
      <c r="P21" s="39" t="n">
        <f aca="false">IFERROR(IF(OR(B21&amp;C21="PAU",B21&amp;C21="AIN"),VLOOKUP(B21&amp;C21&amp;G21,#REF!,8,0),VLOOKUP(B21&amp;G21,#REF!,8,0)),0)</f>
        <v>0</v>
      </c>
      <c r="Q21" s="39" t="n">
        <f aca="false">N21-P21</f>
        <v>0.191</v>
      </c>
      <c r="R21" s="40" t="str">
        <f aca="false">IF(Q21&gt;=0%,"AOP",IF(Q21&gt;=-2%,"GM",IF(Q21&gt;=-6%,"MD","VP")))</f>
        <v>AOP</v>
      </c>
      <c r="S21" s="41" t="n">
        <f aca="false">K21*M21*(N21-P21)</f>
        <v>5094.4857</v>
      </c>
      <c r="T21" s="42" t="e">
        <f aca="false">IF(I21="USD",S21,S21/#REF!)</f>
        <v>#VALUE!</v>
      </c>
      <c r="U21" s="5" t="e">
        <f aca="false">IF(I21="USD",M21,M21/#REF!)</f>
        <v>#VALUE!</v>
      </c>
      <c r="V21" s="4"/>
      <c r="W21" s="4"/>
      <c r="X21" s="4"/>
      <c r="Y21" s="4" t="str">
        <f aca="false">B21&amp;C21&amp;F21&amp;H21</f>
        <v>PAUF77391H3.5UT</v>
      </c>
      <c r="Z21" s="4" t="str">
        <f aca="false">IF(Y21='Input - Bookings'!Q314,"OK","Check")</f>
        <v>Check</v>
      </c>
      <c r="AA21" s="43"/>
      <c r="AB21" s="44"/>
      <c r="AC21" s="44"/>
      <c r="AD21" s="45"/>
      <c r="AE21" s="46"/>
      <c r="AF21" s="4" t="e">
        <f aca="false" t="array" ref="AF21:AF21">xlookup($G21,'AP Plants'!D:D,'AP Plants'!B:B)</f>
        <v>#NAME?</v>
      </c>
      <c r="AG21" s="47"/>
      <c r="AH21" s="47"/>
      <c r="AI21" s="39" t="n">
        <v>0.015</v>
      </c>
      <c r="AJ21" s="39" t="e">
        <f aca="false" t="array" ref="AJ21:AJ21">xlookup($AF21,Warranty!B:B,Warranty!E:E)</f>
        <v>#NAME?</v>
      </c>
      <c r="AK21" s="4" t="n">
        <f aca="false">IF($I21="AUD",VLOOKUP(RIGHT('Wk - Margins'!$G21,3),'AU Freight'!C:G,5,0),0)</f>
        <v>2000</v>
      </c>
      <c r="AL21" s="39" t="e">
        <f aca="false">IF(AND($I21="AUD",$AF21="Class 5 BT"),5%,0%)</f>
        <v>#NAME?</v>
      </c>
      <c r="AM21" s="48" t="e">
        <f aca="false">SUM(AG21:AH21)*(1+AI21+AJ21+AL21)+AK21</f>
        <v>#NAME?</v>
      </c>
      <c r="AN21" s="49" t="e">
        <f aca="false">1-AM21/M21</f>
        <v>#NAME?</v>
      </c>
      <c r="AO21" s="50"/>
      <c r="AP21" s="50"/>
      <c r="AQ21" s="50"/>
      <c r="AR21" s="50"/>
      <c r="AS21" s="4"/>
    </row>
    <row r="22" customFormat="false" ht="12.75" hidden="false" customHeight="true" outlineLevel="0" collapsed="false">
      <c r="A22" s="33" t="str">
        <f aca="false">'Input - Bookings'!A318</f>
        <v>1-24</v>
      </c>
      <c r="B22" s="34" t="str">
        <f aca="false">'Input - Bookings'!C318</f>
        <v>P</v>
      </c>
      <c r="C22" s="34" t="str">
        <f aca="false">'Input - Bookings'!H318</f>
        <v>AU</v>
      </c>
      <c r="D22" s="35" t="str">
        <f aca="false">'Input - Bookings'!E318</f>
        <v>065</v>
      </c>
      <c r="E22" s="35" t="str">
        <f aca="false">'Input - Bookings'!G318</f>
        <v>ADAPT-A-LIFT GROUP (VIC)</v>
      </c>
      <c r="F22" s="35" t="str">
        <f aca="false">'Input - Bookings'!I318</f>
        <v>F77389</v>
      </c>
      <c r="G22" s="35" t="str">
        <f aca="false">'Input - Bookings'!L318</f>
        <v>D466</v>
      </c>
      <c r="H22" s="35" t="str">
        <f aca="false">'Input - Bookings'!M318</f>
        <v>H3.5XT</v>
      </c>
      <c r="I22" s="35" t="str">
        <f aca="false">'Input - Bookings'!B318</f>
        <v>AUD</v>
      </c>
      <c r="J22" s="36" t="str">
        <f aca="false" t="array" ref="J22:J22">IF(I22="USD",INDEX('AP Plants'!A:A,MATCH(G22,'AP Plants'!D:D,0)),INDEX('Australia Plants'!A:A,MATCH(G22,'Australia Plants'!D:D,0)))</f>
        <v>SN</v>
      </c>
      <c r="K22" s="6" t="n">
        <v>1</v>
      </c>
      <c r="L22" s="5" t="n">
        <v>47860</v>
      </c>
      <c r="M22" s="5" t="n">
        <v>35349.075</v>
      </c>
      <c r="N22" s="37" t="n">
        <v>0.223</v>
      </c>
      <c r="O22" s="38" t="n">
        <f aca="false">1-M22/L22</f>
        <v>0.261406707062265</v>
      </c>
      <c r="P22" s="39" t="n">
        <f aca="false">IFERROR(IF(OR(B22&amp;C22="PAU",B22&amp;C22="AIN"),VLOOKUP(B22&amp;C22&amp;G22,#REF!,8,0),VLOOKUP(B22&amp;G22,#REF!,8,0)),0)</f>
        <v>0</v>
      </c>
      <c r="Q22" s="39" t="n">
        <f aca="false">N22-P22</f>
        <v>0.223</v>
      </c>
      <c r="R22" s="40" t="str">
        <f aca="false">IF(Q22&gt;=0%,"AOP",IF(Q22&gt;=-2%,"GM",IF(Q22&gt;=-6%,"MD","VP")))</f>
        <v>AOP</v>
      </c>
      <c r="S22" s="41" t="n">
        <f aca="false">K22*M22*(N22-P22)</f>
        <v>7882.843725</v>
      </c>
      <c r="T22" s="42" t="e">
        <f aca="false">IF(I22="USD",S22,S22/#REF!)</f>
        <v>#VALUE!</v>
      </c>
      <c r="U22" s="5" t="e">
        <f aca="false">IF(I22="USD",M22,M22/#REF!)</f>
        <v>#VALUE!</v>
      </c>
      <c r="V22" s="4"/>
      <c r="W22" s="4"/>
      <c r="X22" s="4"/>
      <c r="Y22" s="4" t="str">
        <f aca="false">B22&amp;C22&amp;F22&amp;H22</f>
        <v>PAUF77389H3.5XT</v>
      </c>
      <c r="Z22" s="4" t="str">
        <f aca="false">IF(Y22='Input - Bookings'!Q315,"OK","Check")</f>
        <v>Check</v>
      </c>
      <c r="AA22" s="43"/>
      <c r="AB22" s="44"/>
      <c r="AC22" s="44"/>
      <c r="AD22" s="45"/>
      <c r="AE22" s="46"/>
      <c r="AF22" s="4" t="e">
        <f aca="false" t="array" ref="AF22:AF22">xlookup($G22,'AP Plants'!D:D,'AP Plants'!B:B)</f>
        <v>#NAME?</v>
      </c>
      <c r="AG22" s="47"/>
      <c r="AH22" s="47"/>
      <c r="AI22" s="39" t="n">
        <v>0.015</v>
      </c>
      <c r="AJ22" s="39" t="e">
        <f aca="false" t="array" ref="AJ22:AJ22">xlookup($AF22,Warranty!B:B,Warranty!E:E)</f>
        <v>#NAME?</v>
      </c>
      <c r="AK22" s="4" t="n">
        <f aca="false">IF($I22="AUD",VLOOKUP(RIGHT('Wk - Margins'!$G22,3),'AU Freight'!C:G,5,0),0)</f>
        <v>2000</v>
      </c>
      <c r="AL22" s="39" t="e">
        <f aca="false">IF(AND($I22="AUD",$AF22="Class 5 BT"),5%,0%)</f>
        <v>#NAME?</v>
      </c>
      <c r="AM22" s="48" t="e">
        <f aca="false">SUM(AG22:AH22)*(1+AI22+AJ22+AL22)+AK22</f>
        <v>#NAME?</v>
      </c>
      <c r="AN22" s="49" t="e">
        <f aca="false">1-AM22/M22</f>
        <v>#NAME?</v>
      </c>
      <c r="AO22" s="50"/>
      <c r="AP22" s="50"/>
      <c r="AQ22" s="50"/>
      <c r="AR22" s="50"/>
      <c r="AS22" s="4"/>
    </row>
    <row r="23" customFormat="false" ht="12.75" hidden="false" customHeight="true" outlineLevel="0" collapsed="false">
      <c r="A23" s="33" t="str">
        <f aca="false">'Input - Bookings'!A319</f>
        <v>1-24</v>
      </c>
      <c r="B23" s="34" t="str">
        <f aca="false">'Input - Bookings'!C319</f>
        <v>P</v>
      </c>
      <c r="C23" s="34" t="str">
        <f aca="false">'Input - Bookings'!H319</f>
        <v>AU</v>
      </c>
      <c r="D23" s="35" t="str">
        <f aca="false">'Input - Bookings'!E319</f>
        <v>065</v>
      </c>
      <c r="E23" s="35" t="str">
        <f aca="false">'Input - Bookings'!G319</f>
        <v>ADAPT-A-LIFT GROUP (VIC)</v>
      </c>
      <c r="F23" s="35" t="str">
        <f aca="false">'Input - Bookings'!I319</f>
        <v>F77390</v>
      </c>
      <c r="G23" s="35" t="str">
        <f aca="false">'Input - Bookings'!L319</f>
        <v>A3D0</v>
      </c>
      <c r="H23" s="35" t="str">
        <f aca="false">'Input - Bookings'!M319</f>
        <v>H7.0UT6</v>
      </c>
      <c r="I23" s="35" t="str">
        <f aca="false">'Input - Bookings'!B319</f>
        <v>AUD</v>
      </c>
      <c r="J23" s="36" t="str">
        <f aca="false" t="array" ref="J23:J23">IF(I23="USD",INDEX('AP Plants'!A:A,MATCH(G23,'AP Plants'!D:D,0)),INDEX('Australia Plants'!A:A,MATCH(G23,'Australia Plants'!D:D,0)))</f>
        <v>Maximal</v>
      </c>
      <c r="K23" s="6" t="n">
        <v>1</v>
      </c>
      <c r="L23" s="5" t="n">
        <v>81595</v>
      </c>
      <c r="M23" s="5" t="n">
        <v>62463.6</v>
      </c>
      <c r="N23" s="37" t="n">
        <v>0.355</v>
      </c>
      <c r="O23" s="38" t="n">
        <f aca="false">1-M23/L23</f>
        <v>0.234467798271953</v>
      </c>
      <c r="P23" s="39" t="n">
        <f aca="false">IFERROR(IF(OR(B23&amp;C23="PAU",B23&amp;C23="AIN"),VLOOKUP(B23&amp;C23&amp;G23,#REF!,8,0),VLOOKUP(B23&amp;G23,#REF!,8,0)),0)</f>
        <v>0</v>
      </c>
      <c r="Q23" s="39" t="n">
        <f aca="false">N23-P23</f>
        <v>0.355</v>
      </c>
      <c r="R23" s="40" t="str">
        <f aca="false">IF(Q23&gt;=0%,"AOP",IF(Q23&gt;=-2%,"GM",IF(Q23&gt;=-6%,"MD","VP")))</f>
        <v>AOP</v>
      </c>
      <c r="S23" s="41" t="n">
        <f aca="false">K23*M23*(N23-P23)</f>
        <v>22174.578</v>
      </c>
      <c r="T23" s="42" t="e">
        <f aca="false">IF(I23="USD",S23,S23/#REF!)</f>
        <v>#VALUE!</v>
      </c>
      <c r="U23" s="5" t="e">
        <f aca="false">IF(I23="USD",M23,M23/#REF!)</f>
        <v>#VALUE!</v>
      </c>
      <c r="V23" s="4"/>
      <c r="W23" s="4"/>
      <c r="X23" s="4"/>
      <c r="Y23" s="4" t="str">
        <f aca="false">B23&amp;C23&amp;F23&amp;H23</f>
        <v>PAUF77390H7.0UT6</v>
      </c>
      <c r="Z23" s="4" t="str">
        <f aca="false">IF(Y23='Input - Bookings'!Q316,"OK","Check")</f>
        <v>Check</v>
      </c>
      <c r="AA23" s="43"/>
      <c r="AB23" s="44"/>
      <c r="AC23" s="44"/>
      <c r="AD23" s="45"/>
      <c r="AE23" s="46"/>
      <c r="AF23" s="4" t="e">
        <f aca="false" t="array" ref="AF23:AF23">xlookup($G23,'AP Plants'!D:D,'AP Plants'!B:B)</f>
        <v>#NAME?</v>
      </c>
      <c r="AG23" s="47"/>
      <c r="AH23" s="47"/>
      <c r="AI23" s="39" t="n">
        <v>0.015</v>
      </c>
      <c r="AJ23" s="39" t="e">
        <f aca="false" t="array" ref="AJ23:AJ23">xlookup($AF23,Warranty!B:B,Warranty!E:E)</f>
        <v>#NAME?</v>
      </c>
      <c r="AK23" s="4" t="n">
        <f aca="false">IF($I23="AUD",VLOOKUP(RIGHT('Wk - Margins'!$G23,3),'AU Freight'!C:G,5,0),0)</f>
        <v>2000</v>
      </c>
      <c r="AL23" s="39" t="e">
        <f aca="false">IF(AND($I23="AUD",$AF23="Class 5 BT"),5%,0%)</f>
        <v>#NAME?</v>
      </c>
      <c r="AM23" s="48" t="e">
        <f aca="false">SUM(AG23:AH23)*(1+AI23+AJ23+AL23)+AK23</f>
        <v>#NAME?</v>
      </c>
      <c r="AN23" s="49" t="e">
        <f aca="false">1-AM23/M23</f>
        <v>#NAME?</v>
      </c>
      <c r="AO23" s="50"/>
      <c r="AP23" s="50"/>
      <c r="AQ23" s="50"/>
      <c r="AR23" s="50"/>
      <c r="AS23" s="50"/>
    </row>
    <row r="24" customFormat="false" ht="12.75" hidden="false" customHeight="true" outlineLevel="0" collapsed="false">
      <c r="A24" s="33" t="str">
        <f aca="false">'Input - Bookings'!A320</f>
        <v>1-24</v>
      </c>
      <c r="B24" s="34" t="str">
        <f aca="false">'Input - Bookings'!C320</f>
        <v>P</v>
      </c>
      <c r="C24" s="34" t="str">
        <f aca="false">'Input - Bookings'!H320</f>
        <v>AU</v>
      </c>
      <c r="D24" s="35" t="str">
        <f aca="false">'Input - Bookings'!E320</f>
        <v>065</v>
      </c>
      <c r="E24" s="35" t="str">
        <f aca="false">'Input - Bookings'!G320</f>
        <v>ADAPT-A-LIFT GROUP (WA)</v>
      </c>
      <c r="F24" s="35" t="str">
        <f aca="false">'Input - Bookings'!I320</f>
        <v>F77349</v>
      </c>
      <c r="G24" s="35" t="str">
        <f aca="false">'Input - Bookings'!L320</f>
        <v>A3C1</v>
      </c>
      <c r="H24" s="35" t="str">
        <f aca="false">'Input - Bookings'!M320</f>
        <v>H3.5UT</v>
      </c>
      <c r="I24" s="35" t="str">
        <f aca="false">'Input - Bookings'!B320</f>
        <v>AUD</v>
      </c>
      <c r="J24" s="36" t="str">
        <f aca="false" t="array" ref="J24:J24">IF(I24="USD",INDEX('AP Plants'!A:A,MATCH(G24,'AP Plants'!D:D,0)),INDEX('Australia Plants'!A:A,MATCH(G24,'Australia Plants'!D:D,0)))</f>
        <v>Maximal</v>
      </c>
      <c r="K24" s="6" t="n">
        <v>1</v>
      </c>
      <c r="L24" s="5" t="n">
        <v>35180</v>
      </c>
      <c r="M24" s="5" t="n">
        <v>26672.7</v>
      </c>
      <c r="N24" s="37" t="n">
        <v>0.191</v>
      </c>
      <c r="O24" s="38" t="n">
        <f aca="false">1-M24/L24</f>
        <v>0.241822057987493</v>
      </c>
      <c r="P24" s="39" t="n">
        <f aca="false">IFERROR(IF(OR(B24&amp;C24="PAU",B24&amp;C24="AIN"),VLOOKUP(B24&amp;C24&amp;G24,#REF!,8,0),VLOOKUP(B24&amp;G24,#REF!,8,0)),0)</f>
        <v>0</v>
      </c>
      <c r="Q24" s="39" t="n">
        <f aca="false">N24-P24</f>
        <v>0.191</v>
      </c>
      <c r="R24" s="40" t="str">
        <f aca="false">IF(Q24&gt;=0%,"AOP",IF(Q24&gt;=-2%,"GM",IF(Q24&gt;=-6%,"MD","VP")))</f>
        <v>AOP</v>
      </c>
      <c r="S24" s="41" t="n">
        <f aca="false">K24*M24*(N24-P24)</f>
        <v>5094.4857</v>
      </c>
      <c r="T24" s="42" t="e">
        <f aca="false">IF(I24="USD",S24,S24/#REF!)</f>
        <v>#VALUE!</v>
      </c>
      <c r="U24" s="5" t="e">
        <f aca="false">IF(I24="USD",M24,M24/#REF!)</f>
        <v>#VALUE!</v>
      </c>
      <c r="V24" s="4"/>
      <c r="W24" s="4"/>
      <c r="X24" s="4"/>
      <c r="Y24" s="4" t="str">
        <f aca="false">B24&amp;C24&amp;F24&amp;H24</f>
        <v>PAUF77349H3.5UT</v>
      </c>
      <c r="Z24" s="4" t="str">
        <f aca="false">IF(Y24='Input - Bookings'!Q317,"OK","Check")</f>
        <v>Check</v>
      </c>
      <c r="AA24" s="43"/>
      <c r="AB24" s="44"/>
      <c r="AC24" s="44"/>
      <c r="AD24" s="45"/>
      <c r="AE24" s="46"/>
      <c r="AF24" s="4" t="e">
        <f aca="false" t="array" ref="AF24:AF24">xlookup($G24,'AP Plants'!D:D,'AP Plants'!B:B)</f>
        <v>#NAME?</v>
      </c>
      <c r="AG24" s="47"/>
      <c r="AH24" s="47"/>
      <c r="AI24" s="39" t="n">
        <v>0.015</v>
      </c>
      <c r="AJ24" s="39" t="e">
        <f aca="false" t="array" ref="AJ24:AJ24">xlookup($AF24,Warranty!B:B,Warranty!E:E)</f>
        <v>#NAME?</v>
      </c>
      <c r="AK24" s="4" t="n">
        <f aca="false">IF($I24="AUD",VLOOKUP(RIGHT('Wk - Margins'!$G24,3),'AU Freight'!C:G,5,0),0)</f>
        <v>2000</v>
      </c>
      <c r="AL24" s="39" t="e">
        <f aca="false">IF(AND($I24="AUD",$AF24="Class 5 BT"),5%,0%)</f>
        <v>#NAME?</v>
      </c>
      <c r="AM24" s="48" t="e">
        <f aca="false">SUM(AG24:AH24)*(1+AI24+AJ24+AL24)+AK24</f>
        <v>#NAME?</v>
      </c>
      <c r="AN24" s="49" t="e">
        <f aca="false">1-AM24/M24</f>
        <v>#NAME?</v>
      </c>
      <c r="AO24" s="50"/>
      <c r="AP24" s="50"/>
      <c r="AQ24" s="50"/>
      <c r="AR24" s="50"/>
      <c r="AS24" s="4"/>
    </row>
    <row r="25" customFormat="false" ht="12.75" hidden="false" customHeight="true" outlineLevel="0" collapsed="false">
      <c r="A25" s="33" t="str">
        <f aca="false">'Input - Bookings'!A321</f>
        <v>1-27</v>
      </c>
      <c r="B25" s="34" t="str">
        <f aca="false">'Input - Bookings'!C321</f>
        <v>P</v>
      </c>
      <c r="C25" s="34" t="str">
        <f aca="false">'Input - Bookings'!H321</f>
        <v>NZ</v>
      </c>
      <c r="D25" s="35" t="str">
        <f aca="false">'Input - Bookings'!E321</f>
        <v>067</v>
      </c>
      <c r="E25" s="35" t="str">
        <f aca="false">'Input - Bookings'!G321</f>
        <v>S.G EQUIPMENT LTD</v>
      </c>
      <c r="F25" s="35" t="str">
        <f aca="false">'Input - Bookings'!I321</f>
        <v>F77562</v>
      </c>
      <c r="G25" s="35" t="str">
        <f aca="false">'Input - Bookings'!L321</f>
        <v>A7S1</v>
      </c>
      <c r="H25" s="35" t="str">
        <f aca="false">'Input - Bookings'!M321</f>
        <v>GP25UX</v>
      </c>
      <c r="I25" s="35" t="str">
        <f aca="false">'Input - Bookings'!B321</f>
        <v>USD</v>
      </c>
      <c r="J25" s="36" t="str">
        <f aca="false" t="array" ref="J25:J25">IF(I25="USD",INDEX('AP Plants'!A:A,MATCH(G25,'AP Plants'!D:D,0)),INDEX('Australia Plants'!A:A,MATCH(G25,'Australia Plants'!D:D,0)))</f>
        <v>Maximal</v>
      </c>
      <c r="K25" s="6" t="n">
        <v>1</v>
      </c>
      <c r="L25" s="5" t="n">
        <v>22350</v>
      </c>
      <c r="M25" s="5" t="n">
        <v>15993.6</v>
      </c>
      <c r="N25" s="37" t="n">
        <v>0.149</v>
      </c>
      <c r="O25" s="38" t="n">
        <f aca="false">1-M25/L25</f>
        <v>0.284402684563758</v>
      </c>
      <c r="P25" s="39" t="n">
        <f aca="false">IFERROR(IF(OR(B25&amp;C25="PAU",B25&amp;C25="AIN"),VLOOKUP(B25&amp;C25&amp;G25,#REF!,8,0),VLOOKUP(B25&amp;G25,#REF!,8,0)),0)</f>
        <v>0</v>
      </c>
      <c r="Q25" s="39" t="n">
        <f aca="false">N25-P25</f>
        <v>0.149</v>
      </c>
      <c r="R25" s="40" t="str">
        <f aca="false">IF(Q25&gt;=0%,"AOP",IF(Q25&gt;=-2%,"GM",IF(Q25&gt;=-6%,"MD","VP")))</f>
        <v>AOP</v>
      </c>
      <c r="S25" s="41" t="n">
        <f aca="false">K25*M25*(N25-P25)</f>
        <v>2383.0464</v>
      </c>
      <c r="T25" s="42" t="n">
        <f aca="false">IF(I25="USD",S25,S25/#REF!)</f>
        <v>2383.0464</v>
      </c>
      <c r="U25" s="5" t="n">
        <f aca="false">IF(I25="USD",M25,M25/#REF!)</f>
        <v>15993.6</v>
      </c>
      <c r="V25" s="4"/>
      <c r="W25" s="4"/>
      <c r="X25" s="4"/>
      <c r="Y25" s="4" t="str">
        <f aca="false">B25&amp;C25&amp;F25&amp;H25</f>
        <v>PNZF77562GP25UX</v>
      </c>
      <c r="Z25" s="4" t="str">
        <f aca="false">IF(Y25='Input - Bookings'!Q318,"OK","Check")</f>
        <v>Check</v>
      </c>
      <c r="AA25" s="43"/>
      <c r="AB25" s="44"/>
      <c r="AC25" s="44"/>
      <c r="AD25" s="45"/>
      <c r="AE25" s="46"/>
      <c r="AF25" s="4" t="e">
        <f aca="false" t="array" ref="AF25:AF25">xlookup($G25,'AP Plants'!D:D,'AP Plants'!B:B)</f>
        <v>#NAME?</v>
      </c>
      <c r="AG25" s="47"/>
      <c r="AH25" s="47"/>
      <c r="AI25" s="39" t="n">
        <v>0.015</v>
      </c>
      <c r="AJ25" s="39" t="e">
        <f aca="false" t="array" ref="AJ25:AJ25">xlookup($AF25,Warranty!B:B,Warranty!E:E)</f>
        <v>#NAME?</v>
      </c>
      <c r="AK25" s="4" t="n">
        <f aca="false">IF($I25="AUD",VLOOKUP(RIGHT('Wk - Margins'!$G25,3),'AU Freight'!C:G,5,0),0)</f>
        <v>0</v>
      </c>
      <c r="AL25" s="39" t="e">
        <f aca="false">IF(AND($I25="AUD",$AF25="Class 5 BT"),5%,0%)</f>
        <v>#NAME?</v>
      </c>
      <c r="AM25" s="48" t="e">
        <f aca="false">SUM(AG25:AH25)*(1+AI25+AJ25+AL25)+AK25</f>
        <v>#NAME?</v>
      </c>
      <c r="AN25" s="49" t="e">
        <f aca="false">1-AM25/M25</f>
        <v>#NAME?</v>
      </c>
      <c r="AO25" s="50"/>
      <c r="AP25" s="50"/>
      <c r="AQ25" s="50"/>
      <c r="AR25" s="4"/>
      <c r="AS25" s="4"/>
    </row>
    <row r="26" customFormat="false" ht="12.75" hidden="false" customHeight="true" outlineLevel="0" collapsed="false">
      <c r="A26" s="33" t="str">
        <f aca="false">'Input - Bookings'!A322</f>
        <v>1-27</v>
      </c>
      <c r="B26" s="34" t="str">
        <f aca="false">'Input - Bookings'!C322</f>
        <v>P</v>
      </c>
      <c r="C26" s="34" t="str">
        <f aca="false">'Input - Bookings'!H322</f>
        <v>NZ</v>
      </c>
      <c r="D26" s="35" t="str">
        <f aca="false">'Input - Bookings'!E322</f>
        <v>067</v>
      </c>
      <c r="E26" s="35" t="str">
        <f aca="false">'Input - Bookings'!G322</f>
        <v>S.G EQUIPMENT LTD</v>
      </c>
      <c r="F26" s="35" t="str">
        <f aca="false">'Input - Bookings'!I322</f>
        <v>F77563</v>
      </c>
      <c r="G26" s="35" t="str">
        <f aca="false">'Input - Bookings'!L322</f>
        <v>A7S1</v>
      </c>
      <c r="H26" s="35" t="str">
        <f aca="false">'Input - Bookings'!M322</f>
        <v>GP30UX</v>
      </c>
      <c r="I26" s="35" t="str">
        <f aca="false">'Input - Bookings'!B322</f>
        <v>USD</v>
      </c>
      <c r="J26" s="36" t="str">
        <f aca="false" t="array" ref="J26:J26">IF(I26="USD",INDEX('AP Plants'!A:A,MATCH(G26,'AP Plants'!D:D,0)),INDEX('Australia Plants'!A:A,MATCH(G26,'Australia Plants'!D:D,0)))</f>
        <v>Maximal</v>
      </c>
      <c r="K26" s="6" t="n">
        <v>1</v>
      </c>
      <c r="L26" s="5" t="n">
        <v>21895</v>
      </c>
      <c r="M26" s="5" t="n">
        <v>15541.4</v>
      </c>
      <c r="N26" s="52" t="n">
        <v>0.167</v>
      </c>
      <c r="O26" s="38" t="n">
        <f aca="false">1-M26/L26</f>
        <v>0.290184973738296</v>
      </c>
      <c r="P26" s="39" t="n">
        <f aca="false">IFERROR(IF(OR(B26&amp;C26="PAU",B26&amp;C26="AIN"),VLOOKUP(B26&amp;C26&amp;G26,#REF!,8,0),VLOOKUP(B26&amp;G26,#REF!,8,0)),0)</f>
        <v>0</v>
      </c>
      <c r="Q26" s="39" t="n">
        <f aca="false">N26-P26</f>
        <v>0.167</v>
      </c>
      <c r="R26" s="40" t="str">
        <f aca="false">IF(Q26&gt;=0%,"AOP",IF(Q26&gt;=-2%,"GM",IF(Q26&gt;=-6%,"MD","VP")))</f>
        <v>AOP</v>
      </c>
      <c r="S26" s="41" t="n">
        <f aca="false">K26*M26*(N26-P26)</f>
        <v>2595.4138</v>
      </c>
      <c r="T26" s="42" t="n">
        <f aca="false">IF(I26="USD",S26,S26/#REF!)</f>
        <v>2595.4138</v>
      </c>
      <c r="U26" s="5" t="n">
        <f aca="false">IF(I26="USD",M26,M26/#REF!)</f>
        <v>15541.4</v>
      </c>
      <c r="V26" s="4"/>
      <c r="W26" s="4"/>
      <c r="X26" s="4"/>
      <c r="Y26" s="4" t="str">
        <f aca="false">B26&amp;C26&amp;F26&amp;H26</f>
        <v>PNZF77563GP30UX</v>
      </c>
      <c r="Z26" s="4" t="str">
        <f aca="false">IF(Y26='Input - Bookings'!Q319,"OK","Check")</f>
        <v>Check</v>
      </c>
      <c r="AA26" s="43"/>
      <c r="AB26" s="44"/>
      <c r="AC26" s="44"/>
      <c r="AD26" s="45"/>
      <c r="AE26" s="46"/>
      <c r="AF26" s="4" t="e">
        <f aca="false" t="array" ref="AF26:AF26">xlookup($G26,'AP Plants'!D:D,'AP Plants'!B:B)</f>
        <v>#NAME?</v>
      </c>
      <c r="AG26" s="47"/>
      <c r="AH26" s="47"/>
      <c r="AI26" s="39" t="n">
        <v>0.015</v>
      </c>
      <c r="AJ26" s="39" t="e">
        <f aca="false" t="array" ref="AJ26:AJ26">xlookup($AF26,Warranty!B:B,Warranty!E:E)</f>
        <v>#NAME?</v>
      </c>
      <c r="AK26" s="4" t="n">
        <f aca="false">IF($I26="AUD",VLOOKUP(RIGHT('Wk - Margins'!$G26,3),'AU Freight'!C:G,5,0),0)</f>
        <v>0</v>
      </c>
      <c r="AL26" s="39" t="e">
        <f aca="false">IF(AND($I26="AUD",$AF26="Class 5 BT"),5%,0%)</f>
        <v>#NAME?</v>
      </c>
      <c r="AM26" s="48" t="e">
        <f aca="false">SUM(AG26:AH26)*(1+AI26+AJ26+AL26)+AK26</f>
        <v>#NAME?</v>
      </c>
      <c r="AN26" s="49" t="e">
        <f aca="false">1-AM26/M26</f>
        <v>#NAME?</v>
      </c>
      <c r="AO26" s="50"/>
      <c r="AP26" s="50"/>
      <c r="AQ26" s="50"/>
      <c r="AR26" s="4"/>
      <c r="AS26" s="4"/>
    </row>
    <row r="27" customFormat="false" ht="12.75" hidden="false" customHeight="true" outlineLevel="0" collapsed="false">
      <c r="A27" s="33" t="str">
        <f aca="false">'Input - Bookings'!A323</f>
        <v>1-27</v>
      </c>
      <c r="B27" s="34" t="str">
        <f aca="false">'Input - Bookings'!C323</f>
        <v>P</v>
      </c>
      <c r="C27" s="34" t="str">
        <f aca="false">'Input - Bookings'!H323</f>
        <v>NZ</v>
      </c>
      <c r="D27" s="35" t="str">
        <f aca="false">'Input - Bookings'!E323</f>
        <v>067</v>
      </c>
      <c r="E27" s="35" t="str">
        <f aca="false">'Input - Bookings'!G323</f>
        <v>S.G EQUIPMENT LTD</v>
      </c>
      <c r="F27" s="35" t="str">
        <f aca="false">'Input - Bookings'!I323</f>
        <v>F77567</v>
      </c>
      <c r="G27" s="35" t="str">
        <f aca="false">'Input - Bookings'!L323</f>
        <v>A7S1</v>
      </c>
      <c r="H27" s="35" t="str">
        <f aca="false">'Input - Bookings'!M323</f>
        <v>GP30UX</v>
      </c>
      <c r="I27" s="35" t="str">
        <f aca="false">'Input - Bookings'!B323</f>
        <v>USD</v>
      </c>
      <c r="J27" s="36" t="str">
        <f aca="false" t="array" ref="J27:J27">IF(I27="USD",INDEX('AP Plants'!A:A,MATCH(G27,'AP Plants'!D:D,0)),INDEX('Australia Plants'!A:A,MATCH(G27,'Australia Plants'!D:D,0)))</f>
        <v>Maximal</v>
      </c>
      <c r="K27" s="6" t="n">
        <v>1</v>
      </c>
      <c r="L27" s="5" t="n">
        <v>21895</v>
      </c>
      <c r="M27" s="5" t="n">
        <v>15541.4</v>
      </c>
      <c r="N27" s="52" t="n">
        <v>0.167</v>
      </c>
      <c r="O27" s="38" t="n">
        <f aca="false">1-M27/L27</f>
        <v>0.290184973738296</v>
      </c>
      <c r="P27" s="39" t="n">
        <f aca="false">IFERROR(IF(OR(B27&amp;C27="PAU",B27&amp;C27="AIN"),VLOOKUP(B27&amp;C27&amp;G27,#REF!,8,0),VLOOKUP(B27&amp;G27,#REF!,8,0)),0)</f>
        <v>0</v>
      </c>
      <c r="Q27" s="39" t="n">
        <f aca="false">N27-P27</f>
        <v>0.167</v>
      </c>
      <c r="R27" s="40" t="str">
        <f aca="false">IF(Q27&gt;=0%,"AOP",IF(Q27&gt;=-2%,"GM",IF(Q27&gt;=-6%,"MD","VP")))</f>
        <v>AOP</v>
      </c>
      <c r="S27" s="41" t="n">
        <f aca="false">K27*M27*(N27-P27)</f>
        <v>2595.4138</v>
      </c>
      <c r="T27" s="42" t="n">
        <f aca="false">IF(I27="USD",S27,S27/#REF!)</f>
        <v>2595.4138</v>
      </c>
      <c r="U27" s="5" t="n">
        <f aca="false">IF(I27="USD",M27,M27/#REF!)</f>
        <v>15541.4</v>
      </c>
      <c r="V27" s="4"/>
      <c r="W27" s="4"/>
      <c r="X27" s="4"/>
      <c r="Y27" s="4" t="str">
        <f aca="false">B27&amp;C27&amp;F27&amp;H27</f>
        <v>PNZF77567GP30UX</v>
      </c>
      <c r="Z27" s="4" t="str">
        <f aca="false">IF(Y27='Input - Bookings'!Q320,"OK","Check")</f>
        <v>Check</v>
      </c>
      <c r="AA27" s="43"/>
      <c r="AB27" s="44"/>
      <c r="AC27" s="44"/>
      <c r="AD27" s="45"/>
      <c r="AE27" s="46"/>
      <c r="AF27" s="4" t="e">
        <f aca="false" t="array" ref="AF27:AF27">xlookup($G27,'AP Plants'!D:D,'AP Plants'!B:B)</f>
        <v>#NAME?</v>
      </c>
      <c r="AG27" s="47"/>
      <c r="AH27" s="47"/>
      <c r="AI27" s="39" t="n">
        <v>0.015</v>
      </c>
      <c r="AJ27" s="39" t="e">
        <f aca="false" t="array" ref="AJ27:AJ27">xlookup($AF27,Warranty!B:B,Warranty!E:E)</f>
        <v>#NAME?</v>
      </c>
      <c r="AK27" s="4" t="n">
        <f aca="false">IF($I27="AUD",VLOOKUP(RIGHT('Wk - Margins'!$G27,3),'AU Freight'!C:G,5,0),0)</f>
        <v>0</v>
      </c>
      <c r="AL27" s="39" t="e">
        <f aca="false">IF(AND($I27="AUD",$AF27="Class 5 BT"),5%,0%)</f>
        <v>#NAME?</v>
      </c>
      <c r="AM27" s="48" t="e">
        <f aca="false">SUM(AG27:AH27)*(1+AI27+AJ27+AL27)+AK27</f>
        <v>#NAME?</v>
      </c>
      <c r="AN27" s="49" t="e">
        <f aca="false">1-AM27/M27</f>
        <v>#NAME?</v>
      </c>
      <c r="AO27" s="50"/>
      <c r="AP27" s="50"/>
      <c r="AQ27" s="50"/>
      <c r="AR27" s="4"/>
      <c r="AS27" s="4"/>
    </row>
    <row r="28" customFormat="false" ht="12.75" hidden="false" customHeight="true" outlineLevel="0" collapsed="false">
      <c r="A28" s="33" t="str">
        <f aca="false">'Input - Bookings'!A324</f>
        <v>1-27</v>
      </c>
      <c r="B28" s="34" t="str">
        <f aca="false">'Input - Bookings'!C324</f>
        <v>P</v>
      </c>
      <c r="C28" s="34" t="str">
        <f aca="false">'Input - Bookings'!H324</f>
        <v>NZ</v>
      </c>
      <c r="D28" s="35" t="str">
        <f aca="false">'Input - Bookings'!E324</f>
        <v>067</v>
      </c>
      <c r="E28" s="35" t="str">
        <f aca="false">'Input - Bookings'!G324</f>
        <v>S.G EQUIPMENT LTD</v>
      </c>
      <c r="F28" s="35" t="str">
        <f aca="false">'Input - Bookings'!I324</f>
        <v>F77564</v>
      </c>
      <c r="G28" s="35" t="str">
        <f aca="false">'Input - Bookings'!L324</f>
        <v>A7S1</v>
      </c>
      <c r="H28" s="35" t="str">
        <f aca="false">'Input - Bookings'!M324</f>
        <v>GP30UX</v>
      </c>
      <c r="I28" s="35" t="str">
        <f aca="false">'Input - Bookings'!B324</f>
        <v>USD</v>
      </c>
      <c r="J28" s="36" t="str">
        <f aca="false" t="array" ref="J28:J28">IF(I28="USD",INDEX('AP Plants'!A:A,MATCH(G28,'AP Plants'!D:D,0)),INDEX('Australia Plants'!A:A,MATCH(G28,'Australia Plants'!D:D,0)))</f>
        <v>Maximal</v>
      </c>
      <c r="K28" s="6" t="n">
        <v>1</v>
      </c>
      <c r="L28" s="5" t="n">
        <v>22060</v>
      </c>
      <c r="M28" s="5" t="n">
        <v>15668.45</v>
      </c>
      <c r="N28" s="52" t="n">
        <v>0.169</v>
      </c>
      <c r="O28" s="38" t="n">
        <f aca="false">1-M28/L28</f>
        <v>0.289734814143246</v>
      </c>
      <c r="P28" s="39" t="n">
        <f aca="false">IFERROR(IF(OR(B28&amp;C28="PAU",B28&amp;C28="AIN"),VLOOKUP(B28&amp;C28&amp;G28,#REF!,8,0),VLOOKUP(B28&amp;G28,#REF!,8,0)),0)</f>
        <v>0</v>
      </c>
      <c r="Q28" s="39" t="n">
        <f aca="false">N28-P28</f>
        <v>0.169</v>
      </c>
      <c r="R28" s="40" t="str">
        <f aca="false">IF(Q28&gt;=0%,"AOP",IF(Q28&gt;=-2%,"GM",IF(Q28&gt;=-6%,"MD","VP")))</f>
        <v>AOP</v>
      </c>
      <c r="S28" s="41" t="n">
        <f aca="false">K28*M28*(N28-P28)</f>
        <v>2647.96805</v>
      </c>
      <c r="T28" s="42" t="n">
        <f aca="false">IF(I28="USD",S28,S28/#REF!)</f>
        <v>2647.96805</v>
      </c>
      <c r="U28" s="5" t="n">
        <f aca="false">IF(I28="USD",M28,M28/#REF!)</f>
        <v>15668.45</v>
      </c>
      <c r="V28" s="4"/>
      <c r="W28" s="4"/>
      <c r="X28" s="4"/>
      <c r="Y28" s="4" t="str">
        <f aca="false">B28&amp;C28&amp;F28&amp;H28</f>
        <v>PNZF77564GP30UX</v>
      </c>
      <c r="Z28" s="4" t="str">
        <f aca="false">IF(Y28='Input - Bookings'!Q321,"OK","Check")</f>
        <v>Check</v>
      </c>
      <c r="AA28" s="43"/>
      <c r="AB28" s="44"/>
      <c r="AC28" s="44"/>
      <c r="AD28" s="45"/>
      <c r="AE28" s="46"/>
      <c r="AF28" s="4" t="e">
        <f aca="false" t="array" ref="AF28:AF28">xlookup($G28,'AP Plants'!D:D,'AP Plants'!B:B)</f>
        <v>#NAME?</v>
      </c>
      <c r="AG28" s="47"/>
      <c r="AH28" s="47"/>
      <c r="AI28" s="39" t="n">
        <v>0.015</v>
      </c>
      <c r="AJ28" s="39" t="e">
        <f aca="false" t="array" ref="AJ28:AJ28">xlookup($AF28,Warranty!B:B,Warranty!E:E)</f>
        <v>#NAME?</v>
      </c>
      <c r="AK28" s="4" t="n">
        <f aca="false">IF($I28="AUD",VLOOKUP(RIGHT('Wk - Margins'!$G28,3),'AU Freight'!C:G,5,0),0)</f>
        <v>0</v>
      </c>
      <c r="AL28" s="39" t="e">
        <f aca="false">IF(AND($I28="AUD",$AF28="Class 5 BT"),5%,0%)</f>
        <v>#NAME?</v>
      </c>
      <c r="AM28" s="48" t="e">
        <f aca="false">SUM(AG28:AH28)*(1+AI28+AJ28+AL28)+AK28</f>
        <v>#NAME?</v>
      </c>
      <c r="AN28" s="49" t="e">
        <f aca="false">1-AM28/M28</f>
        <v>#NAME?</v>
      </c>
      <c r="AO28" s="50"/>
      <c r="AP28" s="50"/>
      <c r="AQ28" s="50"/>
      <c r="AR28" s="4"/>
      <c r="AS28" s="4"/>
    </row>
    <row r="29" customFormat="false" ht="12.75" hidden="false" customHeight="true" outlineLevel="0" collapsed="false">
      <c r="A29" s="33" t="str">
        <f aca="false">'Input - Bookings'!A325</f>
        <v>1-27</v>
      </c>
      <c r="B29" s="34" t="str">
        <f aca="false">'Input - Bookings'!C325</f>
        <v>P</v>
      </c>
      <c r="C29" s="34" t="str">
        <f aca="false">'Input - Bookings'!H325</f>
        <v>NZ</v>
      </c>
      <c r="D29" s="35" t="str">
        <f aca="false">'Input - Bookings'!E325</f>
        <v>067</v>
      </c>
      <c r="E29" s="35" t="str">
        <f aca="false">'Input - Bookings'!G325</f>
        <v>S.G EQUIPMENT LTD</v>
      </c>
      <c r="F29" s="35" t="str">
        <f aca="false">'Input - Bookings'!I325</f>
        <v>F77568</v>
      </c>
      <c r="G29" s="35" t="str">
        <f aca="false">'Input - Bookings'!L325</f>
        <v>A7S1</v>
      </c>
      <c r="H29" s="35" t="str">
        <f aca="false">'Input - Bookings'!M325</f>
        <v>GP30UX</v>
      </c>
      <c r="I29" s="35" t="str">
        <f aca="false">'Input - Bookings'!B325</f>
        <v>USD</v>
      </c>
      <c r="J29" s="36" t="str">
        <f aca="false" t="array" ref="J29:J29">IF(I29="USD",INDEX('AP Plants'!A:A,MATCH(G29,'AP Plants'!D:D,0)),INDEX('Australia Plants'!A:A,MATCH(G29,'Australia Plants'!D:D,0)))</f>
        <v>Maximal</v>
      </c>
      <c r="K29" s="6" t="n">
        <v>1</v>
      </c>
      <c r="L29" s="5" t="n">
        <v>22060</v>
      </c>
      <c r="M29" s="5" t="n">
        <v>15668.45</v>
      </c>
      <c r="N29" s="52" t="n">
        <v>0.169</v>
      </c>
      <c r="O29" s="38" t="n">
        <f aca="false">1-M29/L29</f>
        <v>0.289734814143246</v>
      </c>
      <c r="P29" s="39" t="n">
        <f aca="false">IFERROR(IF(OR(B29&amp;C29="PAU",B29&amp;C29="AIN"),VLOOKUP(B29&amp;C29&amp;G29,#REF!,8,0),VLOOKUP(B29&amp;G29,#REF!,8,0)),0)</f>
        <v>0</v>
      </c>
      <c r="Q29" s="39" t="n">
        <f aca="false">N29-P29</f>
        <v>0.169</v>
      </c>
      <c r="R29" s="40" t="str">
        <f aca="false">IF(Q29&gt;=0%,"AOP",IF(Q29&gt;=-2%,"GM",IF(Q29&gt;=-6%,"MD","VP")))</f>
        <v>AOP</v>
      </c>
      <c r="S29" s="41" t="n">
        <f aca="false">K29*M29*(N29-P29)</f>
        <v>2647.96805</v>
      </c>
      <c r="T29" s="42" t="n">
        <f aca="false">IF(I29="USD",S29,S29/#REF!)</f>
        <v>2647.96805</v>
      </c>
      <c r="U29" s="5" t="n">
        <f aca="false">IF(I29="USD",M29,M29/#REF!)</f>
        <v>15668.45</v>
      </c>
      <c r="V29" s="4"/>
      <c r="W29" s="4"/>
      <c r="X29" s="4"/>
      <c r="Y29" s="4" t="str">
        <f aca="false">B29&amp;C29&amp;F29&amp;H29</f>
        <v>PNZF77568GP30UX</v>
      </c>
      <c r="Z29" s="4" t="str">
        <f aca="false">IF(Y29='Input - Bookings'!Q322,"OK","Check")</f>
        <v>Check</v>
      </c>
      <c r="AA29" s="43"/>
      <c r="AB29" s="44"/>
      <c r="AC29" s="44"/>
      <c r="AD29" s="45"/>
      <c r="AE29" s="46"/>
      <c r="AF29" s="4" t="e">
        <f aca="false" t="array" ref="AF29:AF29">xlookup($G29,'AP Plants'!D:D,'AP Plants'!B:B)</f>
        <v>#NAME?</v>
      </c>
      <c r="AG29" s="47"/>
      <c r="AH29" s="47"/>
      <c r="AI29" s="39" t="n">
        <v>0.015</v>
      </c>
      <c r="AJ29" s="39" t="e">
        <f aca="false" t="array" ref="AJ29:AJ29">xlookup($AF29,Warranty!B:B,Warranty!E:E)</f>
        <v>#NAME?</v>
      </c>
      <c r="AK29" s="4" t="n">
        <f aca="false">IF($I29="AUD",VLOOKUP(RIGHT('Wk - Margins'!$G29,3),'AU Freight'!C:G,5,0),0)</f>
        <v>0</v>
      </c>
      <c r="AL29" s="39" t="e">
        <f aca="false">IF(AND($I29="AUD",$AF29="Class 5 BT"),5%,0%)</f>
        <v>#NAME?</v>
      </c>
      <c r="AM29" s="48" t="e">
        <f aca="false">SUM(AG29:AH29)*(1+AI29+AJ29+AL29)+AK29</f>
        <v>#NAME?</v>
      </c>
      <c r="AN29" s="49" t="e">
        <f aca="false">1-AM29/M29</f>
        <v>#NAME?</v>
      </c>
      <c r="AO29" s="50"/>
      <c r="AP29" s="50"/>
      <c r="AQ29" s="50"/>
      <c r="AR29" s="4"/>
      <c r="AS29" s="4"/>
    </row>
    <row r="30" customFormat="false" ht="12.75" hidden="false" customHeight="true" outlineLevel="0" collapsed="false">
      <c r="A30" s="33" t="str">
        <f aca="false">'Input - Bookings'!A326</f>
        <v>1-27</v>
      </c>
      <c r="B30" s="34" t="str">
        <f aca="false">'Input - Bookings'!C326</f>
        <v>P</v>
      </c>
      <c r="C30" s="34" t="str">
        <f aca="false">'Input - Bookings'!H326</f>
        <v>NZ</v>
      </c>
      <c r="D30" s="35" t="str">
        <f aca="false">'Input - Bookings'!E326</f>
        <v>067</v>
      </c>
      <c r="E30" s="35" t="str">
        <f aca="false">'Input - Bookings'!G326</f>
        <v>S.G EQUIPMENT LTD</v>
      </c>
      <c r="F30" s="35" t="str">
        <f aca="false">'Input - Bookings'!I326</f>
        <v>F77565</v>
      </c>
      <c r="G30" s="35" t="str">
        <f aca="false">'Input - Bookings'!L326</f>
        <v>A7S1</v>
      </c>
      <c r="H30" s="35" t="str">
        <f aca="false">'Input - Bookings'!M326</f>
        <v>GP35UX</v>
      </c>
      <c r="I30" s="35" t="str">
        <f aca="false">'Input - Bookings'!B326</f>
        <v>USD</v>
      </c>
      <c r="J30" s="36" t="str">
        <f aca="false" t="array" ref="J30:J30">IF(I30="USD",INDEX('AP Plants'!A:A,MATCH(G30,'AP Plants'!D:D,0)),INDEX('Australia Plants'!A:A,MATCH(G30,'Australia Plants'!D:D,0)))</f>
        <v>Maximal</v>
      </c>
      <c r="K30" s="6" t="n">
        <v>1</v>
      </c>
      <c r="L30" s="5" t="n">
        <v>23225</v>
      </c>
      <c r="M30" s="5" t="n">
        <v>17651</v>
      </c>
      <c r="N30" s="52" t="n">
        <v>0.247</v>
      </c>
      <c r="O30" s="38" t="n">
        <f aca="false">1-M30/L30</f>
        <v>0.24</v>
      </c>
      <c r="P30" s="39" t="n">
        <f aca="false">IFERROR(IF(OR(B30&amp;C30="PAU",B30&amp;C30="AIN"),VLOOKUP(B30&amp;C30&amp;G30,#REF!,8,0),VLOOKUP(B30&amp;G30,#REF!,8,0)),0)</f>
        <v>0</v>
      </c>
      <c r="Q30" s="39" t="n">
        <f aca="false">N30-P30</f>
        <v>0.247</v>
      </c>
      <c r="R30" s="40" t="str">
        <f aca="false">IF(Q30&gt;=0%,"AOP",IF(Q30&gt;=-2%,"GM",IF(Q30&gt;=-6%,"MD","VP")))</f>
        <v>AOP</v>
      </c>
      <c r="S30" s="41" t="n">
        <f aca="false">K30*M30*(N30-P30)</f>
        <v>4359.797</v>
      </c>
      <c r="T30" s="42" t="n">
        <f aca="false">IF(I30="USD",S30,S30/#REF!)</f>
        <v>4359.797</v>
      </c>
      <c r="U30" s="5" t="n">
        <f aca="false">IF(I30="USD",M30,M30/#REF!)</f>
        <v>17651</v>
      </c>
      <c r="V30" s="4"/>
      <c r="W30" s="4"/>
      <c r="X30" s="4"/>
      <c r="Y30" s="4" t="str">
        <f aca="false">B30&amp;C30&amp;F30&amp;H30</f>
        <v>PNZF77565GP35UX</v>
      </c>
      <c r="Z30" s="4" t="str">
        <f aca="false">IF(Y30='Input - Bookings'!Q323,"OK","Check")</f>
        <v>Check</v>
      </c>
      <c r="AA30" s="43"/>
      <c r="AB30" s="44"/>
      <c r="AC30" s="44"/>
      <c r="AD30" s="45"/>
      <c r="AE30" s="46"/>
      <c r="AF30" s="4" t="e">
        <f aca="false" t="array" ref="AF30:AF30">xlookup($G30,'AP Plants'!D:D,'AP Plants'!B:B)</f>
        <v>#NAME?</v>
      </c>
      <c r="AG30" s="47"/>
      <c r="AH30" s="47"/>
      <c r="AI30" s="39" t="n">
        <v>0.015</v>
      </c>
      <c r="AJ30" s="39" t="e">
        <f aca="false" t="array" ref="AJ30:AJ30">xlookup($AF30,Warranty!B:B,Warranty!E:E)</f>
        <v>#NAME?</v>
      </c>
      <c r="AK30" s="4" t="n">
        <f aca="false">IF($I30="AUD",VLOOKUP(RIGHT('Wk - Margins'!$G30,3),'AU Freight'!C:G,5,0),0)</f>
        <v>0</v>
      </c>
      <c r="AL30" s="39" t="e">
        <f aca="false">IF(AND($I30="AUD",$AF30="Class 5 BT"),5%,0%)</f>
        <v>#NAME?</v>
      </c>
      <c r="AM30" s="48" t="e">
        <f aca="false">SUM(AG30:AH30)*(1+AI30+AJ30+AL30)+AK30</f>
        <v>#NAME?</v>
      </c>
      <c r="AN30" s="49" t="e">
        <f aca="false">1-AM30/M30</f>
        <v>#NAME?</v>
      </c>
      <c r="AO30" s="50"/>
      <c r="AP30" s="50"/>
      <c r="AQ30" s="50"/>
      <c r="AR30" s="4"/>
      <c r="AS30" s="4"/>
    </row>
    <row r="31" customFormat="false" ht="12.75" hidden="false" customHeight="true" outlineLevel="0" collapsed="false">
      <c r="A31" s="33" t="str">
        <f aca="false">'Input - Bookings'!A327</f>
        <v>1-27</v>
      </c>
      <c r="B31" s="34" t="str">
        <f aca="false">'Input - Bookings'!C327</f>
        <v>P</v>
      </c>
      <c r="C31" s="34" t="str">
        <f aca="false">'Input - Bookings'!H327</f>
        <v>NZ</v>
      </c>
      <c r="D31" s="35" t="str">
        <f aca="false">'Input - Bookings'!E327</f>
        <v>067</v>
      </c>
      <c r="E31" s="35" t="str">
        <f aca="false">'Input - Bookings'!G327</f>
        <v>S.G EQUIPMENT LTD</v>
      </c>
      <c r="F31" s="35" t="str">
        <f aca="false">'Input - Bookings'!I327</f>
        <v>F77569</v>
      </c>
      <c r="G31" s="35" t="str">
        <f aca="false">'Input - Bookings'!L327</f>
        <v>A7S1</v>
      </c>
      <c r="H31" s="35" t="str">
        <f aca="false">'Input - Bookings'!M327</f>
        <v>GP35UX</v>
      </c>
      <c r="I31" s="35" t="str">
        <f aca="false">'Input - Bookings'!B327</f>
        <v>USD</v>
      </c>
      <c r="J31" s="36" t="str">
        <f aca="false" t="array" ref="J31:J31">IF(I31="USD",INDEX('AP Plants'!A:A,MATCH(G31,'AP Plants'!D:D,0)),INDEX('Australia Plants'!A:A,MATCH(G31,'Australia Plants'!D:D,0)))</f>
        <v>Maximal</v>
      </c>
      <c r="K31" s="6" t="n">
        <v>1</v>
      </c>
      <c r="L31" s="5" t="n">
        <v>23225</v>
      </c>
      <c r="M31" s="5" t="n">
        <v>17651</v>
      </c>
      <c r="N31" s="52" t="n">
        <v>0.247</v>
      </c>
      <c r="O31" s="38" t="n">
        <f aca="false">1-M31/L31</f>
        <v>0.24</v>
      </c>
      <c r="P31" s="39" t="n">
        <f aca="false">IFERROR(IF(OR(B31&amp;C31="PAU",B31&amp;C31="AIN"),VLOOKUP(B31&amp;C31&amp;G31,#REF!,8,0),VLOOKUP(B31&amp;G31,#REF!,8,0)),0)</f>
        <v>0</v>
      </c>
      <c r="Q31" s="39" t="n">
        <f aca="false">N31-P31</f>
        <v>0.247</v>
      </c>
      <c r="R31" s="40" t="str">
        <f aca="false">IF(Q31&gt;=0%,"AOP",IF(Q31&gt;=-2%,"GM",IF(Q31&gt;=-6%,"MD","VP")))</f>
        <v>AOP</v>
      </c>
      <c r="S31" s="41" t="n">
        <f aca="false">K31*M31*(N31-P31)</f>
        <v>4359.797</v>
      </c>
      <c r="T31" s="42" t="n">
        <f aca="false">IF(I31="USD",S31,S31/#REF!)</f>
        <v>4359.797</v>
      </c>
      <c r="U31" s="5" t="n">
        <f aca="false">IF(I31="USD",M31,M31/#REF!)</f>
        <v>17651</v>
      </c>
      <c r="V31" s="4"/>
      <c r="W31" s="4"/>
      <c r="X31" s="4"/>
      <c r="Y31" s="4" t="str">
        <f aca="false">B31&amp;C31&amp;F31&amp;H31</f>
        <v>PNZF77569GP35UX</v>
      </c>
      <c r="Z31" s="4" t="str">
        <f aca="false">IF(Y31='Input - Bookings'!Q324,"OK","Check")</f>
        <v>Check</v>
      </c>
      <c r="AA31" s="43"/>
      <c r="AB31" s="44"/>
      <c r="AC31" s="44"/>
      <c r="AD31" s="45"/>
      <c r="AE31" s="46"/>
      <c r="AF31" s="4" t="e">
        <f aca="false" t="array" ref="AF31:AF31">xlookup($G31,'AP Plants'!D:D,'AP Plants'!B:B)</f>
        <v>#NAME?</v>
      </c>
      <c r="AG31" s="47"/>
      <c r="AH31" s="47"/>
      <c r="AI31" s="39" t="n">
        <v>0.015</v>
      </c>
      <c r="AJ31" s="39" t="e">
        <f aca="false" t="array" ref="AJ31:AJ31">xlookup($AF31,Warranty!B:B,Warranty!E:E)</f>
        <v>#NAME?</v>
      </c>
      <c r="AK31" s="4" t="n">
        <f aca="false">IF($I31="AUD",VLOOKUP(RIGHT('Wk - Margins'!$G31,3),'AU Freight'!C:G,5,0),0)</f>
        <v>0</v>
      </c>
      <c r="AL31" s="39" t="e">
        <f aca="false">IF(AND($I31="AUD",$AF31="Class 5 BT"),5%,0%)</f>
        <v>#NAME?</v>
      </c>
      <c r="AM31" s="48" t="e">
        <f aca="false">SUM(AG31:AH31)*(1+AI31+AJ31+AL31)+AK31</f>
        <v>#NAME?</v>
      </c>
      <c r="AN31" s="49" t="e">
        <f aca="false">1-AM31/M31</f>
        <v>#NAME?</v>
      </c>
      <c r="AO31" s="50"/>
      <c r="AP31" s="50"/>
      <c r="AQ31" s="50"/>
      <c r="AR31" s="4"/>
      <c r="AS31" s="4"/>
    </row>
    <row r="32" customFormat="false" ht="12.75" hidden="false" customHeight="true" outlineLevel="0" collapsed="false">
      <c r="A32" s="33" t="str">
        <f aca="false">'Input - Bookings'!A328</f>
        <v>1-27</v>
      </c>
      <c r="B32" s="34" t="str">
        <f aca="false">'Input - Bookings'!C328</f>
        <v>P</v>
      </c>
      <c r="C32" s="34" t="str">
        <f aca="false">'Input - Bookings'!H328</f>
        <v>NZ</v>
      </c>
      <c r="D32" s="35" t="str">
        <f aca="false">'Input - Bookings'!E328</f>
        <v>067</v>
      </c>
      <c r="E32" s="35" t="str">
        <f aca="false">'Input - Bookings'!G328</f>
        <v>S.G EQUIPMENT LTD</v>
      </c>
      <c r="F32" s="35" t="str">
        <f aca="false">'Input - Bookings'!I328</f>
        <v>F77570</v>
      </c>
      <c r="G32" s="35" t="str">
        <f aca="false">'Input - Bookings'!L328</f>
        <v>A7S1</v>
      </c>
      <c r="H32" s="35" t="str">
        <f aca="false">'Input - Bookings'!M328</f>
        <v>GP35UX</v>
      </c>
      <c r="I32" s="35" t="str">
        <f aca="false">'Input - Bookings'!B328</f>
        <v>USD</v>
      </c>
      <c r="J32" s="36" t="str">
        <f aca="false" t="array" ref="J32:J32">IF(I32="USD",INDEX('AP Plants'!A:A,MATCH(G32,'AP Plants'!D:D,0)),INDEX('Australia Plants'!A:A,MATCH(G32,'Australia Plants'!D:D,0)))</f>
        <v>Maximal</v>
      </c>
      <c r="K32" s="6" t="n">
        <v>1</v>
      </c>
      <c r="L32" s="5" t="n">
        <v>23225</v>
      </c>
      <c r="M32" s="5" t="n">
        <v>17651</v>
      </c>
      <c r="N32" s="52" t="n">
        <v>0.247</v>
      </c>
      <c r="O32" s="38" t="n">
        <f aca="false">1-M32/L32</f>
        <v>0.24</v>
      </c>
      <c r="P32" s="39" t="n">
        <f aca="false">IFERROR(IF(OR(B32&amp;C32="PAU",B32&amp;C32="AIN"),VLOOKUP(B32&amp;C32&amp;G32,#REF!,8,0),VLOOKUP(B32&amp;G32,#REF!,8,0)),0)</f>
        <v>0</v>
      </c>
      <c r="Q32" s="39" t="n">
        <f aca="false">N32-P32</f>
        <v>0.247</v>
      </c>
      <c r="R32" s="40" t="str">
        <f aca="false">IF(Q32&gt;=0%,"AOP",IF(Q32&gt;=-2%,"GM",IF(Q32&gt;=-6%,"MD","VP")))</f>
        <v>AOP</v>
      </c>
      <c r="S32" s="41" t="n">
        <f aca="false">K32*M32*(N32-P32)</f>
        <v>4359.797</v>
      </c>
      <c r="T32" s="42" t="n">
        <f aca="false">IF(I32="USD",S32,S32/#REF!)</f>
        <v>4359.797</v>
      </c>
      <c r="U32" s="5" t="n">
        <f aca="false">IF(I32="USD",M32,M32/#REF!)</f>
        <v>17651</v>
      </c>
      <c r="V32" s="4"/>
      <c r="W32" s="4"/>
      <c r="X32" s="4"/>
      <c r="Y32" s="4" t="str">
        <f aca="false">B32&amp;C32&amp;F32&amp;H32</f>
        <v>PNZF77570GP35UX</v>
      </c>
      <c r="Z32" s="4" t="str">
        <f aca="false">IF(Y32='Input - Bookings'!Q325,"OK","Check")</f>
        <v>Check</v>
      </c>
      <c r="AA32" s="43"/>
      <c r="AB32" s="44"/>
      <c r="AC32" s="44"/>
      <c r="AD32" s="45"/>
      <c r="AE32" s="46"/>
      <c r="AF32" s="4" t="e">
        <f aca="false" t="array" ref="AF32:AF32">xlookup($G32,'AP Plants'!D:D,'AP Plants'!B:B)</f>
        <v>#NAME?</v>
      </c>
      <c r="AG32" s="47"/>
      <c r="AH32" s="47"/>
      <c r="AI32" s="39" t="n">
        <v>0.015</v>
      </c>
      <c r="AJ32" s="39" t="e">
        <f aca="false" t="array" ref="AJ32:AJ32">xlookup($AF32,Warranty!B:B,Warranty!E:E)</f>
        <v>#NAME?</v>
      </c>
      <c r="AK32" s="4" t="n">
        <f aca="false">IF($I32="AUD",VLOOKUP(RIGHT('Wk - Margins'!$G32,3),'AU Freight'!C:G,5,0),0)</f>
        <v>0</v>
      </c>
      <c r="AL32" s="39" t="e">
        <f aca="false">IF(AND($I32="AUD",$AF32="Class 5 BT"),5%,0%)</f>
        <v>#NAME?</v>
      </c>
      <c r="AM32" s="48" t="e">
        <f aca="false">SUM(AG32:AH32)*(1+AI32+AJ32+AL32)+AK32</f>
        <v>#NAME?</v>
      </c>
      <c r="AN32" s="49" t="e">
        <f aca="false">1-AM32/M32</f>
        <v>#NAME?</v>
      </c>
      <c r="AO32" s="50"/>
      <c r="AP32" s="50"/>
      <c r="AQ32" s="50"/>
      <c r="AR32" s="4"/>
      <c r="AS32" s="4"/>
    </row>
    <row r="33" customFormat="false" ht="12.75" hidden="false" customHeight="true" outlineLevel="0" collapsed="false">
      <c r="A33" s="33" t="str">
        <f aca="false">'Input - Bookings'!A329</f>
        <v>1-27</v>
      </c>
      <c r="B33" s="34" t="str">
        <f aca="false">'Input - Bookings'!C329</f>
        <v>P</v>
      </c>
      <c r="C33" s="34" t="str">
        <f aca="false">'Input - Bookings'!H329</f>
        <v>NZ</v>
      </c>
      <c r="D33" s="35" t="str">
        <f aca="false">'Input - Bookings'!E329</f>
        <v>067</v>
      </c>
      <c r="E33" s="35" t="str">
        <f aca="false">'Input - Bookings'!G329</f>
        <v>S.G EQUIPMENT LTD</v>
      </c>
      <c r="F33" s="53" t="str">
        <f aca="false">'Input - Bookings'!I329</f>
        <v>F77566</v>
      </c>
      <c r="G33" s="35" t="str">
        <f aca="false">'Input - Bookings'!L329</f>
        <v>A7S4</v>
      </c>
      <c r="H33" s="35" t="str">
        <f aca="false">'Input - Bookings'!M329</f>
        <v>ERP25UX</v>
      </c>
      <c r="I33" s="35" t="str">
        <f aca="false">'Input - Bookings'!B329</f>
        <v>USD</v>
      </c>
      <c r="J33" s="36" t="str">
        <f aca="false" t="array" ref="J33:J33">IF(I33="USD",INDEX('AP Plants'!A:A,MATCH(G33,'AP Plants'!D:D,0)),INDEX('Australia Plants'!A:A,MATCH(G33,'Australia Plants'!D:D,0)))</f>
        <v>Maximal</v>
      </c>
      <c r="K33" s="6" t="n">
        <v>1</v>
      </c>
      <c r="L33" s="5" t="n">
        <v>28000</v>
      </c>
      <c r="M33" s="5" t="n">
        <v>22400</v>
      </c>
      <c r="N33" s="52" t="n">
        <v>0.133</v>
      </c>
      <c r="O33" s="38" t="n">
        <f aca="false">1-M33/L33</f>
        <v>0.2</v>
      </c>
      <c r="P33" s="39" t="n">
        <f aca="false">IFERROR(IF(OR(B33&amp;C33="PAU",B33&amp;C33="AIN"),VLOOKUP(B33&amp;C33&amp;G33,#REF!,8,0),VLOOKUP(B33&amp;G33,#REF!,8,0)),0)</f>
        <v>0</v>
      </c>
      <c r="Q33" s="39" t="n">
        <f aca="false">N33-P33</f>
        <v>0.133</v>
      </c>
      <c r="R33" s="40" t="str">
        <f aca="false">IF(Q33&gt;=0%,"AOP",IF(Q33&gt;=-2%,"GM",IF(Q33&gt;=-6%,"MD","VP")))</f>
        <v>AOP</v>
      </c>
      <c r="S33" s="41" t="n">
        <f aca="false">K33*M33*(N33-P33)</f>
        <v>2979.2</v>
      </c>
      <c r="T33" s="42" t="n">
        <f aca="false">IF(I33="USD",S33,S33/#REF!)</f>
        <v>2979.2</v>
      </c>
      <c r="U33" s="5" t="n">
        <f aca="false">IF(I33="USD",M33,M33/#REF!)</f>
        <v>22400</v>
      </c>
      <c r="V33" s="4"/>
      <c r="W33" s="4"/>
      <c r="X33" s="4"/>
      <c r="Y33" s="4" t="str">
        <f aca="false">B33&amp;C33&amp;F33&amp;H33</f>
        <v>PNZF77566ERP25UX</v>
      </c>
      <c r="Z33" s="4" t="str">
        <f aca="false">IF(Y33='Input - Bookings'!Q326,"OK","Check")</f>
        <v>Check</v>
      </c>
      <c r="AA33" s="43"/>
      <c r="AB33" s="44"/>
      <c r="AC33" s="44"/>
      <c r="AD33" s="45"/>
      <c r="AE33" s="46"/>
      <c r="AF33" s="4" t="e">
        <f aca="false" t="array" ref="AF33:AF33">xlookup($G33,'AP Plants'!D:D,'AP Plants'!B:B)</f>
        <v>#NAME?</v>
      </c>
      <c r="AG33" s="47"/>
      <c r="AH33" s="47"/>
      <c r="AI33" s="39" t="n">
        <v>0.015</v>
      </c>
      <c r="AJ33" s="39" t="e">
        <f aca="false" t="array" ref="AJ33:AJ33">xlookup($AF33,Warranty!B:B,Warranty!E:E)</f>
        <v>#NAME?</v>
      </c>
      <c r="AK33" s="4" t="n">
        <f aca="false">IF($I33="AUD",VLOOKUP(RIGHT('Wk - Margins'!$G33,3),'AU Freight'!C:G,5,0),0)</f>
        <v>0</v>
      </c>
      <c r="AL33" s="39" t="e">
        <f aca="false">IF(AND($I33="AUD",$AF33="Class 5 BT"),5%,0%)</f>
        <v>#NAME?</v>
      </c>
      <c r="AM33" s="48" t="e">
        <f aca="false">SUM(AG33:AH33)*(1+AI33+AJ33+AL33)+AK33</f>
        <v>#NAME?</v>
      </c>
      <c r="AN33" s="49" t="e">
        <f aca="false">1-AM33/M33</f>
        <v>#NAME?</v>
      </c>
      <c r="AO33" s="50"/>
      <c r="AP33" s="50"/>
      <c r="AQ33" s="50"/>
      <c r="AR33" s="4"/>
      <c r="AS33" s="4"/>
    </row>
    <row r="34" customFormat="false" ht="12.75" hidden="false" customHeight="true" outlineLevel="0" collapsed="false">
      <c r="A34" s="33" t="str">
        <f aca="false">'Input - Bookings'!A330</f>
        <v>1-27</v>
      </c>
      <c r="B34" s="34" t="str">
        <f aca="false">'Input - Bookings'!C330</f>
        <v>P</v>
      </c>
      <c r="C34" s="34" t="str">
        <f aca="false">'Input - Bookings'!H330</f>
        <v>NZ</v>
      </c>
      <c r="D34" s="35" t="str">
        <f aca="false">'Input - Bookings'!E330</f>
        <v>067</v>
      </c>
      <c r="E34" s="35" t="str">
        <f aca="false">'Input - Bookings'!G330</f>
        <v>S.G EQUIPMENT LTD</v>
      </c>
      <c r="F34" s="53" t="str">
        <f aca="false">'Input - Bookings'!I330</f>
        <v>F77571</v>
      </c>
      <c r="G34" s="35" t="str">
        <f aca="false">'Input - Bookings'!L330</f>
        <v>A7S4</v>
      </c>
      <c r="H34" s="35" t="str">
        <f aca="false">'Input - Bookings'!M330</f>
        <v>ERP25UX</v>
      </c>
      <c r="I34" s="35" t="str">
        <f aca="false">'Input - Bookings'!B330</f>
        <v>USD</v>
      </c>
      <c r="J34" s="36" t="str">
        <f aca="false" t="array" ref="J34:J34">IF(I34="USD",INDEX('AP Plants'!A:A,MATCH(G34,'AP Plants'!D:D,0)),INDEX('Australia Plants'!A:A,MATCH(G34,'Australia Plants'!D:D,0)))</f>
        <v>Maximal</v>
      </c>
      <c r="K34" s="6" t="n">
        <v>1</v>
      </c>
      <c r="L34" s="5" t="n">
        <v>28000</v>
      </c>
      <c r="M34" s="5" t="n">
        <v>22400</v>
      </c>
      <c r="N34" s="52" t="n">
        <v>0.133</v>
      </c>
      <c r="O34" s="38" t="n">
        <f aca="false">1-M34/L34</f>
        <v>0.2</v>
      </c>
      <c r="P34" s="39" t="n">
        <f aca="false">IFERROR(IF(OR(B34&amp;C34="PAU",B34&amp;C34="AIN"),VLOOKUP(B34&amp;C34&amp;G34,#REF!,8,0),VLOOKUP(B34&amp;G34,#REF!,8,0)),0)</f>
        <v>0</v>
      </c>
      <c r="Q34" s="39" t="n">
        <f aca="false">N34-P34</f>
        <v>0.133</v>
      </c>
      <c r="R34" s="40" t="str">
        <f aca="false">IF(Q34&gt;=0%,"AOP",IF(Q34&gt;=-2%,"GM",IF(Q34&gt;=-6%,"MD","VP")))</f>
        <v>AOP</v>
      </c>
      <c r="S34" s="41" t="n">
        <f aca="false">K34*M34*(N34-P34)</f>
        <v>2979.2</v>
      </c>
      <c r="T34" s="42" t="n">
        <f aca="false">IF(I34="USD",S34,S34/#REF!)</f>
        <v>2979.2</v>
      </c>
      <c r="U34" s="5" t="n">
        <f aca="false">IF(I34="USD",M34,M34/#REF!)</f>
        <v>22400</v>
      </c>
      <c r="V34" s="4"/>
      <c r="W34" s="4"/>
      <c r="X34" s="4"/>
      <c r="Y34" s="4" t="str">
        <f aca="false">B34&amp;C34&amp;F34&amp;H34</f>
        <v>PNZF77571ERP25UX</v>
      </c>
      <c r="Z34" s="4" t="str">
        <f aca="false">IF(Y34='Input - Bookings'!Q327,"OK","Check")</f>
        <v>Check</v>
      </c>
      <c r="AA34" s="43"/>
      <c r="AB34" s="44"/>
      <c r="AC34" s="44"/>
      <c r="AD34" s="45"/>
      <c r="AE34" s="46"/>
      <c r="AF34" s="4" t="e">
        <f aca="false" t="array" ref="AF34:AF34">xlookup($G34,'AP Plants'!D:D,'AP Plants'!B:B)</f>
        <v>#NAME?</v>
      </c>
      <c r="AG34" s="47"/>
      <c r="AH34" s="47"/>
      <c r="AI34" s="39" t="n">
        <v>0.015</v>
      </c>
      <c r="AJ34" s="39" t="e">
        <f aca="false" t="array" ref="AJ34:AJ34">xlookup($AF34,Warranty!B:B,Warranty!E:E)</f>
        <v>#NAME?</v>
      </c>
      <c r="AK34" s="4" t="n">
        <f aca="false">IF($I34="AUD",VLOOKUP(RIGHT('Wk - Margins'!$G34,3),'AU Freight'!C:G,5,0),0)</f>
        <v>0</v>
      </c>
      <c r="AL34" s="39" t="e">
        <f aca="false">IF(AND($I34="AUD",$AF34="Class 5 BT"),5%,0%)</f>
        <v>#NAME?</v>
      </c>
      <c r="AM34" s="48" t="e">
        <f aca="false">SUM(AG34:AH34)*(1+AI34+AJ34+AL34)+AK34</f>
        <v>#NAME?</v>
      </c>
      <c r="AN34" s="49" t="e">
        <f aca="false">1-AM34/M34</f>
        <v>#NAME?</v>
      </c>
      <c r="AO34" s="50"/>
      <c r="AP34" s="50"/>
      <c r="AQ34" s="50"/>
      <c r="AR34" s="4"/>
      <c r="AS34" s="4"/>
    </row>
    <row r="35" customFormat="false" ht="12.75" hidden="false" customHeight="true" outlineLevel="0" collapsed="false">
      <c r="A35" s="33" t="str">
        <f aca="false">'Input - Bookings'!A331</f>
        <v>1-28</v>
      </c>
      <c r="B35" s="34" t="str">
        <f aca="false">'Input - Bookings'!C331</f>
        <v>P</v>
      </c>
      <c r="C35" s="34" t="str">
        <f aca="false">'Input - Bookings'!H331</f>
        <v>NZ</v>
      </c>
      <c r="D35" s="35" t="str">
        <f aca="false">'Input - Bookings'!E331</f>
        <v>067</v>
      </c>
      <c r="E35" s="35" t="str">
        <f aca="false">'Input - Bookings'!G331</f>
        <v>S.G EQUIPMENT LTD</v>
      </c>
      <c r="F35" s="35" t="str">
        <f aca="false">'Input - Bookings'!I331</f>
        <v>F78123</v>
      </c>
      <c r="G35" s="35" t="str">
        <f aca="false">'Input - Bookings'!L331</f>
        <v>A7S1</v>
      </c>
      <c r="H35" s="35" t="str">
        <f aca="false">'Input - Bookings'!M331</f>
        <v>GP35UX</v>
      </c>
      <c r="I35" s="35" t="str">
        <f aca="false">'Input - Bookings'!B331</f>
        <v>USD</v>
      </c>
      <c r="J35" s="36" t="str">
        <f aca="false" t="array" ref="J35:J35">IF(I35="USD",INDEX('AP Plants'!A:A,MATCH(G35,'AP Plants'!D:D,0)),INDEX('Australia Plants'!A:A,MATCH(G35,'Australia Plants'!D:D,0)))</f>
        <v>Maximal</v>
      </c>
      <c r="K35" s="6" t="n">
        <v>1</v>
      </c>
      <c r="L35" s="5"/>
      <c r="M35" s="5"/>
      <c r="N35" s="37"/>
      <c r="O35" s="38" t="e">
        <f aca="false">1-M35/L35</f>
        <v>#DIV/0!</v>
      </c>
      <c r="P35" s="39" t="n">
        <f aca="false">IFERROR(IF(OR(B35&amp;C35="PAU",B35&amp;C35="AIN"),VLOOKUP(B35&amp;C35&amp;G35,#REF!,8,0),VLOOKUP(B35&amp;G35,#REF!,8,0)),0)</f>
        <v>0</v>
      </c>
      <c r="Q35" s="39" t="n">
        <f aca="false">N35-P35</f>
        <v>0</v>
      </c>
      <c r="R35" s="40" t="str">
        <f aca="false">IF(Q35&gt;=0%,"AOP",IF(Q35&gt;=-2%,"GM",IF(Q35&gt;=-6%,"MD","VP")))</f>
        <v>AOP</v>
      </c>
      <c r="S35" s="41" t="n">
        <f aca="false">K35*M35*(N35-P35)</f>
        <v>0</v>
      </c>
      <c r="T35" s="42" t="n">
        <f aca="false">IF(I35="USD",S35,S35/#REF!)</f>
        <v>0</v>
      </c>
      <c r="U35" s="5" t="n">
        <f aca="false">IF(I35="USD",M35,M35/#REF!)</f>
        <v>0</v>
      </c>
      <c r="V35" s="4"/>
      <c r="W35" s="4"/>
      <c r="X35" s="4"/>
      <c r="Y35" s="4" t="str">
        <f aca="false">B35&amp;C35&amp;F35&amp;H35</f>
        <v>PNZF78123GP35UX</v>
      </c>
      <c r="Z35" s="4" t="str">
        <f aca="false">IF(Y35='Input - Bookings'!Q328,"OK","Check")</f>
        <v>Check</v>
      </c>
      <c r="AA35" s="51" t="s">
        <v>44</v>
      </c>
      <c r="AB35" s="44"/>
      <c r="AC35" s="44"/>
      <c r="AD35" s="45"/>
      <c r="AE35" s="46"/>
      <c r="AF35" s="4" t="e">
        <f aca="false" t="array" ref="AF35:AF35">xlookup($G35,'AP Plants'!D:D,'AP Plants'!B:B)</f>
        <v>#NAME?</v>
      </c>
      <c r="AG35" s="47"/>
      <c r="AH35" s="47"/>
      <c r="AI35" s="39" t="n">
        <v>0.015</v>
      </c>
      <c r="AJ35" s="39" t="e">
        <f aca="false" t="array" ref="AJ35:AJ35">xlookup($AF35,Warranty!B:B,Warranty!E:E)</f>
        <v>#NAME?</v>
      </c>
      <c r="AK35" s="4" t="n">
        <f aca="false">IF($I35="AUD",VLOOKUP(RIGHT('Wk - Margins'!$G35,3),'AU Freight'!C:G,5,0),0)</f>
        <v>0</v>
      </c>
      <c r="AL35" s="39" t="e">
        <f aca="false">IF(AND($I35="AUD",$AF35="Class 5 BT"),5%,0%)</f>
        <v>#NAME?</v>
      </c>
      <c r="AM35" s="48" t="e">
        <f aca="false">SUM(AG35:AH35)*(1+AI35+AJ35+AL35)+AK35</f>
        <v>#NAME?</v>
      </c>
      <c r="AN35" s="49" t="e">
        <f aca="false">1-AM35/M35</f>
        <v>#NAME?</v>
      </c>
      <c r="AO35" s="50"/>
      <c r="AP35" s="50"/>
      <c r="AQ35" s="50"/>
      <c r="AR35" s="4"/>
      <c r="AS35" s="4"/>
    </row>
    <row r="36" customFormat="false" ht="12.75" hidden="false" customHeight="true" outlineLevel="0" collapsed="false">
      <c r="A36" s="33" t="str">
        <f aca="false">'Input - Bookings'!A332</f>
        <v>1-28</v>
      </c>
      <c r="B36" s="34" t="str">
        <f aca="false">'Input - Bookings'!C332</f>
        <v>P</v>
      </c>
      <c r="C36" s="34" t="str">
        <f aca="false">'Input - Bookings'!H332</f>
        <v>NZ</v>
      </c>
      <c r="D36" s="35" t="str">
        <f aca="false">'Input - Bookings'!E332</f>
        <v>067</v>
      </c>
      <c r="E36" s="35" t="str">
        <f aca="false">'Input - Bookings'!G332</f>
        <v>S.G EQUIPMENT LTD</v>
      </c>
      <c r="F36" s="35" t="str">
        <f aca="false">'Input - Bookings'!I332</f>
        <v>F78122</v>
      </c>
      <c r="G36" s="35" t="str">
        <f aca="false">'Input - Bookings'!L332</f>
        <v>A7S1</v>
      </c>
      <c r="H36" s="35" t="str">
        <f aca="false">'Input - Bookings'!M332</f>
        <v>GP35UX</v>
      </c>
      <c r="I36" s="35" t="str">
        <f aca="false">'Input - Bookings'!B332</f>
        <v>USD</v>
      </c>
      <c r="J36" s="36" t="str">
        <f aca="false" t="array" ref="J36:J36">IF(I36="USD",INDEX('AP Plants'!A:A,MATCH(G36,'AP Plants'!D:D,0)),INDEX('Australia Plants'!A:A,MATCH(G36,'Australia Plants'!D:D,0)))</f>
        <v>Maximal</v>
      </c>
      <c r="K36" s="6" t="n">
        <v>1</v>
      </c>
      <c r="L36" s="5"/>
      <c r="M36" s="5"/>
      <c r="N36" s="37"/>
      <c r="O36" s="38" t="e">
        <f aca="false">1-M36/L36</f>
        <v>#DIV/0!</v>
      </c>
      <c r="P36" s="39" t="n">
        <f aca="false">IFERROR(IF(OR(B36&amp;C36="PAU",B36&amp;C36="AIN"),VLOOKUP(B36&amp;C36&amp;G36,#REF!,8,0),VLOOKUP(B36&amp;G36,#REF!,8,0)),0)</f>
        <v>0</v>
      </c>
      <c r="Q36" s="39" t="n">
        <f aca="false">N36-P36</f>
        <v>0</v>
      </c>
      <c r="R36" s="40" t="str">
        <f aca="false">IF(Q36&gt;=0%,"AOP",IF(Q36&gt;=-2%,"GM",IF(Q36&gt;=-6%,"MD","VP")))</f>
        <v>AOP</v>
      </c>
      <c r="S36" s="41" t="n">
        <f aca="false">K36*M36*(N36-P36)</f>
        <v>0</v>
      </c>
      <c r="T36" s="42" t="n">
        <f aca="false">IF(I36="USD",S36,S36/#REF!)</f>
        <v>0</v>
      </c>
      <c r="U36" s="5" t="n">
        <f aca="false">IF(I36="USD",M36,M36/#REF!)</f>
        <v>0</v>
      </c>
      <c r="V36" s="4"/>
      <c r="W36" s="4"/>
      <c r="X36" s="4"/>
      <c r="Y36" s="4" t="str">
        <f aca="false">B36&amp;C36&amp;F36&amp;H36</f>
        <v>PNZF78122GP35UX</v>
      </c>
      <c r="Z36" s="4" t="str">
        <f aca="false">IF(Y36='Input - Bookings'!Q329,"OK","Check")</f>
        <v>Check</v>
      </c>
      <c r="AA36" s="51" t="s">
        <v>44</v>
      </c>
      <c r="AB36" s="44"/>
      <c r="AC36" s="44"/>
      <c r="AD36" s="45"/>
      <c r="AE36" s="46"/>
      <c r="AF36" s="4" t="e">
        <f aca="false" t="array" ref="AF36:AF36">xlookup($G36,'AP Plants'!D:D,'AP Plants'!B:B)</f>
        <v>#NAME?</v>
      </c>
      <c r="AG36" s="47"/>
      <c r="AH36" s="47"/>
      <c r="AI36" s="39" t="n">
        <v>0.015</v>
      </c>
      <c r="AJ36" s="39" t="e">
        <f aca="false" t="array" ref="AJ36:AJ36">xlookup($AF36,Warranty!B:B,Warranty!E:E)</f>
        <v>#NAME?</v>
      </c>
      <c r="AK36" s="4" t="n">
        <f aca="false">IF($I36="AUD",VLOOKUP(RIGHT('Wk - Margins'!$G36,3),'AU Freight'!C:G,5,0),0)</f>
        <v>0</v>
      </c>
      <c r="AL36" s="39" t="e">
        <f aca="false">IF(AND($I36="AUD",$AF36="Class 5 BT"),5%,0%)</f>
        <v>#NAME?</v>
      </c>
      <c r="AM36" s="48" t="e">
        <f aca="false">SUM(AG36:AH36)*(1+AI36+AJ36+AL36)+AK36</f>
        <v>#NAME?</v>
      </c>
      <c r="AN36" s="49" t="e">
        <f aca="false">1-AM36/M36</f>
        <v>#NAME?</v>
      </c>
      <c r="AO36" s="50"/>
      <c r="AP36" s="50"/>
      <c r="AQ36" s="50"/>
      <c r="AR36" s="4"/>
      <c r="AS36" s="4"/>
    </row>
    <row r="37" customFormat="false" ht="12.75" hidden="false" customHeight="true" outlineLevel="0" collapsed="false">
      <c r="A37" s="33" t="str">
        <f aca="false">'Input - Bookings'!A333</f>
        <v>1-28</v>
      </c>
      <c r="B37" s="34" t="str">
        <f aca="false">'Input - Bookings'!C333</f>
        <v>P</v>
      </c>
      <c r="C37" s="34" t="str">
        <f aca="false">'Input - Bookings'!H333</f>
        <v>NZ</v>
      </c>
      <c r="D37" s="35" t="str">
        <f aca="false">'Input - Bookings'!E333</f>
        <v>067</v>
      </c>
      <c r="E37" s="35" t="str">
        <f aca="false">'Input - Bookings'!G333</f>
        <v>S.G EQUIPMENT LTD</v>
      </c>
      <c r="F37" s="35" t="str">
        <f aca="false">'Input - Bookings'!I333</f>
        <v>F78121</v>
      </c>
      <c r="G37" s="35" t="str">
        <f aca="false">'Input - Bookings'!L333</f>
        <v>A7S1</v>
      </c>
      <c r="H37" s="35" t="str">
        <f aca="false">'Input - Bookings'!M333</f>
        <v>GP35UX</v>
      </c>
      <c r="I37" s="35" t="str">
        <f aca="false">'Input - Bookings'!B333</f>
        <v>USD</v>
      </c>
      <c r="J37" s="36" t="str">
        <f aca="false" t="array" ref="J37:J37">IF(I37="USD",INDEX('AP Plants'!A:A,MATCH(G37,'AP Plants'!D:D,0)),INDEX('Australia Plants'!A:A,MATCH(G37,'Australia Plants'!D:D,0)))</f>
        <v>Maximal</v>
      </c>
      <c r="K37" s="6" t="n">
        <v>1</v>
      </c>
      <c r="L37" s="5"/>
      <c r="M37" s="5"/>
      <c r="N37" s="37"/>
      <c r="O37" s="38" t="e">
        <f aca="false">1-M37/L37</f>
        <v>#DIV/0!</v>
      </c>
      <c r="P37" s="39" t="n">
        <f aca="false">IFERROR(IF(OR(B37&amp;C37="PAU",B37&amp;C37="AIN"),VLOOKUP(B37&amp;C37&amp;G37,#REF!,8,0),VLOOKUP(B37&amp;G37,#REF!,8,0)),0)</f>
        <v>0</v>
      </c>
      <c r="Q37" s="39" t="n">
        <f aca="false">N37-P37</f>
        <v>0</v>
      </c>
      <c r="R37" s="40" t="str">
        <f aca="false">IF(Q37&gt;=0%,"AOP",IF(Q37&gt;=-2%,"GM",IF(Q37&gt;=-6%,"MD","VP")))</f>
        <v>AOP</v>
      </c>
      <c r="S37" s="41" t="n">
        <f aca="false">K37*M37*(N37-P37)</f>
        <v>0</v>
      </c>
      <c r="T37" s="42" t="n">
        <f aca="false">IF(I37="USD",S37,S37/#REF!)</f>
        <v>0</v>
      </c>
      <c r="U37" s="5" t="n">
        <f aca="false">IF(I37="USD",M37,M37/#REF!)</f>
        <v>0</v>
      </c>
      <c r="V37" s="4"/>
      <c r="W37" s="4"/>
      <c r="X37" s="4"/>
      <c r="Y37" s="4" t="str">
        <f aca="false">B37&amp;C37&amp;F37&amp;H37</f>
        <v>PNZF78121GP35UX</v>
      </c>
      <c r="Z37" s="4" t="str">
        <f aca="false">IF(Y37='Input - Bookings'!Q330,"OK","Check")</f>
        <v>Check</v>
      </c>
      <c r="AA37" s="51" t="s">
        <v>44</v>
      </c>
      <c r="AB37" s="44"/>
      <c r="AC37" s="44"/>
      <c r="AD37" s="45"/>
      <c r="AE37" s="46"/>
      <c r="AF37" s="4" t="e">
        <f aca="false" t="array" ref="AF37:AF37">xlookup($G37,'AP Plants'!D:D,'AP Plants'!B:B)</f>
        <v>#NAME?</v>
      </c>
      <c r="AG37" s="47"/>
      <c r="AH37" s="47"/>
      <c r="AI37" s="39" t="n">
        <v>0.015</v>
      </c>
      <c r="AJ37" s="39" t="e">
        <f aca="false" t="array" ref="AJ37:AJ37">xlookup($AF37,Warranty!B:B,Warranty!E:E)</f>
        <v>#NAME?</v>
      </c>
      <c r="AK37" s="4" t="n">
        <f aca="false">IF($I37="AUD",VLOOKUP(RIGHT('Wk - Margins'!$G37,3),'AU Freight'!C:G,5,0),0)</f>
        <v>0</v>
      </c>
      <c r="AL37" s="39" t="e">
        <f aca="false">IF(AND($I37="AUD",$AF37="Class 5 BT"),5%,0%)</f>
        <v>#NAME?</v>
      </c>
      <c r="AM37" s="48" t="e">
        <f aca="false">SUM(AG37:AH37)*(1+AI37+AJ37+AL37)+AK37</f>
        <v>#NAME?</v>
      </c>
      <c r="AN37" s="49" t="e">
        <f aca="false">1-AM37/M37</f>
        <v>#NAME?</v>
      </c>
      <c r="AO37" s="50"/>
      <c r="AP37" s="50"/>
      <c r="AQ37" s="50"/>
      <c r="AR37" s="4"/>
      <c r="AS37" s="4"/>
    </row>
    <row r="38" customFormat="false" ht="12.75" hidden="false" customHeight="true" outlineLevel="0" collapsed="false">
      <c r="A38" s="33" t="str">
        <f aca="false">'Input - Bookings'!A334</f>
        <v>1-28</v>
      </c>
      <c r="B38" s="34" t="str">
        <f aca="false">'Input - Bookings'!C334</f>
        <v>P</v>
      </c>
      <c r="C38" s="34" t="str">
        <f aca="false">'Input - Bookings'!H334</f>
        <v>NZ</v>
      </c>
      <c r="D38" s="35" t="str">
        <f aca="false">'Input - Bookings'!E334</f>
        <v>067</v>
      </c>
      <c r="E38" s="35" t="str">
        <f aca="false">'Input - Bookings'!G334</f>
        <v>S.G EQUIPMENT LTD</v>
      </c>
      <c r="F38" s="35" t="str">
        <f aca="false">'Input - Bookings'!I334</f>
        <v>F78120</v>
      </c>
      <c r="G38" s="35" t="str">
        <f aca="false">'Input - Bookings'!L334</f>
        <v>A7S1</v>
      </c>
      <c r="H38" s="35" t="str">
        <f aca="false">'Input - Bookings'!M334</f>
        <v>GP35UX</v>
      </c>
      <c r="I38" s="35" t="str">
        <f aca="false">'Input - Bookings'!B334</f>
        <v>USD</v>
      </c>
      <c r="J38" s="36" t="str">
        <f aca="false" t="array" ref="J38:J38">IF(I38="USD",INDEX('AP Plants'!A:A,MATCH(G38,'AP Plants'!D:D,0)),INDEX('Australia Plants'!A:A,MATCH(G38,'Australia Plants'!D:D,0)))</f>
        <v>Maximal</v>
      </c>
      <c r="K38" s="6" t="n">
        <v>1</v>
      </c>
      <c r="L38" s="5"/>
      <c r="M38" s="5"/>
      <c r="N38" s="37"/>
      <c r="O38" s="38" t="e">
        <f aca="false">1-M38/L38</f>
        <v>#DIV/0!</v>
      </c>
      <c r="P38" s="39" t="n">
        <f aca="false">IFERROR(IF(OR(B38&amp;C38="PAU",B38&amp;C38="AIN"),VLOOKUP(B38&amp;C38&amp;G38,#REF!,8,0),VLOOKUP(B38&amp;G38,#REF!,8,0)),0)</f>
        <v>0</v>
      </c>
      <c r="Q38" s="39" t="n">
        <f aca="false">N38-P38</f>
        <v>0</v>
      </c>
      <c r="R38" s="40" t="str">
        <f aca="false">IF(Q38&gt;=0%,"AOP",IF(Q38&gt;=-2%,"GM",IF(Q38&gt;=-6%,"MD","VP")))</f>
        <v>AOP</v>
      </c>
      <c r="S38" s="41" t="n">
        <f aca="false">K38*M38*(N38-P38)</f>
        <v>0</v>
      </c>
      <c r="T38" s="42" t="n">
        <f aca="false">IF(I38="USD",S38,S38/#REF!)</f>
        <v>0</v>
      </c>
      <c r="U38" s="5" t="n">
        <f aca="false">IF(I38="USD",M38,M38/#REF!)</f>
        <v>0</v>
      </c>
      <c r="V38" s="4"/>
      <c r="W38" s="4"/>
      <c r="X38" s="4"/>
      <c r="Y38" s="4" t="str">
        <f aca="false">B38&amp;C38&amp;F38&amp;H38</f>
        <v>PNZF78120GP35UX</v>
      </c>
      <c r="Z38" s="4" t="str">
        <f aca="false">IF(Y38='Input - Bookings'!Q331,"OK","Check")</f>
        <v>Check</v>
      </c>
      <c r="AA38" s="51" t="s">
        <v>44</v>
      </c>
      <c r="AB38" s="44"/>
      <c r="AC38" s="44"/>
      <c r="AD38" s="45"/>
      <c r="AE38" s="46"/>
      <c r="AF38" s="4" t="e">
        <f aca="false" t="array" ref="AF38:AF38">xlookup($G38,'AP Plants'!D:D,'AP Plants'!B:B)</f>
        <v>#NAME?</v>
      </c>
      <c r="AG38" s="47"/>
      <c r="AH38" s="47"/>
      <c r="AI38" s="39" t="n">
        <v>0.015</v>
      </c>
      <c r="AJ38" s="39" t="e">
        <f aca="false" t="array" ref="AJ38:AJ38">xlookup($AF38,Warranty!B:B,Warranty!E:E)</f>
        <v>#NAME?</v>
      </c>
      <c r="AK38" s="4" t="n">
        <f aca="false">IF($I38="AUD",VLOOKUP(RIGHT('Wk - Margins'!$G38,3),'AU Freight'!C:G,5,0),0)</f>
        <v>0</v>
      </c>
      <c r="AL38" s="39" t="e">
        <f aca="false">IF(AND($I38="AUD",$AF38="Class 5 BT"),5%,0%)</f>
        <v>#NAME?</v>
      </c>
      <c r="AM38" s="48" t="e">
        <f aca="false">SUM(AG38:AH38)*(1+AI38+AJ38+AL38)+AK38</f>
        <v>#NAME?</v>
      </c>
      <c r="AN38" s="49" t="e">
        <f aca="false">1-AM38/M38</f>
        <v>#NAME?</v>
      </c>
      <c r="AO38" s="50"/>
      <c r="AP38" s="50"/>
      <c r="AQ38" s="50"/>
      <c r="AR38" s="4"/>
      <c r="AS38" s="4"/>
    </row>
    <row r="39" customFormat="false" ht="12.75" hidden="false" customHeight="true" outlineLevel="0" collapsed="false">
      <c r="A39" s="33" t="str">
        <f aca="false">'Input - Bookings'!A335</f>
        <v>1-28</v>
      </c>
      <c r="B39" s="34" t="str">
        <f aca="false">'Input - Bookings'!C335</f>
        <v>P</v>
      </c>
      <c r="C39" s="34" t="str">
        <f aca="false">'Input - Bookings'!H335</f>
        <v>NZ</v>
      </c>
      <c r="D39" s="35" t="str">
        <f aca="false">'Input - Bookings'!E335</f>
        <v>067</v>
      </c>
      <c r="E39" s="35" t="str">
        <f aca="false">'Input - Bookings'!G335</f>
        <v>S.G EQUIPMENT LTD</v>
      </c>
      <c r="F39" s="35" t="str">
        <f aca="false">'Input - Bookings'!I335</f>
        <v>F78119</v>
      </c>
      <c r="G39" s="35" t="str">
        <f aca="false">'Input - Bookings'!L335</f>
        <v>A7S1</v>
      </c>
      <c r="H39" s="35" t="str">
        <f aca="false">'Input - Bookings'!M335</f>
        <v>GP35UX</v>
      </c>
      <c r="I39" s="35" t="str">
        <f aca="false">'Input - Bookings'!B335</f>
        <v>USD</v>
      </c>
      <c r="J39" s="36" t="str">
        <f aca="false" t="array" ref="J39:J39">IF(I39="USD",INDEX('AP Plants'!A:A,MATCH(G39,'AP Plants'!D:D,0)),INDEX('Australia Plants'!A:A,MATCH(G39,'Australia Plants'!D:D,0)))</f>
        <v>Maximal</v>
      </c>
      <c r="K39" s="6" t="n">
        <v>1</v>
      </c>
      <c r="L39" s="5"/>
      <c r="M39" s="5"/>
      <c r="N39" s="37"/>
      <c r="O39" s="38" t="e">
        <f aca="false">1-M39/L39</f>
        <v>#DIV/0!</v>
      </c>
      <c r="P39" s="39" t="n">
        <f aca="false">IFERROR(IF(OR(B39&amp;C39="PAU",B39&amp;C39="AIN"),VLOOKUP(B39&amp;C39&amp;G39,#REF!,8,0),VLOOKUP(B39&amp;G39,#REF!,8,0)),0)</f>
        <v>0</v>
      </c>
      <c r="Q39" s="39" t="n">
        <f aca="false">N39-P39</f>
        <v>0</v>
      </c>
      <c r="R39" s="40" t="str">
        <f aca="false">IF(Q39&gt;=0%,"AOP",IF(Q39&gt;=-2%,"GM",IF(Q39&gt;=-6%,"MD","VP")))</f>
        <v>AOP</v>
      </c>
      <c r="S39" s="41" t="n">
        <f aca="false">K39*M39*(N39-P39)</f>
        <v>0</v>
      </c>
      <c r="T39" s="42" t="n">
        <f aca="false">IF(I39="USD",S39,S39/#REF!)</f>
        <v>0</v>
      </c>
      <c r="U39" s="5" t="n">
        <f aca="false">IF(I39="USD",M39,M39/#REF!)</f>
        <v>0</v>
      </c>
      <c r="V39" s="4"/>
      <c r="W39" s="4"/>
      <c r="X39" s="4"/>
      <c r="Y39" s="4" t="str">
        <f aca="false">B39&amp;C39&amp;F39&amp;H39</f>
        <v>PNZF78119GP35UX</v>
      </c>
      <c r="Z39" s="4" t="str">
        <f aca="false">IF(Y39='Input - Bookings'!Q332,"OK","Check")</f>
        <v>Check</v>
      </c>
      <c r="AA39" s="51" t="s">
        <v>44</v>
      </c>
      <c r="AB39" s="44"/>
      <c r="AC39" s="44"/>
      <c r="AD39" s="45"/>
      <c r="AE39" s="46"/>
      <c r="AF39" s="4" t="e">
        <f aca="false" t="array" ref="AF39:AF39">xlookup($G39,'AP Plants'!D:D,'AP Plants'!B:B)</f>
        <v>#NAME?</v>
      </c>
      <c r="AG39" s="47"/>
      <c r="AH39" s="47"/>
      <c r="AI39" s="39" t="n">
        <v>0.015</v>
      </c>
      <c r="AJ39" s="39" t="e">
        <f aca="false" t="array" ref="AJ39:AJ39">xlookup($AF39,Warranty!B:B,Warranty!E:E)</f>
        <v>#NAME?</v>
      </c>
      <c r="AK39" s="4" t="n">
        <f aca="false">IF($I39="AUD",VLOOKUP(RIGHT('Wk - Margins'!$G39,3),'AU Freight'!C:G,5,0),0)</f>
        <v>0</v>
      </c>
      <c r="AL39" s="39" t="e">
        <f aca="false">IF(AND($I39="AUD",$AF39="Class 5 BT"),5%,0%)</f>
        <v>#NAME?</v>
      </c>
      <c r="AM39" s="48" t="e">
        <f aca="false">SUM(AG39:AH39)*(1+AI39+AJ39+AL39)+AK39</f>
        <v>#NAME?</v>
      </c>
      <c r="AN39" s="49" t="e">
        <f aca="false">1-AM39/M39</f>
        <v>#NAME?</v>
      </c>
      <c r="AO39" s="50"/>
      <c r="AP39" s="50"/>
      <c r="AQ39" s="50"/>
      <c r="AR39" s="4"/>
      <c r="AS39" s="4"/>
    </row>
    <row r="40" customFormat="false" ht="12.75" hidden="false" customHeight="true" outlineLevel="0" collapsed="false">
      <c r="A40" s="33" t="str">
        <f aca="false">'Input - Bookings'!A336</f>
        <v>1-28</v>
      </c>
      <c r="B40" s="34" t="str">
        <f aca="false">'Input - Bookings'!C336</f>
        <v>P</v>
      </c>
      <c r="C40" s="34" t="str">
        <f aca="false">'Input - Bookings'!H336</f>
        <v>NZ</v>
      </c>
      <c r="D40" s="35" t="str">
        <f aca="false">'Input - Bookings'!E336</f>
        <v>067</v>
      </c>
      <c r="E40" s="35" t="str">
        <f aca="false">'Input - Bookings'!G336</f>
        <v>S.G EQUIPMENT LTD</v>
      </c>
      <c r="F40" s="35" t="str">
        <f aca="false">'Input - Bookings'!I336</f>
        <v>F78118</v>
      </c>
      <c r="G40" s="35" t="str">
        <f aca="false">'Input - Bookings'!L336</f>
        <v>A7S1</v>
      </c>
      <c r="H40" s="35" t="str">
        <f aca="false">'Input - Bookings'!M336</f>
        <v>GP35UX</v>
      </c>
      <c r="I40" s="35" t="str">
        <f aca="false">'Input - Bookings'!B336</f>
        <v>USD</v>
      </c>
      <c r="J40" s="36" t="str">
        <f aca="false" t="array" ref="J40:J40">IF(I40="USD",INDEX('AP Plants'!A:A,MATCH(G40,'AP Plants'!D:D,0)),INDEX('Australia Plants'!A:A,MATCH(G40,'Australia Plants'!D:D,0)))</f>
        <v>Maximal</v>
      </c>
      <c r="K40" s="6" t="n">
        <v>1</v>
      </c>
      <c r="L40" s="5"/>
      <c r="M40" s="5"/>
      <c r="N40" s="37"/>
      <c r="O40" s="38" t="e">
        <f aca="false">1-M40/L40</f>
        <v>#DIV/0!</v>
      </c>
      <c r="P40" s="39" t="n">
        <f aca="false">IFERROR(IF(OR(B40&amp;C40="PAU",B40&amp;C40="AIN"),VLOOKUP(B40&amp;C40&amp;G40,#REF!,8,0),VLOOKUP(B40&amp;G40,#REF!,8,0)),0)</f>
        <v>0</v>
      </c>
      <c r="Q40" s="39" t="n">
        <f aca="false">N40-P40</f>
        <v>0</v>
      </c>
      <c r="R40" s="40" t="str">
        <f aca="false">IF(Q40&gt;=0%,"AOP",IF(Q40&gt;=-2%,"GM",IF(Q40&gt;=-6%,"MD","VP")))</f>
        <v>AOP</v>
      </c>
      <c r="S40" s="41" t="n">
        <f aca="false">K40*M40*(N40-P40)</f>
        <v>0</v>
      </c>
      <c r="T40" s="42" t="n">
        <f aca="false">IF(I40="USD",S40,S40/#REF!)</f>
        <v>0</v>
      </c>
      <c r="U40" s="5" t="n">
        <f aca="false">IF(I40="USD",M40,M40/#REF!)</f>
        <v>0</v>
      </c>
      <c r="V40" s="4"/>
      <c r="W40" s="4"/>
      <c r="X40" s="4"/>
      <c r="Y40" s="4" t="str">
        <f aca="false">B40&amp;C40&amp;F40&amp;H40</f>
        <v>PNZF78118GP35UX</v>
      </c>
      <c r="Z40" s="4" t="str">
        <f aca="false">IF(Y40='Input - Bookings'!Q333,"OK","Check")</f>
        <v>Check</v>
      </c>
      <c r="AA40" s="51" t="s">
        <v>44</v>
      </c>
      <c r="AB40" s="44"/>
      <c r="AC40" s="44"/>
      <c r="AD40" s="45"/>
      <c r="AE40" s="46"/>
      <c r="AF40" s="4" t="e">
        <f aca="false" t="array" ref="AF40:AF40">xlookup($G40,'AP Plants'!D:D,'AP Plants'!B:B)</f>
        <v>#NAME?</v>
      </c>
      <c r="AG40" s="47"/>
      <c r="AH40" s="47"/>
      <c r="AI40" s="39" t="n">
        <v>0.015</v>
      </c>
      <c r="AJ40" s="39" t="e">
        <f aca="false" t="array" ref="AJ40:AJ40">xlookup($AF40,Warranty!B:B,Warranty!E:E)</f>
        <v>#NAME?</v>
      </c>
      <c r="AK40" s="4" t="n">
        <f aca="false">IF($I40="AUD",VLOOKUP(RIGHT('Wk - Margins'!$G40,3),'AU Freight'!C:G,5,0),0)</f>
        <v>0</v>
      </c>
      <c r="AL40" s="39" t="e">
        <f aca="false">IF(AND($I40="AUD",$AF40="Class 5 BT"),5%,0%)</f>
        <v>#NAME?</v>
      </c>
      <c r="AM40" s="48" t="e">
        <f aca="false">SUM(AG40:AH40)*(1+AI40+AJ40+AL40)+AK40</f>
        <v>#NAME?</v>
      </c>
      <c r="AN40" s="49" t="e">
        <f aca="false">1-AM40/M40</f>
        <v>#NAME?</v>
      </c>
      <c r="AO40" s="50"/>
      <c r="AP40" s="50"/>
      <c r="AQ40" s="50"/>
      <c r="AR40" s="4"/>
      <c r="AS40" s="4"/>
    </row>
    <row r="41" customFormat="false" ht="12.75" hidden="false" customHeight="true" outlineLevel="0" collapsed="false">
      <c r="A41" s="33" t="str">
        <f aca="false">'Input - Bookings'!A337</f>
        <v>1-28</v>
      </c>
      <c r="B41" s="34" t="str">
        <f aca="false">'Input - Bookings'!C337</f>
        <v>P</v>
      </c>
      <c r="C41" s="34" t="str">
        <f aca="false">'Input - Bookings'!H337</f>
        <v>NZ</v>
      </c>
      <c r="D41" s="35" t="str">
        <f aca="false">'Input - Bookings'!E337</f>
        <v>067</v>
      </c>
      <c r="E41" s="35" t="str">
        <f aca="false">'Input - Bookings'!G337</f>
        <v>S.G EQUIPMENT LTD</v>
      </c>
      <c r="F41" s="35" t="str">
        <f aca="false">'Input - Bookings'!I337</f>
        <v>F78117</v>
      </c>
      <c r="G41" s="35" t="str">
        <f aca="false">'Input - Bookings'!L337</f>
        <v>A7S1</v>
      </c>
      <c r="H41" s="35" t="str">
        <f aca="false">'Input - Bookings'!M337</f>
        <v>GP35UX</v>
      </c>
      <c r="I41" s="35" t="str">
        <f aca="false">'Input - Bookings'!B337</f>
        <v>USD</v>
      </c>
      <c r="J41" s="36" t="str">
        <f aca="false" t="array" ref="J41:J41">IF(I41="USD",INDEX('AP Plants'!A:A,MATCH(G41,'AP Plants'!D:D,0)),INDEX('Australia Plants'!A:A,MATCH(G41,'Australia Plants'!D:D,0)))</f>
        <v>Maximal</v>
      </c>
      <c r="K41" s="6" t="n">
        <v>1</v>
      </c>
      <c r="L41" s="5"/>
      <c r="M41" s="5"/>
      <c r="N41" s="37"/>
      <c r="O41" s="38" t="e">
        <f aca="false">1-M41/L41</f>
        <v>#DIV/0!</v>
      </c>
      <c r="P41" s="39" t="n">
        <f aca="false">IFERROR(IF(OR(B41&amp;C41="PAU",B41&amp;C41="AIN"),VLOOKUP(B41&amp;C41&amp;G41,#REF!,8,0),VLOOKUP(B41&amp;G41,#REF!,8,0)),0)</f>
        <v>0</v>
      </c>
      <c r="Q41" s="39" t="n">
        <f aca="false">N41-P41</f>
        <v>0</v>
      </c>
      <c r="R41" s="40" t="str">
        <f aca="false">IF(Q41&gt;=0%,"AOP",IF(Q41&gt;=-2%,"GM",IF(Q41&gt;=-6%,"MD","VP")))</f>
        <v>AOP</v>
      </c>
      <c r="S41" s="41" t="n">
        <f aca="false">K41*M41*(N41-P41)</f>
        <v>0</v>
      </c>
      <c r="T41" s="42" t="n">
        <f aca="false">IF(I41="USD",S41,S41/#REF!)</f>
        <v>0</v>
      </c>
      <c r="U41" s="5" t="n">
        <f aca="false">IF(I41="USD",M41,M41/#REF!)</f>
        <v>0</v>
      </c>
      <c r="V41" s="4"/>
      <c r="W41" s="4"/>
      <c r="X41" s="4"/>
      <c r="Y41" s="4" t="str">
        <f aca="false">B41&amp;C41&amp;F41&amp;H41</f>
        <v>PNZF78117GP35UX</v>
      </c>
      <c r="Z41" s="4" t="str">
        <f aca="false">IF(Y41='Input - Bookings'!Q334,"OK","Check")</f>
        <v>Check</v>
      </c>
      <c r="AA41" s="51" t="s">
        <v>44</v>
      </c>
      <c r="AB41" s="44"/>
      <c r="AC41" s="44"/>
      <c r="AD41" s="45"/>
      <c r="AE41" s="46"/>
      <c r="AF41" s="4" t="e">
        <f aca="false" t="array" ref="AF41:AF41">xlookup($G41,'AP Plants'!D:D,'AP Plants'!B:B)</f>
        <v>#NAME?</v>
      </c>
      <c r="AG41" s="47"/>
      <c r="AH41" s="47"/>
      <c r="AI41" s="39" t="n">
        <v>0.015</v>
      </c>
      <c r="AJ41" s="39" t="e">
        <f aca="false" t="array" ref="AJ41:AJ41">xlookup($AF41,Warranty!B:B,Warranty!E:E)</f>
        <v>#NAME?</v>
      </c>
      <c r="AK41" s="4" t="n">
        <f aca="false">IF($I41="AUD",VLOOKUP(RIGHT('Wk - Margins'!$G41,3),'AU Freight'!C:G,5,0),0)</f>
        <v>0</v>
      </c>
      <c r="AL41" s="39" t="e">
        <f aca="false">IF(AND($I41="AUD",$AF41="Class 5 BT"),5%,0%)</f>
        <v>#NAME?</v>
      </c>
      <c r="AM41" s="48" t="e">
        <f aca="false">SUM(AG41:AH41)*(1+AI41+AJ41+AL41)+AK41</f>
        <v>#NAME?</v>
      </c>
      <c r="AN41" s="49" t="e">
        <f aca="false">1-AM41/M41</f>
        <v>#NAME?</v>
      </c>
      <c r="AO41" s="50"/>
      <c r="AP41" s="50"/>
      <c r="AQ41" s="50"/>
      <c r="AR41" s="4"/>
      <c r="AS41" s="4"/>
    </row>
    <row r="42" customFormat="false" ht="12.75" hidden="false" customHeight="true" outlineLevel="0" collapsed="false">
      <c r="A42" s="33" t="str">
        <f aca="false">'Input - Bookings'!A338</f>
        <v>1-29</v>
      </c>
      <c r="B42" s="34" t="str">
        <f aca="false">'Input - Bookings'!C338</f>
        <v>P</v>
      </c>
      <c r="C42" s="34" t="str">
        <f aca="false">'Input - Bookings'!H338</f>
        <v>AU</v>
      </c>
      <c r="D42" s="35" t="str">
        <f aca="false">'Input - Bookings'!E338</f>
        <v>067</v>
      </c>
      <c r="E42" s="35" t="str">
        <f aca="false">'Input - Bookings'!G338</f>
        <v>RIVERINA L/TRUCKS (YALE)</v>
      </c>
      <c r="F42" s="35" t="str">
        <f aca="false">'Input - Bookings'!I338</f>
        <v>F78853</v>
      </c>
      <c r="G42" s="35" t="str">
        <f aca="false">'Input - Bookings'!L338</f>
        <v>A7S1</v>
      </c>
      <c r="H42" s="35" t="str">
        <f aca="false">'Input - Bookings'!M338</f>
        <v>GP35UX</v>
      </c>
      <c r="I42" s="35" t="str">
        <f aca="false">'Input - Bookings'!B338</f>
        <v>AUD</v>
      </c>
      <c r="J42" s="36" t="str">
        <f aca="false" t="array" ref="J42:J42">IF(I42="USD",INDEX('AP Plants'!A:A,MATCH(G42,'AP Plants'!D:D,0)),INDEX('Australia Plants'!A:A,MATCH(G42,'Australia Plants'!D:D,0)))</f>
        <v>Maximal</v>
      </c>
      <c r="K42" s="6" t="n">
        <v>1</v>
      </c>
      <c r="L42" s="5" t="n">
        <v>33760</v>
      </c>
      <c r="M42" s="5" t="n">
        <v>25479.9</v>
      </c>
      <c r="N42" s="37" t="n">
        <v>0.197</v>
      </c>
      <c r="O42" s="38" t="n">
        <f aca="false">1-M42/L42</f>
        <v>0.245263625592417</v>
      </c>
      <c r="P42" s="39" t="n">
        <f aca="false">IFERROR(IF(OR(B42&amp;C42="PAU",B42&amp;C42="AIN"),VLOOKUP(B42&amp;C42&amp;G42,#REF!,8,0),VLOOKUP(B42&amp;G42,#REF!,8,0)),0)</f>
        <v>0</v>
      </c>
      <c r="Q42" s="39" t="n">
        <f aca="false">N42-P42</f>
        <v>0.197</v>
      </c>
      <c r="R42" s="40" t="str">
        <f aca="false">IF(Q42&gt;=0%,"AOP",IF(Q42&gt;=-2%,"GM",IF(Q42&gt;=-6%,"MD","VP")))</f>
        <v>AOP</v>
      </c>
      <c r="S42" s="41" t="n">
        <f aca="false">K42*M42*(N42-P42)</f>
        <v>5019.5403</v>
      </c>
      <c r="T42" s="42" t="e">
        <f aca="false">IF(I42="USD",S42,S42/#REF!)</f>
        <v>#VALUE!</v>
      </c>
      <c r="U42" s="5" t="e">
        <f aca="false">IF(I42="USD",M42,M42/#REF!)</f>
        <v>#VALUE!</v>
      </c>
      <c r="V42" s="4"/>
      <c r="W42" s="4"/>
      <c r="X42" s="4"/>
      <c r="Y42" s="4" t="str">
        <f aca="false">B42&amp;C42&amp;F42&amp;H42</f>
        <v>PAUF78853GP35UX</v>
      </c>
      <c r="Z42" s="4" t="str">
        <f aca="false">IF(Y42='Input - Bookings'!Q335,"OK","Check")</f>
        <v>Check</v>
      </c>
      <c r="AA42" s="43"/>
      <c r="AB42" s="44"/>
      <c r="AC42" s="44"/>
      <c r="AD42" s="45"/>
      <c r="AE42" s="46"/>
      <c r="AF42" s="4" t="e">
        <f aca="false" t="array" ref="AF42:AF42">xlookup($G42,'AP Plants'!D:D,'AP Plants'!B:B)</f>
        <v>#NAME?</v>
      </c>
      <c r="AG42" s="47"/>
      <c r="AH42" s="47"/>
      <c r="AI42" s="39" t="n">
        <v>0.015</v>
      </c>
      <c r="AJ42" s="39" t="e">
        <f aca="false" t="array" ref="AJ42:AJ42">xlookup($AF42,Warranty!B:B,Warranty!E:E)</f>
        <v>#NAME?</v>
      </c>
      <c r="AK42" s="4" t="n">
        <f aca="false">IF($I42="AUD",VLOOKUP(RIGHT('Wk - Margins'!$G42,3),'AU Freight'!C:G,5,0),0)</f>
        <v>2000</v>
      </c>
      <c r="AL42" s="39" t="e">
        <f aca="false">IF(AND($I42="AUD",$AF42="Class 5 BT"),5%,0%)</f>
        <v>#NAME?</v>
      </c>
      <c r="AM42" s="48" t="e">
        <f aca="false">SUM(AG42:AH42)*(1+AI42+AJ42+AL42)+AK42</f>
        <v>#NAME?</v>
      </c>
      <c r="AN42" s="49" t="e">
        <f aca="false">1-AM42/M42</f>
        <v>#NAME?</v>
      </c>
      <c r="AO42" s="50"/>
      <c r="AP42" s="50"/>
      <c r="AQ42" s="50"/>
      <c r="AR42" s="4"/>
      <c r="AS42" s="4"/>
    </row>
    <row r="43" customFormat="false" ht="12.75" hidden="false" customHeight="true" outlineLevel="0" collapsed="false">
      <c r="A43" s="33" t="str">
        <f aca="false">'Input - Bookings'!A339</f>
        <v>1-29</v>
      </c>
      <c r="B43" s="34" t="str">
        <f aca="false">'Input - Bookings'!C339</f>
        <v>P</v>
      </c>
      <c r="C43" s="34" t="str">
        <f aca="false">'Input - Bookings'!H339</f>
        <v>AU</v>
      </c>
      <c r="D43" s="35" t="str">
        <f aca="false">'Input - Bookings'!E339</f>
        <v>067</v>
      </c>
      <c r="E43" s="35" t="str">
        <f aca="false">'Input - Bookings'!G339</f>
        <v>RIVERINA L/TRUCKS (YALE)</v>
      </c>
      <c r="F43" s="35" t="str">
        <f aca="false">'Input - Bookings'!I339</f>
        <v>F78855</v>
      </c>
      <c r="G43" s="35" t="str">
        <f aca="false">'Input - Bookings'!L339</f>
        <v>A7S1</v>
      </c>
      <c r="H43" s="35" t="str">
        <f aca="false">'Input - Bookings'!M339</f>
        <v>GP35UX</v>
      </c>
      <c r="I43" s="35" t="str">
        <f aca="false">'Input - Bookings'!B339</f>
        <v>AUD</v>
      </c>
      <c r="J43" s="36" t="str">
        <f aca="false" t="array" ref="J43:J43">IF(I43="USD",INDEX('AP Plants'!A:A,MATCH(G43,'AP Plants'!D:D,0)),INDEX('Australia Plants'!A:A,MATCH(G43,'Australia Plants'!D:D,0)))</f>
        <v>Maximal</v>
      </c>
      <c r="K43" s="6" t="n">
        <v>1</v>
      </c>
      <c r="L43" s="5" t="n">
        <v>33760</v>
      </c>
      <c r="M43" s="5" t="n">
        <v>25479.9</v>
      </c>
      <c r="N43" s="37" t="n">
        <v>0.197</v>
      </c>
      <c r="O43" s="38" t="n">
        <f aca="false">1-M43/L43</f>
        <v>0.245263625592417</v>
      </c>
      <c r="P43" s="39" t="n">
        <f aca="false">IFERROR(IF(OR(B43&amp;C43="PAU",B43&amp;C43="AIN"),VLOOKUP(B43&amp;C43&amp;G43,#REF!,8,0),VLOOKUP(B43&amp;G43,#REF!,8,0)),0)</f>
        <v>0</v>
      </c>
      <c r="Q43" s="39" t="n">
        <f aca="false">N43-P43</f>
        <v>0.197</v>
      </c>
      <c r="R43" s="40" t="str">
        <f aca="false">IF(Q43&gt;=0%,"AOP",IF(Q43&gt;=-2%,"GM",IF(Q43&gt;=-6%,"MD","VP")))</f>
        <v>AOP</v>
      </c>
      <c r="S43" s="41" t="n">
        <f aca="false">K43*M43*(N43-P43)</f>
        <v>5019.5403</v>
      </c>
      <c r="T43" s="42" t="e">
        <f aca="false">IF(I43="USD",S43,S43/#REF!)</f>
        <v>#VALUE!</v>
      </c>
      <c r="U43" s="5" t="e">
        <f aca="false">IF(I43="USD",M43,M43/#REF!)</f>
        <v>#VALUE!</v>
      </c>
      <c r="V43" s="4"/>
      <c r="W43" s="4"/>
      <c r="X43" s="4"/>
      <c r="Y43" s="4" t="str">
        <f aca="false">B43&amp;C43&amp;F43&amp;H43</f>
        <v>PAUF78855GP35UX</v>
      </c>
      <c r="Z43" s="4" t="str">
        <f aca="false">IF(Y43='Input - Bookings'!Q336,"OK","Check")</f>
        <v>Check</v>
      </c>
      <c r="AA43" s="43"/>
      <c r="AB43" s="44"/>
      <c r="AC43" s="44"/>
      <c r="AD43" s="45"/>
      <c r="AE43" s="46"/>
      <c r="AF43" s="4" t="e">
        <f aca="false" t="array" ref="AF43:AF43">xlookup($G43,'AP Plants'!D:D,'AP Plants'!B:B)</f>
        <v>#NAME?</v>
      </c>
      <c r="AG43" s="47"/>
      <c r="AH43" s="47"/>
      <c r="AI43" s="39" t="n">
        <v>0.015</v>
      </c>
      <c r="AJ43" s="39" t="e">
        <f aca="false" t="array" ref="AJ43:AJ43">xlookup($AF43,Warranty!B:B,Warranty!E:E)</f>
        <v>#NAME?</v>
      </c>
      <c r="AK43" s="4" t="n">
        <f aca="false">IF($I43="AUD",VLOOKUP(RIGHT('Wk - Margins'!$G43,3),'AU Freight'!C:G,5,0),0)</f>
        <v>2000</v>
      </c>
      <c r="AL43" s="39" t="e">
        <f aca="false">IF(AND($I43="AUD",$AF43="Class 5 BT"),5%,0%)</f>
        <v>#NAME?</v>
      </c>
      <c r="AM43" s="48" t="e">
        <f aca="false">SUM(AG43:AH43)*(1+AI43+AJ43+AL43)+AK43</f>
        <v>#NAME?</v>
      </c>
      <c r="AN43" s="49" t="e">
        <f aca="false">1-AM43/M43</f>
        <v>#NAME?</v>
      </c>
      <c r="AO43" s="50"/>
      <c r="AP43" s="50"/>
      <c r="AQ43" s="50"/>
      <c r="AR43" s="4"/>
      <c r="AS43" s="4"/>
    </row>
    <row r="44" customFormat="false" ht="12.75" hidden="false" customHeight="true" outlineLevel="0" collapsed="false">
      <c r="A44" s="33" t="str">
        <f aca="false">'Input - Bookings'!A340</f>
        <v>1-29</v>
      </c>
      <c r="B44" s="34" t="str">
        <f aca="false">'Input - Bookings'!C340</f>
        <v>P</v>
      </c>
      <c r="C44" s="34" t="str">
        <f aca="false">'Input - Bookings'!H340</f>
        <v>AU</v>
      </c>
      <c r="D44" s="35" t="str">
        <f aca="false">'Input - Bookings'!E340</f>
        <v>067</v>
      </c>
      <c r="E44" s="35" t="str">
        <f aca="false">'Input - Bookings'!G340</f>
        <v>RIVERINA L/TRUCKS (YALE)</v>
      </c>
      <c r="F44" s="35" t="str">
        <f aca="false">'Input - Bookings'!I340</f>
        <v>F78852</v>
      </c>
      <c r="G44" s="35" t="str">
        <f aca="false">'Input - Bookings'!L340</f>
        <v>A7S1</v>
      </c>
      <c r="H44" s="35" t="str">
        <f aca="false">'Input - Bookings'!M340</f>
        <v>GP35UX</v>
      </c>
      <c r="I44" s="35" t="str">
        <f aca="false">'Input - Bookings'!B340</f>
        <v>AUD</v>
      </c>
      <c r="J44" s="36" t="str">
        <f aca="false" t="array" ref="J44:J44">IF(I44="USD",INDEX('AP Plants'!A:A,MATCH(G44,'AP Plants'!D:D,0)),INDEX('Australia Plants'!A:A,MATCH(G44,'Australia Plants'!D:D,0)))</f>
        <v>Maximal</v>
      </c>
      <c r="K44" s="6" t="n">
        <v>1</v>
      </c>
      <c r="L44" s="5" t="n">
        <v>32840</v>
      </c>
      <c r="M44" s="5" t="n">
        <v>24707.1</v>
      </c>
      <c r="N44" s="37" t="n">
        <v>0.186</v>
      </c>
      <c r="O44" s="38" t="n">
        <f aca="false">1-M44/L44</f>
        <v>0.247652253349574</v>
      </c>
      <c r="P44" s="39" t="n">
        <f aca="false">IFERROR(IF(OR(B44&amp;C44="PAU",B44&amp;C44="AIN"),VLOOKUP(B44&amp;C44&amp;G44,#REF!,8,0),VLOOKUP(B44&amp;G44,#REF!,8,0)),0)</f>
        <v>0</v>
      </c>
      <c r="Q44" s="39" t="n">
        <f aca="false">N44-P44</f>
        <v>0.186</v>
      </c>
      <c r="R44" s="40" t="str">
        <f aca="false">IF(Q44&gt;=0%,"AOP",IF(Q44&gt;=-2%,"GM",IF(Q44&gt;=-6%,"MD","VP")))</f>
        <v>AOP</v>
      </c>
      <c r="S44" s="41" t="n">
        <f aca="false">K44*M44*(N44-P44)</f>
        <v>4595.5206</v>
      </c>
      <c r="T44" s="42" t="e">
        <f aca="false">IF(I44="USD",S44,S44/#REF!)</f>
        <v>#VALUE!</v>
      </c>
      <c r="U44" s="5" t="e">
        <f aca="false">IF(I44="USD",M44,M44/#REF!)</f>
        <v>#VALUE!</v>
      </c>
      <c r="V44" s="4"/>
      <c r="W44" s="4"/>
      <c r="X44" s="4"/>
      <c r="Y44" s="4" t="str">
        <f aca="false">B44&amp;C44&amp;F44&amp;H44</f>
        <v>PAUF78852GP35UX</v>
      </c>
      <c r="Z44" s="4" t="str">
        <f aca="false">IF(Y44='Input - Bookings'!Q337,"OK","Check")</f>
        <v>Check</v>
      </c>
      <c r="AA44" s="43"/>
      <c r="AB44" s="44"/>
      <c r="AC44" s="44"/>
      <c r="AD44" s="45"/>
      <c r="AE44" s="46"/>
      <c r="AF44" s="4" t="e">
        <f aca="false" t="array" ref="AF44:AF44">xlookup($G44,'AP Plants'!D:D,'AP Plants'!B:B)</f>
        <v>#NAME?</v>
      </c>
      <c r="AG44" s="47"/>
      <c r="AH44" s="47"/>
      <c r="AI44" s="39" t="n">
        <v>0.015</v>
      </c>
      <c r="AJ44" s="39" t="e">
        <f aca="false" t="array" ref="AJ44:AJ44">xlookup($AF44,Warranty!B:B,Warranty!E:E)</f>
        <v>#NAME?</v>
      </c>
      <c r="AK44" s="4" t="n">
        <f aca="false">IF($I44="AUD",VLOOKUP(RIGHT('Wk - Margins'!$G44,3),'AU Freight'!C:G,5,0),0)</f>
        <v>2000</v>
      </c>
      <c r="AL44" s="39" t="e">
        <f aca="false">IF(AND($I44="AUD",$AF44="Class 5 BT"),5%,0%)</f>
        <v>#NAME?</v>
      </c>
      <c r="AM44" s="48" t="e">
        <f aca="false">SUM(AG44:AH44)*(1+AI44+AJ44+AL44)+AK44</f>
        <v>#NAME?</v>
      </c>
      <c r="AN44" s="49" t="e">
        <f aca="false">1-AM44/M44</f>
        <v>#NAME?</v>
      </c>
      <c r="AO44" s="50"/>
      <c r="AP44" s="50"/>
      <c r="AQ44" s="50"/>
      <c r="AR44" s="4"/>
      <c r="AS44" s="4"/>
    </row>
    <row r="45" customFormat="false" ht="12.75" hidden="false" customHeight="true" outlineLevel="0" collapsed="false">
      <c r="A45" s="33" t="str">
        <f aca="false">'Input - Bookings'!A341</f>
        <v>1-29</v>
      </c>
      <c r="B45" s="34" t="str">
        <f aca="false">'Input - Bookings'!C341</f>
        <v>P</v>
      </c>
      <c r="C45" s="34" t="str">
        <f aca="false">'Input - Bookings'!H341</f>
        <v>AU</v>
      </c>
      <c r="D45" s="35" t="str">
        <f aca="false">'Input - Bookings'!E341</f>
        <v>067</v>
      </c>
      <c r="E45" s="35" t="str">
        <f aca="false">'Input - Bookings'!G341</f>
        <v>RIVERINA L/TRUCKS (YALE)</v>
      </c>
      <c r="F45" s="35" t="str">
        <f aca="false">'Input - Bookings'!I341</f>
        <v>F78854</v>
      </c>
      <c r="G45" s="35" t="str">
        <f aca="false">'Input - Bookings'!L341</f>
        <v>A7S1</v>
      </c>
      <c r="H45" s="35" t="str">
        <f aca="false">'Input - Bookings'!M341</f>
        <v>GP35UX</v>
      </c>
      <c r="I45" s="35" t="str">
        <f aca="false">'Input - Bookings'!B341</f>
        <v>AUD</v>
      </c>
      <c r="J45" s="36" t="str">
        <f aca="false" t="array" ref="J45:J45">IF(I45="USD",INDEX('AP Plants'!A:A,MATCH(G45,'AP Plants'!D:D,0)),INDEX('Australia Plants'!A:A,MATCH(G45,'Australia Plants'!D:D,0)))</f>
        <v>Maximal</v>
      </c>
      <c r="K45" s="6" t="n">
        <v>1</v>
      </c>
      <c r="L45" s="5" t="n">
        <v>35160</v>
      </c>
      <c r="M45" s="5" t="n">
        <v>26655.9</v>
      </c>
      <c r="N45" s="37" t="n">
        <v>0.191</v>
      </c>
      <c r="O45" s="38" t="n">
        <f aca="false">1-M45/L45</f>
        <v>0.241868600682594</v>
      </c>
      <c r="P45" s="39" t="n">
        <f aca="false">IFERROR(IF(OR(B45&amp;C45="PAU",B45&amp;C45="AIN"),VLOOKUP(B45&amp;C45&amp;G45,#REF!,8,0),VLOOKUP(B45&amp;G45,#REF!,8,0)),0)</f>
        <v>0</v>
      </c>
      <c r="Q45" s="39" t="n">
        <f aca="false">N45-P45</f>
        <v>0.191</v>
      </c>
      <c r="R45" s="40" t="str">
        <f aca="false">IF(Q45&gt;=0%,"AOP",IF(Q45&gt;=-2%,"GM",IF(Q45&gt;=-6%,"MD","VP")))</f>
        <v>AOP</v>
      </c>
      <c r="S45" s="41" t="n">
        <f aca="false">K45*M45*(N45-P45)</f>
        <v>5091.2769</v>
      </c>
      <c r="T45" s="42" t="e">
        <f aca="false">IF(I45="USD",S45,S45/#REF!)</f>
        <v>#VALUE!</v>
      </c>
      <c r="U45" s="5" t="e">
        <f aca="false">IF(I45="USD",M45,M45/#REF!)</f>
        <v>#VALUE!</v>
      </c>
      <c r="V45" s="4"/>
      <c r="W45" s="4"/>
      <c r="X45" s="4"/>
      <c r="Y45" s="4" t="str">
        <f aca="false">B45&amp;C45&amp;F45&amp;H45</f>
        <v>PAUF78854GP35UX</v>
      </c>
      <c r="Z45" s="4" t="str">
        <f aca="false">IF(Y45='Input - Bookings'!Q338,"OK","Check")</f>
        <v>Check</v>
      </c>
      <c r="AA45" s="43"/>
      <c r="AB45" s="44"/>
      <c r="AC45" s="44"/>
      <c r="AD45" s="45"/>
      <c r="AE45" s="46"/>
      <c r="AF45" s="4" t="e">
        <f aca="false" t="array" ref="AF45:AF45">xlookup($G45,'AP Plants'!D:D,'AP Plants'!B:B)</f>
        <v>#NAME?</v>
      </c>
      <c r="AG45" s="47"/>
      <c r="AH45" s="47"/>
      <c r="AI45" s="39" t="n">
        <v>0.015</v>
      </c>
      <c r="AJ45" s="39" t="e">
        <f aca="false" t="array" ref="AJ45:AJ45">xlookup($AF45,Warranty!B:B,Warranty!E:E)</f>
        <v>#NAME?</v>
      </c>
      <c r="AK45" s="4" t="n">
        <f aca="false">IF($I45="AUD",VLOOKUP(RIGHT('Wk - Margins'!$G45,3),'AU Freight'!C:G,5,0),0)</f>
        <v>2000</v>
      </c>
      <c r="AL45" s="39" t="e">
        <f aca="false">IF(AND($I45="AUD",$AF45="Class 5 BT"),5%,0%)</f>
        <v>#NAME?</v>
      </c>
      <c r="AM45" s="48" t="e">
        <f aca="false">SUM(AG45:AH45)*(1+AI45+AJ45+AL45)+AK45</f>
        <v>#NAME?</v>
      </c>
      <c r="AN45" s="49" t="e">
        <f aca="false">1-AM45/M45</f>
        <v>#NAME?</v>
      </c>
      <c r="AO45" s="50"/>
      <c r="AP45" s="50"/>
      <c r="AQ45" s="50"/>
      <c r="AR45" s="4"/>
      <c r="AS45" s="4"/>
    </row>
    <row r="46" customFormat="false" ht="12.75" hidden="false" customHeight="true" outlineLevel="0" collapsed="false">
      <c r="A46" s="33" t="str">
        <f aca="false">'Input - Bookings'!A342</f>
        <v>1-29</v>
      </c>
      <c r="B46" s="34" t="str">
        <f aca="false">'Input - Bookings'!C342</f>
        <v>P</v>
      </c>
      <c r="C46" s="34" t="str">
        <f aca="false">'Input - Bookings'!H342</f>
        <v>AU</v>
      </c>
      <c r="D46" s="35" t="str">
        <f aca="false">'Input - Bookings'!E342</f>
        <v>067</v>
      </c>
      <c r="E46" s="35" t="str">
        <f aca="false">'Input - Bookings'!G342</f>
        <v>DE LAGE LANDEN (RIVERINA)</v>
      </c>
      <c r="F46" s="35" t="str">
        <f aca="false">'Input - Bookings'!I342</f>
        <v>F78851</v>
      </c>
      <c r="G46" s="35" t="str">
        <f aca="false">'Input - Bookings'!L342</f>
        <v>A7S1</v>
      </c>
      <c r="H46" s="35" t="str">
        <f aca="false">'Input - Bookings'!M342</f>
        <v>GP25UX</v>
      </c>
      <c r="I46" s="35" t="str">
        <f aca="false">'Input - Bookings'!B342</f>
        <v>AUD</v>
      </c>
      <c r="J46" s="36" t="str">
        <f aca="false" t="array" ref="J46:J46">IF(I46="USD",INDEX('AP Plants'!A:A,MATCH(G46,'AP Plants'!D:D,0)),INDEX('Australia Plants'!A:A,MATCH(G46,'Australia Plants'!D:D,0)))</f>
        <v>Maximal</v>
      </c>
      <c r="K46" s="6" t="n">
        <v>1</v>
      </c>
      <c r="L46" s="5" t="n">
        <v>28990</v>
      </c>
      <c r="M46" s="5" t="n">
        <v>23330.875</v>
      </c>
      <c r="N46" s="37" t="n">
        <v>0.15</v>
      </c>
      <c r="O46" s="38" t="n">
        <f aca="false">1-M46/L46</f>
        <v>0.195209555018972</v>
      </c>
      <c r="P46" s="39" t="n">
        <f aca="false">IFERROR(IF(OR(B46&amp;C46="PAU",B46&amp;C46="AIN"),VLOOKUP(B46&amp;C46&amp;G46,#REF!,8,0),VLOOKUP(B46&amp;G46,#REF!,8,0)),0)</f>
        <v>0</v>
      </c>
      <c r="Q46" s="39" t="n">
        <f aca="false">N46-P46</f>
        <v>0.15</v>
      </c>
      <c r="R46" s="40" t="str">
        <f aca="false">IF(Q46&gt;=0%,"AOP",IF(Q46&gt;=-2%,"GM",IF(Q46&gt;=-6%,"MD","VP")))</f>
        <v>AOP</v>
      </c>
      <c r="S46" s="41" t="n">
        <f aca="false">K46*M46*(N46-P46)</f>
        <v>3499.63125</v>
      </c>
      <c r="T46" s="42" t="e">
        <f aca="false">IF(I46="USD",S46,S46/#REF!)</f>
        <v>#VALUE!</v>
      </c>
      <c r="U46" s="5" t="e">
        <f aca="false">IF(I46="USD",M46,M46/#REF!)</f>
        <v>#VALUE!</v>
      </c>
      <c r="V46" s="4"/>
      <c r="W46" s="4"/>
      <c r="X46" s="4"/>
      <c r="Y46" s="4" t="str">
        <f aca="false">B46&amp;C46&amp;F46&amp;H46</f>
        <v>PAUF78851GP25UX</v>
      </c>
      <c r="Z46" s="4" t="str">
        <f aca="false">IF(Y46='Input - Bookings'!Q339,"OK","Check")</f>
        <v>Check</v>
      </c>
      <c r="AA46" s="43"/>
      <c r="AB46" s="44"/>
      <c r="AC46" s="44"/>
      <c r="AD46" s="45"/>
      <c r="AE46" s="46"/>
      <c r="AF46" s="4" t="e">
        <f aca="false" t="array" ref="AF46:AF46">xlookup($G46,'AP Plants'!D:D,'AP Plants'!B:B)</f>
        <v>#NAME?</v>
      </c>
      <c r="AG46" s="47"/>
      <c r="AH46" s="47"/>
      <c r="AI46" s="39" t="n">
        <v>0.015</v>
      </c>
      <c r="AJ46" s="39" t="e">
        <f aca="false" t="array" ref="AJ46:AJ46">xlookup($AF46,Warranty!B:B,Warranty!E:E)</f>
        <v>#NAME?</v>
      </c>
      <c r="AK46" s="4" t="n">
        <f aca="false">IF($I46="AUD",VLOOKUP(RIGHT('Wk - Margins'!$G46,3),'AU Freight'!C:G,5,0),0)</f>
        <v>2000</v>
      </c>
      <c r="AL46" s="39" t="e">
        <f aca="false">IF(AND($I46="AUD",$AF46="Class 5 BT"),5%,0%)</f>
        <v>#NAME?</v>
      </c>
      <c r="AM46" s="48" t="e">
        <f aca="false">SUM(AG46:AH46)*(1+AI46+AJ46+AL46)+AK46</f>
        <v>#NAME?</v>
      </c>
      <c r="AN46" s="49" t="e">
        <f aca="false">1-AM46/M46</f>
        <v>#NAME?</v>
      </c>
      <c r="AO46" s="50"/>
      <c r="AP46" s="50"/>
      <c r="AQ46" s="50"/>
      <c r="AR46" s="4"/>
      <c r="AS46" s="4"/>
    </row>
    <row r="47" customFormat="false" ht="12.75" hidden="false" customHeight="true" outlineLevel="0" collapsed="false">
      <c r="A47" s="33" t="str">
        <f aca="false">'Input - Bookings'!A343</f>
        <v>1-29</v>
      </c>
      <c r="B47" s="34" t="str">
        <f aca="false">'Input - Bookings'!C343</f>
        <v>P</v>
      </c>
      <c r="C47" s="34" t="str">
        <f aca="false">'Input - Bookings'!H343</f>
        <v>AU</v>
      </c>
      <c r="D47" s="35" t="str">
        <f aca="false">'Input - Bookings'!E343</f>
        <v>065</v>
      </c>
      <c r="E47" s="35" t="str">
        <f aca="false">'Input - Bookings'!G343</f>
        <v>ADAPT-A-LIFT GROUP (SA)</v>
      </c>
      <c r="F47" s="35" t="str">
        <f aca="false">'Input - Bookings'!I343</f>
        <v>F78776</v>
      </c>
      <c r="G47" s="35" t="str">
        <f aca="false">'Input - Bookings'!L343</f>
        <v>D466</v>
      </c>
      <c r="H47" s="35" t="str">
        <f aca="false">'Input - Bookings'!M343</f>
        <v>H3.5XT</v>
      </c>
      <c r="I47" s="35" t="str">
        <f aca="false">'Input - Bookings'!B343</f>
        <v>AUD</v>
      </c>
      <c r="J47" s="36" t="str">
        <f aca="false" t="array" ref="J47:J47">IF(I47="USD",INDEX('AP Plants'!A:A,MATCH(G47,'AP Plants'!D:D,0)),INDEX('Australia Plants'!A:A,MATCH(G47,'Australia Plants'!D:D,0)))</f>
        <v>SN</v>
      </c>
      <c r="K47" s="6" t="n">
        <v>1</v>
      </c>
      <c r="L47" s="5" t="n">
        <v>42725</v>
      </c>
      <c r="M47" s="5" t="n">
        <v>35452.25</v>
      </c>
      <c r="N47" s="37" t="n">
        <v>0.239</v>
      </c>
      <c r="O47" s="38" t="n">
        <f aca="false">1-M47/L47</f>
        <v>0.170222352252779</v>
      </c>
      <c r="P47" s="39" t="n">
        <f aca="false">IFERROR(IF(OR(B47&amp;C47="PAU",B47&amp;C47="AIN"),VLOOKUP(B47&amp;C47&amp;G47,#REF!,8,0),VLOOKUP(B47&amp;G47,#REF!,8,0)),0)</f>
        <v>0</v>
      </c>
      <c r="Q47" s="39" t="n">
        <f aca="false">N47-P47</f>
        <v>0.239</v>
      </c>
      <c r="R47" s="40" t="str">
        <f aca="false">IF(Q47&gt;=0%,"AOP",IF(Q47&gt;=-2%,"GM",IF(Q47&gt;=-6%,"MD","VP")))</f>
        <v>AOP</v>
      </c>
      <c r="S47" s="41" t="n">
        <f aca="false">K47*M47*(N47-P47)</f>
        <v>8473.08775</v>
      </c>
      <c r="T47" s="42" t="e">
        <f aca="false">IF(I47="USD",S47,S47/#REF!)</f>
        <v>#VALUE!</v>
      </c>
      <c r="U47" s="5" t="e">
        <f aca="false">IF(I47="USD",M47,M47/#REF!)</f>
        <v>#VALUE!</v>
      </c>
      <c r="V47" s="4"/>
      <c r="W47" s="4"/>
      <c r="X47" s="4"/>
      <c r="Y47" s="4" t="str">
        <f aca="false">B47&amp;C47&amp;F47&amp;H47</f>
        <v>PAUF78776H3.5XT</v>
      </c>
      <c r="Z47" s="4" t="str">
        <f aca="false">IF(Y47='Input - Bookings'!Q340,"OK","Check")</f>
        <v>Check</v>
      </c>
      <c r="AA47" s="43"/>
      <c r="AB47" s="44"/>
      <c r="AC47" s="44"/>
      <c r="AD47" s="45"/>
      <c r="AE47" s="46"/>
      <c r="AF47" s="4" t="e">
        <f aca="false" t="array" ref="AF47:AF47">xlookup($G47,'AP Plants'!D:D,'AP Plants'!B:B)</f>
        <v>#NAME?</v>
      </c>
      <c r="AG47" s="47"/>
      <c r="AH47" s="47"/>
      <c r="AI47" s="39" t="n">
        <v>0.015</v>
      </c>
      <c r="AJ47" s="39" t="e">
        <f aca="false" t="array" ref="AJ47:AJ47">xlookup($AF47,Warranty!B:B,Warranty!E:E)</f>
        <v>#NAME?</v>
      </c>
      <c r="AK47" s="4" t="n">
        <f aca="false">IF($I47="AUD",VLOOKUP(RIGHT('Wk - Margins'!$G47,3),'AU Freight'!C:G,5,0),0)</f>
        <v>2000</v>
      </c>
      <c r="AL47" s="39" t="e">
        <f aca="false">IF(AND($I47="AUD",$AF47="Class 5 BT"),5%,0%)</f>
        <v>#NAME?</v>
      </c>
      <c r="AM47" s="48" t="e">
        <f aca="false">SUM(AG47:AH47)*(1+AI47+AJ47+AL47)+AK47</f>
        <v>#NAME?</v>
      </c>
      <c r="AN47" s="49" t="e">
        <f aca="false">1-AM47/M47</f>
        <v>#NAME?</v>
      </c>
      <c r="AO47" s="50"/>
      <c r="AP47" s="50"/>
      <c r="AQ47" s="50"/>
      <c r="AR47" s="4"/>
      <c r="AS47" s="4"/>
    </row>
    <row r="48" customFormat="false" ht="12.75" hidden="false" customHeight="true" outlineLevel="0" collapsed="false">
      <c r="A48" s="33" t="str">
        <f aca="false">'Input - Bookings'!A344</f>
        <v>1-29</v>
      </c>
      <c r="B48" s="34" t="str">
        <f aca="false">'Input - Bookings'!C344</f>
        <v>P</v>
      </c>
      <c r="C48" s="34" t="str">
        <f aca="false">'Input - Bookings'!H344</f>
        <v>AU</v>
      </c>
      <c r="D48" s="35" t="str">
        <f aca="false">'Input - Bookings'!E344</f>
        <v>065</v>
      </c>
      <c r="E48" s="35" t="str">
        <f aca="false">'Input - Bookings'!G344</f>
        <v>ADAPT-A-LIFT GROUP (QLD)</v>
      </c>
      <c r="F48" s="35" t="str">
        <f aca="false">'Input - Bookings'!I344</f>
        <v>F78750</v>
      </c>
      <c r="G48" s="35" t="str">
        <f aca="false">'Input - Bookings'!L344</f>
        <v>D475</v>
      </c>
      <c r="H48" s="35" t="str">
        <f aca="false">'Input - Bookings'!M344</f>
        <v>H2.0XTS</v>
      </c>
      <c r="I48" s="35" t="str">
        <f aca="false">'Input - Bookings'!B344</f>
        <v>AUD</v>
      </c>
      <c r="J48" s="36" t="str">
        <f aca="false" t="array" ref="J48:J48">IF(I48="USD",INDEX('AP Plants'!A:A,MATCH(G48,'AP Plants'!D:D,0)),INDEX('Australia Plants'!A:A,MATCH(G48,'Australia Plants'!D:D,0)))</f>
        <v>SN</v>
      </c>
      <c r="K48" s="6" t="n">
        <v>1</v>
      </c>
      <c r="L48" s="5" t="n">
        <v>33690</v>
      </c>
      <c r="M48" s="5" t="n">
        <v>26923.26</v>
      </c>
      <c r="N48" s="37" t="n">
        <v>0.228</v>
      </c>
      <c r="O48" s="38" t="n">
        <f aca="false">1-M48/L48</f>
        <v>0.200853072128228</v>
      </c>
      <c r="P48" s="39" t="n">
        <f aca="false">IFERROR(IF(OR(B48&amp;C48="PAU",B48&amp;C48="AIN"),VLOOKUP(B48&amp;C48&amp;G48,#REF!,8,0),VLOOKUP(B48&amp;G48,#REF!,8,0)),0)</f>
        <v>0</v>
      </c>
      <c r="Q48" s="39" t="n">
        <f aca="false">N48-P48</f>
        <v>0.228</v>
      </c>
      <c r="R48" s="40" t="str">
        <f aca="false">IF(Q48&gt;=0%,"AOP",IF(Q48&gt;=-2%,"GM",IF(Q48&gt;=-6%,"MD","VP")))</f>
        <v>AOP</v>
      </c>
      <c r="S48" s="41" t="n">
        <f aca="false">K48*M48*(N48-P48)</f>
        <v>6138.50328</v>
      </c>
      <c r="T48" s="42" t="e">
        <f aca="false">IF(I48="USD",S48,S48/#REF!)</f>
        <v>#VALUE!</v>
      </c>
      <c r="U48" s="5" t="e">
        <f aca="false">IF(I48="USD",M48,M48/#REF!)</f>
        <v>#VALUE!</v>
      </c>
      <c r="V48" s="4"/>
      <c r="W48" s="4"/>
      <c r="X48" s="4"/>
      <c r="Y48" s="4" t="str">
        <f aca="false">B48&amp;C48&amp;F48&amp;H48</f>
        <v>PAUF78750H2.0XTS</v>
      </c>
      <c r="Z48" s="4" t="str">
        <f aca="false">IF(Y48='Input - Bookings'!Q341,"OK","Check")</f>
        <v>Check</v>
      </c>
      <c r="AA48" s="43"/>
      <c r="AB48" s="44"/>
      <c r="AC48" s="44"/>
      <c r="AD48" s="45"/>
      <c r="AE48" s="46"/>
      <c r="AF48" s="4" t="e">
        <f aca="false" t="array" ref="AF48:AF48">xlookup($G48,'AP Plants'!D:D,'AP Plants'!B:B)</f>
        <v>#NAME?</v>
      </c>
      <c r="AG48" s="47"/>
      <c r="AH48" s="47"/>
      <c r="AI48" s="39" t="n">
        <v>0.015</v>
      </c>
      <c r="AJ48" s="39" t="e">
        <f aca="false" t="array" ref="AJ48:AJ48">xlookup($AF48,Warranty!B:B,Warranty!E:E)</f>
        <v>#NAME?</v>
      </c>
      <c r="AK48" s="4" t="n">
        <f aca="false">IF($I48="AUD",VLOOKUP(RIGHT('Wk - Margins'!$G48,3),'AU Freight'!C:G,5,0),0)</f>
        <v>2000</v>
      </c>
      <c r="AL48" s="39" t="e">
        <f aca="false">IF(AND($I48="AUD",$AF48="Class 5 BT"),5%,0%)</f>
        <v>#NAME?</v>
      </c>
      <c r="AM48" s="48" t="e">
        <f aca="false">SUM(AG48:AH48)*(1+AI48+AJ48+AL48)+AK48</f>
        <v>#NAME?</v>
      </c>
      <c r="AN48" s="49" t="e">
        <f aca="false">1-AM48/M48</f>
        <v>#NAME?</v>
      </c>
      <c r="AO48" s="50"/>
      <c r="AP48" s="50"/>
      <c r="AQ48" s="50"/>
      <c r="AR48" s="4"/>
      <c r="AS48" s="4"/>
    </row>
    <row r="49" customFormat="false" ht="12.75" hidden="false" customHeight="true" outlineLevel="0" collapsed="false">
      <c r="A49" s="33" t="str">
        <f aca="false">'Input - Bookings'!A345</f>
        <v>1-29</v>
      </c>
      <c r="B49" s="34" t="str">
        <f aca="false">'Input - Bookings'!C345</f>
        <v>P</v>
      </c>
      <c r="C49" s="34" t="str">
        <f aca="false">'Input - Bookings'!H345</f>
        <v>AU</v>
      </c>
      <c r="D49" s="35" t="str">
        <f aca="false">'Input - Bookings'!E345</f>
        <v>065</v>
      </c>
      <c r="E49" s="35" t="str">
        <f aca="false">'Input - Bookings'!G345</f>
        <v>ADAPT-A-LIFT GROUP (QLD)</v>
      </c>
      <c r="F49" s="35" t="str">
        <f aca="false">'Input - Bookings'!I345</f>
        <v>F78751</v>
      </c>
      <c r="G49" s="35" t="str">
        <f aca="false">'Input - Bookings'!L345</f>
        <v>D475</v>
      </c>
      <c r="H49" s="35" t="str">
        <f aca="false">'Input - Bookings'!M345</f>
        <v>H2.0XTS</v>
      </c>
      <c r="I49" s="35" t="str">
        <f aca="false">'Input - Bookings'!B345</f>
        <v>AUD</v>
      </c>
      <c r="J49" s="36" t="str">
        <f aca="false" t="array" ref="J49:J49">IF(I49="USD",INDEX('AP Plants'!A:A,MATCH(G49,'AP Plants'!D:D,0)),INDEX('Australia Plants'!A:A,MATCH(G49,'Australia Plants'!D:D,0)))</f>
        <v>SN</v>
      </c>
      <c r="K49" s="6" t="n">
        <v>1</v>
      </c>
      <c r="L49" s="5" t="n">
        <v>33690</v>
      </c>
      <c r="M49" s="5" t="n">
        <v>26923.26</v>
      </c>
      <c r="N49" s="37" t="n">
        <v>0.228</v>
      </c>
      <c r="O49" s="38" t="n">
        <f aca="false">1-M49/L49</f>
        <v>0.200853072128228</v>
      </c>
      <c r="P49" s="39" t="n">
        <f aca="false">IFERROR(IF(OR(B49&amp;C49="PAU",B49&amp;C49="AIN"),VLOOKUP(B49&amp;C49&amp;G49,#REF!,8,0),VLOOKUP(B49&amp;G49,#REF!,8,0)),0)</f>
        <v>0</v>
      </c>
      <c r="Q49" s="39" t="n">
        <f aca="false">N49-P49</f>
        <v>0.228</v>
      </c>
      <c r="R49" s="40" t="str">
        <f aca="false">IF(Q49&gt;=0%,"AOP",IF(Q49&gt;=-2%,"GM",IF(Q49&gt;=-6%,"MD","VP")))</f>
        <v>AOP</v>
      </c>
      <c r="S49" s="41" t="n">
        <f aca="false">K49*M49*(N49-P49)</f>
        <v>6138.50328</v>
      </c>
      <c r="T49" s="42" t="e">
        <f aca="false">IF(I49="USD",S49,S49/#REF!)</f>
        <v>#VALUE!</v>
      </c>
      <c r="U49" s="5" t="e">
        <f aca="false">IF(I49="USD",M49,M49/#REF!)</f>
        <v>#VALUE!</v>
      </c>
      <c r="V49" s="4"/>
      <c r="W49" s="4"/>
      <c r="X49" s="4"/>
      <c r="Y49" s="4" t="str">
        <f aca="false">B49&amp;C49&amp;F49&amp;H49</f>
        <v>PAUF78751H2.0XTS</v>
      </c>
      <c r="Z49" s="4" t="str">
        <f aca="false">IF(Y49='Input - Bookings'!Q342,"OK","Check")</f>
        <v>Check</v>
      </c>
      <c r="AA49" s="43"/>
      <c r="AB49" s="44"/>
      <c r="AC49" s="44"/>
      <c r="AD49" s="45"/>
      <c r="AE49" s="46"/>
      <c r="AF49" s="4" t="e">
        <f aca="false" t="array" ref="AF49:AF49">xlookup($G49,'AP Plants'!D:D,'AP Plants'!B:B)</f>
        <v>#NAME?</v>
      </c>
      <c r="AG49" s="47"/>
      <c r="AH49" s="47"/>
      <c r="AI49" s="39" t="n">
        <v>0.015</v>
      </c>
      <c r="AJ49" s="39" t="e">
        <f aca="false" t="array" ref="AJ49:AJ49">xlookup($AF49,Warranty!B:B,Warranty!E:E)</f>
        <v>#NAME?</v>
      </c>
      <c r="AK49" s="4" t="n">
        <f aca="false">IF($I49="AUD",VLOOKUP(RIGHT('Wk - Margins'!$G49,3),'AU Freight'!C:G,5,0),0)</f>
        <v>2000</v>
      </c>
      <c r="AL49" s="39" t="e">
        <f aca="false">IF(AND($I49="AUD",$AF49="Class 5 BT"),5%,0%)</f>
        <v>#NAME?</v>
      </c>
      <c r="AM49" s="48" t="e">
        <f aca="false">SUM(AG49:AH49)*(1+AI49+AJ49+AL49)+AK49</f>
        <v>#NAME?</v>
      </c>
      <c r="AN49" s="49" t="e">
        <f aca="false">1-AM49/M49</f>
        <v>#NAME?</v>
      </c>
      <c r="AO49" s="50"/>
      <c r="AP49" s="50"/>
      <c r="AQ49" s="50"/>
      <c r="AR49" s="4"/>
      <c r="AS49" s="4"/>
    </row>
    <row r="50" customFormat="false" ht="12.75" hidden="false" customHeight="true" outlineLevel="0" collapsed="false">
      <c r="A50" s="33" t="str">
        <f aca="false">'Input - Bookings'!A346</f>
        <v>1-29</v>
      </c>
      <c r="B50" s="34" t="str">
        <f aca="false">'Input - Bookings'!C346</f>
        <v>P</v>
      </c>
      <c r="C50" s="34" t="str">
        <f aca="false">'Input - Bookings'!H346</f>
        <v>AU</v>
      </c>
      <c r="D50" s="35" t="str">
        <f aca="false">'Input - Bookings'!E346</f>
        <v>065</v>
      </c>
      <c r="E50" s="35" t="str">
        <f aca="false">'Input - Bookings'!G346</f>
        <v>ADAPT-A-LIFT GROUP (QLD)</v>
      </c>
      <c r="F50" s="35" t="str">
        <f aca="false">'Input - Bookings'!I346</f>
        <v>F78752</v>
      </c>
      <c r="G50" s="35" t="str">
        <f aca="false">'Input - Bookings'!L346</f>
        <v>D475</v>
      </c>
      <c r="H50" s="35" t="str">
        <f aca="false">'Input - Bookings'!M346</f>
        <v>H2.0XTS</v>
      </c>
      <c r="I50" s="35" t="str">
        <f aca="false">'Input - Bookings'!B346</f>
        <v>AUD</v>
      </c>
      <c r="J50" s="36" t="str">
        <f aca="false" t="array" ref="J50:J50">IF(I50="USD",INDEX('AP Plants'!A:A,MATCH(G50,'AP Plants'!D:D,0)),INDEX('Australia Plants'!A:A,MATCH(G50,'Australia Plants'!D:D,0)))</f>
        <v>SN</v>
      </c>
      <c r="K50" s="6" t="n">
        <v>1</v>
      </c>
      <c r="L50" s="5" t="n">
        <v>33690</v>
      </c>
      <c r="M50" s="5" t="n">
        <v>26923.26</v>
      </c>
      <c r="N50" s="37" t="n">
        <v>0.228</v>
      </c>
      <c r="O50" s="38" t="n">
        <f aca="false">1-M50/L50</f>
        <v>0.200853072128228</v>
      </c>
      <c r="P50" s="39" t="n">
        <f aca="false">IFERROR(IF(OR(B50&amp;C50="PAU",B50&amp;C50="AIN"),VLOOKUP(B50&amp;C50&amp;G50,#REF!,8,0),VLOOKUP(B50&amp;G50,#REF!,8,0)),0)</f>
        <v>0</v>
      </c>
      <c r="Q50" s="39" t="n">
        <f aca="false">N50-P50</f>
        <v>0.228</v>
      </c>
      <c r="R50" s="40" t="str">
        <f aca="false">IF(Q50&gt;=0%,"AOP",IF(Q50&gt;=-2%,"GM",IF(Q50&gt;=-6%,"MD","VP")))</f>
        <v>AOP</v>
      </c>
      <c r="S50" s="41" t="n">
        <f aca="false">K50*M50*(N50-P50)</f>
        <v>6138.50328</v>
      </c>
      <c r="T50" s="42" t="e">
        <f aca="false">IF(I50="USD",S50,S50/#REF!)</f>
        <v>#VALUE!</v>
      </c>
      <c r="U50" s="5" t="e">
        <f aca="false">IF(I50="USD",M50,M50/#REF!)</f>
        <v>#VALUE!</v>
      </c>
      <c r="V50" s="4"/>
      <c r="W50" s="4"/>
      <c r="X50" s="4"/>
      <c r="Y50" s="4" t="str">
        <f aca="false">B50&amp;C50&amp;F50&amp;H50</f>
        <v>PAUF78752H2.0XTS</v>
      </c>
      <c r="Z50" s="4" t="str">
        <f aca="false">IF(Y50='Input - Bookings'!Q343,"OK","Check")</f>
        <v>Check</v>
      </c>
      <c r="AA50" s="43"/>
      <c r="AB50" s="44"/>
      <c r="AC50" s="44"/>
      <c r="AD50" s="45"/>
      <c r="AE50" s="46"/>
      <c r="AF50" s="4" t="e">
        <f aca="false" t="array" ref="AF50:AF50">xlookup($G50,'AP Plants'!D:D,'AP Plants'!B:B)</f>
        <v>#NAME?</v>
      </c>
      <c r="AG50" s="47"/>
      <c r="AH50" s="47"/>
      <c r="AI50" s="39" t="n">
        <v>0.015</v>
      </c>
      <c r="AJ50" s="39" t="e">
        <f aca="false" t="array" ref="AJ50:AJ50">xlookup($AF50,Warranty!B:B,Warranty!E:E)</f>
        <v>#NAME?</v>
      </c>
      <c r="AK50" s="4" t="n">
        <f aca="false">IF($I50="AUD",VLOOKUP(RIGHT('Wk - Margins'!$G50,3),'AU Freight'!C:G,5,0),0)</f>
        <v>2000</v>
      </c>
      <c r="AL50" s="39" t="e">
        <f aca="false">IF(AND($I50="AUD",$AF50="Class 5 BT"),5%,0%)</f>
        <v>#NAME?</v>
      </c>
      <c r="AM50" s="48" t="e">
        <f aca="false">SUM(AG50:AH50)*(1+AI50+AJ50+AL50)+AK50</f>
        <v>#NAME?</v>
      </c>
      <c r="AN50" s="49" t="e">
        <f aca="false">1-AM50/M50</f>
        <v>#NAME?</v>
      </c>
      <c r="AO50" s="50"/>
      <c r="AP50" s="50"/>
      <c r="AQ50" s="50"/>
      <c r="AR50" s="4"/>
      <c r="AS50" s="4"/>
    </row>
    <row r="51" customFormat="false" ht="12.75" hidden="false" customHeight="true" outlineLevel="0" collapsed="false">
      <c r="A51" s="33" t="str">
        <f aca="false">'Input - Bookings'!A347</f>
        <v>1-29</v>
      </c>
      <c r="B51" s="34" t="str">
        <f aca="false">'Input - Bookings'!C347</f>
        <v>P</v>
      </c>
      <c r="C51" s="34" t="str">
        <f aca="false">'Input - Bookings'!H347</f>
        <v>AU</v>
      </c>
      <c r="D51" s="35" t="str">
        <f aca="false">'Input - Bookings'!E347</f>
        <v>065</v>
      </c>
      <c r="E51" s="35" t="str">
        <f aca="false">'Input - Bookings'!G347</f>
        <v>ADAPT-A-LIFT GROUP (NSW)</v>
      </c>
      <c r="F51" s="35" t="str">
        <f aca="false">'Input - Bookings'!I347</f>
        <v>F78757</v>
      </c>
      <c r="G51" s="35" t="str">
        <f aca="false">'Input - Bookings'!L347</f>
        <v>D475</v>
      </c>
      <c r="H51" s="35" t="str">
        <f aca="false">'Input - Bookings'!M347</f>
        <v>H2.0XTS</v>
      </c>
      <c r="I51" s="35" t="str">
        <f aca="false">'Input - Bookings'!B347</f>
        <v>AUD</v>
      </c>
      <c r="J51" s="36" t="str">
        <f aca="false" t="array" ref="J51:J51">IF(I51="USD",INDEX('AP Plants'!A:A,MATCH(G51,'AP Plants'!D:D,0)),INDEX('Australia Plants'!A:A,MATCH(G51,'Australia Plants'!D:D,0)))</f>
        <v>SN</v>
      </c>
      <c r="K51" s="6" t="n">
        <v>1</v>
      </c>
      <c r="L51" s="5" t="n">
        <v>33690</v>
      </c>
      <c r="M51" s="5" t="n">
        <v>26923.26</v>
      </c>
      <c r="N51" s="37" t="n">
        <v>0.228</v>
      </c>
      <c r="O51" s="38" t="n">
        <f aca="false">1-M51/L51</f>
        <v>0.200853072128228</v>
      </c>
      <c r="P51" s="39" t="n">
        <f aca="false">IFERROR(IF(OR(B51&amp;C51="PAU",B51&amp;C51="AIN"),VLOOKUP(B51&amp;C51&amp;G51,#REF!,8,0),VLOOKUP(B51&amp;G51,#REF!,8,0)),0)</f>
        <v>0</v>
      </c>
      <c r="Q51" s="39" t="n">
        <f aca="false">N51-P51</f>
        <v>0.228</v>
      </c>
      <c r="R51" s="40" t="str">
        <f aca="false">IF(Q51&gt;=0%,"AOP",IF(Q51&gt;=-2%,"GM",IF(Q51&gt;=-6%,"MD","VP")))</f>
        <v>AOP</v>
      </c>
      <c r="S51" s="41" t="n">
        <f aca="false">K51*M51*(N51-P51)</f>
        <v>6138.50328</v>
      </c>
      <c r="T51" s="42" t="e">
        <f aca="false">IF(I51="USD",S51,S51/#REF!)</f>
        <v>#VALUE!</v>
      </c>
      <c r="U51" s="5" t="e">
        <f aca="false">IF(I51="USD",M51,M51/#REF!)</f>
        <v>#VALUE!</v>
      </c>
      <c r="V51" s="4"/>
      <c r="W51" s="4"/>
      <c r="X51" s="4"/>
      <c r="Y51" s="4" t="str">
        <f aca="false">B51&amp;C51&amp;F51&amp;H51</f>
        <v>PAUF78757H2.0XTS</v>
      </c>
      <c r="Z51" s="4" t="str">
        <f aca="false">IF(Y51='Input - Bookings'!Q344,"OK","Check")</f>
        <v>Check</v>
      </c>
      <c r="AA51" s="43"/>
      <c r="AB51" s="44"/>
      <c r="AC51" s="44"/>
      <c r="AD51" s="45"/>
      <c r="AE51" s="46"/>
      <c r="AF51" s="4" t="e">
        <f aca="false" t="array" ref="AF51:AF51">xlookup($G51,'AP Plants'!D:D,'AP Plants'!B:B)</f>
        <v>#NAME?</v>
      </c>
      <c r="AG51" s="47"/>
      <c r="AH51" s="47"/>
      <c r="AI51" s="39" t="n">
        <v>0.015</v>
      </c>
      <c r="AJ51" s="39" t="e">
        <f aca="false" t="array" ref="AJ51:AJ51">xlookup($AF51,Warranty!B:B,Warranty!E:E)</f>
        <v>#NAME?</v>
      </c>
      <c r="AK51" s="4" t="n">
        <f aca="false">IF($I51="AUD",VLOOKUP(RIGHT('Wk - Margins'!$G51,3),'AU Freight'!C:G,5,0),0)</f>
        <v>2000</v>
      </c>
      <c r="AL51" s="39" t="e">
        <f aca="false">IF(AND($I51="AUD",$AF51="Class 5 BT"),5%,0%)</f>
        <v>#NAME?</v>
      </c>
      <c r="AM51" s="48" t="e">
        <f aca="false">SUM(AG51:AH51)*(1+AI51+AJ51+AL51)+AK51</f>
        <v>#NAME?</v>
      </c>
      <c r="AN51" s="49" t="e">
        <f aca="false">1-AM51/M51</f>
        <v>#NAME?</v>
      </c>
      <c r="AO51" s="50"/>
      <c r="AP51" s="50"/>
      <c r="AQ51" s="50"/>
      <c r="AR51" s="4"/>
      <c r="AS51" s="4"/>
    </row>
    <row r="52" customFormat="false" ht="12.75" hidden="false" customHeight="true" outlineLevel="0" collapsed="false">
      <c r="A52" s="33" t="str">
        <f aca="false">'Input - Bookings'!A348</f>
        <v>1-29</v>
      </c>
      <c r="B52" s="34" t="str">
        <f aca="false">'Input - Bookings'!C348</f>
        <v>P</v>
      </c>
      <c r="C52" s="34" t="str">
        <f aca="false">'Input - Bookings'!H348</f>
        <v>AU</v>
      </c>
      <c r="D52" s="35" t="str">
        <f aca="false">'Input - Bookings'!E348</f>
        <v>065</v>
      </c>
      <c r="E52" s="35" t="str">
        <f aca="false">'Input - Bookings'!G348</f>
        <v>ADAPT-A-LIFT GROUP (VIC)</v>
      </c>
      <c r="F52" s="35" t="str">
        <f aca="false">'Input - Bookings'!I348</f>
        <v>F78749</v>
      </c>
      <c r="G52" s="35" t="str">
        <f aca="false">'Input - Bookings'!L348</f>
        <v>D475</v>
      </c>
      <c r="H52" s="35" t="str">
        <f aca="false">'Input - Bookings'!M348</f>
        <v>H2.0XTS</v>
      </c>
      <c r="I52" s="35" t="str">
        <f aca="false">'Input - Bookings'!B348</f>
        <v>AUD</v>
      </c>
      <c r="J52" s="36" t="str">
        <f aca="false" t="array" ref="J52:J52">IF(I52="USD",INDEX('AP Plants'!A:A,MATCH(G52,'AP Plants'!D:D,0)),INDEX('Australia Plants'!A:A,MATCH(G52,'Australia Plants'!D:D,0)))</f>
        <v>SN</v>
      </c>
      <c r="K52" s="6" t="n">
        <v>1</v>
      </c>
      <c r="L52" s="5" t="n">
        <v>33690</v>
      </c>
      <c r="M52" s="5" t="n">
        <v>26923.26</v>
      </c>
      <c r="N52" s="37" t="n">
        <v>0.228</v>
      </c>
      <c r="O52" s="38" t="n">
        <f aca="false">1-M52/L52</f>
        <v>0.200853072128228</v>
      </c>
      <c r="P52" s="39" t="n">
        <f aca="false">IFERROR(IF(OR(B52&amp;C52="PAU",B52&amp;C52="AIN"),VLOOKUP(B52&amp;C52&amp;G52,#REF!,8,0),VLOOKUP(B52&amp;G52,#REF!,8,0)),0)</f>
        <v>0</v>
      </c>
      <c r="Q52" s="39" t="n">
        <f aca="false">N52-P52</f>
        <v>0.228</v>
      </c>
      <c r="R52" s="40" t="str">
        <f aca="false">IF(Q52&gt;=0%,"AOP",IF(Q52&gt;=-2%,"GM",IF(Q52&gt;=-6%,"MD","VP")))</f>
        <v>AOP</v>
      </c>
      <c r="S52" s="41" t="n">
        <f aca="false">K52*M52*(N52-P52)</f>
        <v>6138.50328</v>
      </c>
      <c r="T52" s="42" t="e">
        <f aca="false">IF(I52="USD",S52,S52/#REF!)</f>
        <v>#VALUE!</v>
      </c>
      <c r="U52" s="5" t="e">
        <f aca="false">IF(I52="USD",M52,M52/#REF!)</f>
        <v>#VALUE!</v>
      </c>
      <c r="V52" s="4"/>
      <c r="W52" s="4"/>
      <c r="X52" s="4"/>
      <c r="Y52" s="4" t="str">
        <f aca="false">B52&amp;C52&amp;F52&amp;H52</f>
        <v>PAUF78749H2.0XTS</v>
      </c>
      <c r="Z52" s="4" t="str">
        <f aca="false">IF(Y52='Input - Bookings'!Q345,"OK","Check")</f>
        <v>Check</v>
      </c>
      <c r="AA52" s="43"/>
      <c r="AB52" s="44"/>
      <c r="AC52" s="44"/>
      <c r="AD52" s="45"/>
      <c r="AE52" s="46"/>
      <c r="AF52" s="4" t="e">
        <f aca="false" t="array" ref="AF52:AF52">xlookup($G52,'AP Plants'!D:D,'AP Plants'!B:B)</f>
        <v>#NAME?</v>
      </c>
      <c r="AG52" s="47"/>
      <c r="AH52" s="47"/>
      <c r="AI52" s="39" t="n">
        <v>0.015</v>
      </c>
      <c r="AJ52" s="39" t="e">
        <f aca="false" t="array" ref="AJ52:AJ52">xlookup($AF52,Warranty!B:B,Warranty!E:E)</f>
        <v>#NAME?</v>
      </c>
      <c r="AK52" s="4" t="n">
        <f aca="false">IF($I52="AUD",VLOOKUP(RIGHT('Wk - Margins'!$G52,3),'AU Freight'!C:G,5,0),0)</f>
        <v>2000</v>
      </c>
      <c r="AL52" s="39" t="e">
        <f aca="false">IF(AND($I52="AUD",$AF52="Class 5 BT"),5%,0%)</f>
        <v>#NAME?</v>
      </c>
      <c r="AM52" s="48" t="e">
        <f aca="false">SUM(AG52:AH52)*(1+AI52+AJ52+AL52)+AK52</f>
        <v>#NAME?</v>
      </c>
      <c r="AN52" s="49" t="e">
        <f aca="false">1-AM52/M52</f>
        <v>#NAME?</v>
      </c>
      <c r="AO52" s="50"/>
      <c r="AP52" s="50"/>
      <c r="AQ52" s="50"/>
      <c r="AR52" s="4"/>
      <c r="AS52" s="4"/>
    </row>
    <row r="53" customFormat="false" ht="12.75" hidden="false" customHeight="true" outlineLevel="0" collapsed="false">
      <c r="A53" s="33"/>
      <c r="B53" s="34" t="str">
        <f aca="false">'Input - Bookings'!C349</f>
        <v>P</v>
      </c>
      <c r="C53" s="34" t="str">
        <f aca="false">'Input - Bookings'!H349</f>
        <v>AU</v>
      </c>
      <c r="D53" s="35" t="str">
        <f aca="false">'Input - Bookings'!E349</f>
        <v>067</v>
      </c>
      <c r="E53" s="35" t="str">
        <f aca="false">'Input - Bookings'!G349</f>
        <v>SOUTH QUEENSLAND HANDLING</v>
      </c>
      <c r="F53" s="53" t="str">
        <f aca="false">'Input - Bookings'!I349</f>
        <v>F78856</v>
      </c>
      <c r="G53" s="35" t="str">
        <f aca="false">'Input - Bookings'!L349</f>
        <v>A3D4</v>
      </c>
      <c r="H53" s="35" t="str">
        <f aca="false">'Input - Bookings'!M349</f>
        <v>MPC15</v>
      </c>
      <c r="I53" s="35" t="str">
        <f aca="false">'Input - Bookings'!B349</f>
        <v>AUD</v>
      </c>
      <c r="J53" s="36" t="str">
        <f aca="false" t="array" ref="J53:J53">IF(I53="USD",INDEX('AP Plants'!A:A,MATCH(G53,'AP Plants'!D:D,0)),INDEX('Australia Plants'!A:A,MATCH(G53,'Australia Plants'!D:D,0)))</f>
        <v>Staxx</v>
      </c>
      <c r="K53" s="6" t="n">
        <v>1</v>
      </c>
      <c r="L53" s="5" t="n">
        <v>2140</v>
      </c>
      <c r="M53" s="5" t="n">
        <v>1712</v>
      </c>
      <c r="N53" s="37" t="n">
        <v>0.343</v>
      </c>
      <c r="O53" s="38" t="n">
        <f aca="false">1-M53/L53</f>
        <v>0.2</v>
      </c>
      <c r="P53" s="39" t="n">
        <f aca="false">IFERROR(IF(OR(B53&amp;C53="PAU",B53&amp;C53="AIN"),VLOOKUP(B53&amp;C53&amp;G53,#REF!,8,0),VLOOKUP(B53&amp;G53,#REF!,8,0)),0)</f>
        <v>0</v>
      </c>
      <c r="Q53" s="39" t="n">
        <f aca="false">N53-P53</f>
        <v>0.343</v>
      </c>
      <c r="R53" s="40" t="str">
        <f aca="false">IF(Q53&gt;=0%,"AOP",IF(Q53&gt;=-2%,"GM",IF(Q53&gt;=-6%,"MD","VP")))</f>
        <v>AOP</v>
      </c>
      <c r="S53" s="41" t="n">
        <f aca="false">K53*M53*(N53-P53)</f>
        <v>587.216</v>
      </c>
      <c r="T53" s="42" t="e">
        <f aca="false">IF(I53="USD",S53,S53/#REF!)</f>
        <v>#VALUE!</v>
      </c>
      <c r="U53" s="5" t="e">
        <f aca="false">IF(I53="USD",M53,M53/#REF!)</f>
        <v>#VALUE!</v>
      </c>
      <c r="V53" s="4"/>
      <c r="W53" s="4"/>
      <c r="X53" s="4"/>
      <c r="Y53" s="4" t="str">
        <f aca="false">B53&amp;C53&amp;F53&amp;H53</f>
        <v>PAUF78856MPC15</v>
      </c>
      <c r="Z53" s="4" t="str">
        <f aca="false">IF(Y53='Input - Bookings'!Q346,"OK","Check")</f>
        <v>Check</v>
      </c>
      <c r="AA53" s="43"/>
      <c r="AB53" s="44"/>
      <c r="AC53" s="44"/>
      <c r="AD53" s="45"/>
      <c r="AE53" s="46"/>
      <c r="AF53" s="4" t="e">
        <f aca="false" t="array" ref="AF53:AF53">xlookup($G53,'AP Plants'!D:D,'AP Plants'!B:B)</f>
        <v>#NAME?</v>
      </c>
      <c r="AG53" s="47"/>
      <c r="AH53" s="47"/>
      <c r="AI53" s="39" t="n">
        <v>0.015</v>
      </c>
      <c r="AJ53" s="39" t="e">
        <f aca="false" t="array" ref="AJ53:AJ53">xlookup($AF53,Warranty!B:B,Warranty!E:E)</f>
        <v>#NAME?</v>
      </c>
      <c r="AK53" s="4" t="n">
        <f aca="false">IF($I53="AUD",VLOOKUP(RIGHT('Wk - Margins'!$G53,3),'AU Freight'!C:G,5,0),0)</f>
        <v>100</v>
      </c>
      <c r="AL53" s="39" t="e">
        <f aca="false">IF(AND($I53="AUD",$AF53="Class 5 BT"),5%,0%)</f>
        <v>#NAME?</v>
      </c>
      <c r="AM53" s="48" t="e">
        <f aca="false">SUM(AG53:AH53)*(1+AI53+AJ53+AL53)+AK53</f>
        <v>#NAME?</v>
      </c>
      <c r="AN53" s="49" t="e">
        <f aca="false">1-AM53/M53</f>
        <v>#NAME?</v>
      </c>
      <c r="AO53" s="50"/>
      <c r="AP53" s="50"/>
      <c r="AQ53" s="50"/>
      <c r="AR53" s="4"/>
      <c r="AS53" s="4"/>
    </row>
    <row r="54" customFormat="false" ht="12.75" hidden="false" customHeight="true" outlineLevel="0" collapsed="false">
      <c r="A54" s="33"/>
      <c r="B54" s="34" t="str">
        <f aca="false">'Input - Bookings'!C350</f>
        <v>P</v>
      </c>
      <c r="C54" s="34" t="str">
        <f aca="false">'Input - Bookings'!H350</f>
        <v>AU</v>
      </c>
      <c r="D54" s="35" t="str">
        <f aca="false">'Input - Bookings'!E350</f>
        <v>067</v>
      </c>
      <c r="E54" s="35" t="str">
        <f aca="false">'Input - Bookings'!G350</f>
        <v>SOUTH QUEENSLAND HANDLING</v>
      </c>
      <c r="F54" s="53" t="str">
        <f aca="false">'Input - Bookings'!I350</f>
        <v>F78857</v>
      </c>
      <c r="G54" s="35" t="str">
        <f aca="false">'Input - Bookings'!L350</f>
        <v>A3D4</v>
      </c>
      <c r="H54" s="35" t="str">
        <f aca="false">'Input - Bookings'!M350</f>
        <v>MPC15</v>
      </c>
      <c r="I54" s="35" t="str">
        <f aca="false">'Input - Bookings'!B350</f>
        <v>AUD</v>
      </c>
      <c r="J54" s="36" t="str">
        <f aca="false" t="array" ref="J54:J54">IF(I54="USD",INDEX('AP Plants'!A:A,MATCH(G54,'AP Plants'!D:D,0)),INDEX('Australia Plants'!A:A,MATCH(G54,'Australia Plants'!D:D,0)))</f>
        <v>Staxx</v>
      </c>
      <c r="K54" s="6" t="n">
        <v>1</v>
      </c>
      <c r="L54" s="5" t="n">
        <v>2140</v>
      </c>
      <c r="M54" s="5" t="n">
        <v>1712</v>
      </c>
      <c r="N54" s="37" t="n">
        <v>0.343</v>
      </c>
      <c r="O54" s="38" t="n">
        <f aca="false">1-M54/L54</f>
        <v>0.2</v>
      </c>
      <c r="P54" s="39" t="n">
        <f aca="false">IFERROR(IF(OR(B54&amp;C54="PAU",B54&amp;C54="AIN"),VLOOKUP(B54&amp;C54&amp;G54,#REF!,8,0),VLOOKUP(B54&amp;G54,#REF!,8,0)),0)</f>
        <v>0</v>
      </c>
      <c r="Q54" s="39" t="n">
        <f aca="false">N54-P54</f>
        <v>0.343</v>
      </c>
      <c r="R54" s="40" t="str">
        <f aca="false">IF(Q54&gt;=0%,"AOP",IF(Q54&gt;=-2%,"GM",IF(Q54&gt;=-6%,"MD","VP")))</f>
        <v>AOP</v>
      </c>
      <c r="S54" s="41" t="n">
        <f aca="false">K54*M54*(N54-P54)</f>
        <v>587.216</v>
      </c>
      <c r="T54" s="42" t="e">
        <f aca="false">IF(I54="USD",S54,S54/#REF!)</f>
        <v>#VALUE!</v>
      </c>
      <c r="U54" s="5" t="e">
        <f aca="false">IF(I54="USD",M54,M54/#REF!)</f>
        <v>#VALUE!</v>
      </c>
      <c r="V54" s="4"/>
      <c r="W54" s="4"/>
      <c r="X54" s="4"/>
      <c r="Y54" s="4" t="str">
        <f aca="false">B54&amp;C54&amp;F54&amp;H54</f>
        <v>PAUF78857MPC15</v>
      </c>
      <c r="Z54" s="4" t="str">
        <f aca="false">IF(Y54='Input - Bookings'!Q347,"OK","Check")</f>
        <v>Check</v>
      </c>
      <c r="AA54" s="43"/>
      <c r="AB54" s="44"/>
      <c r="AC54" s="44"/>
      <c r="AD54" s="45"/>
      <c r="AE54" s="46"/>
      <c r="AF54" s="4" t="e">
        <f aca="false" t="array" ref="AF54:AF54">xlookup($G54,'AP Plants'!D:D,'AP Plants'!B:B)</f>
        <v>#NAME?</v>
      </c>
      <c r="AG54" s="47"/>
      <c r="AH54" s="47"/>
      <c r="AI54" s="39" t="n">
        <v>0.015</v>
      </c>
      <c r="AJ54" s="39" t="e">
        <f aca="false" t="array" ref="AJ54:AJ54">xlookup($AF54,Warranty!B:B,Warranty!E:E)</f>
        <v>#NAME?</v>
      </c>
      <c r="AK54" s="4" t="n">
        <f aca="false">IF($I54="AUD",VLOOKUP(RIGHT('Wk - Margins'!$G54,3),'AU Freight'!C:G,5,0),0)</f>
        <v>100</v>
      </c>
      <c r="AL54" s="39" t="e">
        <f aca="false">IF(AND($I54="AUD",$AF54="Class 5 BT"),5%,0%)</f>
        <v>#NAME?</v>
      </c>
      <c r="AM54" s="48" t="e">
        <f aca="false">SUM(AG54:AH54)*(1+AI54+AJ54+AL54)+AK54</f>
        <v>#NAME?</v>
      </c>
      <c r="AN54" s="49" t="e">
        <f aca="false">1-AM54/M54</f>
        <v>#NAME?</v>
      </c>
      <c r="AO54" s="50"/>
      <c r="AP54" s="50"/>
      <c r="AQ54" s="50"/>
      <c r="AR54" s="4"/>
      <c r="AS54" s="4"/>
    </row>
    <row r="55" customFormat="false" ht="12.75" hidden="false" customHeight="true" outlineLevel="0" collapsed="false">
      <c r="A55" s="33"/>
      <c r="B55" s="34" t="str">
        <f aca="false">'Input - Bookings'!C351</f>
        <v>P</v>
      </c>
      <c r="C55" s="34" t="str">
        <f aca="false">'Input - Bookings'!H351</f>
        <v>AU</v>
      </c>
      <c r="D55" s="35" t="str">
        <f aca="false">'Input - Bookings'!E351</f>
        <v>067</v>
      </c>
      <c r="E55" s="35" t="str">
        <f aca="false">'Input - Bookings'!G351</f>
        <v>SOUTH QUEENSLAND HANDLING</v>
      </c>
      <c r="F55" s="53" t="str">
        <f aca="false">'Input - Bookings'!I351</f>
        <v>F78858</v>
      </c>
      <c r="G55" s="35" t="str">
        <f aca="false">'Input - Bookings'!L351</f>
        <v>A3D4</v>
      </c>
      <c r="H55" s="35" t="str">
        <f aca="false">'Input - Bookings'!M351</f>
        <v>MPC15</v>
      </c>
      <c r="I55" s="35" t="str">
        <f aca="false">'Input - Bookings'!B351</f>
        <v>AUD</v>
      </c>
      <c r="J55" s="36" t="str">
        <f aca="false" t="array" ref="J55:J55">IF(I55="USD",INDEX('AP Plants'!A:A,MATCH(G55,'AP Plants'!D:D,0)),INDEX('Australia Plants'!A:A,MATCH(G55,'Australia Plants'!D:D,0)))</f>
        <v>Staxx</v>
      </c>
      <c r="K55" s="6" t="n">
        <v>1</v>
      </c>
      <c r="L55" s="5" t="n">
        <v>2140</v>
      </c>
      <c r="M55" s="5" t="n">
        <v>1712</v>
      </c>
      <c r="N55" s="37" t="n">
        <v>0.343</v>
      </c>
      <c r="O55" s="38" t="n">
        <f aca="false">1-M55/L55</f>
        <v>0.2</v>
      </c>
      <c r="P55" s="39" t="n">
        <f aca="false">IFERROR(IF(OR(B55&amp;C55="PAU",B55&amp;C55="AIN"),VLOOKUP(B55&amp;C55&amp;G55,#REF!,8,0),VLOOKUP(B55&amp;G55,#REF!,8,0)),0)</f>
        <v>0</v>
      </c>
      <c r="Q55" s="39" t="n">
        <f aca="false">N55-P55</f>
        <v>0.343</v>
      </c>
      <c r="R55" s="40" t="str">
        <f aca="false">IF(Q55&gt;=0%,"AOP",IF(Q55&gt;=-2%,"GM",IF(Q55&gt;=-6%,"MD","VP")))</f>
        <v>AOP</v>
      </c>
      <c r="S55" s="41" t="n">
        <f aca="false">K55*M55*(N55-P55)</f>
        <v>587.216</v>
      </c>
      <c r="T55" s="42" t="e">
        <f aca="false">IF(I55="USD",S55,S55/#REF!)</f>
        <v>#VALUE!</v>
      </c>
      <c r="U55" s="5" t="e">
        <f aca="false">IF(I55="USD",M55,M55/#REF!)</f>
        <v>#VALUE!</v>
      </c>
      <c r="V55" s="4"/>
      <c r="W55" s="4"/>
      <c r="X55" s="4"/>
      <c r="Y55" s="4" t="str">
        <f aca="false">B55&amp;C55&amp;F55&amp;H55</f>
        <v>PAUF78858MPC15</v>
      </c>
      <c r="Z55" s="4" t="str">
        <f aca="false">IF(Y55='Input - Bookings'!Q348,"OK","Check")</f>
        <v>Check</v>
      </c>
      <c r="AA55" s="43"/>
      <c r="AB55" s="44"/>
      <c r="AC55" s="44"/>
      <c r="AD55" s="45"/>
      <c r="AE55" s="46"/>
      <c r="AF55" s="4" t="e">
        <f aca="false" t="array" ref="AF55:AF55">xlookup($G55,'AP Plants'!D:D,'AP Plants'!B:B)</f>
        <v>#NAME?</v>
      </c>
      <c r="AG55" s="47"/>
      <c r="AH55" s="47"/>
      <c r="AI55" s="39" t="n">
        <v>0.015</v>
      </c>
      <c r="AJ55" s="39" t="e">
        <f aca="false" t="array" ref="AJ55:AJ55">xlookup($AF55,Warranty!B:B,Warranty!E:E)</f>
        <v>#NAME?</v>
      </c>
      <c r="AK55" s="4" t="n">
        <f aca="false">IF($I55="AUD",VLOOKUP(RIGHT('Wk - Margins'!$G55,3),'AU Freight'!C:G,5,0),0)</f>
        <v>100</v>
      </c>
      <c r="AL55" s="39" t="e">
        <f aca="false">IF(AND($I55="AUD",$AF55="Class 5 BT"),5%,0%)</f>
        <v>#NAME?</v>
      </c>
      <c r="AM55" s="48" t="e">
        <f aca="false">SUM(AG55:AH55)*(1+AI55+AJ55+AL55)+AK55</f>
        <v>#NAME?</v>
      </c>
      <c r="AN55" s="49" t="e">
        <f aca="false">1-AM55/M55</f>
        <v>#NAME?</v>
      </c>
      <c r="AO55" s="50"/>
      <c r="AP55" s="50"/>
      <c r="AQ55" s="50"/>
      <c r="AR55" s="4"/>
      <c r="AS55" s="4"/>
    </row>
    <row r="56" customFormat="false" ht="12.75" hidden="false" customHeight="true" outlineLevel="0" collapsed="false">
      <c r="A56" s="33"/>
      <c r="B56" s="34" t="str">
        <f aca="false">'Input - Bookings'!C352</f>
        <v>P</v>
      </c>
      <c r="C56" s="34" t="str">
        <f aca="false">'Input - Bookings'!H352</f>
        <v>AU</v>
      </c>
      <c r="D56" s="35" t="str">
        <f aca="false">'Input - Bookings'!E352</f>
        <v>067</v>
      </c>
      <c r="E56" s="35" t="str">
        <f aca="false">'Input - Bookings'!G352</f>
        <v>SOUTH QUEENSLAND HANDLING</v>
      </c>
      <c r="F56" s="53" t="str">
        <f aca="false">'Input - Bookings'!I352</f>
        <v>F78859</v>
      </c>
      <c r="G56" s="35" t="str">
        <f aca="false">'Input - Bookings'!L352</f>
        <v>A3D4</v>
      </c>
      <c r="H56" s="35" t="str">
        <f aca="false">'Input - Bookings'!M352</f>
        <v>MPC15</v>
      </c>
      <c r="I56" s="35" t="str">
        <f aca="false">'Input - Bookings'!B352</f>
        <v>AUD</v>
      </c>
      <c r="J56" s="36" t="str">
        <f aca="false" t="array" ref="J56:J56">IF(I56="USD",INDEX('AP Plants'!A:A,MATCH(G56,'AP Plants'!D:D,0)),INDEX('Australia Plants'!A:A,MATCH(G56,'Australia Plants'!D:D,0)))</f>
        <v>Staxx</v>
      </c>
      <c r="K56" s="6" t="n">
        <v>1</v>
      </c>
      <c r="L56" s="5" t="n">
        <v>2140</v>
      </c>
      <c r="M56" s="5" t="n">
        <v>1712</v>
      </c>
      <c r="N56" s="37" t="n">
        <v>0.343</v>
      </c>
      <c r="O56" s="38" t="n">
        <f aca="false">1-M56/L56</f>
        <v>0.2</v>
      </c>
      <c r="P56" s="39" t="n">
        <f aca="false">IFERROR(IF(OR(B56&amp;C56="PAU",B56&amp;C56="AIN"),VLOOKUP(B56&amp;C56&amp;G56,#REF!,8,0),VLOOKUP(B56&amp;G56,#REF!,8,0)),0)</f>
        <v>0</v>
      </c>
      <c r="Q56" s="39" t="n">
        <f aca="false">N56-P56</f>
        <v>0.343</v>
      </c>
      <c r="R56" s="40" t="str">
        <f aca="false">IF(Q56&gt;=0%,"AOP",IF(Q56&gt;=-2%,"GM",IF(Q56&gt;=-6%,"MD","VP")))</f>
        <v>AOP</v>
      </c>
      <c r="S56" s="41" t="n">
        <f aca="false">K56*M56*(N56-P56)</f>
        <v>587.216</v>
      </c>
      <c r="T56" s="42" t="e">
        <f aca="false">IF(I56="USD",S56,S56/#REF!)</f>
        <v>#VALUE!</v>
      </c>
      <c r="U56" s="5" t="e">
        <f aca="false">IF(I56="USD",M56,M56/#REF!)</f>
        <v>#VALUE!</v>
      </c>
      <c r="V56" s="4"/>
      <c r="W56" s="4"/>
      <c r="X56" s="4"/>
      <c r="Y56" s="4" t="str">
        <f aca="false">B56&amp;C56&amp;F56&amp;H56</f>
        <v>PAUF78859MPC15</v>
      </c>
      <c r="Z56" s="4" t="str">
        <f aca="false">IF(Y56='Input - Bookings'!Q349,"OK","Check")</f>
        <v>Check</v>
      </c>
      <c r="AA56" s="43"/>
      <c r="AB56" s="44"/>
      <c r="AC56" s="44"/>
      <c r="AD56" s="45"/>
      <c r="AE56" s="46"/>
      <c r="AF56" s="4" t="e">
        <f aca="false" t="array" ref="AF56:AF56">xlookup($G56,'AP Plants'!D:D,'AP Plants'!B:B)</f>
        <v>#NAME?</v>
      </c>
      <c r="AG56" s="47"/>
      <c r="AH56" s="47"/>
      <c r="AI56" s="39" t="n">
        <v>0.015</v>
      </c>
      <c r="AJ56" s="39" t="e">
        <f aca="false" t="array" ref="AJ56:AJ56">xlookup($AF56,Warranty!B:B,Warranty!E:E)</f>
        <v>#NAME?</v>
      </c>
      <c r="AK56" s="4" t="n">
        <f aca="false">IF($I56="AUD",VLOOKUP(RIGHT('Wk - Margins'!$G56,3),'AU Freight'!C:G,5,0),0)</f>
        <v>100</v>
      </c>
      <c r="AL56" s="39" t="e">
        <f aca="false">IF(AND($I56="AUD",$AF56="Class 5 BT"),5%,0%)</f>
        <v>#NAME?</v>
      </c>
      <c r="AM56" s="48" t="e">
        <f aca="false">SUM(AG56:AH56)*(1+AI56+AJ56+AL56)+AK56</f>
        <v>#NAME?</v>
      </c>
      <c r="AN56" s="49" t="e">
        <f aca="false">1-AM56/M56</f>
        <v>#NAME?</v>
      </c>
      <c r="AO56" s="50"/>
      <c r="AP56" s="50"/>
      <c r="AQ56" s="50"/>
      <c r="AR56" s="4"/>
      <c r="AS56" s="4"/>
    </row>
    <row r="57" customFormat="false" ht="12.75" hidden="false" customHeight="true" outlineLevel="0" collapsed="false">
      <c r="A57" s="33"/>
      <c r="B57" s="34" t="str">
        <f aca="false">'Input - Bookings'!C353</f>
        <v>P</v>
      </c>
      <c r="C57" s="34" t="str">
        <f aca="false">'Input - Bookings'!H353</f>
        <v>AU</v>
      </c>
      <c r="D57" s="35" t="str">
        <f aca="false">'Input - Bookings'!E353</f>
        <v>067</v>
      </c>
      <c r="E57" s="35" t="str">
        <f aca="false">'Input - Bookings'!G353</f>
        <v>SOUTH QUEENSLAND HANDLING</v>
      </c>
      <c r="F57" s="53" t="str">
        <f aca="false">'Input - Bookings'!I353</f>
        <v>F78860</v>
      </c>
      <c r="G57" s="35" t="str">
        <f aca="false">'Input - Bookings'!L353</f>
        <v>A3D4</v>
      </c>
      <c r="H57" s="35" t="str">
        <f aca="false">'Input - Bookings'!M353</f>
        <v>MPC15</v>
      </c>
      <c r="I57" s="35" t="str">
        <f aca="false">'Input - Bookings'!B353</f>
        <v>AUD</v>
      </c>
      <c r="J57" s="36" t="str">
        <f aca="false" t="array" ref="J57:J57">IF(I57="USD",INDEX('AP Plants'!A:A,MATCH(G57,'AP Plants'!D:D,0)),INDEX('Australia Plants'!A:A,MATCH(G57,'Australia Plants'!D:D,0)))</f>
        <v>Staxx</v>
      </c>
      <c r="K57" s="6" t="n">
        <v>1</v>
      </c>
      <c r="L57" s="5" t="n">
        <v>2140</v>
      </c>
      <c r="M57" s="5" t="n">
        <v>1712</v>
      </c>
      <c r="N57" s="37" t="n">
        <v>0.343</v>
      </c>
      <c r="O57" s="38" t="n">
        <f aca="false">1-M57/L57</f>
        <v>0.2</v>
      </c>
      <c r="P57" s="39" t="n">
        <f aca="false">IFERROR(IF(OR(B57&amp;C57="PAU",B57&amp;C57="AIN"),VLOOKUP(B57&amp;C57&amp;G57,#REF!,8,0),VLOOKUP(B57&amp;G57,#REF!,8,0)),0)</f>
        <v>0</v>
      </c>
      <c r="Q57" s="39" t="n">
        <f aca="false">N57-P57</f>
        <v>0.343</v>
      </c>
      <c r="R57" s="40" t="str">
        <f aca="false">IF(Q57&gt;=0%,"AOP",IF(Q57&gt;=-2%,"GM",IF(Q57&gt;=-6%,"MD","VP")))</f>
        <v>AOP</v>
      </c>
      <c r="S57" s="41" t="n">
        <f aca="false">K57*M57*(N57-P57)</f>
        <v>587.216</v>
      </c>
      <c r="T57" s="42" t="e">
        <f aca="false">IF(I57="USD",S57,S57/#REF!)</f>
        <v>#VALUE!</v>
      </c>
      <c r="U57" s="5" t="e">
        <f aca="false">IF(I57="USD",M57,M57/#REF!)</f>
        <v>#VALUE!</v>
      </c>
      <c r="V57" s="4"/>
      <c r="W57" s="4"/>
      <c r="X57" s="4"/>
      <c r="Y57" s="4" t="str">
        <f aca="false">B57&amp;C57&amp;F57&amp;H57</f>
        <v>PAUF78860MPC15</v>
      </c>
      <c r="Z57" s="4" t="str">
        <f aca="false">IF(Y57='Input - Bookings'!Q350,"OK","Check")</f>
        <v>Check</v>
      </c>
      <c r="AA57" s="43"/>
      <c r="AB57" s="44"/>
      <c r="AC57" s="44"/>
      <c r="AD57" s="45"/>
      <c r="AE57" s="46"/>
      <c r="AF57" s="4" t="e">
        <f aca="false" t="array" ref="AF57:AF57">xlookup($G57,'AP Plants'!D:D,'AP Plants'!B:B)</f>
        <v>#NAME?</v>
      </c>
      <c r="AG57" s="47"/>
      <c r="AH57" s="47"/>
      <c r="AI57" s="39" t="n">
        <v>0.015</v>
      </c>
      <c r="AJ57" s="39" t="e">
        <f aca="false" t="array" ref="AJ57:AJ57">xlookup($AF57,Warranty!B:B,Warranty!E:E)</f>
        <v>#NAME?</v>
      </c>
      <c r="AK57" s="4" t="n">
        <f aca="false">IF($I57="AUD",VLOOKUP(RIGHT('Wk - Margins'!$G57,3),'AU Freight'!C:G,5,0),0)</f>
        <v>100</v>
      </c>
      <c r="AL57" s="39" t="e">
        <f aca="false">IF(AND($I57="AUD",$AF57="Class 5 BT"),5%,0%)</f>
        <v>#NAME?</v>
      </c>
      <c r="AM57" s="48" t="e">
        <f aca="false">SUM(AG57:AH57)*(1+AI57+AJ57+AL57)+AK57</f>
        <v>#NAME?</v>
      </c>
      <c r="AN57" s="49" t="e">
        <f aca="false">1-AM57/M57</f>
        <v>#NAME?</v>
      </c>
      <c r="AO57" s="50"/>
      <c r="AP57" s="50"/>
      <c r="AQ57" s="50"/>
      <c r="AR57" s="4"/>
      <c r="AS57" s="4"/>
    </row>
    <row r="58" customFormat="false" ht="12.75" hidden="false" customHeight="true" outlineLevel="0" collapsed="false">
      <c r="A58" s="33"/>
      <c r="B58" s="34" t="str">
        <f aca="false">'Input - Bookings'!C354</f>
        <v>P</v>
      </c>
      <c r="C58" s="34" t="str">
        <f aca="false">'Input - Bookings'!H354</f>
        <v>AU</v>
      </c>
      <c r="D58" s="35" t="str">
        <f aca="false">'Input - Bookings'!E354</f>
        <v>067</v>
      </c>
      <c r="E58" s="35" t="str">
        <f aca="false">'Input - Bookings'!G354</f>
        <v>SOUTH QUEENSLAND HANDLING</v>
      </c>
      <c r="F58" s="53" t="str">
        <f aca="false">'Input - Bookings'!I354</f>
        <v>F78861</v>
      </c>
      <c r="G58" s="35" t="str">
        <f aca="false">'Input - Bookings'!L354</f>
        <v>A3D4</v>
      </c>
      <c r="H58" s="35" t="str">
        <f aca="false">'Input - Bookings'!M354</f>
        <v>MPC15</v>
      </c>
      <c r="I58" s="35" t="str">
        <f aca="false">'Input - Bookings'!B354</f>
        <v>AUD</v>
      </c>
      <c r="J58" s="36" t="str">
        <f aca="false" t="array" ref="J58:J58">IF(I58="USD",INDEX('AP Plants'!A:A,MATCH(G58,'AP Plants'!D:D,0)),INDEX('Australia Plants'!A:A,MATCH(G58,'Australia Plants'!D:D,0)))</f>
        <v>Staxx</v>
      </c>
      <c r="K58" s="6" t="n">
        <v>1</v>
      </c>
      <c r="L58" s="5" t="n">
        <v>2140</v>
      </c>
      <c r="M58" s="5" t="n">
        <v>1712</v>
      </c>
      <c r="N58" s="37" t="n">
        <v>0.343</v>
      </c>
      <c r="O58" s="38" t="n">
        <f aca="false">1-M58/L58</f>
        <v>0.2</v>
      </c>
      <c r="P58" s="39" t="n">
        <f aca="false">IFERROR(IF(OR(B58&amp;C58="PAU",B58&amp;C58="AIN"),VLOOKUP(B58&amp;C58&amp;G58,#REF!,8,0),VLOOKUP(B58&amp;G58,#REF!,8,0)),0)</f>
        <v>0</v>
      </c>
      <c r="Q58" s="39" t="n">
        <f aca="false">N58-P58</f>
        <v>0.343</v>
      </c>
      <c r="R58" s="40" t="str">
        <f aca="false">IF(Q58&gt;=0%,"AOP",IF(Q58&gt;=-2%,"GM",IF(Q58&gt;=-6%,"MD","VP")))</f>
        <v>AOP</v>
      </c>
      <c r="S58" s="41" t="n">
        <f aca="false">K58*M58*(N58-P58)</f>
        <v>587.216</v>
      </c>
      <c r="T58" s="42" t="e">
        <f aca="false">IF(I58="USD",S58,S58/#REF!)</f>
        <v>#VALUE!</v>
      </c>
      <c r="U58" s="5" t="e">
        <f aca="false">IF(I58="USD",M58,M58/#REF!)</f>
        <v>#VALUE!</v>
      </c>
      <c r="V58" s="4"/>
      <c r="W58" s="4"/>
      <c r="X58" s="4"/>
      <c r="Y58" s="4" t="str">
        <f aca="false">B58&amp;C58&amp;F58&amp;H58</f>
        <v>PAUF78861MPC15</v>
      </c>
      <c r="Z58" s="4" t="str">
        <f aca="false">IF(Y58='Input - Bookings'!Q351,"OK","Check")</f>
        <v>Check</v>
      </c>
      <c r="AA58" s="43"/>
      <c r="AB58" s="44"/>
      <c r="AC58" s="44"/>
      <c r="AD58" s="45"/>
      <c r="AE58" s="46"/>
      <c r="AF58" s="4" t="e">
        <f aca="false" t="array" ref="AF58:AF58">xlookup($G58,'AP Plants'!D:D,'AP Plants'!B:B)</f>
        <v>#NAME?</v>
      </c>
      <c r="AG58" s="47"/>
      <c r="AH58" s="47"/>
      <c r="AI58" s="39" t="n">
        <v>0.015</v>
      </c>
      <c r="AJ58" s="39" t="e">
        <f aca="false" t="array" ref="AJ58:AJ58">xlookup($AF58,Warranty!B:B,Warranty!E:E)</f>
        <v>#NAME?</v>
      </c>
      <c r="AK58" s="4" t="n">
        <f aca="false">IF($I58="AUD",VLOOKUP(RIGHT('Wk - Margins'!$G58,3),'AU Freight'!C:G,5,0),0)</f>
        <v>100</v>
      </c>
      <c r="AL58" s="39" t="e">
        <f aca="false">IF(AND($I58="AUD",$AF58="Class 5 BT"),5%,0%)</f>
        <v>#NAME?</v>
      </c>
      <c r="AM58" s="48" t="e">
        <f aca="false">SUM(AG58:AH58)*(1+AI58+AJ58+AL58)+AK58</f>
        <v>#NAME?</v>
      </c>
      <c r="AN58" s="49" t="e">
        <f aca="false">1-AM58/M58</f>
        <v>#NAME?</v>
      </c>
      <c r="AO58" s="50"/>
      <c r="AP58" s="50"/>
      <c r="AQ58" s="50"/>
      <c r="AR58" s="4"/>
      <c r="AS58" s="4"/>
    </row>
    <row r="59" customFormat="false" ht="12.75" hidden="false" customHeight="true" outlineLevel="0" collapsed="false">
      <c r="A59" s="33"/>
      <c r="B59" s="34" t="str">
        <f aca="false">'Input - Bookings'!C355</f>
        <v>P</v>
      </c>
      <c r="C59" s="34" t="str">
        <f aca="false">'Input - Bookings'!H355</f>
        <v>AU</v>
      </c>
      <c r="D59" s="35" t="str">
        <f aca="false">'Input - Bookings'!E355</f>
        <v>067</v>
      </c>
      <c r="E59" s="35" t="str">
        <f aca="false">'Input - Bookings'!G355</f>
        <v>SOUTH QUEENSLAND HANDLING</v>
      </c>
      <c r="F59" s="53" t="str">
        <f aca="false">'Input - Bookings'!I355</f>
        <v>F78862</v>
      </c>
      <c r="G59" s="35" t="str">
        <f aca="false">'Input - Bookings'!L355</f>
        <v>A3D4</v>
      </c>
      <c r="H59" s="35" t="str">
        <f aca="false">'Input - Bookings'!M355</f>
        <v>MPC15</v>
      </c>
      <c r="I59" s="35" t="str">
        <f aca="false">'Input - Bookings'!B355</f>
        <v>AUD</v>
      </c>
      <c r="J59" s="36" t="str">
        <f aca="false" t="array" ref="J59:J59">IF(I59="USD",INDEX('AP Plants'!A:A,MATCH(G59,'AP Plants'!D:D,0)),INDEX('Australia Plants'!A:A,MATCH(G59,'Australia Plants'!D:D,0)))</f>
        <v>Staxx</v>
      </c>
      <c r="K59" s="6" t="n">
        <v>1</v>
      </c>
      <c r="L59" s="5" t="n">
        <v>2140</v>
      </c>
      <c r="M59" s="5" t="n">
        <v>1712</v>
      </c>
      <c r="N59" s="37" t="n">
        <v>0.343</v>
      </c>
      <c r="O59" s="38" t="n">
        <f aca="false">1-M59/L59</f>
        <v>0.2</v>
      </c>
      <c r="P59" s="39" t="n">
        <f aca="false">IFERROR(IF(OR(B59&amp;C59="PAU",B59&amp;C59="AIN"),VLOOKUP(B59&amp;C59&amp;G59,#REF!,8,0),VLOOKUP(B59&amp;G59,#REF!,8,0)),0)</f>
        <v>0</v>
      </c>
      <c r="Q59" s="39" t="n">
        <f aca="false">N59-P59</f>
        <v>0.343</v>
      </c>
      <c r="R59" s="40" t="str">
        <f aca="false">IF(Q59&gt;=0%,"AOP",IF(Q59&gt;=-2%,"GM",IF(Q59&gt;=-6%,"MD","VP")))</f>
        <v>AOP</v>
      </c>
      <c r="S59" s="41" t="n">
        <f aca="false">K59*M59*(N59-P59)</f>
        <v>587.216</v>
      </c>
      <c r="T59" s="42" t="e">
        <f aca="false">IF(I59="USD",S59,S59/#REF!)</f>
        <v>#VALUE!</v>
      </c>
      <c r="U59" s="5" t="e">
        <f aca="false">IF(I59="USD",M59,M59/#REF!)</f>
        <v>#VALUE!</v>
      </c>
      <c r="V59" s="4"/>
      <c r="W59" s="4"/>
      <c r="X59" s="4"/>
      <c r="Y59" s="4" t="str">
        <f aca="false">B59&amp;C59&amp;F59&amp;H59</f>
        <v>PAUF78862MPC15</v>
      </c>
      <c r="Z59" s="4" t="str">
        <f aca="false">IF(Y59='Input - Bookings'!Q352,"OK","Check")</f>
        <v>Check</v>
      </c>
      <c r="AA59" s="43"/>
      <c r="AB59" s="44"/>
      <c r="AC59" s="44"/>
      <c r="AD59" s="45"/>
      <c r="AE59" s="46"/>
      <c r="AF59" s="4" t="e">
        <f aca="false" t="array" ref="AF59:AF59">xlookup($G59,'AP Plants'!D:D,'AP Plants'!B:B)</f>
        <v>#NAME?</v>
      </c>
      <c r="AG59" s="47"/>
      <c r="AH59" s="47"/>
      <c r="AI59" s="39" t="n">
        <v>0.015</v>
      </c>
      <c r="AJ59" s="39" t="e">
        <f aca="false" t="array" ref="AJ59:AJ59">xlookup($AF59,Warranty!B:B,Warranty!E:E)</f>
        <v>#NAME?</v>
      </c>
      <c r="AK59" s="4" t="n">
        <f aca="false">IF($I59="AUD",VLOOKUP(RIGHT('Wk - Margins'!$G59,3),'AU Freight'!C:G,5,0),0)</f>
        <v>100</v>
      </c>
      <c r="AL59" s="39" t="e">
        <f aca="false">IF(AND($I59="AUD",$AF59="Class 5 BT"),5%,0%)</f>
        <v>#NAME?</v>
      </c>
      <c r="AM59" s="48" t="e">
        <f aca="false">SUM(AG59:AH59)*(1+AI59+AJ59+AL59)+AK59</f>
        <v>#NAME?</v>
      </c>
      <c r="AN59" s="49" t="e">
        <f aca="false">1-AM59/M59</f>
        <v>#NAME?</v>
      </c>
      <c r="AO59" s="50"/>
      <c r="AP59" s="50"/>
      <c r="AQ59" s="50"/>
      <c r="AR59" s="4"/>
      <c r="AS59" s="4"/>
    </row>
    <row r="60" customFormat="false" ht="12.75" hidden="false" customHeight="true" outlineLevel="0" collapsed="false">
      <c r="A60" s="33"/>
      <c r="B60" s="34" t="str">
        <f aca="false">'Input - Bookings'!C356</f>
        <v>P</v>
      </c>
      <c r="C60" s="34" t="str">
        <f aca="false">'Input - Bookings'!H356</f>
        <v>AU</v>
      </c>
      <c r="D60" s="35" t="str">
        <f aca="false">'Input - Bookings'!E356</f>
        <v>067</v>
      </c>
      <c r="E60" s="35" t="str">
        <f aca="false">'Input - Bookings'!G356</f>
        <v>SOUTH QUEENSLAND HANDLING</v>
      </c>
      <c r="F60" s="53" t="str">
        <f aca="false">'Input - Bookings'!I356</f>
        <v>F78863</v>
      </c>
      <c r="G60" s="35" t="str">
        <f aca="false">'Input - Bookings'!L356</f>
        <v>A3D4</v>
      </c>
      <c r="H60" s="35" t="str">
        <f aca="false">'Input - Bookings'!M356</f>
        <v>MPC15</v>
      </c>
      <c r="I60" s="35" t="str">
        <f aca="false">'Input - Bookings'!B356</f>
        <v>AUD</v>
      </c>
      <c r="J60" s="36" t="str">
        <f aca="false" t="array" ref="J60:J60">IF(I60="USD",INDEX('AP Plants'!A:A,MATCH(G60,'AP Plants'!D:D,0)),INDEX('Australia Plants'!A:A,MATCH(G60,'Australia Plants'!D:D,0)))</f>
        <v>Staxx</v>
      </c>
      <c r="K60" s="6" t="n">
        <v>1</v>
      </c>
      <c r="L60" s="5" t="n">
        <v>2140</v>
      </c>
      <c r="M60" s="5" t="n">
        <v>1712</v>
      </c>
      <c r="N60" s="37" t="n">
        <v>0.343</v>
      </c>
      <c r="O60" s="38" t="n">
        <f aca="false">1-M60/L60</f>
        <v>0.2</v>
      </c>
      <c r="P60" s="39" t="n">
        <f aca="false">IFERROR(IF(OR(B60&amp;C60="PAU",B60&amp;C60="AIN"),VLOOKUP(B60&amp;C60&amp;G60,#REF!,8,0),VLOOKUP(B60&amp;G60,#REF!,8,0)),0)</f>
        <v>0</v>
      </c>
      <c r="Q60" s="39" t="n">
        <f aca="false">N60-P60</f>
        <v>0.343</v>
      </c>
      <c r="R60" s="40" t="str">
        <f aca="false">IF(Q60&gt;=0%,"AOP",IF(Q60&gt;=-2%,"GM",IF(Q60&gt;=-6%,"MD","VP")))</f>
        <v>AOP</v>
      </c>
      <c r="S60" s="41" t="n">
        <f aca="false">K60*M60*(N60-P60)</f>
        <v>587.216</v>
      </c>
      <c r="T60" s="42" t="e">
        <f aca="false">IF(I60="USD",S60,S60/#REF!)</f>
        <v>#VALUE!</v>
      </c>
      <c r="U60" s="5" t="e">
        <f aca="false">IF(I60="USD",M60,M60/#REF!)</f>
        <v>#VALUE!</v>
      </c>
      <c r="V60" s="4"/>
      <c r="W60" s="4"/>
      <c r="X60" s="4"/>
      <c r="Y60" s="4" t="str">
        <f aca="false">B60&amp;C60&amp;F60&amp;H60</f>
        <v>PAUF78863MPC15</v>
      </c>
      <c r="Z60" s="4" t="str">
        <f aca="false">IF(Y60='Input - Bookings'!Q353,"OK","Check")</f>
        <v>Check</v>
      </c>
      <c r="AA60" s="43"/>
      <c r="AB60" s="44"/>
      <c r="AC60" s="44"/>
      <c r="AD60" s="45"/>
      <c r="AE60" s="46"/>
      <c r="AF60" s="4" t="e">
        <f aca="false" t="array" ref="AF60:AF60">xlookup($G60,'AP Plants'!D:D,'AP Plants'!B:B)</f>
        <v>#NAME?</v>
      </c>
      <c r="AG60" s="47"/>
      <c r="AH60" s="47"/>
      <c r="AI60" s="39" t="n">
        <v>0.015</v>
      </c>
      <c r="AJ60" s="39" t="e">
        <f aca="false" t="array" ref="AJ60:AJ60">xlookup($AF60,Warranty!B:B,Warranty!E:E)</f>
        <v>#NAME?</v>
      </c>
      <c r="AK60" s="4" t="n">
        <f aca="false">IF($I60="AUD",VLOOKUP(RIGHT('Wk - Margins'!$G60,3),'AU Freight'!C:G,5,0),0)</f>
        <v>100</v>
      </c>
      <c r="AL60" s="39" t="e">
        <f aca="false">IF(AND($I60="AUD",$AF60="Class 5 BT"),5%,0%)</f>
        <v>#NAME?</v>
      </c>
      <c r="AM60" s="48" t="e">
        <f aca="false">SUM(AG60:AH60)*(1+AI60+AJ60+AL60)+AK60</f>
        <v>#NAME?</v>
      </c>
      <c r="AN60" s="49" t="e">
        <f aca="false">1-AM60/M60</f>
        <v>#NAME?</v>
      </c>
      <c r="AO60" s="50"/>
      <c r="AP60" s="50"/>
      <c r="AQ60" s="50"/>
      <c r="AR60" s="4"/>
      <c r="AS60" s="4"/>
    </row>
    <row r="61" customFormat="false" ht="12.75" hidden="false" customHeight="true" outlineLevel="0" collapsed="false">
      <c r="A61" s="33"/>
      <c r="B61" s="34" t="str">
        <f aca="false">'Input - Bookings'!C357</f>
        <v>P</v>
      </c>
      <c r="C61" s="34" t="str">
        <f aca="false">'Input - Bookings'!H357</f>
        <v>AU</v>
      </c>
      <c r="D61" s="35" t="str">
        <f aca="false">'Input - Bookings'!E357</f>
        <v>067</v>
      </c>
      <c r="E61" s="35" t="str">
        <f aca="false">'Input - Bookings'!G357</f>
        <v>SOUTH QUEENSLAND HANDLING</v>
      </c>
      <c r="F61" s="53" t="str">
        <f aca="false">'Input - Bookings'!I357</f>
        <v>F78864</v>
      </c>
      <c r="G61" s="35" t="str">
        <f aca="false">'Input - Bookings'!L357</f>
        <v>A3D4</v>
      </c>
      <c r="H61" s="35" t="str">
        <f aca="false">'Input - Bookings'!M357</f>
        <v>MPC15</v>
      </c>
      <c r="I61" s="35" t="str">
        <f aca="false">'Input - Bookings'!B357</f>
        <v>AUD</v>
      </c>
      <c r="J61" s="36" t="str">
        <f aca="false" t="array" ref="J61:J61">IF(I61="USD",INDEX('AP Plants'!A:A,MATCH(G61,'AP Plants'!D:D,0)),INDEX('Australia Plants'!A:A,MATCH(G61,'Australia Plants'!D:D,0)))</f>
        <v>Staxx</v>
      </c>
      <c r="K61" s="6" t="n">
        <v>1</v>
      </c>
      <c r="L61" s="5" t="n">
        <v>2140</v>
      </c>
      <c r="M61" s="5" t="n">
        <v>1712</v>
      </c>
      <c r="N61" s="37" t="n">
        <v>0.343</v>
      </c>
      <c r="O61" s="38" t="n">
        <f aca="false">1-M61/L61</f>
        <v>0.2</v>
      </c>
      <c r="P61" s="39" t="n">
        <f aca="false">IFERROR(IF(OR(B61&amp;C61="PAU",B61&amp;C61="AIN"),VLOOKUP(B61&amp;C61&amp;G61,#REF!,8,0),VLOOKUP(B61&amp;G61,#REF!,8,0)),0)</f>
        <v>0</v>
      </c>
      <c r="Q61" s="39" t="n">
        <f aca="false">N61-P61</f>
        <v>0.343</v>
      </c>
      <c r="R61" s="40" t="str">
        <f aca="false">IF(Q61&gt;=0%,"AOP",IF(Q61&gt;=-2%,"GM",IF(Q61&gt;=-6%,"MD","VP")))</f>
        <v>AOP</v>
      </c>
      <c r="S61" s="41" t="n">
        <f aca="false">K61*M61*(N61-P61)</f>
        <v>587.216</v>
      </c>
      <c r="T61" s="42" t="e">
        <f aca="false">IF(I61="USD",S61,S61/#REF!)</f>
        <v>#VALUE!</v>
      </c>
      <c r="U61" s="5" t="e">
        <f aca="false">IF(I61="USD",M61,M61/#REF!)</f>
        <v>#VALUE!</v>
      </c>
      <c r="V61" s="4"/>
      <c r="W61" s="4"/>
      <c r="X61" s="4"/>
      <c r="Y61" s="4" t="str">
        <f aca="false">B61&amp;C61&amp;F61&amp;H61</f>
        <v>PAUF78864MPC15</v>
      </c>
      <c r="Z61" s="4" t="str">
        <f aca="false">IF(Y61='Input - Bookings'!Q354,"OK","Check")</f>
        <v>Check</v>
      </c>
      <c r="AA61" s="43"/>
      <c r="AB61" s="44"/>
      <c r="AC61" s="44"/>
      <c r="AD61" s="45"/>
      <c r="AE61" s="46"/>
      <c r="AF61" s="4" t="e">
        <f aca="false" t="array" ref="AF61:AF61">xlookup($G61,'AP Plants'!D:D,'AP Plants'!B:B)</f>
        <v>#NAME?</v>
      </c>
      <c r="AG61" s="47"/>
      <c r="AH61" s="47"/>
      <c r="AI61" s="39" t="n">
        <v>0.015</v>
      </c>
      <c r="AJ61" s="39" t="e">
        <f aca="false" t="array" ref="AJ61:AJ61">xlookup($AF61,Warranty!B:B,Warranty!E:E)</f>
        <v>#NAME?</v>
      </c>
      <c r="AK61" s="4" t="n">
        <f aca="false">IF($I61="AUD",VLOOKUP(RIGHT('Wk - Margins'!$G61,3),'AU Freight'!C:G,5,0),0)</f>
        <v>100</v>
      </c>
      <c r="AL61" s="39" t="e">
        <f aca="false">IF(AND($I61="AUD",$AF61="Class 5 BT"),5%,0%)</f>
        <v>#NAME?</v>
      </c>
      <c r="AM61" s="48" t="e">
        <f aca="false">SUM(AG61:AH61)*(1+AI61+AJ61+AL61)+AK61</f>
        <v>#NAME?</v>
      </c>
      <c r="AN61" s="49" t="e">
        <f aca="false">1-AM61/M61</f>
        <v>#NAME?</v>
      </c>
      <c r="AO61" s="50"/>
      <c r="AP61" s="50"/>
      <c r="AQ61" s="50"/>
      <c r="AR61" s="4"/>
      <c r="AS61" s="4"/>
    </row>
    <row r="62" customFormat="false" ht="12.75" hidden="false" customHeight="true" outlineLevel="0" collapsed="false">
      <c r="A62" s="33"/>
      <c r="B62" s="34" t="str">
        <f aca="false">'Input - Bookings'!C358</f>
        <v>P</v>
      </c>
      <c r="C62" s="34" t="str">
        <f aca="false">'Input - Bookings'!H358</f>
        <v>AU</v>
      </c>
      <c r="D62" s="35" t="str">
        <f aca="false">'Input - Bookings'!E358</f>
        <v>067</v>
      </c>
      <c r="E62" s="35" t="str">
        <f aca="false">'Input - Bookings'!G358</f>
        <v>SOUTH QUEENSLAND HANDLING</v>
      </c>
      <c r="F62" s="53" t="str">
        <f aca="false">'Input - Bookings'!I358</f>
        <v>F78865</v>
      </c>
      <c r="G62" s="35" t="str">
        <f aca="false">'Input - Bookings'!L358</f>
        <v>A3D4</v>
      </c>
      <c r="H62" s="35" t="str">
        <f aca="false">'Input - Bookings'!M358</f>
        <v>MPC15</v>
      </c>
      <c r="I62" s="35" t="str">
        <f aca="false">'Input - Bookings'!B358</f>
        <v>AUD</v>
      </c>
      <c r="J62" s="36" t="str">
        <f aca="false" t="array" ref="J62:J62">IF(I62="USD",INDEX('AP Plants'!A:A,MATCH(G62,'AP Plants'!D:D,0)),INDEX('Australia Plants'!A:A,MATCH(G62,'Australia Plants'!D:D,0)))</f>
        <v>Staxx</v>
      </c>
      <c r="K62" s="6" t="n">
        <v>1</v>
      </c>
      <c r="L62" s="5" t="n">
        <v>2140</v>
      </c>
      <c r="M62" s="5" t="n">
        <v>1712</v>
      </c>
      <c r="N62" s="37" t="n">
        <v>0.343</v>
      </c>
      <c r="O62" s="38" t="n">
        <f aca="false">1-M62/L62</f>
        <v>0.2</v>
      </c>
      <c r="P62" s="39" t="n">
        <f aca="false">IFERROR(IF(OR(B62&amp;C62="PAU",B62&amp;C62="AIN"),VLOOKUP(B62&amp;C62&amp;G62,#REF!,8,0),VLOOKUP(B62&amp;G62,#REF!,8,0)),0)</f>
        <v>0</v>
      </c>
      <c r="Q62" s="39" t="n">
        <f aca="false">N62-P62</f>
        <v>0.343</v>
      </c>
      <c r="R62" s="40" t="str">
        <f aca="false">IF(Q62&gt;=0%,"AOP",IF(Q62&gt;=-2%,"GM",IF(Q62&gt;=-6%,"MD","VP")))</f>
        <v>AOP</v>
      </c>
      <c r="S62" s="41" t="n">
        <f aca="false">K62*M62*(N62-P62)</f>
        <v>587.216</v>
      </c>
      <c r="T62" s="42" t="e">
        <f aca="false">IF(I62="USD",S62,S62/#REF!)</f>
        <v>#VALUE!</v>
      </c>
      <c r="U62" s="5" t="e">
        <f aca="false">IF(I62="USD",M62,M62/#REF!)</f>
        <v>#VALUE!</v>
      </c>
      <c r="V62" s="4"/>
      <c r="W62" s="4"/>
      <c r="X62" s="4"/>
      <c r="Y62" s="4" t="str">
        <f aca="false">B62&amp;C62&amp;F62&amp;H62</f>
        <v>PAUF78865MPC15</v>
      </c>
      <c r="Z62" s="4" t="str">
        <f aca="false">IF(Y62='Input - Bookings'!Q355,"OK","Check")</f>
        <v>Check</v>
      </c>
      <c r="AA62" s="43"/>
      <c r="AB62" s="44"/>
      <c r="AC62" s="44"/>
      <c r="AD62" s="45"/>
      <c r="AE62" s="46"/>
      <c r="AF62" s="4" t="e">
        <f aca="false" t="array" ref="AF62:AF62">xlookup($G62,'AP Plants'!D:D,'AP Plants'!B:B)</f>
        <v>#NAME?</v>
      </c>
      <c r="AG62" s="47"/>
      <c r="AH62" s="47"/>
      <c r="AI62" s="39" t="n">
        <v>0.015</v>
      </c>
      <c r="AJ62" s="39" t="e">
        <f aca="false" t="array" ref="AJ62:AJ62">xlookup($AF62,Warranty!B:B,Warranty!E:E)</f>
        <v>#NAME?</v>
      </c>
      <c r="AK62" s="4" t="n">
        <f aca="false">IF($I62="AUD",VLOOKUP(RIGHT('Wk - Margins'!$G62,3),'AU Freight'!C:G,5,0),0)</f>
        <v>100</v>
      </c>
      <c r="AL62" s="39" t="e">
        <f aca="false">IF(AND($I62="AUD",$AF62="Class 5 BT"),5%,0%)</f>
        <v>#NAME?</v>
      </c>
      <c r="AM62" s="48" t="e">
        <f aca="false">SUM(AG62:AH62)*(1+AI62+AJ62+AL62)+AK62</f>
        <v>#NAME?</v>
      </c>
      <c r="AN62" s="49" t="e">
        <f aca="false">1-AM62/M62</f>
        <v>#NAME?</v>
      </c>
      <c r="AO62" s="50"/>
      <c r="AP62" s="50"/>
      <c r="AQ62" s="50"/>
      <c r="AR62" s="4"/>
      <c r="AS62" s="4"/>
    </row>
    <row r="63" customFormat="false" ht="12.75" hidden="false" customHeight="true" outlineLevel="0" collapsed="false">
      <c r="A63" s="33" t="str">
        <f aca="false">'Input - Bookings'!A359</f>
        <v>1-30</v>
      </c>
      <c r="B63" s="34" t="str">
        <f aca="false">'Input - Bookings'!C359</f>
        <v>P</v>
      </c>
      <c r="C63" s="34" t="str">
        <f aca="false">'Input - Bookings'!H359</f>
        <v>NZ</v>
      </c>
      <c r="D63" s="35" t="str">
        <f aca="false">'Input - Bookings'!E359</f>
        <v>067</v>
      </c>
      <c r="E63" s="35" t="str">
        <f aca="false">'Input - Bookings'!G359</f>
        <v>S.G EQUIPMENT LTD</v>
      </c>
      <c r="F63" s="35" t="str">
        <f aca="false">'Input - Bookings'!I359</f>
        <v>F79847</v>
      </c>
      <c r="G63" s="35" t="str">
        <f aca="false">'Input - Bookings'!L359</f>
        <v>E875</v>
      </c>
      <c r="H63" s="35" t="str">
        <f aca="false">'Input - Bookings'!M359</f>
        <v>GP3.5N</v>
      </c>
      <c r="I63" s="35" t="str">
        <f aca="false">'Input - Bookings'!B359</f>
        <v>USD</v>
      </c>
      <c r="J63" s="36" t="str">
        <f aca="false" t="array" ref="J63:J63">IF(I63="USD",INDEX('AP Plants'!A:A,MATCH(G63,'AP Plants'!D:D,0)),INDEX('Australia Plants'!A:A,MATCH(G63,'Australia Plants'!D:D,0)))</f>
        <v>Craigavon</v>
      </c>
      <c r="K63" s="6" t="n">
        <v>1</v>
      </c>
      <c r="L63" s="5" t="n">
        <v>66735</v>
      </c>
      <c r="M63" s="5" t="n">
        <v>53793.75</v>
      </c>
      <c r="N63" s="37" t="n">
        <v>0.2913</v>
      </c>
      <c r="O63" s="38" t="n">
        <f aca="false">1-M63/L63</f>
        <v>0.193919982018431</v>
      </c>
      <c r="P63" s="39" t="n">
        <f aca="false">IFERROR(IF(OR(B63&amp;C63="PAU",B63&amp;C63="AIN"),VLOOKUP(B63&amp;C63&amp;G63,#REF!,8,0),VLOOKUP(B63&amp;G63,#REF!,8,0)),0)</f>
        <v>0</v>
      </c>
      <c r="Q63" s="39" t="n">
        <f aca="false">N63-P63</f>
        <v>0.2913</v>
      </c>
      <c r="R63" s="40" t="str">
        <f aca="false">IF(Q63&gt;=0%,"AOP",IF(Q63&gt;=-2%,"GM",IF(Q63&gt;=-6%,"MD","VP")))</f>
        <v>AOP</v>
      </c>
      <c r="S63" s="41" t="n">
        <f aca="false">K63*M63*(N63-P63)</f>
        <v>15670.119375</v>
      </c>
      <c r="T63" s="42" t="n">
        <f aca="false">IF(I63="USD",S63,S63/#REF!)</f>
        <v>15670.119375</v>
      </c>
      <c r="U63" s="5" t="n">
        <f aca="false">IF(I63="USD",M63,M63/#REF!)</f>
        <v>53793.75</v>
      </c>
      <c r="V63" s="4"/>
      <c r="W63" s="4"/>
      <c r="X63" s="4"/>
      <c r="Y63" s="4" t="str">
        <f aca="false">B63&amp;C63&amp;F63&amp;H63</f>
        <v>PNZF79847GP3.5N</v>
      </c>
      <c r="Z63" s="4" t="str">
        <f aca="false">IF(Y63='Input - Bookings'!Q356,"OK","Check")</f>
        <v>Check</v>
      </c>
      <c r="AA63" s="43"/>
      <c r="AB63" s="44" t="n">
        <v>0</v>
      </c>
      <c r="AC63" s="44" t="n">
        <v>0</v>
      </c>
      <c r="AD63" s="45"/>
      <c r="AE63" s="46" t="n">
        <v>32394.79</v>
      </c>
      <c r="AF63" s="4" t="e">
        <f aca="false" t="array" ref="AF63:AF63">xlookup($G63,'AP Plants'!D:D,'AP Plants'!B:B)</f>
        <v>#NAME?</v>
      </c>
      <c r="AG63" s="47" t="n">
        <v>0</v>
      </c>
      <c r="AH63" s="47" t="n">
        <f aca="false">AE63*(1+VLOOKUP($J63,'Currency &amp; Conversion'!$F$13:$G$19,2,0))*'Currency &amp; Conversion'!$K$3</f>
        <v>37083.41753586</v>
      </c>
      <c r="AI63" s="39" t="n">
        <v>0.015</v>
      </c>
      <c r="AJ63" s="39" t="n">
        <v>0.013</v>
      </c>
      <c r="AK63" s="4" t="n">
        <f aca="false">IF($I63="AUD",VLOOKUP(RIGHT('Wk - Margins'!$G63,3),'AU Freight'!C:G,5,0),0)</f>
        <v>0</v>
      </c>
      <c r="AL63" s="39" t="e">
        <f aca="false">IF(AND($I63="AUD",$AF63="Class 5 BT"),5%,0%)</f>
        <v>#NAME?</v>
      </c>
      <c r="AM63" s="48" t="e">
        <f aca="false">SUM(AG63:AH63)*(1+AI63+AJ63+AL63)+AK63</f>
        <v>#NAME?</v>
      </c>
      <c r="AN63" s="49" t="e">
        <f aca="false">1-AM63/M63</f>
        <v>#NAME?</v>
      </c>
      <c r="AO63" s="50"/>
      <c r="AP63" s="50"/>
      <c r="AQ63" s="50"/>
      <c r="AR63" s="4"/>
      <c r="AS63" s="4"/>
    </row>
    <row r="64" customFormat="false" ht="12.75" hidden="false" customHeight="true" outlineLevel="0" collapsed="false">
      <c r="A64" s="33"/>
      <c r="B64" s="34"/>
      <c r="C64" s="34"/>
      <c r="D64" s="35"/>
      <c r="E64" s="35"/>
      <c r="F64" s="35"/>
      <c r="G64" s="35"/>
      <c r="H64" s="35"/>
      <c r="I64" s="35"/>
      <c r="J64" s="36"/>
      <c r="K64" s="6"/>
      <c r="L64" s="5"/>
      <c r="M64" s="5"/>
      <c r="N64" s="37"/>
      <c r="O64" s="38"/>
      <c r="P64" s="39" t="n">
        <f aca="false">IFERROR(IF(OR(B64&amp;C64="PAU",B64&amp;C64="AIN"),VLOOKUP(B64&amp;C64&amp;G64,#REF!,8,0),VLOOKUP(B64&amp;G64,#REF!,8,0)),0)</f>
        <v>0</v>
      </c>
      <c r="Q64" s="39" t="n">
        <f aca="false">N64-P64</f>
        <v>0</v>
      </c>
      <c r="R64" s="40" t="str">
        <f aca="false">IF(Q64&gt;=0%,"AOP",IF(Q64&gt;=-2%,"GM",IF(Q64&gt;=-6%,"MD","VP")))</f>
        <v>AOP</v>
      </c>
      <c r="S64" s="41" t="n">
        <f aca="false">K64*M64*(N64-P64)</f>
        <v>0</v>
      </c>
      <c r="T64" s="42" t="e">
        <f aca="false">IF(I64="USD",S64,S64/#REF!)</f>
        <v>#VALUE!</v>
      </c>
      <c r="U64" s="5" t="e">
        <f aca="false">IF(I64="USD",M64,M64/#REF!)</f>
        <v>#VALUE!</v>
      </c>
      <c r="V64" s="4"/>
      <c r="W64" s="4"/>
      <c r="X64" s="4"/>
      <c r="Y64" s="4" t="str">
        <f aca="false">B64&amp;C64&amp;F64&amp;H64</f>
        <v/>
      </c>
      <c r="Z64" s="4" t="str">
        <f aca="false">IF(Y64='Input - Bookings'!Q660,"OK","Check")</f>
        <v>OK</v>
      </c>
      <c r="AA64" s="4"/>
      <c r="AB64" s="50"/>
      <c r="AC64" s="50"/>
      <c r="AD64" s="4"/>
      <c r="AE64" s="4"/>
      <c r="AF64" s="4"/>
      <c r="AG64" s="54"/>
      <c r="AH64" s="54"/>
      <c r="AI64" s="39"/>
      <c r="AJ64" s="39"/>
      <c r="AK64" s="4"/>
      <c r="AL64" s="39"/>
      <c r="AM64" s="48"/>
      <c r="AN64" s="49"/>
      <c r="AO64" s="50"/>
      <c r="AP64" s="50"/>
      <c r="AQ64" s="50"/>
      <c r="AR64" s="4"/>
      <c r="AS64" s="4"/>
    </row>
    <row r="65" customFormat="false" ht="12.75" hidden="false" customHeight="true" outlineLevel="0" collapsed="false">
      <c r="A65" s="33"/>
      <c r="B65" s="34"/>
      <c r="C65" s="34"/>
      <c r="D65" s="35"/>
      <c r="E65" s="35"/>
      <c r="F65" s="35"/>
      <c r="G65" s="35"/>
      <c r="H65" s="35"/>
      <c r="I65" s="35"/>
      <c r="J65" s="36"/>
      <c r="K65" s="6"/>
      <c r="L65" s="5"/>
      <c r="M65" s="5"/>
      <c r="N65" s="37"/>
      <c r="O65" s="38"/>
      <c r="P65" s="39" t="n">
        <f aca="false">IFERROR(IF(OR(B65&amp;C65="PAU",B65&amp;C65="AIN"),VLOOKUP(B65&amp;C65&amp;G65,#REF!,8,0),VLOOKUP(B65&amp;G65,#REF!,8,0)),0)</f>
        <v>0</v>
      </c>
      <c r="Q65" s="39" t="n">
        <f aca="false">N65-P65</f>
        <v>0</v>
      </c>
      <c r="R65" s="40" t="str">
        <f aca="false">IF(Q65&gt;=0%,"AOP",IF(Q65&gt;=-2%,"GM",IF(Q65&gt;=-6%,"MD","VP")))</f>
        <v>AOP</v>
      </c>
      <c r="S65" s="41" t="n">
        <f aca="false">K65*M65*(N65-P65)</f>
        <v>0</v>
      </c>
      <c r="T65" s="42" t="e">
        <f aca="false">IF(I65="USD",S65,S65/#REF!)</f>
        <v>#VALUE!</v>
      </c>
      <c r="U65" s="5" t="e">
        <f aca="false">IF(I65="USD",M65,M65/#REF!)</f>
        <v>#VALUE!</v>
      </c>
      <c r="V65" s="4"/>
      <c r="W65" s="4"/>
      <c r="X65" s="4"/>
      <c r="Y65" s="4" t="str">
        <f aca="false">B65&amp;C65&amp;F65&amp;H65</f>
        <v/>
      </c>
      <c r="Z65" s="4" t="str">
        <f aca="false">IF(Y65='Input - Bookings'!Q661,"OK","Check")</f>
        <v>OK</v>
      </c>
      <c r="AA65" s="4"/>
      <c r="AB65" s="50"/>
      <c r="AC65" s="50"/>
      <c r="AD65" s="4"/>
      <c r="AE65" s="4"/>
      <c r="AF65" s="4"/>
      <c r="AG65" s="54"/>
      <c r="AH65" s="54"/>
      <c r="AI65" s="39"/>
      <c r="AJ65" s="39"/>
      <c r="AK65" s="4"/>
      <c r="AL65" s="39"/>
      <c r="AM65" s="48"/>
      <c r="AN65" s="49"/>
      <c r="AO65" s="50"/>
      <c r="AP65" s="50"/>
      <c r="AQ65" s="50"/>
      <c r="AR65" s="4"/>
      <c r="AS65" s="4"/>
    </row>
    <row r="66" customFormat="false" ht="12.75" hidden="false" customHeight="true" outlineLevel="0" collapsed="false">
      <c r="A66" s="33"/>
      <c r="B66" s="34"/>
      <c r="C66" s="34"/>
      <c r="D66" s="35"/>
      <c r="E66" s="35"/>
      <c r="F66" s="35"/>
      <c r="G66" s="35"/>
      <c r="H66" s="35"/>
      <c r="I66" s="35"/>
      <c r="J66" s="36"/>
      <c r="K66" s="6"/>
      <c r="L66" s="5"/>
      <c r="M66" s="5"/>
      <c r="N66" s="37"/>
      <c r="O66" s="38"/>
      <c r="P66" s="39" t="n">
        <f aca="false">IFERROR(IF(OR(B66&amp;C66="PAU",B66&amp;C66="AIN"),VLOOKUP(B66&amp;C66&amp;G66,#REF!,8,0),VLOOKUP(B66&amp;G66,#REF!,8,0)),0)</f>
        <v>0</v>
      </c>
      <c r="Q66" s="39" t="n">
        <f aca="false">N66-P66</f>
        <v>0</v>
      </c>
      <c r="R66" s="40" t="str">
        <f aca="false">IF(Q66&gt;=0%,"AOP",IF(Q66&gt;=-2%,"GM",IF(Q66&gt;=-6%,"MD","VP")))</f>
        <v>AOP</v>
      </c>
      <c r="S66" s="41" t="n">
        <f aca="false">K66*M66*(N66-P66)</f>
        <v>0</v>
      </c>
      <c r="T66" s="42" t="e">
        <f aca="false">IF(I66="USD",S66,S66/#REF!)</f>
        <v>#VALUE!</v>
      </c>
      <c r="U66" s="5" t="e">
        <f aca="false">IF(I66="USD",M66,M66/#REF!)</f>
        <v>#VALUE!</v>
      </c>
      <c r="V66" s="4"/>
      <c r="W66" s="4"/>
      <c r="X66" s="4"/>
      <c r="Y66" s="4" t="str">
        <f aca="false">B66&amp;C66&amp;F66&amp;H66</f>
        <v/>
      </c>
      <c r="Z66" s="4" t="str">
        <f aca="false">IF(Y66='Input - Bookings'!Q662,"OK","Check")</f>
        <v>OK</v>
      </c>
      <c r="AA66" s="4"/>
      <c r="AB66" s="50"/>
      <c r="AC66" s="50"/>
      <c r="AD66" s="4"/>
      <c r="AE66" s="4"/>
      <c r="AF66" s="4"/>
      <c r="AG66" s="54"/>
      <c r="AH66" s="54"/>
      <c r="AI66" s="39"/>
      <c r="AJ66" s="39"/>
      <c r="AK66" s="4"/>
      <c r="AL66" s="39"/>
      <c r="AM66" s="48"/>
      <c r="AN66" s="49"/>
      <c r="AO66" s="50"/>
      <c r="AP66" s="50"/>
      <c r="AQ66" s="50"/>
      <c r="AR66" s="4"/>
      <c r="AS66" s="4"/>
    </row>
    <row r="67" customFormat="false" ht="12.75" hidden="false" customHeight="true" outlineLevel="0" collapsed="false">
      <c r="A67" s="33"/>
      <c r="B67" s="34"/>
      <c r="C67" s="34"/>
      <c r="D67" s="35"/>
      <c r="E67" s="35"/>
      <c r="F67" s="35"/>
      <c r="G67" s="35"/>
      <c r="H67" s="35"/>
      <c r="I67" s="35"/>
      <c r="J67" s="36"/>
      <c r="K67" s="6"/>
      <c r="L67" s="5"/>
      <c r="M67" s="5"/>
      <c r="N67" s="37"/>
      <c r="O67" s="38"/>
      <c r="P67" s="39" t="n">
        <f aca="false">IFERROR(IF(OR(B67&amp;C67="PAU",B67&amp;C67="AIN"),VLOOKUP(B67&amp;C67&amp;G67,#REF!,8,0),VLOOKUP(B67&amp;G67,#REF!,8,0)),0)</f>
        <v>0</v>
      </c>
      <c r="Q67" s="39" t="n">
        <f aca="false">N67-P67</f>
        <v>0</v>
      </c>
      <c r="R67" s="40" t="str">
        <f aca="false">IF(Q67&gt;=0%,"AOP",IF(Q67&gt;=-2%,"GM",IF(Q67&gt;=-6%,"MD","VP")))</f>
        <v>AOP</v>
      </c>
      <c r="S67" s="41" t="n">
        <f aca="false">K67*M67*(N67-P67)</f>
        <v>0</v>
      </c>
      <c r="T67" s="42" t="e">
        <f aca="false">IF(I67="USD",S67,S67/#REF!)</f>
        <v>#VALUE!</v>
      </c>
      <c r="U67" s="5" t="e">
        <f aca="false">IF(I67="USD",M67,M67/#REF!)</f>
        <v>#VALUE!</v>
      </c>
      <c r="V67" s="4"/>
      <c r="W67" s="4"/>
      <c r="X67" s="4"/>
      <c r="Y67" s="4" t="str">
        <f aca="false">B67&amp;C67&amp;F67&amp;H67</f>
        <v/>
      </c>
      <c r="Z67" s="4" t="str">
        <f aca="false">IF(Y67='Input - Bookings'!Q663,"OK","Check")</f>
        <v>OK</v>
      </c>
      <c r="AA67" s="4"/>
      <c r="AB67" s="50"/>
      <c r="AC67" s="50"/>
      <c r="AD67" s="4"/>
      <c r="AE67" s="4"/>
      <c r="AF67" s="4"/>
      <c r="AG67" s="54"/>
      <c r="AH67" s="54"/>
      <c r="AI67" s="39"/>
      <c r="AJ67" s="39"/>
      <c r="AK67" s="4"/>
      <c r="AL67" s="39"/>
      <c r="AM67" s="48"/>
      <c r="AN67" s="49"/>
      <c r="AO67" s="50"/>
      <c r="AP67" s="50"/>
      <c r="AQ67" s="50"/>
      <c r="AR67" s="4"/>
      <c r="AS67" s="4"/>
    </row>
    <row r="68" customFormat="false" ht="12.75" hidden="false" customHeight="true" outlineLevel="0" collapsed="false">
      <c r="A68" s="33"/>
      <c r="B68" s="34"/>
      <c r="C68" s="34"/>
      <c r="D68" s="35"/>
      <c r="E68" s="35"/>
      <c r="F68" s="35"/>
      <c r="G68" s="35"/>
      <c r="H68" s="35"/>
      <c r="I68" s="35"/>
      <c r="J68" s="36"/>
      <c r="K68" s="6"/>
      <c r="L68" s="5"/>
      <c r="M68" s="5"/>
      <c r="N68" s="37"/>
      <c r="O68" s="38"/>
      <c r="P68" s="39" t="n">
        <f aca="false">IFERROR(IF(OR(B68&amp;C68="PAU",B68&amp;C68="AIN"),VLOOKUP(B68&amp;C68&amp;G68,#REF!,8,0),VLOOKUP(B68&amp;G68,#REF!,8,0)),0)</f>
        <v>0</v>
      </c>
      <c r="Q68" s="39" t="n">
        <f aca="false">N68-P68</f>
        <v>0</v>
      </c>
      <c r="R68" s="40" t="str">
        <f aca="false">IF(Q68&gt;=0%,"AOP",IF(Q68&gt;=-2%,"GM",IF(Q68&gt;=-6%,"MD","VP")))</f>
        <v>AOP</v>
      </c>
      <c r="S68" s="41" t="n">
        <f aca="false">K68*M68*(N68-P68)</f>
        <v>0</v>
      </c>
      <c r="T68" s="42" t="e">
        <f aca="false">IF(I68="USD",S68,S68/#REF!)</f>
        <v>#VALUE!</v>
      </c>
      <c r="U68" s="5" t="e">
        <f aca="false">IF(I68="USD",M68,M68/#REF!)</f>
        <v>#VALUE!</v>
      </c>
      <c r="V68" s="4"/>
      <c r="W68" s="4"/>
      <c r="X68" s="4"/>
      <c r="Y68" s="4" t="str">
        <f aca="false">B68&amp;C68&amp;F68&amp;H68</f>
        <v/>
      </c>
      <c r="Z68" s="4" t="str">
        <f aca="false">IF(Y68='Input - Bookings'!Q664,"OK","Check")</f>
        <v>OK</v>
      </c>
      <c r="AA68" s="4"/>
      <c r="AB68" s="50"/>
      <c r="AC68" s="50"/>
      <c r="AD68" s="4"/>
      <c r="AE68" s="4"/>
      <c r="AF68" s="4"/>
      <c r="AG68" s="54"/>
      <c r="AH68" s="54"/>
      <c r="AI68" s="39"/>
      <c r="AJ68" s="39"/>
      <c r="AK68" s="4"/>
      <c r="AL68" s="39"/>
      <c r="AM68" s="48"/>
      <c r="AN68" s="49"/>
      <c r="AO68" s="50"/>
      <c r="AP68" s="50"/>
      <c r="AQ68" s="50"/>
      <c r="AR68" s="4"/>
      <c r="AS68" s="4"/>
    </row>
    <row r="69" customFormat="false" ht="12.75" hidden="false" customHeight="true" outlineLevel="0" collapsed="false">
      <c r="A69" s="33"/>
      <c r="B69" s="34"/>
      <c r="C69" s="34"/>
      <c r="D69" s="35"/>
      <c r="E69" s="35"/>
      <c r="F69" s="35"/>
      <c r="G69" s="35"/>
      <c r="H69" s="35"/>
      <c r="I69" s="35"/>
      <c r="J69" s="36"/>
      <c r="K69" s="6"/>
      <c r="L69" s="5"/>
      <c r="M69" s="5"/>
      <c r="N69" s="37"/>
      <c r="O69" s="38"/>
      <c r="P69" s="39" t="n">
        <f aca="false">IFERROR(IF(OR(B69&amp;C69="PAU",B69&amp;C69="AIN"),VLOOKUP(B69&amp;C69&amp;G69,#REF!,8,0),VLOOKUP(B69&amp;G69,#REF!,8,0)),0)</f>
        <v>0</v>
      </c>
      <c r="Q69" s="39" t="n">
        <f aca="false">N69-P69</f>
        <v>0</v>
      </c>
      <c r="R69" s="40" t="str">
        <f aca="false">IF(Q69&gt;=0%,"AOP",IF(Q69&gt;=-2%,"GM",IF(Q69&gt;=-6%,"MD","VP")))</f>
        <v>AOP</v>
      </c>
      <c r="S69" s="41" t="n">
        <f aca="false">K69*M69*(N69-P69)</f>
        <v>0</v>
      </c>
      <c r="T69" s="42" t="e">
        <f aca="false">IF(I69="USD",S69,S69/#REF!)</f>
        <v>#VALUE!</v>
      </c>
      <c r="U69" s="5" t="e">
        <f aca="false">IF(I69="USD",M69,M69/#REF!)</f>
        <v>#VALUE!</v>
      </c>
      <c r="V69" s="4"/>
      <c r="W69" s="4"/>
      <c r="X69" s="4"/>
      <c r="Y69" s="4" t="str">
        <f aca="false">B69&amp;C69&amp;F69&amp;H69</f>
        <v/>
      </c>
      <c r="Z69" s="4" t="str">
        <f aca="false">IF(Y69='Input - Bookings'!Q665,"OK","Check")</f>
        <v>OK</v>
      </c>
      <c r="AA69" s="4"/>
      <c r="AB69" s="50"/>
      <c r="AC69" s="50"/>
      <c r="AD69" s="4"/>
      <c r="AE69" s="4"/>
      <c r="AF69" s="4"/>
      <c r="AG69" s="54"/>
      <c r="AH69" s="54"/>
      <c r="AI69" s="39"/>
      <c r="AJ69" s="39"/>
      <c r="AK69" s="4"/>
      <c r="AL69" s="39"/>
      <c r="AM69" s="48"/>
      <c r="AN69" s="49"/>
      <c r="AO69" s="50"/>
      <c r="AP69" s="50"/>
      <c r="AQ69" s="50"/>
      <c r="AR69" s="4"/>
      <c r="AS69" s="4"/>
    </row>
    <row r="70" customFormat="false" ht="12.75" hidden="false" customHeight="true" outlineLevel="0" collapsed="false">
      <c r="A70" s="33"/>
      <c r="B70" s="34"/>
      <c r="C70" s="34"/>
      <c r="D70" s="35"/>
      <c r="E70" s="35"/>
      <c r="F70" s="35"/>
      <c r="G70" s="35"/>
      <c r="H70" s="35"/>
      <c r="I70" s="35"/>
      <c r="J70" s="36"/>
      <c r="K70" s="6"/>
      <c r="L70" s="5"/>
      <c r="M70" s="5"/>
      <c r="N70" s="37"/>
      <c r="O70" s="38"/>
      <c r="P70" s="39" t="n">
        <f aca="false">IFERROR(IF(OR(B70&amp;C70="PAU",B70&amp;C70="AIN"),VLOOKUP(B70&amp;C70&amp;G70,#REF!,8,0),VLOOKUP(B70&amp;G70,#REF!,8,0)),0)</f>
        <v>0</v>
      </c>
      <c r="Q70" s="39" t="n">
        <f aca="false">N70-P70</f>
        <v>0</v>
      </c>
      <c r="R70" s="40" t="str">
        <f aca="false">IF(Q70&gt;=0%,"AOP",IF(Q70&gt;=-2%,"GM",IF(Q70&gt;=-6%,"MD","VP")))</f>
        <v>AOP</v>
      </c>
      <c r="S70" s="41" t="n">
        <f aca="false">K70*M70*(N70-P70)</f>
        <v>0</v>
      </c>
      <c r="T70" s="42" t="e">
        <f aca="false">IF(I70="USD",S70,S70/#REF!)</f>
        <v>#VALUE!</v>
      </c>
      <c r="U70" s="5" t="e">
        <f aca="false">IF(I70="USD",M70,M70/#REF!)</f>
        <v>#VALUE!</v>
      </c>
      <c r="V70" s="4"/>
      <c r="W70" s="4"/>
      <c r="X70" s="4"/>
      <c r="Y70" s="4" t="str">
        <f aca="false">B70&amp;C70&amp;F70&amp;H70</f>
        <v/>
      </c>
      <c r="Z70" s="4" t="str">
        <f aca="false">IF(Y70='Input - Bookings'!Q666,"OK","Check")</f>
        <v>OK</v>
      </c>
      <c r="AA70" s="4"/>
      <c r="AB70" s="50"/>
      <c r="AC70" s="50"/>
      <c r="AD70" s="4"/>
      <c r="AE70" s="4"/>
      <c r="AF70" s="4"/>
      <c r="AG70" s="54"/>
      <c r="AH70" s="54"/>
      <c r="AI70" s="39"/>
      <c r="AJ70" s="39"/>
      <c r="AK70" s="4"/>
      <c r="AL70" s="39"/>
      <c r="AM70" s="48"/>
      <c r="AN70" s="49"/>
      <c r="AO70" s="50"/>
      <c r="AP70" s="50"/>
      <c r="AQ70" s="50"/>
      <c r="AR70" s="4"/>
      <c r="AS70" s="4"/>
    </row>
    <row r="71" customFormat="false" ht="12.75" hidden="false" customHeight="true" outlineLevel="0" collapsed="false">
      <c r="A71" s="33"/>
      <c r="B71" s="34"/>
      <c r="C71" s="34"/>
      <c r="D71" s="35"/>
      <c r="E71" s="35"/>
      <c r="F71" s="35"/>
      <c r="G71" s="35"/>
      <c r="H71" s="35"/>
      <c r="I71" s="35"/>
      <c r="J71" s="36"/>
      <c r="K71" s="6"/>
      <c r="L71" s="5"/>
      <c r="M71" s="5"/>
      <c r="N71" s="37"/>
      <c r="O71" s="38"/>
      <c r="P71" s="39" t="n">
        <f aca="false">IFERROR(IF(OR(B71&amp;C71="PAU",B71&amp;C71="AIN"),VLOOKUP(B71&amp;C71&amp;G71,#REF!,8,0),VLOOKUP(B71&amp;G71,#REF!,8,0)),0)</f>
        <v>0</v>
      </c>
      <c r="Q71" s="39" t="n">
        <f aca="false">N71-P71</f>
        <v>0</v>
      </c>
      <c r="R71" s="40" t="str">
        <f aca="false">IF(Q71&gt;=0%,"AOP",IF(Q71&gt;=-2%,"GM",IF(Q71&gt;=-6%,"MD","VP")))</f>
        <v>AOP</v>
      </c>
      <c r="S71" s="41" t="n">
        <f aca="false">K71*M71*(N71-P71)</f>
        <v>0</v>
      </c>
      <c r="T71" s="42" t="e">
        <f aca="false">IF(I71="USD",S71,S71/#REF!)</f>
        <v>#VALUE!</v>
      </c>
      <c r="U71" s="5" t="e">
        <f aca="false">IF(I71="USD",M71,M71/#REF!)</f>
        <v>#VALUE!</v>
      </c>
      <c r="V71" s="4"/>
      <c r="W71" s="4"/>
      <c r="X71" s="4"/>
      <c r="Y71" s="4" t="str">
        <f aca="false">B71&amp;C71&amp;F71&amp;H71</f>
        <v/>
      </c>
      <c r="Z71" s="4" t="str">
        <f aca="false">IF(Y71='Input - Bookings'!Q667,"OK","Check")</f>
        <v>OK</v>
      </c>
      <c r="AA71" s="4"/>
      <c r="AB71" s="50"/>
      <c r="AC71" s="50"/>
      <c r="AD71" s="4"/>
      <c r="AE71" s="4"/>
      <c r="AF71" s="4"/>
      <c r="AG71" s="54"/>
      <c r="AH71" s="54"/>
      <c r="AI71" s="39"/>
      <c r="AJ71" s="39"/>
      <c r="AK71" s="4"/>
      <c r="AL71" s="39"/>
      <c r="AM71" s="48"/>
      <c r="AN71" s="49"/>
      <c r="AO71" s="50"/>
      <c r="AP71" s="50"/>
      <c r="AQ71" s="50"/>
      <c r="AR71" s="4"/>
      <c r="AS71" s="4"/>
    </row>
    <row r="72" customFormat="false" ht="12.75" hidden="false" customHeight="true" outlineLevel="0" collapsed="false">
      <c r="A72" s="33"/>
      <c r="B72" s="34"/>
      <c r="C72" s="34"/>
      <c r="D72" s="35"/>
      <c r="E72" s="35"/>
      <c r="F72" s="35"/>
      <c r="G72" s="35"/>
      <c r="H72" s="35"/>
      <c r="I72" s="35"/>
      <c r="J72" s="36"/>
      <c r="K72" s="6"/>
      <c r="L72" s="5"/>
      <c r="M72" s="5"/>
      <c r="N72" s="37"/>
      <c r="O72" s="38"/>
      <c r="P72" s="39" t="n">
        <f aca="false">IFERROR(IF(OR(B72&amp;C72="PAU",B72&amp;C72="AIN"),VLOOKUP(B72&amp;C72&amp;G72,#REF!,8,0),VLOOKUP(B72&amp;G72,#REF!,8,0)),0)</f>
        <v>0</v>
      </c>
      <c r="Q72" s="39" t="n">
        <f aca="false">N72-P72</f>
        <v>0</v>
      </c>
      <c r="R72" s="40" t="str">
        <f aca="false">IF(Q72&gt;=0%,"AOP",IF(Q72&gt;=-2%,"GM",IF(Q72&gt;=-6%,"MD","VP")))</f>
        <v>AOP</v>
      </c>
      <c r="S72" s="41" t="n">
        <f aca="false">K72*M72*(N72-P72)</f>
        <v>0</v>
      </c>
      <c r="T72" s="42" t="e">
        <f aca="false">IF(I72="USD",S72,S72/#REF!)</f>
        <v>#VALUE!</v>
      </c>
      <c r="U72" s="5" t="e">
        <f aca="false">IF(I72="USD",M72,M72/#REF!)</f>
        <v>#VALUE!</v>
      </c>
      <c r="V72" s="4"/>
      <c r="W72" s="4"/>
      <c r="X72" s="4"/>
      <c r="Y72" s="4" t="str">
        <f aca="false">B72&amp;C72&amp;F72&amp;H72</f>
        <v/>
      </c>
      <c r="Z72" s="4" t="str">
        <f aca="false">IF(Y72='Input - Bookings'!Q228,"OK","Check")</f>
        <v>OK</v>
      </c>
      <c r="AA72" s="4"/>
      <c r="AB72" s="50"/>
      <c r="AC72" s="50"/>
      <c r="AD72" s="4"/>
      <c r="AE72" s="4"/>
      <c r="AF72" s="4"/>
      <c r="AG72" s="54"/>
      <c r="AH72" s="54"/>
      <c r="AI72" s="39"/>
      <c r="AJ72" s="39"/>
      <c r="AK72" s="4"/>
      <c r="AL72" s="39"/>
      <c r="AM72" s="48"/>
      <c r="AN72" s="49"/>
      <c r="AO72" s="50"/>
      <c r="AP72" s="50"/>
      <c r="AQ72" s="50"/>
      <c r="AR72" s="4"/>
      <c r="AS72" s="4"/>
    </row>
    <row r="73" customFormat="false" ht="12.75" hidden="false" customHeight="true" outlineLevel="0" collapsed="false">
      <c r="A73" s="33"/>
      <c r="B73" s="34"/>
      <c r="C73" s="34"/>
      <c r="D73" s="35"/>
      <c r="E73" s="35"/>
      <c r="F73" s="35"/>
      <c r="G73" s="35"/>
      <c r="H73" s="35"/>
      <c r="I73" s="35"/>
      <c r="J73" s="36"/>
      <c r="K73" s="6"/>
      <c r="L73" s="5"/>
      <c r="M73" s="5"/>
      <c r="N73" s="37"/>
      <c r="O73" s="38"/>
      <c r="P73" s="39" t="n">
        <f aca="false">IFERROR(IF(OR(B73&amp;C73="PAU",B73&amp;C73="AIN"),VLOOKUP(B73&amp;C73&amp;G73,#REF!,8,0),VLOOKUP(B73&amp;G73,#REF!,8,0)),0)</f>
        <v>0</v>
      </c>
      <c r="Q73" s="39" t="n">
        <f aca="false">N73-P73</f>
        <v>0</v>
      </c>
      <c r="R73" s="40" t="str">
        <f aca="false">IF(Q73&gt;=0%,"AOP",IF(Q73&gt;=-2%,"GM",IF(Q73&gt;=-6%,"MD","VP")))</f>
        <v>AOP</v>
      </c>
      <c r="S73" s="41" t="n">
        <f aca="false">K73*M73*(N73-P73)</f>
        <v>0</v>
      </c>
      <c r="T73" s="42" t="e">
        <f aca="false">IF(I73="USD",S73,S73/#REF!)</f>
        <v>#VALUE!</v>
      </c>
      <c r="U73" s="5" t="e">
        <f aca="false">IF(I73="USD",M73,M73/#REF!)</f>
        <v>#VALUE!</v>
      </c>
      <c r="V73" s="4"/>
      <c r="W73" s="4"/>
      <c r="X73" s="4"/>
      <c r="Y73" s="4" t="str">
        <f aca="false">B73&amp;C73&amp;F73&amp;H73</f>
        <v/>
      </c>
      <c r="Z73" s="4" t="str">
        <f aca="false">IF(Y73='Input - Bookings'!Q227,"OK","Check")</f>
        <v>OK</v>
      </c>
      <c r="AA73" s="4"/>
      <c r="AB73" s="50"/>
      <c r="AC73" s="50"/>
      <c r="AD73" s="4"/>
      <c r="AE73" s="4"/>
      <c r="AF73" s="4"/>
      <c r="AG73" s="54"/>
      <c r="AH73" s="54"/>
      <c r="AI73" s="39"/>
      <c r="AJ73" s="39"/>
      <c r="AK73" s="4"/>
      <c r="AL73" s="39"/>
      <c r="AM73" s="48"/>
      <c r="AN73" s="49"/>
      <c r="AO73" s="50"/>
      <c r="AP73" s="50"/>
      <c r="AQ73" s="50"/>
      <c r="AR73" s="4"/>
      <c r="AS73" s="4"/>
    </row>
    <row r="74" customFormat="false" ht="12.75" hidden="false" customHeight="true" outlineLevel="0" collapsed="false">
      <c r="A74" s="33"/>
      <c r="B74" s="34"/>
      <c r="C74" s="34"/>
      <c r="D74" s="35"/>
      <c r="E74" s="35"/>
      <c r="F74" s="35"/>
      <c r="G74" s="35"/>
      <c r="H74" s="35"/>
      <c r="I74" s="35"/>
      <c r="J74" s="36"/>
      <c r="K74" s="6"/>
      <c r="L74" s="5"/>
      <c r="M74" s="5"/>
      <c r="N74" s="37"/>
      <c r="O74" s="38"/>
      <c r="P74" s="39" t="n">
        <f aca="false">IFERROR(IF(OR(B74&amp;C74="PAU",B74&amp;C74="AIN"),VLOOKUP(B74&amp;C74&amp;G74,#REF!,8,0),VLOOKUP(B74&amp;G74,#REF!,8,0)),0)</f>
        <v>0</v>
      </c>
      <c r="Q74" s="39" t="n">
        <f aca="false">N74-P74</f>
        <v>0</v>
      </c>
      <c r="R74" s="40" t="str">
        <f aca="false">IF(Q74&gt;=0%,"AOP",IF(Q74&gt;=-2%,"GM",IF(Q74&gt;=-6%,"MD","VP")))</f>
        <v>AOP</v>
      </c>
      <c r="S74" s="41" t="n">
        <f aca="false">K74*M74*(N74-P74)</f>
        <v>0</v>
      </c>
      <c r="T74" s="42" t="e">
        <f aca="false">IF(I74="USD",S74,S74/#REF!)</f>
        <v>#VALUE!</v>
      </c>
      <c r="U74" s="5" t="e">
        <f aca="false">IF(I74="USD",M74,M74/#REF!)</f>
        <v>#VALUE!</v>
      </c>
      <c r="V74" s="4"/>
      <c r="W74" s="4"/>
      <c r="X74" s="4"/>
      <c r="Y74" s="4" t="str">
        <f aca="false">B74&amp;C74&amp;F74&amp;H74</f>
        <v/>
      </c>
      <c r="Z74" s="4" t="str">
        <f aca="false">IF(Y74='Input - Bookings'!Q226,"OK","Check")</f>
        <v>OK</v>
      </c>
      <c r="AA74" s="4"/>
      <c r="AB74" s="50"/>
      <c r="AC74" s="50"/>
      <c r="AD74" s="4"/>
      <c r="AE74" s="4"/>
      <c r="AF74" s="4"/>
      <c r="AG74" s="54"/>
      <c r="AH74" s="54"/>
      <c r="AI74" s="39"/>
      <c r="AJ74" s="39"/>
      <c r="AK74" s="4"/>
      <c r="AL74" s="39"/>
      <c r="AM74" s="48"/>
      <c r="AN74" s="49"/>
      <c r="AO74" s="50"/>
      <c r="AP74" s="50"/>
      <c r="AQ74" s="50"/>
      <c r="AR74" s="4"/>
      <c r="AS74" s="4"/>
    </row>
    <row r="75" customFormat="false" ht="12.75" hidden="false" customHeight="true" outlineLevel="0" collapsed="false">
      <c r="A75" s="33"/>
      <c r="B75" s="34"/>
      <c r="C75" s="34"/>
      <c r="D75" s="35"/>
      <c r="E75" s="35"/>
      <c r="F75" s="35"/>
      <c r="G75" s="35"/>
      <c r="H75" s="35"/>
      <c r="I75" s="35"/>
      <c r="J75" s="36"/>
      <c r="K75" s="6"/>
      <c r="L75" s="5"/>
      <c r="M75" s="5"/>
      <c r="N75" s="37"/>
      <c r="O75" s="38"/>
      <c r="P75" s="39" t="n">
        <f aca="false">IFERROR(IF(OR(B75&amp;C75="PAU",B75&amp;C75="AIN"),VLOOKUP(B75&amp;C75&amp;G75,#REF!,8,0),VLOOKUP(B75&amp;G75,#REF!,8,0)),0)</f>
        <v>0</v>
      </c>
      <c r="Q75" s="39" t="n">
        <f aca="false">N75-P75</f>
        <v>0</v>
      </c>
      <c r="R75" s="40" t="str">
        <f aca="false">IF(Q75&gt;=0%,"AOP",IF(Q75&gt;=-2%,"GM",IF(Q75&gt;=-6%,"MD","VP")))</f>
        <v>AOP</v>
      </c>
      <c r="S75" s="41" t="n">
        <f aca="false">K75*M75*(N75-P75)</f>
        <v>0</v>
      </c>
      <c r="T75" s="42" t="e">
        <f aca="false">IF(I75="USD",S75,S75/#REF!)</f>
        <v>#VALUE!</v>
      </c>
      <c r="U75" s="5" t="e">
        <f aca="false">IF(I75="USD",M75,M75/#REF!)</f>
        <v>#VALUE!</v>
      </c>
      <c r="V75" s="4"/>
      <c r="W75" s="4"/>
      <c r="X75" s="4"/>
      <c r="Y75" s="4" t="str">
        <f aca="false">B75&amp;C75&amp;F75&amp;H75</f>
        <v/>
      </c>
      <c r="Z75" s="4" t="str">
        <f aca="false">IF(Y75='Input - Bookings'!Q225,"OK","Check")</f>
        <v>OK</v>
      </c>
      <c r="AA75" s="4"/>
      <c r="AB75" s="50"/>
      <c r="AC75" s="50"/>
      <c r="AD75" s="4"/>
      <c r="AE75" s="4"/>
      <c r="AF75" s="4"/>
      <c r="AG75" s="54"/>
      <c r="AH75" s="54"/>
      <c r="AI75" s="39"/>
      <c r="AJ75" s="39"/>
      <c r="AK75" s="4"/>
      <c r="AL75" s="39"/>
      <c r="AM75" s="48"/>
      <c r="AN75" s="49"/>
      <c r="AO75" s="50"/>
      <c r="AP75" s="50"/>
      <c r="AQ75" s="50"/>
      <c r="AR75" s="4"/>
      <c r="AS75" s="4"/>
    </row>
    <row r="76" customFormat="false" ht="12.75" hidden="false" customHeight="true" outlineLevel="0" collapsed="false">
      <c r="A76" s="33"/>
      <c r="B76" s="34"/>
      <c r="C76" s="34"/>
      <c r="D76" s="35"/>
      <c r="E76" s="35"/>
      <c r="F76" s="35"/>
      <c r="G76" s="35"/>
      <c r="H76" s="35"/>
      <c r="I76" s="35"/>
      <c r="J76" s="36"/>
      <c r="K76" s="6"/>
      <c r="L76" s="5"/>
      <c r="M76" s="5"/>
      <c r="N76" s="37"/>
      <c r="O76" s="38"/>
      <c r="P76" s="39" t="n">
        <f aca="false">IFERROR(IF(OR(B76&amp;C76="PAU",B76&amp;C76="AIN"),VLOOKUP(B76&amp;C76&amp;G76,#REF!,8,0),VLOOKUP(B76&amp;G76,#REF!,8,0)),0)</f>
        <v>0</v>
      </c>
      <c r="Q76" s="39" t="n">
        <f aca="false">N76-P76</f>
        <v>0</v>
      </c>
      <c r="R76" s="40" t="str">
        <f aca="false">IF(Q76&gt;=0%,"AOP",IF(Q76&gt;=-2%,"GM",IF(Q76&gt;=-6%,"MD","VP")))</f>
        <v>AOP</v>
      </c>
      <c r="S76" s="41" t="n">
        <f aca="false">K76*M76*(N76-P76)</f>
        <v>0</v>
      </c>
      <c r="T76" s="42" t="e">
        <f aca="false">IF(I76="USD",S76,S76/#REF!)</f>
        <v>#VALUE!</v>
      </c>
      <c r="U76" s="5" t="e">
        <f aca="false">IF(I76="USD",M76,M76/#REF!)</f>
        <v>#VALUE!</v>
      </c>
      <c r="V76" s="4"/>
      <c r="W76" s="4"/>
      <c r="X76" s="4"/>
      <c r="Y76" s="4" t="str">
        <f aca="false">B76&amp;C76&amp;F76&amp;H76</f>
        <v/>
      </c>
      <c r="Z76" s="4" t="str">
        <f aca="false">IF(Y76='Input - Bookings'!Q224,"OK","Check")</f>
        <v>OK</v>
      </c>
      <c r="AA76" s="4"/>
      <c r="AB76" s="50"/>
      <c r="AC76" s="50"/>
      <c r="AD76" s="4"/>
      <c r="AE76" s="4"/>
      <c r="AF76" s="4"/>
      <c r="AG76" s="54"/>
      <c r="AH76" s="54"/>
      <c r="AI76" s="39"/>
      <c r="AJ76" s="39"/>
      <c r="AK76" s="4"/>
      <c r="AL76" s="39"/>
      <c r="AM76" s="48"/>
      <c r="AN76" s="49"/>
      <c r="AO76" s="50"/>
      <c r="AP76" s="50"/>
      <c r="AQ76" s="50"/>
      <c r="AR76" s="4"/>
      <c r="AS76" s="4"/>
    </row>
    <row r="77" customFormat="false" ht="12.75" hidden="false" customHeight="true" outlineLevel="0" collapsed="false">
      <c r="A77" s="33"/>
      <c r="B77" s="34"/>
      <c r="C77" s="34"/>
      <c r="D77" s="35"/>
      <c r="E77" s="35"/>
      <c r="F77" s="35"/>
      <c r="G77" s="35"/>
      <c r="H77" s="35"/>
      <c r="I77" s="35"/>
      <c r="J77" s="36"/>
      <c r="K77" s="6"/>
      <c r="L77" s="5"/>
      <c r="M77" s="5"/>
      <c r="N77" s="37"/>
      <c r="O77" s="38"/>
      <c r="P77" s="39" t="n">
        <f aca="false">IFERROR(IF(OR(B77&amp;C77="PAU",B77&amp;C77="AIN"),VLOOKUP(B77&amp;C77&amp;G77,#REF!,8,0),VLOOKUP(B77&amp;G77,#REF!,8,0)),0)</f>
        <v>0</v>
      </c>
      <c r="Q77" s="39" t="n">
        <f aca="false">N77-P77</f>
        <v>0</v>
      </c>
      <c r="R77" s="40" t="str">
        <f aca="false">IF(Q77&gt;=0%,"AOP",IF(Q77&gt;=-2%,"GM",IF(Q77&gt;=-6%,"MD","VP")))</f>
        <v>AOP</v>
      </c>
      <c r="S77" s="41" t="n">
        <f aca="false">K77*M77*(N77-P77)</f>
        <v>0</v>
      </c>
      <c r="T77" s="42" t="e">
        <f aca="false">IF(I77="USD",S77,S77/#REF!)</f>
        <v>#VALUE!</v>
      </c>
      <c r="U77" s="5" t="e">
        <f aca="false">IF(I77="USD",M77,M77/#REF!)</f>
        <v>#VALUE!</v>
      </c>
      <c r="V77" s="4"/>
      <c r="W77" s="4"/>
      <c r="X77" s="4"/>
      <c r="Y77" s="4" t="str">
        <f aca="false">B77&amp;C77&amp;F77&amp;H77</f>
        <v/>
      </c>
      <c r="Z77" s="4" t="str">
        <f aca="false">IF(Y77='Input - Bookings'!Q673,"OK","Check")</f>
        <v>OK</v>
      </c>
      <c r="AA77" s="4"/>
      <c r="AB77" s="50"/>
      <c r="AC77" s="50"/>
      <c r="AD77" s="4"/>
      <c r="AE77" s="4"/>
      <c r="AF77" s="4"/>
      <c r="AG77" s="54"/>
      <c r="AH77" s="54"/>
      <c r="AI77" s="39"/>
      <c r="AJ77" s="39"/>
      <c r="AK77" s="4"/>
      <c r="AL77" s="39"/>
      <c r="AM77" s="48"/>
      <c r="AN77" s="49"/>
      <c r="AO77" s="50"/>
      <c r="AP77" s="50"/>
      <c r="AQ77" s="50"/>
      <c r="AR77" s="4"/>
      <c r="AS77" s="4"/>
    </row>
    <row r="78" customFormat="false" ht="12.75" hidden="false" customHeight="true" outlineLevel="0" collapsed="false">
      <c r="A78" s="33"/>
      <c r="B78" s="34"/>
      <c r="C78" s="34"/>
      <c r="D78" s="35"/>
      <c r="E78" s="35"/>
      <c r="F78" s="35"/>
      <c r="G78" s="35"/>
      <c r="H78" s="35"/>
      <c r="I78" s="35"/>
      <c r="J78" s="36"/>
      <c r="K78" s="6"/>
      <c r="L78" s="5"/>
      <c r="M78" s="5"/>
      <c r="N78" s="37"/>
      <c r="O78" s="38"/>
      <c r="P78" s="39" t="n">
        <f aca="false">IFERROR(IF(OR(B78&amp;C78="PAU",B78&amp;C78="AIN"),VLOOKUP(B78&amp;C78&amp;G78,#REF!,8,0),VLOOKUP(B78&amp;G78,#REF!,8,0)),0)</f>
        <v>0</v>
      </c>
      <c r="Q78" s="39" t="n">
        <f aca="false">N78-P78</f>
        <v>0</v>
      </c>
      <c r="R78" s="40" t="str">
        <f aca="false">IF(Q78&gt;=0%,"AOP",IF(Q78&gt;=-2%,"GM",IF(Q78&gt;=-6%,"MD","VP")))</f>
        <v>AOP</v>
      </c>
      <c r="S78" s="41" t="n">
        <f aca="false">K78*M78*(N78-P78)</f>
        <v>0</v>
      </c>
      <c r="T78" s="42" t="e">
        <f aca="false">IF(I78="USD",S78,S78/#REF!)</f>
        <v>#VALUE!</v>
      </c>
      <c r="U78" s="5" t="e">
        <f aca="false">IF(I78="USD",M78,M78/#REF!)</f>
        <v>#VALUE!</v>
      </c>
      <c r="V78" s="4"/>
      <c r="W78" s="4"/>
      <c r="X78" s="4"/>
      <c r="Y78" s="4" t="str">
        <f aca="false">B78&amp;C78&amp;F78&amp;H78</f>
        <v/>
      </c>
      <c r="Z78" s="4" t="str">
        <f aca="false">IF(Y78='Input - Bookings'!Q674,"OK","Check")</f>
        <v>OK</v>
      </c>
      <c r="AA78" s="4"/>
      <c r="AB78" s="50"/>
      <c r="AC78" s="50"/>
      <c r="AD78" s="4"/>
      <c r="AE78" s="4"/>
      <c r="AF78" s="4"/>
      <c r="AG78" s="54"/>
      <c r="AH78" s="54"/>
      <c r="AI78" s="39"/>
      <c r="AJ78" s="39"/>
      <c r="AK78" s="4"/>
      <c r="AL78" s="39"/>
      <c r="AM78" s="48"/>
      <c r="AN78" s="49"/>
      <c r="AO78" s="50"/>
      <c r="AP78" s="50"/>
      <c r="AQ78" s="50"/>
      <c r="AR78" s="4"/>
      <c r="AS78" s="4"/>
    </row>
    <row r="79" customFormat="false" ht="12.75" hidden="false" customHeight="true" outlineLevel="0" collapsed="false">
      <c r="A79" s="33"/>
      <c r="B79" s="34"/>
      <c r="C79" s="34"/>
      <c r="D79" s="35"/>
      <c r="E79" s="35"/>
      <c r="F79" s="35"/>
      <c r="G79" s="35"/>
      <c r="H79" s="35"/>
      <c r="I79" s="35"/>
      <c r="J79" s="36"/>
      <c r="K79" s="6"/>
      <c r="L79" s="5"/>
      <c r="M79" s="5"/>
      <c r="N79" s="37"/>
      <c r="O79" s="38"/>
      <c r="P79" s="39" t="n">
        <f aca="false">IFERROR(IF(OR(B79&amp;C79="PAU",B79&amp;C79="AIN"),VLOOKUP(B79&amp;C79&amp;G79,#REF!,8,0),VLOOKUP(B79&amp;G79,#REF!,8,0)),0)</f>
        <v>0</v>
      </c>
      <c r="Q79" s="39" t="n">
        <f aca="false">N79-P79</f>
        <v>0</v>
      </c>
      <c r="R79" s="40" t="str">
        <f aca="false">IF(Q79&gt;=0%,"AOP",IF(Q79&gt;=-2%,"GM",IF(Q79&gt;=-6%,"MD","VP")))</f>
        <v>AOP</v>
      </c>
      <c r="S79" s="41" t="n">
        <f aca="false">K79*M79*(N79-P79)</f>
        <v>0</v>
      </c>
      <c r="T79" s="42" t="e">
        <f aca="false">IF(I79="USD",S79,S79/#REF!)</f>
        <v>#VALUE!</v>
      </c>
      <c r="U79" s="5" t="e">
        <f aca="false">IF(I79="USD",M79,M79/#REF!)</f>
        <v>#VALUE!</v>
      </c>
      <c r="V79" s="4"/>
      <c r="W79" s="4"/>
      <c r="X79" s="4"/>
      <c r="Y79" s="4" t="str">
        <f aca="false">B79&amp;C79&amp;F79&amp;H79</f>
        <v/>
      </c>
      <c r="Z79" s="4" t="str">
        <f aca="false">IF(Y79='Input - Bookings'!Q675,"OK","Check")</f>
        <v>OK</v>
      </c>
      <c r="AA79" s="4"/>
      <c r="AB79" s="50"/>
      <c r="AC79" s="50"/>
      <c r="AD79" s="4"/>
      <c r="AE79" s="4"/>
      <c r="AF79" s="4"/>
      <c r="AG79" s="54"/>
      <c r="AH79" s="54"/>
      <c r="AI79" s="39"/>
      <c r="AJ79" s="39"/>
      <c r="AK79" s="4"/>
      <c r="AL79" s="39"/>
      <c r="AM79" s="48"/>
      <c r="AN79" s="49"/>
      <c r="AO79" s="50"/>
      <c r="AP79" s="50"/>
      <c r="AQ79" s="50"/>
      <c r="AR79" s="4"/>
      <c r="AS79" s="4"/>
    </row>
    <row r="80" customFormat="false" ht="12.75" hidden="false" customHeight="true" outlineLevel="0" collapsed="false">
      <c r="A80" s="33"/>
      <c r="B80" s="34"/>
      <c r="C80" s="34"/>
      <c r="D80" s="35"/>
      <c r="E80" s="35"/>
      <c r="F80" s="35"/>
      <c r="G80" s="35"/>
      <c r="H80" s="35"/>
      <c r="I80" s="35"/>
      <c r="J80" s="36"/>
      <c r="K80" s="6"/>
      <c r="L80" s="5"/>
      <c r="M80" s="5"/>
      <c r="N80" s="37"/>
      <c r="O80" s="38"/>
      <c r="P80" s="39" t="n">
        <f aca="false">IFERROR(IF(OR(B80&amp;C80="PAU",B80&amp;C80="AIN"),VLOOKUP(B80&amp;C80&amp;G80,#REF!,8,0),VLOOKUP(B80&amp;G80,#REF!,8,0)),0)</f>
        <v>0</v>
      </c>
      <c r="Q80" s="39" t="n">
        <f aca="false">N80-P80</f>
        <v>0</v>
      </c>
      <c r="R80" s="40" t="str">
        <f aca="false">IF(Q80&gt;=0%,"AOP",IF(Q80&gt;=-2%,"GM",IF(Q80&gt;=-6%,"MD","VP")))</f>
        <v>AOP</v>
      </c>
      <c r="S80" s="41" t="n">
        <f aca="false">K80*M80*(N80-P80)</f>
        <v>0</v>
      </c>
      <c r="T80" s="42" t="e">
        <f aca="false">IF(I80="USD",S80,S80/#REF!)</f>
        <v>#VALUE!</v>
      </c>
      <c r="U80" s="5" t="e">
        <f aca="false">IF(I80="USD",M80,M80/#REF!)</f>
        <v>#VALUE!</v>
      </c>
      <c r="V80" s="4"/>
      <c r="W80" s="4"/>
      <c r="X80" s="4"/>
      <c r="Y80" s="4" t="str">
        <f aca="false">B80&amp;C80&amp;F80&amp;H80</f>
        <v/>
      </c>
      <c r="Z80" s="4" t="str">
        <f aca="false">IF(Y80='Input - Bookings'!Q676,"OK","Check")</f>
        <v>OK</v>
      </c>
      <c r="AA80" s="4"/>
      <c r="AB80" s="50"/>
      <c r="AC80" s="50"/>
      <c r="AD80" s="4"/>
      <c r="AE80" s="4"/>
      <c r="AF80" s="4"/>
      <c r="AG80" s="54"/>
      <c r="AH80" s="54"/>
      <c r="AI80" s="39"/>
      <c r="AJ80" s="39"/>
      <c r="AK80" s="4"/>
      <c r="AL80" s="39"/>
      <c r="AM80" s="48"/>
      <c r="AN80" s="49"/>
      <c r="AO80" s="50"/>
      <c r="AP80" s="50"/>
      <c r="AQ80" s="50"/>
      <c r="AR80" s="4"/>
      <c r="AS80" s="4"/>
    </row>
    <row r="81" customFormat="false" ht="12.75" hidden="false" customHeight="true" outlineLevel="0" collapsed="false">
      <c r="A81" s="33"/>
      <c r="B81" s="34"/>
      <c r="C81" s="34"/>
      <c r="D81" s="35"/>
      <c r="E81" s="35"/>
      <c r="F81" s="35"/>
      <c r="G81" s="35"/>
      <c r="H81" s="35"/>
      <c r="I81" s="35"/>
      <c r="J81" s="36"/>
      <c r="K81" s="6"/>
      <c r="L81" s="5"/>
      <c r="M81" s="5"/>
      <c r="N81" s="37"/>
      <c r="O81" s="38"/>
      <c r="P81" s="39" t="n">
        <f aca="false">IFERROR(IF(OR(B81&amp;C81="PAU",B81&amp;C81="AIN"),VLOOKUP(B81&amp;C81&amp;G81,#REF!,8,0),VLOOKUP(B81&amp;G81,#REF!,8,0)),0)</f>
        <v>0</v>
      </c>
      <c r="Q81" s="39" t="n">
        <f aca="false">N81-P81</f>
        <v>0</v>
      </c>
      <c r="R81" s="40" t="str">
        <f aca="false">IF(Q81&gt;=0%,"AOP",IF(Q81&gt;=-2%,"GM",IF(Q81&gt;=-6%,"MD","VP")))</f>
        <v>AOP</v>
      </c>
      <c r="S81" s="41" t="n">
        <f aca="false">K81*M81*(N81-P81)</f>
        <v>0</v>
      </c>
      <c r="T81" s="42" t="e">
        <f aca="false">IF(I81="USD",S81,S81/#REF!)</f>
        <v>#VALUE!</v>
      </c>
      <c r="U81" s="5" t="e">
        <f aca="false">IF(I81="USD",M81,M81/#REF!)</f>
        <v>#VALUE!</v>
      </c>
      <c r="V81" s="4"/>
      <c r="W81" s="4"/>
      <c r="X81" s="4"/>
      <c r="Y81" s="4" t="str">
        <f aca="false">B81&amp;C81&amp;F81&amp;H81</f>
        <v/>
      </c>
      <c r="Z81" s="4" t="str">
        <f aca="false">IF(Y81='Input - Bookings'!Q677,"OK","Check")</f>
        <v>OK</v>
      </c>
      <c r="AA81" s="4"/>
      <c r="AB81" s="50"/>
      <c r="AC81" s="50"/>
      <c r="AD81" s="4"/>
      <c r="AE81" s="4"/>
      <c r="AF81" s="4"/>
      <c r="AG81" s="54"/>
      <c r="AH81" s="54"/>
      <c r="AI81" s="39"/>
      <c r="AJ81" s="39"/>
      <c r="AK81" s="4"/>
      <c r="AL81" s="39"/>
      <c r="AM81" s="48"/>
      <c r="AN81" s="49"/>
      <c r="AO81" s="50"/>
      <c r="AP81" s="50"/>
      <c r="AQ81" s="50"/>
      <c r="AR81" s="4"/>
      <c r="AS81" s="4"/>
    </row>
    <row r="82" customFormat="false" ht="12.75" hidden="false" customHeight="true" outlineLevel="0" collapsed="false">
      <c r="A82" s="33"/>
      <c r="B82" s="34"/>
      <c r="C82" s="34"/>
      <c r="D82" s="35"/>
      <c r="E82" s="35"/>
      <c r="F82" s="35"/>
      <c r="G82" s="35"/>
      <c r="H82" s="35"/>
      <c r="I82" s="35"/>
      <c r="J82" s="36"/>
      <c r="K82" s="6"/>
      <c r="L82" s="5"/>
      <c r="M82" s="5"/>
      <c r="N82" s="37"/>
      <c r="O82" s="38"/>
      <c r="P82" s="39" t="n">
        <f aca="false">IFERROR(IF(OR(B82&amp;C82="PAU",B82&amp;C82="AIN"),VLOOKUP(B82&amp;C82&amp;G82,#REF!,8,0),VLOOKUP(B82&amp;G82,#REF!,8,0)),0)</f>
        <v>0</v>
      </c>
      <c r="Q82" s="39" t="n">
        <f aca="false">N82-P82</f>
        <v>0</v>
      </c>
      <c r="R82" s="40" t="str">
        <f aca="false">IF(Q82&gt;=0%,"AOP",IF(Q82&gt;=-2%,"GM",IF(Q82&gt;=-6%,"MD","VP")))</f>
        <v>AOP</v>
      </c>
      <c r="S82" s="41" t="n">
        <f aca="false">K82*M82*(N82-P82)</f>
        <v>0</v>
      </c>
      <c r="T82" s="42" t="e">
        <f aca="false">IF(I82="USD",S82,S82/#REF!)</f>
        <v>#VALUE!</v>
      </c>
      <c r="U82" s="5" t="e">
        <f aca="false">IF(I82="USD",M82,M82/#REF!)</f>
        <v>#VALUE!</v>
      </c>
      <c r="V82" s="4"/>
      <c r="W82" s="4"/>
      <c r="X82" s="4"/>
      <c r="Y82" s="4" t="str">
        <f aca="false">B82&amp;C82&amp;F82&amp;H82</f>
        <v/>
      </c>
      <c r="Z82" s="4" t="str">
        <f aca="false">IF(Y82='Input - Bookings'!Q678,"OK","Check")</f>
        <v>OK</v>
      </c>
      <c r="AA82" s="4"/>
      <c r="AB82" s="50"/>
      <c r="AC82" s="50"/>
      <c r="AD82" s="4"/>
      <c r="AE82" s="4"/>
      <c r="AF82" s="4"/>
      <c r="AG82" s="54"/>
      <c r="AH82" s="54"/>
      <c r="AI82" s="39"/>
      <c r="AJ82" s="39"/>
      <c r="AK82" s="4"/>
      <c r="AL82" s="39"/>
      <c r="AM82" s="48"/>
      <c r="AN82" s="49"/>
      <c r="AO82" s="50"/>
      <c r="AP82" s="50"/>
      <c r="AQ82" s="50"/>
      <c r="AR82" s="4"/>
      <c r="AS82" s="4"/>
    </row>
    <row r="83" customFormat="false" ht="12.75" hidden="false" customHeight="true" outlineLevel="0" collapsed="false">
      <c r="A83" s="33"/>
      <c r="B83" s="34"/>
      <c r="C83" s="34"/>
      <c r="D83" s="35"/>
      <c r="E83" s="35"/>
      <c r="F83" s="35"/>
      <c r="G83" s="35"/>
      <c r="H83" s="35"/>
      <c r="I83" s="35"/>
      <c r="J83" s="36"/>
      <c r="K83" s="6"/>
      <c r="L83" s="5"/>
      <c r="M83" s="5"/>
      <c r="N83" s="37"/>
      <c r="O83" s="38"/>
      <c r="P83" s="39" t="n">
        <f aca="false">IFERROR(IF(OR(B83&amp;C83="PAU",B83&amp;C83="AIN"),VLOOKUP(B83&amp;C83&amp;G83,#REF!,8,0),VLOOKUP(B83&amp;G83,#REF!,8,0)),0)</f>
        <v>0</v>
      </c>
      <c r="Q83" s="39" t="n">
        <f aca="false">N83-P83</f>
        <v>0</v>
      </c>
      <c r="R83" s="40" t="str">
        <f aca="false">IF(Q83&gt;=0%,"AOP",IF(Q83&gt;=-2%,"GM",IF(Q83&gt;=-6%,"MD","VP")))</f>
        <v>AOP</v>
      </c>
      <c r="S83" s="41" t="n">
        <f aca="false">K83*M83*(N83-P83)</f>
        <v>0</v>
      </c>
      <c r="T83" s="42" t="e">
        <f aca="false">IF(I83="USD",S83,S83/#REF!)</f>
        <v>#VALUE!</v>
      </c>
      <c r="U83" s="5" t="e">
        <f aca="false">IF(I83="USD",M83,M83/#REF!)</f>
        <v>#VALUE!</v>
      </c>
      <c r="V83" s="4"/>
      <c r="W83" s="4"/>
      <c r="X83" s="4"/>
      <c r="Y83" s="4" t="str">
        <f aca="false">B83&amp;C83&amp;F83&amp;H83</f>
        <v/>
      </c>
      <c r="Z83" s="4" t="str">
        <f aca="false">IF(Y83='Input - Bookings'!Q679,"OK","Check")</f>
        <v>OK</v>
      </c>
      <c r="AA83" s="4"/>
      <c r="AB83" s="50"/>
      <c r="AC83" s="50"/>
      <c r="AD83" s="4"/>
      <c r="AE83" s="4"/>
      <c r="AF83" s="4"/>
      <c r="AG83" s="54"/>
      <c r="AH83" s="54"/>
      <c r="AI83" s="39"/>
      <c r="AJ83" s="39"/>
      <c r="AK83" s="4"/>
      <c r="AL83" s="39"/>
      <c r="AM83" s="48"/>
      <c r="AN83" s="49"/>
      <c r="AO83" s="50"/>
      <c r="AP83" s="50"/>
      <c r="AQ83" s="50"/>
      <c r="AR83" s="4"/>
      <c r="AS83" s="4"/>
    </row>
    <row r="84" customFormat="false" ht="12.75" hidden="false" customHeight="true" outlineLevel="0" collapsed="false">
      <c r="A84" s="33"/>
      <c r="B84" s="34"/>
      <c r="C84" s="34"/>
      <c r="D84" s="35"/>
      <c r="E84" s="35"/>
      <c r="F84" s="35"/>
      <c r="G84" s="35"/>
      <c r="H84" s="35"/>
      <c r="I84" s="35"/>
      <c r="J84" s="36"/>
      <c r="K84" s="6"/>
      <c r="L84" s="5"/>
      <c r="M84" s="5"/>
      <c r="N84" s="37"/>
      <c r="O84" s="38"/>
      <c r="P84" s="39" t="n">
        <f aca="false">IFERROR(IF(OR(B84&amp;C84="PAU",B84&amp;C84="AIN"),VLOOKUP(B84&amp;C84&amp;G84,#REF!,8,0),VLOOKUP(B84&amp;G84,#REF!,8,0)),0)</f>
        <v>0</v>
      </c>
      <c r="Q84" s="39" t="n">
        <f aca="false">N84-P84</f>
        <v>0</v>
      </c>
      <c r="R84" s="40" t="str">
        <f aca="false">IF(Q84&gt;=0%,"AOP",IF(Q84&gt;=-2%,"GM",IF(Q84&gt;=-6%,"MD","VP")))</f>
        <v>AOP</v>
      </c>
      <c r="S84" s="41" t="n">
        <f aca="false">K84*M84*(N84-P84)</f>
        <v>0</v>
      </c>
      <c r="T84" s="42" t="e">
        <f aca="false">IF(I84="USD",S84,S84/#REF!)</f>
        <v>#VALUE!</v>
      </c>
      <c r="U84" s="5" t="e">
        <f aca="false">IF(I84="USD",M84,M84/#REF!)</f>
        <v>#VALUE!</v>
      </c>
      <c r="V84" s="4"/>
      <c r="W84" s="4"/>
      <c r="X84" s="4"/>
      <c r="Y84" s="4" t="str">
        <f aca="false">B84&amp;C84&amp;F84&amp;H84</f>
        <v/>
      </c>
      <c r="Z84" s="4" t="str">
        <f aca="false">IF(Y84='Input - Bookings'!Q680,"OK","Check")</f>
        <v>OK</v>
      </c>
      <c r="AA84" s="4"/>
      <c r="AB84" s="50"/>
      <c r="AC84" s="50"/>
      <c r="AD84" s="4"/>
      <c r="AE84" s="4"/>
      <c r="AF84" s="4"/>
      <c r="AG84" s="54"/>
      <c r="AH84" s="54"/>
      <c r="AI84" s="39"/>
      <c r="AJ84" s="39"/>
      <c r="AK84" s="4"/>
      <c r="AL84" s="39"/>
      <c r="AM84" s="48"/>
      <c r="AN84" s="49"/>
      <c r="AO84" s="50"/>
      <c r="AP84" s="50"/>
      <c r="AQ84" s="50"/>
      <c r="AR84" s="4"/>
      <c r="AS84" s="4"/>
    </row>
    <row r="85" customFormat="false" ht="12.75" hidden="false" customHeight="true" outlineLevel="0" collapsed="false">
      <c r="A85" s="33"/>
      <c r="B85" s="34"/>
      <c r="C85" s="34"/>
      <c r="D85" s="35"/>
      <c r="E85" s="35"/>
      <c r="F85" s="35"/>
      <c r="G85" s="35"/>
      <c r="H85" s="35"/>
      <c r="I85" s="35"/>
      <c r="J85" s="36"/>
      <c r="K85" s="6"/>
      <c r="L85" s="5"/>
      <c r="M85" s="5"/>
      <c r="N85" s="37"/>
      <c r="O85" s="38"/>
      <c r="P85" s="39" t="n">
        <f aca="false">IFERROR(IF(OR(B85&amp;C85="PAU",B85&amp;C85="AIN"),VLOOKUP(B85&amp;C85&amp;G85,#REF!,8,0),VLOOKUP(B85&amp;G85,#REF!,8,0)),0)</f>
        <v>0</v>
      </c>
      <c r="Q85" s="39" t="n">
        <f aca="false">N85-P85</f>
        <v>0</v>
      </c>
      <c r="R85" s="40" t="str">
        <f aca="false">IF(Q85&gt;=0%,"AOP",IF(Q85&gt;=-2%,"GM",IF(Q85&gt;=-6%,"MD","VP")))</f>
        <v>AOP</v>
      </c>
      <c r="S85" s="41" t="n">
        <f aca="false">K85*M85*(N85-P85)</f>
        <v>0</v>
      </c>
      <c r="T85" s="42" t="e">
        <f aca="false">IF(I85="USD",S85,S85/#REF!)</f>
        <v>#VALUE!</v>
      </c>
      <c r="U85" s="5" t="e">
        <f aca="false">IF(I85="USD",M85,M85/#REF!)</f>
        <v>#VALUE!</v>
      </c>
      <c r="V85" s="4"/>
      <c r="W85" s="4"/>
      <c r="X85" s="4"/>
      <c r="Y85" s="4" t="str">
        <f aca="false">B85&amp;C85&amp;F85&amp;H85</f>
        <v/>
      </c>
      <c r="Z85" s="4" t="str">
        <f aca="false">IF(Y85='Input - Bookings'!Q681,"OK","Check")</f>
        <v>OK</v>
      </c>
      <c r="AA85" s="4"/>
      <c r="AB85" s="50"/>
      <c r="AC85" s="50"/>
      <c r="AD85" s="4"/>
      <c r="AE85" s="4"/>
      <c r="AF85" s="4"/>
      <c r="AG85" s="54"/>
      <c r="AH85" s="54"/>
      <c r="AI85" s="39"/>
      <c r="AJ85" s="39"/>
      <c r="AK85" s="4"/>
      <c r="AL85" s="39"/>
      <c r="AM85" s="48"/>
      <c r="AN85" s="49"/>
      <c r="AO85" s="50"/>
      <c r="AP85" s="50"/>
      <c r="AQ85" s="50"/>
      <c r="AR85" s="4"/>
      <c r="AS85" s="4"/>
    </row>
    <row r="86" customFormat="false" ht="12.75" hidden="false" customHeight="true" outlineLevel="0" collapsed="false">
      <c r="A86" s="33"/>
      <c r="B86" s="34"/>
      <c r="C86" s="34"/>
      <c r="D86" s="35"/>
      <c r="E86" s="35"/>
      <c r="F86" s="35"/>
      <c r="G86" s="35"/>
      <c r="H86" s="35"/>
      <c r="I86" s="35"/>
      <c r="J86" s="36"/>
      <c r="K86" s="6"/>
      <c r="L86" s="5"/>
      <c r="M86" s="5"/>
      <c r="N86" s="37"/>
      <c r="O86" s="38"/>
      <c r="P86" s="39" t="n">
        <f aca="false">IFERROR(IF(OR(B86&amp;C86="PAU",B86&amp;C86="AIN"),VLOOKUP(B86&amp;C86&amp;G86,#REF!,8,0),VLOOKUP(B86&amp;G86,#REF!,8,0)),0)</f>
        <v>0</v>
      </c>
      <c r="Q86" s="39" t="n">
        <f aca="false">N86-P86</f>
        <v>0</v>
      </c>
      <c r="R86" s="40" t="str">
        <f aca="false">IF(Q86&gt;=0%,"AOP",IF(Q86&gt;=-2%,"GM",IF(Q86&gt;=-6%,"MD","VP")))</f>
        <v>AOP</v>
      </c>
      <c r="S86" s="41" t="n">
        <f aca="false">K86*M86*(N86-P86)</f>
        <v>0</v>
      </c>
      <c r="T86" s="42" t="e">
        <f aca="false">IF(I86="USD",S86,S86/#REF!)</f>
        <v>#VALUE!</v>
      </c>
      <c r="U86" s="5" t="e">
        <f aca="false">IF(I86="USD",M86,M86/#REF!)</f>
        <v>#VALUE!</v>
      </c>
      <c r="V86" s="4"/>
      <c r="W86" s="4"/>
      <c r="X86" s="4"/>
      <c r="Y86" s="4" t="str">
        <f aca="false">B86&amp;C86&amp;F86&amp;H86</f>
        <v/>
      </c>
      <c r="Z86" s="4" t="str">
        <f aca="false">IF(Y86='Input - Bookings'!Q682,"OK","Check")</f>
        <v>OK</v>
      </c>
      <c r="AA86" s="4"/>
      <c r="AB86" s="50"/>
      <c r="AC86" s="50"/>
      <c r="AD86" s="4"/>
      <c r="AE86" s="4"/>
      <c r="AF86" s="4"/>
      <c r="AG86" s="54"/>
      <c r="AH86" s="54"/>
      <c r="AI86" s="39"/>
      <c r="AJ86" s="39"/>
      <c r="AK86" s="4"/>
      <c r="AL86" s="39"/>
      <c r="AM86" s="48"/>
      <c r="AN86" s="49"/>
      <c r="AO86" s="50"/>
      <c r="AP86" s="50"/>
      <c r="AQ86" s="50"/>
      <c r="AR86" s="4"/>
      <c r="AS86" s="4"/>
    </row>
    <row r="87" customFormat="false" ht="12.75" hidden="false" customHeight="true" outlineLevel="0" collapsed="false">
      <c r="A87" s="33"/>
      <c r="B87" s="34"/>
      <c r="C87" s="34"/>
      <c r="D87" s="35"/>
      <c r="E87" s="35"/>
      <c r="F87" s="35"/>
      <c r="G87" s="35"/>
      <c r="H87" s="35"/>
      <c r="I87" s="35"/>
      <c r="J87" s="36"/>
      <c r="K87" s="6"/>
      <c r="L87" s="5"/>
      <c r="M87" s="5"/>
      <c r="N87" s="37"/>
      <c r="O87" s="38"/>
      <c r="P87" s="39" t="n">
        <f aca="false">IFERROR(IF(OR(B87&amp;C87="PAU",B87&amp;C87="AIN"),VLOOKUP(B87&amp;C87&amp;G87,#REF!,8,0),VLOOKUP(B87&amp;G87,#REF!,8,0)),0)</f>
        <v>0</v>
      </c>
      <c r="Q87" s="39" t="n">
        <f aca="false">N87-P87</f>
        <v>0</v>
      </c>
      <c r="R87" s="40" t="str">
        <f aca="false">IF(Q87&gt;=0%,"AOP",IF(Q87&gt;=-2%,"GM",IF(Q87&gt;=-6%,"MD","VP")))</f>
        <v>AOP</v>
      </c>
      <c r="S87" s="41" t="n">
        <f aca="false">K87*M87*(N87-P87)</f>
        <v>0</v>
      </c>
      <c r="T87" s="42" t="e">
        <f aca="false">IF(I87="USD",S87,S87/#REF!)</f>
        <v>#VALUE!</v>
      </c>
      <c r="U87" s="5" t="e">
        <f aca="false">IF(I87="USD",M87,M87/#REF!)</f>
        <v>#VALUE!</v>
      </c>
      <c r="V87" s="4"/>
      <c r="W87" s="4"/>
      <c r="X87" s="4"/>
      <c r="Y87" s="4" t="str">
        <f aca="false">B87&amp;C87&amp;F87&amp;H87</f>
        <v/>
      </c>
      <c r="Z87" s="4" t="str">
        <f aca="false">IF(Y87='Input - Bookings'!Q683,"OK","Check")</f>
        <v>OK</v>
      </c>
      <c r="AA87" s="4"/>
      <c r="AB87" s="50"/>
      <c r="AC87" s="50"/>
      <c r="AD87" s="4"/>
      <c r="AE87" s="4"/>
      <c r="AF87" s="4"/>
      <c r="AG87" s="54"/>
      <c r="AH87" s="54"/>
      <c r="AI87" s="39"/>
      <c r="AJ87" s="39"/>
      <c r="AK87" s="4"/>
      <c r="AL87" s="39"/>
      <c r="AM87" s="48"/>
      <c r="AN87" s="49"/>
      <c r="AO87" s="50"/>
      <c r="AP87" s="50"/>
      <c r="AQ87" s="50"/>
      <c r="AR87" s="4"/>
      <c r="AS87" s="4"/>
    </row>
    <row r="88" customFormat="false" ht="12.75" hidden="false" customHeight="true" outlineLevel="0" collapsed="false">
      <c r="A88" s="33"/>
      <c r="B88" s="34"/>
      <c r="C88" s="34"/>
      <c r="D88" s="35"/>
      <c r="E88" s="35"/>
      <c r="F88" s="35"/>
      <c r="G88" s="35"/>
      <c r="H88" s="35"/>
      <c r="I88" s="35"/>
      <c r="J88" s="36"/>
      <c r="K88" s="6"/>
      <c r="L88" s="5"/>
      <c r="M88" s="5"/>
      <c r="N88" s="37"/>
      <c r="O88" s="38"/>
      <c r="P88" s="39" t="n">
        <f aca="false">IFERROR(IF(OR(B88&amp;C88="PAU",B88&amp;C88="AIN"),VLOOKUP(B88&amp;C88&amp;G88,#REF!,8,0),VLOOKUP(B88&amp;G88,#REF!,8,0)),0)</f>
        <v>0</v>
      </c>
      <c r="Q88" s="39" t="n">
        <f aca="false">N88-P88</f>
        <v>0</v>
      </c>
      <c r="R88" s="40" t="str">
        <f aca="false">IF(Q88&gt;=0%,"AOP",IF(Q88&gt;=-2%,"GM",IF(Q88&gt;=-6%,"MD","VP")))</f>
        <v>AOP</v>
      </c>
      <c r="S88" s="41" t="n">
        <f aca="false">K88*M88*(N88-P88)</f>
        <v>0</v>
      </c>
      <c r="T88" s="42" t="e">
        <f aca="false">IF(I88="USD",S88,S88/#REF!)</f>
        <v>#VALUE!</v>
      </c>
      <c r="U88" s="5" t="e">
        <f aca="false">IF(I88="USD",M88,M88/#REF!)</f>
        <v>#VALUE!</v>
      </c>
      <c r="V88" s="4"/>
      <c r="W88" s="4"/>
      <c r="X88" s="4"/>
      <c r="Y88" s="4" t="str">
        <f aca="false">B88&amp;C88&amp;F88&amp;H88</f>
        <v/>
      </c>
      <c r="Z88" s="4" t="str">
        <f aca="false">IF(Y88='Input - Bookings'!Q684,"OK","Check")</f>
        <v>OK</v>
      </c>
      <c r="AA88" s="4"/>
      <c r="AB88" s="50"/>
      <c r="AC88" s="50"/>
      <c r="AD88" s="4"/>
      <c r="AE88" s="4"/>
      <c r="AF88" s="4"/>
      <c r="AG88" s="54"/>
      <c r="AH88" s="54"/>
      <c r="AI88" s="39"/>
      <c r="AJ88" s="39"/>
      <c r="AK88" s="4"/>
      <c r="AL88" s="39"/>
      <c r="AM88" s="48"/>
      <c r="AN88" s="49"/>
      <c r="AO88" s="50"/>
      <c r="AP88" s="50"/>
      <c r="AQ88" s="50"/>
      <c r="AR88" s="4"/>
      <c r="AS88" s="4"/>
    </row>
    <row r="89" customFormat="false" ht="12.75" hidden="false" customHeight="true" outlineLevel="0" collapsed="false">
      <c r="A89" s="33"/>
      <c r="B89" s="34"/>
      <c r="C89" s="34"/>
      <c r="D89" s="35"/>
      <c r="E89" s="35"/>
      <c r="F89" s="35"/>
      <c r="G89" s="35"/>
      <c r="H89" s="35"/>
      <c r="I89" s="35"/>
      <c r="J89" s="36"/>
      <c r="K89" s="6"/>
      <c r="L89" s="5"/>
      <c r="M89" s="5"/>
      <c r="N89" s="37"/>
      <c r="O89" s="38"/>
      <c r="P89" s="39" t="n">
        <f aca="false">IFERROR(IF(OR(B89&amp;C89="PAU",B89&amp;C89="AIN"),VLOOKUP(B89&amp;C89&amp;G89,#REF!,8,0),VLOOKUP(B89&amp;G89,#REF!,8,0)),0)</f>
        <v>0</v>
      </c>
      <c r="Q89" s="39" t="n">
        <f aca="false">N89-P89</f>
        <v>0</v>
      </c>
      <c r="R89" s="40" t="str">
        <f aca="false">IF(Q89&gt;=0%,"AOP",IF(Q89&gt;=-2%,"GM",IF(Q89&gt;=-6%,"MD","VP")))</f>
        <v>AOP</v>
      </c>
      <c r="S89" s="41" t="n">
        <f aca="false">K89*M89*(N89-P89)</f>
        <v>0</v>
      </c>
      <c r="T89" s="42" t="e">
        <f aca="false">IF(I89="USD",S89,S89/#REF!)</f>
        <v>#VALUE!</v>
      </c>
      <c r="U89" s="5" t="e">
        <f aca="false">IF(I89="USD",M89,M89/#REF!)</f>
        <v>#VALUE!</v>
      </c>
      <c r="V89" s="4"/>
      <c r="W89" s="4"/>
      <c r="X89" s="4"/>
      <c r="Y89" s="4" t="str">
        <f aca="false">B89&amp;C89&amp;F89&amp;H89</f>
        <v/>
      </c>
      <c r="Z89" s="4" t="str">
        <f aca="false">IF(Y89='Input - Bookings'!Q685,"OK","Check")</f>
        <v>OK</v>
      </c>
      <c r="AA89" s="4"/>
      <c r="AB89" s="50"/>
      <c r="AC89" s="50"/>
      <c r="AD89" s="4"/>
      <c r="AE89" s="4"/>
      <c r="AF89" s="4"/>
      <c r="AG89" s="54"/>
      <c r="AH89" s="54"/>
      <c r="AI89" s="39"/>
      <c r="AJ89" s="39"/>
      <c r="AK89" s="4"/>
      <c r="AL89" s="39"/>
      <c r="AM89" s="48"/>
      <c r="AN89" s="49"/>
      <c r="AO89" s="50"/>
      <c r="AP89" s="50"/>
      <c r="AQ89" s="50"/>
      <c r="AR89" s="4"/>
      <c r="AS89" s="4"/>
    </row>
    <row r="90" customFormat="false" ht="12.75" hidden="false" customHeight="true" outlineLevel="0" collapsed="false">
      <c r="A90" s="33"/>
      <c r="B90" s="34"/>
      <c r="C90" s="34"/>
      <c r="D90" s="35"/>
      <c r="E90" s="35"/>
      <c r="F90" s="35"/>
      <c r="G90" s="35"/>
      <c r="H90" s="35"/>
      <c r="I90" s="35"/>
      <c r="J90" s="36"/>
      <c r="K90" s="6"/>
      <c r="L90" s="5"/>
      <c r="M90" s="5"/>
      <c r="N90" s="37"/>
      <c r="O90" s="38"/>
      <c r="P90" s="39" t="n">
        <f aca="false">IFERROR(IF(OR(B90&amp;C90="PAU",B90&amp;C90="AIN"),VLOOKUP(B90&amp;C90&amp;G90,#REF!,8,0),VLOOKUP(B90&amp;G90,#REF!,8,0)),0)</f>
        <v>0</v>
      </c>
      <c r="Q90" s="39" t="n">
        <f aca="false">N90-P90</f>
        <v>0</v>
      </c>
      <c r="R90" s="40" t="str">
        <f aca="false">IF(Q90&gt;=0%,"AOP",IF(Q90&gt;=-2%,"GM",IF(Q90&gt;=-6%,"MD","VP")))</f>
        <v>AOP</v>
      </c>
      <c r="S90" s="41" t="n">
        <f aca="false">K90*M90*(N90-P90)</f>
        <v>0</v>
      </c>
      <c r="T90" s="42" t="e">
        <f aca="false">IF(I90="USD",S90,S90/#REF!)</f>
        <v>#VALUE!</v>
      </c>
      <c r="U90" s="5" t="e">
        <f aca="false">IF(I90="USD",M90,M90/#REF!)</f>
        <v>#VALUE!</v>
      </c>
      <c r="V90" s="4"/>
      <c r="W90" s="4"/>
      <c r="X90" s="4"/>
      <c r="Y90" s="4" t="str">
        <f aca="false">B90&amp;C90&amp;F90&amp;H90</f>
        <v/>
      </c>
      <c r="Z90" s="4" t="str">
        <f aca="false">IF(Y90='Input - Bookings'!Q686,"OK","Check")</f>
        <v>OK</v>
      </c>
      <c r="AA90" s="4"/>
      <c r="AB90" s="50"/>
      <c r="AC90" s="50"/>
      <c r="AD90" s="4"/>
      <c r="AE90" s="4"/>
      <c r="AF90" s="4"/>
      <c r="AG90" s="54"/>
      <c r="AH90" s="54"/>
      <c r="AI90" s="39"/>
      <c r="AJ90" s="39"/>
      <c r="AK90" s="4"/>
      <c r="AL90" s="39"/>
      <c r="AM90" s="48"/>
      <c r="AN90" s="49"/>
      <c r="AO90" s="50"/>
      <c r="AP90" s="50"/>
      <c r="AQ90" s="50"/>
      <c r="AR90" s="4"/>
      <c r="AS90" s="4"/>
    </row>
    <row r="91" customFormat="false" ht="12.75" hidden="false" customHeight="true" outlineLevel="0" collapsed="false">
      <c r="A91" s="33"/>
      <c r="B91" s="34"/>
      <c r="C91" s="34"/>
      <c r="D91" s="35"/>
      <c r="E91" s="35"/>
      <c r="F91" s="35"/>
      <c r="G91" s="35"/>
      <c r="H91" s="35"/>
      <c r="I91" s="35"/>
      <c r="J91" s="36"/>
      <c r="K91" s="6"/>
      <c r="L91" s="5"/>
      <c r="M91" s="5"/>
      <c r="N91" s="37"/>
      <c r="O91" s="38"/>
      <c r="P91" s="39" t="n">
        <f aca="false">IFERROR(IF(OR(B91&amp;C91="PAU",B91&amp;C91="AIN"),VLOOKUP(B91&amp;C91&amp;G91,#REF!,8,0),VLOOKUP(B91&amp;G91,#REF!,8,0)),0)</f>
        <v>0</v>
      </c>
      <c r="Q91" s="39" t="n">
        <f aca="false">N91-P91</f>
        <v>0</v>
      </c>
      <c r="R91" s="40" t="str">
        <f aca="false">IF(Q91&gt;=0%,"AOP",IF(Q91&gt;=-2%,"GM",IF(Q91&gt;=-6%,"MD","VP")))</f>
        <v>AOP</v>
      </c>
      <c r="S91" s="41" t="n">
        <f aca="false">K91*M91*(N91-P91)</f>
        <v>0</v>
      </c>
      <c r="T91" s="42" t="e">
        <f aca="false">IF(I91="USD",S91,S91/#REF!)</f>
        <v>#VALUE!</v>
      </c>
      <c r="U91" s="5" t="e">
        <f aca="false">IF(I91="USD",M91,M91/#REF!)</f>
        <v>#VALUE!</v>
      </c>
      <c r="V91" s="4"/>
      <c r="W91" s="4"/>
      <c r="X91" s="4"/>
      <c r="Y91" s="4" t="str">
        <f aca="false">B91&amp;C91&amp;F91&amp;H91</f>
        <v/>
      </c>
      <c r="Z91" s="4" t="str">
        <f aca="false">IF(Y91='Input - Bookings'!Q687,"OK","Check")</f>
        <v>OK</v>
      </c>
      <c r="AA91" s="4"/>
      <c r="AB91" s="50"/>
      <c r="AC91" s="50"/>
      <c r="AD91" s="4"/>
      <c r="AE91" s="4"/>
      <c r="AF91" s="4"/>
      <c r="AG91" s="54"/>
      <c r="AH91" s="54"/>
      <c r="AI91" s="39"/>
      <c r="AJ91" s="39"/>
      <c r="AK91" s="4"/>
      <c r="AL91" s="39"/>
      <c r="AM91" s="48"/>
      <c r="AN91" s="49"/>
      <c r="AO91" s="50"/>
      <c r="AP91" s="50"/>
      <c r="AQ91" s="50"/>
      <c r="AR91" s="4"/>
      <c r="AS91" s="4"/>
    </row>
    <row r="92" customFormat="false" ht="12.75" hidden="false" customHeight="true" outlineLevel="0" collapsed="false">
      <c r="A92" s="33"/>
      <c r="B92" s="34"/>
      <c r="C92" s="34"/>
      <c r="D92" s="35"/>
      <c r="E92" s="35"/>
      <c r="F92" s="35"/>
      <c r="G92" s="35"/>
      <c r="H92" s="35"/>
      <c r="I92" s="35"/>
      <c r="J92" s="36"/>
      <c r="K92" s="6"/>
      <c r="L92" s="5"/>
      <c r="M92" s="5"/>
      <c r="N92" s="37"/>
      <c r="O92" s="38"/>
      <c r="P92" s="39" t="n">
        <f aca="false">IFERROR(IF(OR(B92&amp;C92="PAU",B92&amp;C92="AIN"),VLOOKUP(B92&amp;C92&amp;G92,#REF!,8,0),VLOOKUP(B92&amp;G92,#REF!,8,0)),0)</f>
        <v>0</v>
      </c>
      <c r="Q92" s="39" t="n">
        <f aca="false">N92-P92</f>
        <v>0</v>
      </c>
      <c r="R92" s="40" t="str">
        <f aca="false">IF(Q92&gt;=0%,"AOP",IF(Q92&gt;=-2%,"GM",IF(Q92&gt;=-6%,"MD","VP")))</f>
        <v>AOP</v>
      </c>
      <c r="S92" s="41" t="n">
        <f aca="false">K92*M92*(N92-P92)</f>
        <v>0</v>
      </c>
      <c r="T92" s="42" t="e">
        <f aca="false">IF(I92="USD",S92,S92/#REF!)</f>
        <v>#VALUE!</v>
      </c>
      <c r="U92" s="5" t="e">
        <f aca="false">IF(I92="USD",M92,M92/#REF!)</f>
        <v>#VALUE!</v>
      </c>
      <c r="V92" s="4"/>
      <c r="W92" s="4"/>
      <c r="X92" s="4"/>
      <c r="Y92" s="4" t="str">
        <f aca="false">B92&amp;C92&amp;F92&amp;H92</f>
        <v/>
      </c>
      <c r="Z92" s="4" t="str">
        <f aca="false">IF(Y92='Input - Bookings'!Q688,"OK","Check")</f>
        <v>OK</v>
      </c>
      <c r="AA92" s="4"/>
      <c r="AB92" s="50"/>
      <c r="AC92" s="50"/>
      <c r="AD92" s="4"/>
      <c r="AE92" s="4"/>
      <c r="AF92" s="4"/>
      <c r="AG92" s="54"/>
      <c r="AH92" s="54"/>
      <c r="AI92" s="39"/>
      <c r="AJ92" s="39"/>
      <c r="AK92" s="4"/>
      <c r="AL92" s="39"/>
      <c r="AM92" s="48"/>
      <c r="AN92" s="49"/>
      <c r="AO92" s="50"/>
      <c r="AP92" s="50"/>
      <c r="AQ92" s="50"/>
      <c r="AR92" s="4"/>
      <c r="AS92" s="4"/>
    </row>
    <row r="93" customFormat="false" ht="12.75" hidden="false" customHeight="true" outlineLevel="0" collapsed="false">
      <c r="A93" s="33"/>
      <c r="B93" s="34"/>
      <c r="C93" s="34"/>
      <c r="D93" s="35"/>
      <c r="E93" s="35"/>
      <c r="F93" s="35"/>
      <c r="G93" s="35"/>
      <c r="H93" s="35"/>
      <c r="I93" s="35"/>
      <c r="J93" s="36"/>
      <c r="K93" s="6"/>
      <c r="L93" s="5"/>
      <c r="M93" s="5"/>
      <c r="N93" s="37"/>
      <c r="O93" s="38"/>
      <c r="P93" s="39" t="n">
        <f aca="false">IFERROR(IF(OR(B93&amp;C93="PAU",B93&amp;C93="AIN"),VLOOKUP(B93&amp;C93&amp;G93,#REF!,8,0),VLOOKUP(B93&amp;G93,#REF!,8,0)),0)</f>
        <v>0</v>
      </c>
      <c r="Q93" s="39" t="n">
        <f aca="false">N93-P93</f>
        <v>0</v>
      </c>
      <c r="R93" s="40" t="str">
        <f aca="false">IF(Q93&gt;=0%,"AOP",IF(Q93&gt;=-2%,"GM",IF(Q93&gt;=-6%,"MD","VP")))</f>
        <v>AOP</v>
      </c>
      <c r="S93" s="41" t="n">
        <f aca="false">K93*M93*(N93-P93)</f>
        <v>0</v>
      </c>
      <c r="T93" s="42" t="e">
        <f aca="false">IF(I93="USD",S93,S93/#REF!)</f>
        <v>#VALUE!</v>
      </c>
      <c r="U93" s="5" t="e">
        <f aca="false">IF(I93="USD",M93,M93/#REF!)</f>
        <v>#VALUE!</v>
      </c>
      <c r="V93" s="4"/>
      <c r="W93" s="4"/>
      <c r="X93" s="4"/>
      <c r="Y93" s="4" t="str">
        <f aca="false">B93&amp;C93&amp;F93&amp;H93</f>
        <v/>
      </c>
      <c r="Z93" s="4" t="str">
        <f aca="false">IF(Y93='Input - Bookings'!Q689,"OK","Check")</f>
        <v>OK</v>
      </c>
      <c r="AA93" s="4"/>
      <c r="AB93" s="50"/>
      <c r="AC93" s="50"/>
      <c r="AD93" s="4"/>
      <c r="AE93" s="4"/>
      <c r="AF93" s="4"/>
      <c r="AG93" s="54"/>
      <c r="AH93" s="54"/>
      <c r="AI93" s="39"/>
      <c r="AJ93" s="39"/>
      <c r="AK93" s="4"/>
      <c r="AL93" s="39"/>
      <c r="AM93" s="48"/>
      <c r="AN93" s="49"/>
      <c r="AO93" s="50"/>
      <c r="AP93" s="50"/>
      <c r="AQ93" s="50"/>
      <c r="AR93" s="4"/>
      <c r="AS93" s="4"/>
    </row>
    <row r="94" customFormat="false" ht="12.75" hidden="false" customHeight="true" outlineLevel="0" collapsed="false">
      <c r="A94" s="33"/>
      <c r="B94" s="34"/>
      <c r="C94" s="34"/>
      <c r="D94" s="35"/>
      <c r="E94" s="35"/>
      <c r="F94" s="35"/>
      <c r="G94" s="35"/>
      <c r="H94" s="35"/>
      <c r="I94" s="35"/>
      <c r="J94" s="36"/>
      <c r="K94" s="6"/>
      <c r="L94" s="5"/>
      <c r="M94" s="5"/>
      <c r="N94" s="37"/>
      <c r="O94" s="38"/>
      <c r="P94" s="39" t="n">
        <f aca="false">IFERROR(IF(OR(B94&amp;C94="PAU",B94&amp;C94="AIN"),VLOOKUP(B94&amp;C94&amp;G94,#REF!,8,0),VLOOKUP(B94&amp;G94,#REF!,8,0)),0)</f>
        <v>0</v>
      </c>
      <c r="Q94" s="39" t="n">
        <f aca="false">N94-P94</f>
        <v>0</v>
      </c>
      <c r="R94" s="40" t="str">
        <f aca="false">IF(Q94&gt;=0%,"AOP",IF(Q94&gt;=-2%,"GM",IF(Q94&gt;=-6%,"MD","VP")))</f>
        <v>AOP</v>
      </c>
      <c r="S94" s="41" t="n">
        <f aca="false">K94*M94*(N94-P94)</f>
        <v>0</v>
      </c>
      <c r="T94" s="42" t="e">
        <f aca="false">IF(I94="USD",S94,S94/#REF!)</f>
        <v>#VALUE!</v>
      </c>
      <c r="U94" s="5" t="e">
        <f aca="false">IF(I94="USD",M94,M94/#REF!)</f>
        <v>#VALUE!</v>
      </c>
      <c r="V94" s="4"/>
      <c r="W94" s="4"/>
      <c r="X94" s="4"/>
      <c r="Y94" s="4" t="str">
        <f aca="false">B94&amp;C94&amp;F94&amp;H94</f>
        <v/>
      </c>
      <c r="Z94" s="4" t="str">
        <f aca="false">IF(Y94='Input - Bookings'!Q690,"OK","Check")</f>
        <v>OK</v>
      </c>
      <c r="AA94" s="4"/>
      <c r="AB94" s="50"/>
      <c r="AC94" s="50"/>
      <c r="AD94" s="4"/>
      <c r="AE94" s="4"/>
      <c r="AF94" s="4"/>
      <c r="AG94" s="54"/>
      <c r="AH94" s="54"/>
      <c r="AI94" s="39"/>
      <c r="AJ94" s="39"/>
      <c r="AK94" s="4"/>
      <c r="AL94" s="39"/>
      <c r="AM94" s="48"/>
      <c r="AN94" s="49"/>
      <c r="AO94" s="50"/>
      <c r="AP94" s="50"/>
      <c r="AQ94" s="50"/>
      <c r="AR94" s="4"/>
      <c r="AS94" s="4"/>
    </row>
    <row r="95" customFormat="false" ht="12.75" hidden="false" customHeight="true" outlineLevel="0" collapsed="false">
      <c r="A95" s="33"/>
      <c r="B95" s="34"/>
      <c r="C95" s="34"/>
      <c r="D95" s="35"/>
      <c r="E95" s="35"/>
      <c r="F95" s="35"/>
      <c r="G95" s="35"/>
      <c r="H95" s="35"/>
      <c r="I95" s="35"/>
      <c r="J95" s="36"/>
      <c r="K95" s="6"/>
      <c r="L95" s="5"/>
      <c r="M95" s="5"/>
      <c r="N95" s="37"/>
      <c r="O95" s="38"/>
      <c r="P95" s="39" t="n">
        <f aca="false">IFERROR(IF(OR(B95&amp;C95="PAU",B95&amp;C95="AIN"),VLOOKUP(B95&amp;C95&amp;G95,#REF!,8,0),VLOOKUP(B95&amp;G95,#REF!,8,0)),0)</f>
        <v>0</v>
      </c>
      <c r="Q95" s="39" t="n">
        <f aca="false">N95-P95</f>
        <v>0</v>
      </c>
      <c r="R95" s="40" t="str">
        <f aca="false">IF(Q95&gt;=0%,"AOP",IF(Q95&gt;=-2%,"GM",IF(Q95&gt;=-6%,"MD","VP")))</f>
        <v>AOP</v>
      </c>
      <c r="S95" s="41" t="n">
        <f aca="false">K95*M95*(N95-P95)</f>
        <v>0</v>
      </c>
      <c r="T95" s="42" t="e">
        <f aca="false">IF(I95="USD",S95,S95/#REF!)</f>
        <v>#VALUE!</v>
      </c>
      <c r="U95" s="5" t="e">
        <f aca="false">IF(I95="USD",M95,M95/#REF!)</f>
        <v>#VALUE!</v>
      </c>
      <c r="V95" s="4"/>
      <c r="W95" s="4"/>
      <c r="X95" s="4"/>
      <c r="Y95" s="4" t="str">
        <f aca="false">B95&amp;C95&amp;F95&amp;H95</f>
        <v/>
      </c>
      <c r="Z95" s="4" t="str">
        <f aca="false">IF(Y95='Input - Bookings'!Q691,"OK","Check")</f>
        <v>OK</v>
      </c>
      <c r="AA95" s="4"/>
      <c r="AB95" s="50"/>
      <c r="AC95" s="50"/>
      <c r="AD95" s="4"/>
      <c r="AE95" s="4"/>
      <c r="AF95" s="4"/>
      <c r="AG95" s="54"/>
      <c r="AH95" s="54"/>
      <c r="AI95" s="39"/>
      <c r="AJ95" s="39"/>
      <c r="AK95" s="4"/>
      <c r="AL95" s="39"/>
      <c r="AM95" s="48"/>
      <c r="AN95" s="49"/>
      <c r="AO95" s="50"/>
      <c r="AP95" s="50"/>
      <c r="AQ95" s="50"/>
      <c r="AR95" s="4"/>
      <c r="AS95" s="4"/>
    </row>
    <row r="96" customFormat="false" ht="12.75" hidden="false" customHeight="true" outlineLevel="0" collapsed="false">
      <c r="A96" s="33"/>
      <c r="B96" s="34"/>
      <c r="C96" s="34"/>
      <c r="D96" s="35"/>
      <c r="E96" s="35"/>
      <c r="F96" s="35"/>
      <c r="G96" s="35"/>
      <c r="H96" s="35"/>
      <c r="I96" s="35"/>
      <c r="J96" s="36"/>
      <c r="K96" s="6"/>
      <c r="L96" s="5"/>
      <c r="M96" s="5"/>
      <c r="N96" s="37"/>
      <c r="O96" s="38"/>
      <c r="P96" s="39" t="n">
        <f aca="false">IFERROR(IF(OR(B96&amp;C96="PAU",B96&amp;C96="AIN"),VLOOKUP(B96&amp;C96&amp;G96,#REF!,8,0),VLOOKUP(B96&amp;G96,#REF!,8,0)),0)</f>
        <v>0</v>
      </c>
      <c r="Q96" s="39" t="n">
        <f aca="false">N96-P96</f>
        <v>0</v>
      </c>
      <c r="R96" s="40" t="str">
        <f aca="false">IF(Q96&gt;=0%,"AOP",IF(Q96&gt;=-2%,"GM",IF(Q96&gt;=-6%,"MD","VP")))</f>
        <v>AOP</v>
      </c>
      <c r="S96" s="41" t="n">
        <f aca="false">K96*M96*(N96-P96)</f>
        <v>0</v>
      </c>
      <c r="T96" s="42" t="e">
        <f aca="false">IF(I96="USD",S96,S96/#REF!)</f>
        <v>#VALUE!</v>
      </c>
      <c r="U96" s="5" t="e">
        <f aca="false">IF(I96="USD",M96,M96/#REF!)</f>
        <v>#VALUE!</v>
      </c>
      <c r="V96" s="4"/>
      <c r="W96" s="4"/>
      <c r="X96" s="4"/>
      <c r="Y96" s="4" t="str">
        <f aca="false">B96&amp;C96&amp;F96&amp;H96</f>
        <v/>
      </c>
      <c r="Z96" s="4" t="str">
        <f aca="false">IF(Y96='Input - Bookings'!Q692,"OK","Check")</f>
        <v>OK</v>
      </c>
      <c r="AA96" s="4"/>
      <c r="AB96" s="50"/>
      <c r="AC96" s="50"/>
      <c r="AD96" s="4"/>
      <c r="AE96" s="4"/>
      <c r="AF96" s="4"/>
      <c r="AG96" s="54"/>
      <c r="AH96" s="54"/>
      <c r="AI96" s="39"/>
      <c r="AJ96" s="39"/>
      <c r="AK96" s="4"/>
      <c r="AL96" s="39"/>
      <c r="AM96" s="48"/>
      <c r="AN96" s="49"/>
      <c r="AO96" s="50"/>
      <c r="AP96" s="50"/>
      <c r="AQ96" s="50"/>
      <c r="AR96" s="4"/>
      <c r="AS96" s="4"/>
    </row>
    <row r="97" customFormat="false" ht="12.75" hidden="false" customHeight="true" outlineLevel="0" collapsed="false">
      <c r="A97" s="33"/>
      <c r="B97" s="34"/>
      <c r="C97" s="34"/>
      <c r="D97" s="35"/>
      <c r="E97" s="35"/>
      <c r="F97" s="35"/>
      <c r="G97" s="35"/>
      <c r="H97" s="35"/>
      <c r="I97" s="35"/>
      <c r="J97" s="36"/>
      <c r="K97" s="6"/>
      <c r="L97" s="5"/>
      <c r="M97" s="5"/>
      <c r="N97" s="37"/>
      <c r="O97" s="38"/>
      <c r="P97" s="39" t="n">
        <f aca="false">IFERROR(IF(OR(B97&amp;C97="PAU",B97&amp;C97="AIN"),VLOOKUP(B97&amp;C97&amp;G97,#REF!,8,0),VLOOKUP(B97&amp;G97,#REF!,8,0)),0)</f>
        <v>0</v>
      </c>
      <c r="Q97" s="39" t="n">
        <f aca="false">N97-P97</f>
        <v>0</v>
      </c>
      <c r="R97" s="40" t="str">
        <f aca="false">IF(Q97&gt;=0%,"AOP",IF(Q97&gt;=-2%,"GM",IF(Q97&gt;=-6%,"MD","VP")))</f>
        <v>AOP</v>
      </c>
      <c r="S97" s="41" t="n">
        <f aca="false">K97*M97*(N97-P97)</f>
        <v>0</v>
      </c>
      <c r="T97" s="42" t="e">
        <f aca="false">IF(I97="USD",S97,S97/#REF!)</f>
        <v>#VALUE!</v>
      </c>
      <c r="U97" s="5" t="e">
        <f aca="false">IF(I97="USD",M97,M97/#REF!)</f>
        <v>#VALUE!</v>
      </c>
      <c r="V97" s="4"/>
      <c r="W97" s="4"/>
      <c r="X97" s="4"/>
      <c r="Y97" s="4" t="str">
        <f aca="false">B97&amp;C97&amp;F97&amp;H97</f>
        <v/>
      </c>
      <c r="Z97" s="4" t="str">
        <f aca="false">IF(Y97='Input - Bookings'!Q693,"OK","Check")</f>
        <v>OK</v>
      </c>
      <c r="AA97" s="4"/>
      <c r="AB97" s="50"/>
      <c r="AC97" s="50"/>
      <c r="AD97" s="4"/>
      <c r="AE97" s="4"/>
      <c r="AF97" s="4"/>
      <c r="AG97" s="54"/>
      <c r="AH97" s="54"/>
      <c r="AI97" s="39"/>
      <c r="AJ97" s="39"/>
      <c r="AK97" s="4"/>
      <c r="AL97" s="39"/>
      <c r="AM97" s="48"/>
      <c r="AN97" s="49"/>
      <c r="AO97" s="50"/>
      <c r="AP97" s="50"/>
      <c r="AQ97" s="50"/>
      <c r="AR97" s="4"/>
      <c r="AS97" s="4"/>
    </row>
    <row r="98" customFormat="false" ht="12.75" hidden="false" customHeight="true" outlineLevel="0" collapsed="false">
      <c r="A98" s="33"/>
      <c r="B98" s="34"/>
      <c r="C98" s="34"/>
      <c r="D98" s="35"/>
      <c r="E98" s="35"/>
      <c r="F98" s="35"/>
      <c r="G98" s="35"/>
      <c r="H98" s="35"/>
      <c r="I98" s="35"/>
      <c r="J98" s="36"/>
      <c r="K98" s="6"/>
      <c r="L98" s="5"/>
      <c r="M98" s="5"/>
      <c r="N98" s="37"/>
      <c r="O98" s="38"/>
      <c r="P98" s="39" t="n">
        <f aca="false">IFERROR(IF(OR(B98&amp;C98="PAU",B98&amp;C98="AIN"),VLOOKUP(B98&amp;C98&amp;G98,#REF!,8,0),VLOOKUP(B98&amp;G98,#REF!,8,0)),0)</f>
        <v>0</v>
      </c>
      <c r="Q98" s="39" t="n">
        <f aca="false">N98-P98</f>
        <v>0</v>
      </c>
      <c r="R98" s="40" t="str">
        <f aca="false">IF(Q98&gt;=0%,"AOP",IF(Q98&gt;=-2%,"GM",IF(Q98&gt;=-6%,"MD","VP")))</f>
        <v>AOP</v>
      </c>
      <c r="S98" s="41" t="n">
        <f aca="false">K98*M98*(N98-P98)</f>
        <v>0</v>
      </c>
      <c r="T98" s="42" t="e">
        <f aca="false">IF(I98="USD",S98,S98/#REF!)</f>
        <v>#VALUE!</v>
      </c>
      <c r="U98" s="5" t="e">
        <f aca="false">IF(I98="USD",M98,M98/#REF!)</f>
        <v>#VALUE!</v>
      </c>
      <c r="V98" s="4"/>
      <c r="W98" s="4"/>
      <c r="X98" s="4"/>
      <c r="Y98" s="4" t="str">
        <f aca="false">B98&amp;C98&amp;F98&amp;H98</f>
        <v/>
      </c>
      <c r="Z98" s="4" t="str">
        <f aca="false">IF(Y98='Input - Bookings'!Q694,"OK","Check")</f>
        <v>OK</v>
      </c>
      <c r="AA98" s="4"/>
      <c r="AB98" s="50"/>
      <c r="AC98" s="50"/>
      <c r="AD98" s="4"/>
      <c r="AE98" s="4"/>
      <c r="AF98" s="4"/>
      <c r="AG98" s="54"/>
      <c r="AH98" s="54"/>
      <c r="AI98" s="39"/>
      <c r="AJ98" s="39"/>
      <c r="AK98" s="4"/>
      <c r="AL98" s="39"/>
      <c r="AM98" s="48"/>
      <c r="AN98" s="49"/>
      <c r="AO98" s="50"/>
      <c r="AP98" s="50"/>
      <c r="AQ98" s="50"/>
      <c r="AR98" s="4"/>
      <c r="AS98" s="4"/>
    </row>
    <row r="99" customFormat="false" ht="12.75" hidden="false" customHeight="true" outlineLevel="0" collapsed="false">
      <c r="A99" s="33"/>
      <c r="B99" s="34"/>
      <c r="C99" s="34"/>
      <c r="D99" s="35"/>
      <c r="E99" s="35"/>
      <c r="F99" s="35"/>
      <c r="G99" s="35"/>
      <c r="H99" s="35"/>
      <c r="I99" s="35"/>
      <c r="J99" s="36"/>
      <c r="K99" s="6"/>
      <c r="L99" s="5"/>
      <c r="M99" s="5"/>
      <c r="N99" s="37"/>
      <c r="O99" s="38"/>
      <c r="P99" s="39" t="n">
        <f aca="false">IFERROR(IF(OR(B99&amp;C99="PAU",B99&amp;C99="AIN"),VLOOKUP(B99&amp;C99&amp;G99,#REF!,8,0),VLOOKUP(B99&amp;G99,#REF!,8,0)),0)</f>
        <v>0</v>
      </c>
      <c r="Q99" s="39" t="n">
        <f aca="false">N99-P99</f>
        <v>0</v>
      </c>
      <c r="R99" s="40" t="str">
        <f aca="false">IF(Q99&gt;=0%,"AOP",IF(Q99&gt;=-2%,"GM",IF(Q99&gt;=-6%,"MD","VP")))</f>
        <v>AOP</v>
      </c>
      <c r="S99" s="41" t="n">
        <f aca="false">K99*M99*(N99-P99)</f>
        <v>0</v>
      </c>
      <c r="T99" s="42" t="e">
        <f aca="false">IF(I99="USD",S99,S99/#REF!)</f>
        <v>#VALUE!</v>
      </c>
      <c r="U99" s="5" t="e">
        <f aca="false">IF(I99="USD",M99,M99/#REF!)</f>
        <v>#VALUE!</v>
      </c>
      <c r="V99" s="4"/>
      <c r="W99" s="4"/>
      <c r="X99" s="4"/>
      <c r="Y99" s="4" t="str">
        <f aca="false">B99&amp;C99&amp;F99&amp;H99</f>
        <v/>
      </c>
      <c r="Z99" s="4" t="str">
        <f aca="false">IF(Y99='Input - Bookings'!Q695,"OK","Check")</f>
        <v>OK</v>
      </c>
      <c r="AA99" s="4"/>
      <c r="AB99" s="50"/>
      <c r="AC99" s="50"/>
      <c r="AD99" s="4"/>
      <c r="AE99" s="4"/>
      <c r="AF99" s="4"/>
      <c r="AG99" s="54"/>
      <c r="AH99" s="54"/>
      <c r="AI99" s="39"/>
      <c r="AJ99" s="39"/>
      <c r="AK99" s="4"/>
      <c r="AL99" s="39"/>
      <c r="AM99" s="48"/>
      <c r="AN99" s="49"/>
      <c r="AO99" s="50"/>
      <c r="AP99" s="50"/>
      <c r="AQ99" s="50"/>
      <c r="AR99" s="4"/>
      <c r="AS99" s="4"/>
    </row>
    <row r="100" customFormat="false" ht="12.75" hidden="false" customHeight="true" outlineLevel="0" collapsed="false">
      <c r="A100" s="33"/>
      <c r="B100" s="34"/>
      <c r="C100" s="34"/>
      <c r="D100" s="35"/>
      <c r="E100" s="35"/>
      <c r="F100" s="35"/>
      <c r="G100" s="35"/>
      <c r="H100" s="35"/>
      <c r="I100" s="35"/>
      <c r="J100" s="36"/>
      <c r="K100" s="6"/>
      <c r="L100" s="5"/>
      <c r="M100" s="5"/>
      <c r="N100" s="37"/>
      <c r="O100" s="38"/>
      <c r="P100" s="39" t="n">
        <f aca="false">IFERROR(IF(OR(B100&amp;C100="PAU",B100&amp;C100="AIN"),VLOOKUP(B100&amp;C100&amp;G100,#REF!,8,0),VLOOKUP(B100&amp;G100,#REF!,8,0)),0)</f>
        <v>0</v>
      </c>
      <c r="Q100" s="39" t="n">
        <f aca="false">N100-P100</f>
        <v>0</v>
      </c>
      <c r="R100" s="40" t="str">
        <f aca="false">IF(Q100&gt;=0%,"AOP",IF(Q100&gt;=-2%,"GM",IF(Q100&gt;=-6%,"MD","VP")))</f>
        <v>AOP</v>
      </c>
      <c r="S100" s="41" t="n">
        <f aca="false">K100*M100*(N100-P100)</f>
        <v>0</v>
      </c>
      <c r="T100" s="42" t="e">
        <f aca="false">IF(I100="USD",S100,S100/#REF!)</f>
        <v>#VALUE!</v>
      </c>
      <c r="U100" s="5" t="e">
        <f aca="false">IF(I100="USD",M100,M100/#REF!)</f>
        <v>#VALUE!</v>
      </c>
      <c r="V100" s="4"/>
      <c r="W100" s="4"/>
      <c r="X100" s="4"/>
      <c r="Y100" s="4" t="str">
        <f aca="false">B100&amp;C100&amp;F100&amp;H100</f>
        <v/>
      </c>
      <c r="Z100" s="4" t="str">
        <f aca="false">IF(Y100='Input - Bookings'!Q696,"OK","Check")</f>
        <v>OK</v>
      </c>
      <c r="AA100" s="4"/>
      <c r="AB100" s="50"/>
      <c r="AC100" s="50"/>
      <c r="AD100" s="4"/>
      <c r="AE100" s="4"/>
      <c r="AF100" s="4"/>
      <c r="AG100" s="54"/>
      <c r="AH100" s="54"/>
      <c r="AI100" s="39"/>
      <c r="AJ100" s="39"/>
      <c r="AK100" s="4"/>
      <c r="AL100" s="39"/>
      <c r="AM100" s="48"/>
      <c r="AN100" s="49"/>
      <c r="AO100" s="50"/>
      <c r="AP100" s="50"/>
      <c r="AQ100" s="50"/>
      <c r="AR100" s="4"/>
      <c r="AS100" s="4"/>
    </row>
    <row r="101" customFormat="false" ht="12.75" hidden="false" customHeight="true" outlineLevel="0" collapsed="false">
      <c r="A101" s="33"/>
      <c r="B101" s="34"/>
      <c r="C101" s="34"/>
      <c r="D101" s="35"/>
      <c r="E101" s="35"/>
      <c r="F101" s="35"/>
      <c r="G101" s="35"/>
      <c r="H101" s="35"/>
      <c r="I101" s="35"/>
      <c r="J101" s="36"/>
      <c r="K101" s="6"/>
      <c r="L101" s="5"/>
      <c r="M101" s="5"/>
      <c r="N101" s="37"/>
      <c r="O101" s="38"/>
      <c r="P101" s="39" t="n">
        <f aca="false">IFERROR(IF(OR(B101&amp;C101="PAU",B101&amp;C101="AIN"),VLOOKUP(B101&amp;C101&amp;G101,#REF!,8,0),VLOOKUP(B101&amp;G101,#REF!,8,0)),0)</f>
        <v>0</v>
      </c>
      <c r="Q101" s="39" t="n">
        <f aca="false">N101-P101</f>
        <v>0</v>
      </c>
      <c r="R101" s="40" t="str">
        <f aca="false">IF(Q101&gt;=0%,"AOP",IF(Q101&gt;=-2%,"GM",IF(Q101&gt;=-6%,"MD","VP")))</f>
        <v>AOP</v>
      </c>
      <c r="S101" s="41" t="n">
        <f aca="false">K101*M101*(N101-P101)</f>
        <v>0</v>
      </c>
      <c r="T101" s="42" t="e">
        <f aca="false">IF(I101="USD",S101,S101/#REF!)</f>
        <v>#VALUE!</v>
      </c>
      <c r="U101" s="5" t="e">
        <f aca="false">IF(I101="USD",M101,M101/#REF!)</f>
        <v>#VALUE!</v>
      </c>
      <c r="V101" s="4"/>
      <c r="W101" s="4"/>
      <c r="X101" s="4"/>
      <c r="Y101" s="4" t="str">
        <f aca="false">B101&amp;C101&amp;F101&amp;H101</f>
        <v/>
      </c>
      <c r="Z101" s="4" t="str">
        <f aca="false">IF(Y101='Input - Bookings'!Q697,"OK","Check")</f>
        <v>OK</v>
      </c>
      <c r="AA101" s="4"/>
      <c r="AB101" s="50"/>
      <c r="AC101" s="50"/>
      <c r="AD101" s="4"/>
      <c r="AE101" s="4"/>
      <c r="AF101" s="4"/>
      <c r="AG101" s="54"/>
      <c r="AH101" s="54"/>
      <c r="AI101" s="39"/>
      <c r="AJ101" s="39"/>
      <c r="AK101" s="4"/>
      <c r="AL101" s="39"/>
      <c r="AM101" s="48"/>
      <c r="AN101" s="49"/>
      <c r="AO101" s="50"/>
      <c r="AP101" s="50"/>
      <c r="AQ101" s="50"/>
      <c r="AR101" s="4"/>
      <c r="AS101" s="4"/>
    </row>
    <row r="102" customFormat="false" ht="12.75" hidden="false" customHeight="true" outlineLevel="0" collapsed="false">
      <c r="A102" s="33"/>
      <c r="B102" s="34"/>
      <c r="C102" s="34"/>
      <c r="D102" s="35"/>
      <c r="E102" s="35"/>
      <c r="F102" s="35"/>
      <c r="G102" s="35"/>
      <c r="H102" s="35"/>
      <c r="I102" s="35"/>
      <c r="J102" s="36"/>
      <c r="K102" s="6"/>
      <c r="L102" s="5"/>
      <c r="M102" s="5"/>
      <c r="N102" s="37"/>
      <c r="O102" s="38"/>
      <c r="P102" s="39" t="n">
        <f aca="false">IFERROR(IF(OR(B102&amp;C102="PAU",B102&amp;C102="AIN"),VLOOKUP(B102&amp;C102&amp;G102,#REF!,8,0),VLOOKUP(B102&amp;G102,#REF!,8,0)),0)</f>
        <v>0</v>
      </c>
      <c r="Q102" s="39" t="n">
        <f aca="false">N102-P102</f>
        <v>0</v>
      </c>
      <c r="R102" s="40" t="str">
        <f aca="false">IF(Q102&gt;=0%,"AOP",IF(Q102&gt;=-2%,"GM",IF(Q102&gt;=-6%,"MD","VP")))</f>
        <v>AOP</v>
      </c>
      <c r="S102" s="41" t="n">
        <f aca="false">K102*M102*(N102-P102)</f>
        <v>0</v>
      </c>
      <c r="T102" s="42" t="e">
        <f aca="false">IF(I102="USD",S102,S102/#REF!)</f>
        <v>#VALUE!</v>
      </c>
      <c r="U102" s="5" t="e">
        <f aca="false">IF(I102="USD",M102,M102/#REF!)</f>
        <v>#VALUE!</v>
      </c>
      <c r="V102" s="4"/>
      <c r="W102" s="4"/>
      <c r="X102" s="4"/>
      <c r="Y102" s="4" t="str">
        <f aca="false">B102&amp;C102&amp;F102&amp;H102</f>
        <v/>
      </c>
      <c r="Z102" s="4" t="str">
        <f aca="false">IF(Y102='Input - Bookings'!Q698,"OK","Check")</f>
        <v>OK</v>
      </c>
      <c r="AA102" s="4"/>
      <c r="AB102" s="50"/>
      <c r="AC102" s="50"/>
      <c r="AD102" s="4"/>
      <c r="AE102" s="4"/>
      <c r="AF102" s="4"/>
      <c r="AG102" s="54"/>
      <c r="AH102" s="54"/>
      <c r="AI102" s="39"/>
      <c r="AJ102" s="39"/>
      <c r="AK102" s="4"/>
      <c r="AL102" s="39"/>
      <c r="AM102" s="48"/>
      <c r="AN102" s="49"/>
      <c r="AO102" s="50"/>
      <c r="AP102" s="50"/>
      <c r="AQ102" s="50"/>
      <c r="AR102" s="4"/>
      <c r="AS102" s="4"/>
    </row>
    <row r="103" customFormat="false" ht="12.75" hidden="false" customHeight="true" outlineLevel="0" collapsed="false">
      <c r="A103" s="33"/>
      <c r="B103" s="34"/>
      <c r="C103" s="34"/>
      <c r="D103" s="35"/>
      <c r="E103" s="35"/>
      <c r="F103" s="35"/>
      <c r="G103" s="35"/>
      <c r="H103" s="35"/>
      <c r="I103" s="35"/>
      <c r="J103" s="36"/>
      <c r="K103" s="6"/>
      <c r="L103" s="5"/>
      <c r="M103" s="5"/>
      <c r="N103" s="37"/>
      <c r="O103" s="38"/>
      <c r="P103" s="39" t="n">
        <f aca="false">IFERROR(IF(OR(B103&amp;C103="PAU",B103&amp;C103="AIN"),VLOOKUP(B103&amp;C103&amp;G103,#REF!,8,0),VLOOKUP(B103&amp;G103,#REF!,8,0)),0)</f>
        <v>0</v>
      </c>
      <c r="Q103" s="39" t="n">
        <f aca="false">N103-P103</f>
        <v>0</v>
      </c>
      <c r="R103" s="40" t="str">
        <f aca="false">IF(Q103&gt;=0%,"AOP",IF(Q103&gt;=-2%,"GM",IF(Q103&gt;=-6%,"MD","VP")))</f>
        <v>AOP</v>
      </c>
      <c r="S103" s="41" t="n">
        <f aca="false">K103*M103*(N103-P103)</f>
        <v>0</v>
      </c>
      <c r="T103" s="42" t="e">
        <f aca="false">IF(I103="USD",S103,S103/#REF!)</f>
        <v>#VALUE!</v>
      </c>
      <c r="U103" s="5" t="e">
        <f aca="false">IF(I103="USD",M103,M103/#REF!)</f>
        <v>#VALUE!</v>
      </c>
      <c r="V103" s="4"/>
      <c r="W103" s="4"/>
      <c r="X103" s="4"/>
      <c r="Y103" s="4" t="str">
        <f aca="false">B103&amp;C103&amp;F103&amp;H103</f>
        <v/>
      </c>
      <c r="Z103" s="4" t="str">
        <f aca="false">IF(Y103='Input - Bookings'!Q699,"OK","Check")</f>
        <v>OK</v>
      </c>
      <c r="AA103" s="4"/>
      <c r="AB103" s="50"/>
      <c r="AC103" s="50"/>
      <c r="AD103" s="4"/>
      <c r="AE103" s="4"/>
      <c r="AF103" s="4"/>
      <c r="AG103" s="54"/>
      <c r="AH103" s="54"/>
      <c r="AI103" s="39"/>
      <c r="AJ103" s="39"/>
      <c r="AK103" s="4"/>
      <c r="AL103" s="39"/>
      <c r="AM103" s="48"/>
      <c r="AN103" s="49"/>
      <c r="AO103" s="50"/>
      <c r="AP103" s="50"/>
      <c r="AQ103" s="50"/>
      <c r="AR103" s="4"/>
      <c r="AS103" s="4"/>
    </row>
    <row r="104" customFormat="false" ht="12.75" hidden="false" customHeight="true" outlineLevel="0" collapsed="false">
      <c r="A104" s="33"/>
      <c r="B104" s="34"/>
      <c r="C104" s="34"/>
      <c r="D104" s="35"/>
      <c r="E104" s="35"/>
      <c r="F104" s="35"/>
      <c r="G104" s="35"/>
      <c r="H104" s="35"/>
      <c r="I104" s="35"/>
      <c r="J104" s="36"/>
      <c r="K104" s="6"/>
      <c r="L104" s="5"/>
      <c r="M104" s="5"/>
      <c r="N104" s="37"/>
      <c r="O104" s="38"/>
      <c r="P104" s="39" t="n">
        <f aca="false">IFERROR(IF(OR(B104&amp;C104="PAU",B104&amp;C104="AIN"),VLOOKUP(B104&amp;C104&amp;G104,#REF!,8,0),VLOOKUP(B104&amp;G104,#REF!,8,0)),0)</f>
        <v>0</v>
      </c>
      <c r="Q104" s="39" t="n">
        <f aca="false">N104-P104</f>
        <v>0</v>
      </c>
      <c r="R104" s="40" t="str">
        <f aca="false">IF(Q104&gt;=0%,"AOP",IF(Q104&gt;=-2%,"GM",IF(Q104&gt;=-6%,"MD","VP")))</f>
        <v>AOP</v>
      </c>
      <c r="S104" s="41" t="n">
        <f aca="false">K104*M104*(N104-P104)</f>
        <v>0</v>
      </c>
      <c r="T104" s="42" t="e">
        <f aca="false">IF(I104="USD",S104,S104/#REF!)</f>
        <v>#VALUE!</v>
      </c>
      <c r="U104" s="5" t="e">
        <f aca="false">IF(I104="USD",M104,M104/#REF!)</f>
        <v>#VALUE!</v>
      </c>
      <c r="V104" s="4"/>
      <c r="W104" s="4"/>
      <c r="X104" s="4"/>
      <c r="Y104" s="4" t="str">
        <f aca="false">B104&amp;C104&amp;F104&amp;H104</f>
        <v/>
      </c>
      <c r="Z104" s="4" t="str">
        <f aca="false">IF(Y104='Input - Bookings'!Q700,"OK","Check")</f>
        <v>OK</v>
      </c>
      <c r="AA104" s="4"/>
      <c r="AB104" s="50"/>
      <c r="AC104" s="50"/>
      <c r="AD104" s="4"/>
      <c r="AE104" s="4"/>
      <c r="AF104" s="4"/>
      <c r="AG104" s="54"/>
      <c r="AH104" s="54"/>
      <c r="AI104" s="39"/>
      <c r="AJ104" s="4"/>
      <c r="AK104" s="4"/>
      <c r="AL104" s="4"/>
      <c r="AM104" s="4"/>
      <c r="AN104" s="49"/>
      <c r="AO104" s="50"/>
      <c r="AP104" s="50"/>
      <c r="AQ104" s="50"/>
      <c r="AR104" s="4"/>
      <c r="AS104" s="4"/>
    </row>
    <row r="105" customFormat="false" ht="12.75" hidden="false" customHeight="true" outlineLevel="0" collapsed="false">
      <c r="A105" s="33"/>
      <c r="B105" s="34"/>
      <c r="C105" s="34"/>
      <c r="D105" s="35"/>
      <c r="E105" s="35"/>
      <c r="F105" s="35"/>
      <c r="G105" s="35"/>
      <c r="H105" s="35"/>
      <c r="I105" s="35"/>
      <c r="J105" s="36"/>
      <c r="K105" s="6"/>
      <c r="L105" s="5"/>
      <c r="M105" s="5"/>
      <c r="N105" s="37"/>
      <c r="O105" s="38"/>
      <c r="P105" s="39" t="n">
        <f aca="false">IFERROR(IF(OR(B105&amp;C105="PAU",B105&amp;C105="AIN"),VLOOKUP(B105&amp;C105&amp;G105,#REF!,8,0),VLOOKUP(B105&amp;G105,#REF!,8,0)),0)</f>
        <v>0</v>
      </c>
      <c r="Q105" s="39" t="n">
        <f aca="false">N105-P105</f>
        <v>0</v>
      </c>
      <c r="R105" s="40" t="str">
        <f aca="false">IF(Q105&gt;=0%,"AOP",IF(Q105&gt;=-2%,"GM",IF(Q105&gt;=-6%,"MD","VP")))</f>
        <v>AOP</v>
      </c>
      <c r="S105" s="41" t="n">
        <f aca="false">K105*M105*(N105-P105)</f>
        <v>0</v>
      </c>
      <c r="T105" s="42" t="e">
        <f aca="false">IF(I105="USD",S105,S105/#REF!)</f>
        <v>#VALUE!</v>
      </c>
      <c r="U105" s="5" t="e">
        <f aca="false">IF(I105="USD",M105,M105/#REF!)</f>
        <v>#VALUE!</v>
      </c>
      <c r="V105" s="4"/>
      <c r="W105" s="4"/>
      <c r="X105" s="4"/>
      <c r="Y105" s="4" t="str">
        <f aca="false">B105&amp;C105&amp;F105&amp;H105</f>
        <v/>
      </c>
      <c r="Z105" s="4" t="str">
        <f aca="false">IF(Y105='Input - Bookings'!Q701,"OK","Check")</f>
        <v>OK</v>
      </c>
      <c r="AA105" s="4"/>
      <c r="AB105" s="50"/>
      <c r="AC105" s="50"/>
      <c r="AD105" s="4"/>
      <c r="AE105" s="4"/>
      <c r="AF105" s="4"/>
      <c r="AG105" s="54"/>
      <c r="AH105" s="54"/>
      <c r="AI105" s="39"/>
      <c r="AJ105" s="4"/>
      <c r="AK105" s="4"/>
      <c r="AL105" s="4"/>
      <c r="AM105" s="4"/>
      <c r="AN105" s="49"/>
      <c r="AO105" s="50"/>
      <c r="AP105" s="50"/>
      <c r="AQ105" s="50"/>
      <c r="AR105" s="4"/>
      <c r="AS105" s="4"/>
    </row>
    <row r="106" customFormat="false" ht="12.75" hidden="false" customHeight="true" outlineLevel="0" collapsed="false">
      <c r="A106" s="33"/>
      <c r="B106" s="34"/>
      <c r="C106" s="34"/>
      <c r="D106" s="35"/>
      <c r="E106" s="35"/>
      <c r="F106" s="35"/>
      <c r="G106" s="35"/>
      <c r="H106" s="35"/>
      <c r="I106" s="35"/>
      <c r="J106" s="36"/>
      <c r="K106" s="6"/>
      <c r="L106" s="5"/>
      <c r="M106" s="5"/>
      <c r="N106" s="37"/>
      <c r="O106" s="38"/>
      <c r="P106" s="39" t="n">
        <f aca="false">IFERROR(IF(OR(B106&amp;C106="PAU",B106&amp;C106="AIN"),VLOOKUP(B106&amp;C106&amp;G106,#REF!,8,0),VLOOKUP(B106&amp;G106,#REF!,8,0)),0)</f>
        <v>0</v>
      </c>
      <c r="Q106" s="39" t="n">
        <f aca="false">N106-P106</f>
        <v>0</v>
      </c>
      <c r="R106" s="40" t="str">
        <f aca="false">IF(Q106&gt;=0%,"AOP",IF(Q106&gt;=-2%,"GM",IF(Q106&gt;=-6%,"MD","VP")))</f>
        <v>AOP</v>
      </c>
      <c r="S106" s="41" t="n">
        <f aca="false">K106*M106*(N106-P106)</f>
        <v>0</v>
      </c>
      <c r="T106" s="42" t="e">
        <f aca="false">IF(I106="USD",S106,S106/#REF!)</f>
        <v>#VALUE!</v>
      </c>
      <c r="U106" s="5" t="e">
        <f aca="false">IF(I106="USD",M106,M106/#REF!)</f>
        <v>#VALUE!</v>
      </c>
      <c r="V106" s="4"/>
      <c r="W106" s="4"/>
      <c r="X106" s="4"/>
      <c r="Y106" s="4" t="str">
        <f aca="false">B106&amp;C106&amp;F106&amp;H106</f>
        <v/>
      </c>
      <c r="Z106" s="4" t="str">
        <f aca="false">IF(Y106='Input - Bookings'!Q702,"OK","Check")</f>
        <v>OK</v>
      </c>
      <c r="AA106" s="4"/>
      <c r="AB106" s="50"/>
      <c r="AC106" s="50"/>
      <c r="AD106" s="4"/>
      <c r="AE106" s="4"/>
      <c r="AF106" s="4"/>
      <c r="AG106" s="54"/>
      <c r="AH106" s="54"/>
      <c r="AI106" s="39"/>
      <c r="AJ106" s="4"/>
      <c r="AK106" s="4"/>
      <c r="AL106" s="4"/>
      <c r="AM106" s="4"/>
      <c r="AN106" s="49"/>
      <c r="AO106" s="50"/>
      <c r="AP106" s="50"/>
      <c r="AQ106" s="50"/>
      <c r="AR106" s="4"/>
      <c r="AS106" s="4"/>
    </row>
    <row r="107" customFormat="false" ht="12.75" hidden="false" customHeight="true" outlineLevel="0" collapsed="false">
      <c r="A107" s="33"/>
      <c r="B107" s="34"/>
      <c r="C107" s="34"/>
      <c r="D107" s="35"/>
      <c r="E107" s="35"/>
      <c r="F107" s="35"/>
      <c r="G107" s="35"/>
      <c r="H107" s="35"/>
      <c r="I107" s="35"/>
      <c r="J107" s="36"/>
      <c r="K107" s="6"/>
      <c r="L107" s="5"/>
      <c r="M107" s="5"/>
      <c r="N107" s="37"/>
      <c r="O107" s="38"/>
      <c r="P107" s="39" t="n">
        <f aca="false">IFERROR(IF(OR(B107&amp;C107="PAU",B107&amp;C107="AIN"),VLOOKUP(B107&amp;C107&amp;G107,#REF!,8,0),VLOOKUP(B107&amp;G107,#REF!,8,0)),0)</f>
        <v>0</v>
      </c>
      <c r="Q107" s="39" t="n">
        <f aca="false">N107-P107</f>
        <v>0</v>
      </c>
      <c r="R107" s="40" t="str">
        <f aca="false">IF(Q107&gt;=0%,"AOP",IF(Q107&gt;=-2%,"GM",IF(Q107&gt;=-6%,"MD","VP")))</f>
        <v>AOP</v>
      </c>
      <c r="S107" s="41" t="n">
        <f aca="false">K107*M107*(N107-P107)</f>
        <v>0</v>
      </c>
      <c r="T107" s="42" t="e">
        <f aca="false">IF(I107="USD",S107,S107/#REF!)</f>
        <v>#VALUE!</v>
      </c>
      <c r="U107" s="5" t="e">
        <f aca="false">IF(I107="USD",M107,M107/#REF!)</f>
        <v>#VALUE!</v>
      </c>
      <c r="V107" s="4"/>
      <c r="W107" s="4"/>
      <c r="X107" s="4"/>
      <c r="Y107" s="4" t="str">
        <f aca="false">B107&amp;C107&amp;F107&amp;H107</f>
        <v/>
      </c>
      <c r="Z107" s="4" t="str">
        <f aca="false">IF(Y107='Input - Bookings'!Q703,"OK","Check")</f>
        <v>OK</v>
      </c>
      <c r="AA107" s="4"/>
      <c r="AB107" s="50"/>
      <c r="AC107" s="50"/>
      <c r="AD107" s="4"/>
      <c r="AE107" s="4"/>
      <c r="AF107" s="4"/>
      <c r="AG107" s="54"/>
      <c r="AH107" s="54"/>
      <c r="AI107" s="39"/>
      <c r="AJ107" s="4"/>
      <c r="AK107" s="4"/>
      <c r="AL107" s="4"/>
      <c r="AM107" s="4"/>
      <c r="AN107" s="49"/>
      <c r="AO107" s="50"/>
      <c r="AP107" s="50"/>
      <c r="AQ107" s="50"/>
      <c r="AR107" s="4"/>
      <c r="AS107" s="4"/>
    </row>
    <row r="108" customFormat="false" ht="12.75" hidden="false" customHeight="true" outlineLevel="0" collapsed="false">
      <c r="A108" s="33"/>
      <c r="B108" s="34"/>
      <c r="C108" s="34"/>
      <c r="D108" s="35"/>
      <c r="E108" s="35"/>
      <c r="F108" s="35"/>
      <c r="G108" s="35"/>
      <c r="H108" s="35"/>
      <c r="I108" s="35"/>
      <c r="J108" s="36"/>
      <c r="K108" s="6"/>
      <c r="L108" s="5"/>
      <c r="M108" s="5"/>
      <c r="N108" s="37"/>
      <c r="O108" s="38"/>
      <c r="P108" s="39" t="n">
        <f aca="false">IFERROR(IF(OR(B108&amp;C108="PAU",B108&amp;C108="AIN"),VLOOKUP(B108&amp;C108&amp;G108,#REF!,8,0),VLOOKUP(B108&amp;G108,#REF!,8,0)),0)</f>
        <v>0</v>
      </c>
      <c r="Q108" s="39" t="n">
        <f aca="false">N108-P108</f>
        <v>0</v>
      </c>
      <c r="R108" s="40" t="str">
        <f aca="false">IF(Q108&gt;=0%,"AOP",IF(Q108&gt;=-2%,"GM",IF(Q108&gt;=-6%,"MD","VP")))</f>
        <v>AOP</v>
      </c>
      <c r="S108" s="41" t="n">
        <f aca="false">K108*M108*(N108-P108)</f>
        <v>0</v>
      </c>
      <c r="T108" s="42" t="e">
        <f aca="false">IF(I108="USD",S108,S108/#REF!)</f>
        <v>#VALUE!</v>
      </c>
      <c r="U108" s="5" t="e">
        <f aca="false">IF(I108="USD",M108,M108/#REF!)</f>
        <v>#VALUE!</v>
      </c>
      <c r="V108" s="4"/>
      <c r="W108" s="4"/>
      <c r="X108" s="4"/>
      <c r="Y108" s="4" t="str">
        <f aca="false">B108&amp;C108&amp;F108&amp;H108</f>
        <v/>
      </c>
      <c r="Z108" s="4" t="str">
        <f aca="false">IF(Y108='Input - Bookings'!Q704,"OK","Check")</f>
        <v>OK</v>
      </c>
      <c r="AA108" s="4"/>
      <c r="AB108" s="50"/>
      <c r="AC108" s="50"/>
      <c r="AD108" s="4"/>
      <c r="AE108" s="4"/>
      <c r="AF108" s="4"/>
      <c r="AG108" s="54"/>
      <c r="AH108" s="54"/>
      <c r="AI108" s="39"/>
      <c r="AJ108" s="4"/>
      <c r="AK108" s="4"/>
      <c r="AL108" s="4"/>
      <c r="AM108" s="4"/>
      <c r="AN108" s="49"/>
      <c r="AO108" s="50"/>
      <c r="AP108" s="50"/>
      <c r="AQ108" s="50"/>
      <c r="AR108" s="4"/>
      <c r="AS108" s="4"/>
    </row>
    <row r="109" customFormat="false" ht="12.75" hidden="false" customHeight="true" outlineLevel="0" collapsed="false">
      <c r="A109" s="33"/>
      <c r="B109" s="34"/>
      <c r="C109" s="34"/>
      <c r="D109" s="35"/>
      <c r="E109" s="35"/>
      <c r="F109" s="35"/>
      <c r="G109" s="35"/>
      <c r="H109" s="35"/>
      <c r="I109" s="35"/>
      <c r="J109" s="36"/>
      <c r="K109" s="6"/>
      <c r="L109" s="5"/>
      <c r="M109" s="5"/>
      <c r="N109" s="37"/>
      <c r="O109" s="38"/>
      <c r="P109" s="39" t="n">
        <f aca="false">IFERROR(IF(OR(B109&amp;C109="PAU",B109&amp;C109="AIN"),VLOOKUP(B109&amp;C109&amp;G109,#REF!,8,0),VLOOKUP(B109&amp;G109,#REF!,8,0)),0)</f>
        <v>0</v>
      </c>
      <c r="Q109" s="39" t="n">
        <f aca="false">N109-P109</f>
        <v>0</v>
      </c>
      <c r="R109" s="40" t="str">
        <f aca="false">IF(Q109&gt;=0%,"AOP",IF(Q109&gt;=-2%,"GM",IF(Q109&gt;=-6%,"MD","VP")))</f>
        <v>AOP</v>
      </c>
      <c r="S109" s="41" t="n">
        <f aca="false">K109*M109*(N109-P109)</f>
        <v>0</v>
      </c>
      <c r="T109" s="42" t="e">
        <f aca="false">IF(I109="USD",S109,S109/#REF!)</f>
        <v>#VALUE!</v>
      </c>
      <c r="U109" s="5" t="e">
        <f aca="false">IF(I109="USD",M109,M109/#REF!)</f>
        <v>#VALUE!</v>
      </c>
      <c r="V109" s="4"/>
      <c r="W109" s="4"/>
      <c r="X109" s="4"/>
      <c r="Y109" s="4" t="str">
        <f aca="false">B109&amp;C109&amp;F109&amp;H109</f>
        <v/>
      </c>
      <c r="Z109" s="4" t="str">
        <f aca="false">IF(Y109='Input - Bookings'!Q705,"OK","Check")</f>
        <v>OK</v>
      </c>
      <c r="AA109" s="4"/>
      <c r="AB109" s="50"/>
      <c r="AC109" s="50"/>
      <c r="AD109" s="4"/>
      <c r="AE109" s="4"/>
      <c r="AF109" s="4"/>
      <c r="AG109" s="54"/>
      <c r="AH109" s="54"/>
      <c r="AI109" s="39"/>
      <c r="AJ109" s="4"/>
      <c r="AK109" s="4"/>
      <c r="AL109" s="4"/>
      <c r="AM109" s="4"/>
      <c r="AN109" s="49"/>
      <c r="AO109" s="50"/>
      <c r="AP109" s="50"/>
      <c r="AQ109" s="50"/>
      <c r="AR109" s="4"/>
      <c r="AS109" s="4"/>
    </row>
    <row r="110" customFormat="false" ht="12.75" hidden="false" customHeight="true" outlineLevel="0" collapsed="false">
      <c r="A110" s="33"/>
      <c r="B110" s="34"/>
      <c r="C110" s="34"/>
      <c r="D110" s="35"/>
      <c r="E110" s="35"/>
      <c r="F110" s="35"/>
      <c r="G110" s="35"/>
      <c r="H110" s="35"/>
      <c r="I110" s="35"/>
      <c r="J110" s="36"/>
      <c r="K110" s="6"/>
      <c r="L110" s="5"/>
      <c r="M110" s="5"/>
      <c r="N110" s="37"/>
      <c r="O110" s="38"/>
      <c r="P110" s="39" t="n">
        <f aca="false">IFERROR(IF(OR(B110&amp;C110="PAU",B110&amp;C110="AIN"),VLOOKUP(B110&amp;C110&amp;G110,#REF!,8,0),VLOOKUP(B110&amp;G110,#REF!,8,0)),0)</f>
        <v>0</v>
      </c>
      <c r="Q110" s="39" t="n">
        <f aca="false">N110-P110</f>
        <v>0</v>
      </c>
      <c r="R110" s="40" t="str">
        <f aca="false">IF(Q110&gt;=0%,"AOP",IF(Q110&gt;=-2%,"GM",IF(Q110&gt;=-6%,"MD","VP")))</f>
        <v>AOP</v>
      </c>
      <c r="S110" s="41" t="n">
        <f aca="false">K110*M110*(N110-P110)</f>
        <v>0</v>
      </c>
      <c r="T110" s="42" t="e">
        <f aca="false">IF(I110="USD",S110,S110/#REF!)</f>
        <v>#VALUE!</v>
      </c>
      <c r="U110" s="5" t="e">
        <f aca="false">IF(I110="USD",M110,M110/#REF!)</f>
        <v>#VALUE!</v>
      </c>
      <c r="V110" s="4"/>
      <c r="W110" s="4"/>
      <c r="X110" s="4"/>
      <c r="Y110" s="4" t="str">
        <f aca="false">B110&amp;C110&amp;F110&amp;H110</f>
        <v/>
      </c>
      <c r="Z110" s="4" t="str">
        <f aca="false">IF(Y110='Input - Bookings'!Q706,"OK","Check")</f>
        <v>OK</v>
      </c>
      <c r="AA110" s="4"/>
      <c r="AB110" s="50"/>
      <c r="AC110" s="50"/>
      <c r="AD110" s="4"/>
      <c r="AE110" s="4"/>
      <c r="AF110" s="4"/>
      <c r="AG110" s="54"/>
      <c r="AH110" s="54"/>
      <c r="AI110" s="39"/>
      <c r="AJ110" s="4"/>
      <c r="AK110" s="4"/>
      <c r="AL110" s="4"/>
      <c r="AM110" s="4"/>
      <c r="AN110" s="49"/>
      <c r="AO110" s="50"/>
      <c r="AP110" s="50"/>
      <c r="AQ110" s="50"/>
      <c r="AR110" s="4"/>
      <c r="AS110" s="4"/>
    </row>
    <row r="111" customFormat="false" ht="12.75" hidden="false" customHeight="true" outlineLevel="0" collapsed="false">
      <c r="A111" s="33"/>
      <c r="B111" s="34"/>
      <c r="C111" s="34"/>
      <c r="D111" s="35"/>
      <c r="E111" s="35"/>
      <c r="F111" s="35"/>
      <c r="G111" s="35"/>
      <c r="H111" s="35"/>
      <c r="I111" s="35"/>
      <c r="J111" s="36"/>
      <c r="K111" s="6"/>
      <c r="L111" s="5"/>
      <c r="M111" s="5"/>
      <c r="N111" s="37"/>
      <c r="O111" s="38"/>
      <c r="P111" s="39" t="n">
        <f aca="false">IFERROR(IF(OR(B111&amp;C111="PAU",B111&amp;C111="AIN"),VLOOKUP(B111&amp;C111&amp;G111,#REF!,8,0),VLOOKUP(B111&amp;G111,#REF!,8,0)),0)</f>
        <v>0</v>
      </c>
      <c r="Q111" s="39" t="n">
        <f aca="false">N111-P111</f>
        <v>0</v>
      </c>
      <c r="R111" s="40" t="str">
        <f aca="false">IF(Q111&gt;=0%,"AOP",IF(Q111&gt;=-2%,"GM",IF(Q111&gt;=-6%,"MD","VP")))</f>
        <v>AOP</v>
      </c>
      <c r="S111" s="41" t="n">
        <f aca="false">K111*M111*(N111-P111)</f>
        <v>0</v>
      </c>
      <c r="T111" s="42" t="e">
        <f aca="false">IF(I111="USD",S111,S111/#REF!)</f>
        <v>#VALUE!</v>
      </c>
      <c r="U111" s="5" t="e">
        <f aca="false">IF(I111="USD",M111,M111/#REF!)</f>
        <v>#VALUE!</v>
      </c>
      <c r="V111" s="4"/>
      <c r="W111" s="4"/>
      <c r="X111" s="4"/>
      <c r="Y111" s="4" t="str">
        <f aca="false">B111&amp;C111&amp;F111&amp;H111</f>
        <v/>
      </c>
      <c r="Z111" s="4" t="str">
        <f aca="false">IF(Y111='Input - Bookings'!Q707,"OK","Check")</f>
        <v>OK</v>
      </c>
      <c r="AA111" s="4"/>
      <c r="AB111" s="50"/>
      <c r="AC111" s="50"/>
      <c r="AD111" s="4"/>
      <c r="AE111" s="4"/>
      <c r="AF111" s="4"/>
      <c r="AG111" s="54"/>
      <c r="AH111" s="54"/>
      <c r="AI111" s="39"/>
      <c r="AJ111" s="4"/>
      <c r="AK111" s="4"/>
      <c r="AL111" s="4"/>
      <c r="AM111" s="4"/>
      <c r="AN111" s="49"/>
      <c r="AO111" s="50"/>
      <c r="AP111" s="50"/>
      <c r="AQ111" s="50"/>
      <c r="AR111" s="4"/>
      <c r="AS111" s="4"/>
    </row>
    <row r="112" customFormat="false" ht="12.75" hidden="false" customHeight="true" outlineLevel="0" collapsed="false">
      <c r="A112" s="33"/>
      <c r="B112" s="34"/>
      <c r="C112" s="34"/>
      <c r="D112" s="35"/>
      <c r="E112" s="35"/>
      <c r="F112" s="35"/>
      <c r="G112" s="35"/>
      <c r="H112" s="35"/>
      <c r="I112" s="35"/>
      <c r="J112" s="36"/>
      <c r="K112" s="6"/>
      <c r="L112" s="5"/>
      <c r="M112" s="5"/>
      <c r="N112" s="37"/>
      <c r="O112" s="38"/>
      <c r="P112" s="39" t="n">
        <f aca="false">IFERROR(IF(OR(B112&amp;C112="PAU",B112&amp;C112="AIN"),VLOOKUP(B112&amp;C112&amp;G112,#REF!,8,0),VLOOKUP(B112&amp;G112,#REF!,8,0)),0)</f>
        <v>0</v>
      </c>
      <c r="Q112" s="39" t="n">
        <f aca="false">N112-P112</f>
        <v>0</v>
      </c>
      <c r="R112" s="40" t="str">
        <f aca="false">IF(Q112&gt;=0%,"AOP",IF(Q112&gt;=-2%,"GM",IF(Q112&gt;=-6%,"MD","VP")))</f>
        <v>AOP</v>
      </c>
      <c r="S112" s="41" t="n">
        <f aca="false">K112*M112*(N112-P112)</f>
        <v>0</v>
      </c>
      <c r="T112" s="42" t="e">
        <f aca="false">IF(I112="USD",S112,S112/#REF!)</f>
        <v>#VALUE!</v>
      </c>
      <c r="U112" s="5" t="e">
        <f aca="false">IF(I112="USD",M112,M112/#REF!)</f>
        <v>#VALUE!</v>
      </c>
      <c r="V112" s="4"/>
      <c r="W112" s="4"/>
      <c r="X112" s="4"/>
      <c r="Y112" s="4" t="str">
        <f aca="false">B112&amp;C112&amp;F112&amp;H112</f>
        <v/>
      </c>
      <c r="Z112" s="4" t="str">
        <f aca="false">IF(Y112='Input - Bookings'!Q708,"OK","Check")</f>
        <v>OK</v>
      </c>
      <c r="AA112" s="4"/>
      <c r="AB112" s="50"/>
      <c r="AC112" s="50"/>
      <c r="AD112" s="4"/>
      <c r="AE112" s="4"/>
      <c r="AF112" s="4"/>
      <c r="AG112" s="54"/>
      <c r="AH112" s="54"/>
      <c r="AI112" s="39"/>
      <c r="AJ112" s="4"/>
      <c r="AK112" s="4"/>
      <c r="AL112" s="4"/>
      <c r="AM112" s="4"/>
      <c r="AN112" s="49"/>
      <c r="AO112" s="50"/>
      <c r="AP112" s="50"/>
      <c r="AQ112" s="50"/>
      <c r="AR112" s="4"/>
      <c r="AS112" s="4"/>
    </row>
    <row r="113" customFormat="false" ht="12.75" hidden="false" customHeight="true" outlineLevel="0" collapsed="false">
      <c r="A113" s="33"/>
      <c r="B113" s="34"/>
      <c r="C113" s="34"/>
      <c r="D113" s="35"/>
      <c r="E113" s="35"/>
      <c r="F113" s="35"/>
      <c r="G113" s="35"/>
      <c r="H113" s="35"/>
      <c r="I113" s="35"/>
      <c r="J113" s="36"/>
      <c r="K113" s="6"/>
      <c r="L113" s="5"/>
      <c r="M113" s="5"/>
      <c r="N113" s="37"/>
      <c r="O113" s="38"/>
      <c r="P113" s="39" t="n">
        <f aca="false">IFERROR(IF(OR(B113&amp;C113="PAU",B113&amp;C113="AIN"),VLOOKUP(B113&amp;C113&amp;G113,#REF!,8,0),VLOOKUP(B113&amp;G113,#REF!,8,0)),0)</f>
        <v>0</v>
      </c>
      <c r="Q113" s="39" t="n">
        <f aca="false">N113-P113</f>
        <v>0</v>
      </c>
      <c r="R113" s="40" t="str">
        <f aca="false">IF(Q113&gt;=0%,"AOP",IF(Q113&gt;=-2%,"GM",IF(Q113&gt;=-6%,"MD","VP")))</f>
        <v>AOP</v>
      </c>
      <c r="S113" s="41" t="n">
        <f aca="false">K113*M113*(N113-P113)</f>
        <v>0</v>
      </c>
      <c r="T113" s="42" t="e">
        <f aca="false">IF(I113="USD",S113,S113/#REF!)</f>
        <v>#VALUE!</v>
      </c>
      <c r="U113" s="5" t="e">
        <f aca="false">IF(I113="USD",M113,M113/#REF!)</f>
        <v>#VALUE!</v>
      </c>
      <c r="V113" s="4"/>
      <c r="W113" s="4"/>
      <c r="X113" s="4"/>
      <c r="Y113" s="4" t="str">
        <f aca="false">B113&amp;C113&amp;F113&amp;H113</f>
        <v/>
      </c>
      <c r="Z113" s="4" t="str">
        <f aca="false">IF(Y113='Input - Bookings'!Q709,"OK","Check")</f>
        <v>OK</v>
      </c>
      <c r="AA113" s="4"/>
      <c r="AB113" s="50"/>
      <c r="AC113" s="50"/>
      <c r="AD113" s="4"/>
      <c r="AE113" s="4"/>
      <c r="AF113" s="4"/>
      <c r="AG113" s="54"/>
      <c r="AH113" s="54"/>
      <c r="AI113" s="39"/>
      <c r="AJ113" s="4"/>
      <c r="AK113" s="4"/>
      <c r="AL113" s="4"/>
      <c r="AM113" s="4"/>
      <c r="AN113" s="49"/>
      <c r="AO113" s="50"/>
      <c r="AP113" s="50"/>
      <c r="AQ113" s="50"/>
      <c r="AR113" s="4"/>
      <c r="AS113" s="4"/>
    </row>
    <row r="114" customFormat="false" ht="12.75" hidden="false" customHeight="true" outlineLevel="0" collapsed="false">
      <c r="A114" s="33"/>
      <c r="B114" s="34"/>
      <c r="C114" s="34"/>
      <c r="D114" s="35"/>
      <c r="E114" s="35"/>
      <c r="F114" s="35"/>
      <c r="G114" s="35"/>
      <c r="H114" s="35"/>
      <c r="I114" s="35"/>
      <c r="J114" s="36"/>
      <c r="K114" s="6"/>
      <c r="L114" s="5"/>
      <c r="M114" s="5"/>
      <c r="N114" s="37"/>
      <c r="O114" s="38"/>
      <c r="P114" s="39" t="n">
        <f aca="false">IFERROR(IF(OR(B114&amp;C114="PAU",B114&amp;C114="AIN"),VLOOKUP(B114&amp;C114&amp;G114,#REF!,8,0),VLOOKUP(B114&amp;G114,#REF!,8,0)),0)</f>
        <v>0</v>
      </c>
      <c r="Q114" s="39" t="n">
        <f aca="false">N114-P114</f>
        <v>0</v>
      </c>
      <c r="R114" s="40" t="str">
        <f aca="false">IF(Q114&gt;=0%,"AOP",IF(Q114&gt;=-2%,"GM",IF(Q114&gt;=-6%,"MD","VP")))</f>
        <v>AOP</v>
      </c>
      <c r="S114" s="41" t="n">
        <f aca="false">K114*M114*(N114-P114)</f>
        <v>0</v>
      </c>
      <c r="T114" s="42" t="e">
        <f aca="false">IF(I114="USD",S114,S114/#REF!)</f>
        <v>#VALUE!</v>
      </c>
      <c r="U114" s="5" t="e">
        <f aca="false">IF(I114="USD",M114,M114/#REF!)</f>
        <v>#VALUE!</v>
      </c>
      <c r="V114" s="4"/>
      <c r="W114" s="4"/>
      <c r="X114" s="4"/>
      <c r="Y114" s="4" t="str">
        <f aca="false">B114&amp;C114&amp;F114&amp;H114</f>
        <v/>
      </c>
      <c r="Z114" s="4" t="str">
        <f aca="false">IF(Y114='Input - Bookings'!Q710,"OK","Check")</f>
        <v>OK</v>
      </c>
      <c r="AA114" s="4"/>
      <c r="AB114" s="50"/>
      <c r="AC114" s="50"/>
      <c r="AD114" s="4"/>
      <c r="AE114" s="4"/>
      <c r="AF114" s="4"/>
      <c r="AG114" s="54"/>
      <c r="AH114" s="54"/>
      <c r="AI114" s="39"/>
      <c r="AJ114" s="4"/>
      <c r="AK114" s="4"/>
      <c r="AL114" s="4"/>
      <c r="AM114" s="4"/>
      <c r="AN114" s="49"/>
      <c r="AO114" s="50"/>
      <c r="AP114" s="50"/>
      <c r="AQ114" s="50"/>
      <c r="AR114" s="4"/>
      <c r="AS114" s="4"/>
    </row>
    <row r="115" customFormat="false" ht="12.75" hidden="false" customHeight="true" outlineLevel="0" collapsed="false">
      <c r="A115" s="33"/>
      <c r="B115" s="34"/>
      <c r="C115" s="34"/>
      <c r="D115" s="35"/>
      <c r="E115" s="35"/>
      <c r="F115" s="35"/>
      <c r="G115" s="35"/>
      <c r="H115" s="35"/>
      <c r="I115" s="35"/>
      <c r="J115" s="36"/>
      <c r="K115" s="6"/>
      <c r="L115" s="5"/>
      <c r="M115" s="5"/>
      <c r="N115" s="37"/>
      <c r="O115" s="38"/>
      <c r="P115" s="39" t="n">
        <f aca="false">IFERROR(IF(OR(B115&amp;C115="PAU",B115&amp;C115="AIN"),VLOOKUP(B115&amp;C115&amp;G115,#REF!,8,0),VLOOKUP(B115&amp;G115,#REF!,8,0)),0)</f>
        <v>0</v>
      </c>
      <c r="Q115" s="39" t="n">
        <f aca="false">N115-P115</f>
        <v>0</v>
      </c>
      <c r="R115" s="40" t="str">
        <f aca="false">IF(Q115&gt;=0%,"AOP",IF(Q115&gt;=-2%,"GM",IF(Q115&gt;=-6%,"MD","VP")))</f>
        <v>AOP</v>
      </c>
      <c r="S115" s="41" t="n">
        <f aca="false">K115*M115*(N115-P115)</f>
        <v>0</v>
      </c>
      <c r="T115" s="42" t="e">
        <f aca="false">IF(I115="USD",S115,S115/#REF!)</f>
        <v>#VALUE!</v>
      </c>
      <c r="U115" s="5" t="e">
        <f aca="false">IF(I115="USD",M115,M115/#REF!)</f>
        <v>#VALUE!</v>
      </c>
      <c r="V115" s="4"/>
      <c r="W115" s="4"/>
      <c r="X115" s="4"/>
      <c r="Y115" s="4" t="str">
        <f aca="false">B115&amp;C115&amp;F115&amp;H115</f>
        <v/>
      </c>
      <c r="Z115" s="4" t="str">
        <f aca="false">IF(Y115='Input - Bookings'!Q711,"OK","Check")</f>
        <v>OK</v>
      </c>
      <c r="AA115" s="4"/>
      <c r="AB115" s="50"/>
      <c r="AC115" s="50"/>
      <c r="AD115" s="4"/>
      <c r="AE115" s="4"/>
      <c r="AF115" s="4"/>
      <c r="AG115" s="54"/>
      <c r="AH115" s="54"/>
      <c r="AI115" s="39"/>
      <c r="AJ115" s="4"/>
      <c r="AK115" s="4"/>
      <c r="AL115" s="4"/>
      <c r="AM115" s="4"/>
      <c r="AN115" s="49"/>
      <c r="AO115" s="50"/>
      <c r="AP115" s="50"/>
      <c r="AQ115" s="50"/>
      <c r="AR115" s="4"/>
      <c r="AS115" s="4"/>
    </row>
    <row r="116" customFormat="false" ht="12.75" hidden="false" customHeight="true" outlineLevel="0" collapsed="false">
      <c r="A116" s="33"/>
      <c r="B116" s="34"/>
      <c r="C116" s="34"/>
      <c r="D116" s="35"/>
      <c r="E116" s="35"/>
      <c r="F116" s="35"/>
      <c r="G116" s="35"/>
      <c r="H116" s="35"/>
      <c r="I116" s="35"/>
      <c r="J116" s="36"/>
      <c r="K116" s="6"/>
      <c r="L116" s="5"/>
      <c r="M116" s="5"/>
      <c r="N116" s="37"/>
      <c r="O116" s="38"/>
      <c r="P116" s="39" t="n">
        <f aca="false">IFERROR(IF(OR(B116&amp;C116="PAU",B116&amp;C116="AIN"),VLOOKUP(B116&amp;C116&amp;G116,#REF!,8,0),VLOOKUP(B116&amp;G116,#REF!,8,0)),0)</f>
        <v>0</v>
      </c>
      <c r="Q116" s="39" t="n">
        <f aca="false">N116-P116</f>
        <v>0</v>
      </c>
      <c r="R116" s="40" t="str">
        <f aca="false">IF(Q116&gt;=0%,"AOP",IF(Q116&gt;=-2%,"GM",IF(Q116&gt;=-6%,"MD","VP")))</f>
        <v>AOP</v>
      </c>
      <c r="S116" s="41" t="n">
        <f aca="false">K116*M116*(N116-P116)</f>
        <v>0</v>
      </c>
      <c r="T116" s="42" t="e">
        <f aca="false">IF(I116="USD",S116,S116/#REF!)</f>
        <v>#VALUE!</v>
      </c>
      <c r="U116" s="5" t="e">
        <f aca="false">IF(I116="USD",M116,M116/#REF!)</f>
        <v>#VALUE!</v>
      </c>
      <c r="V116" s="4"/>
      <c r="W116" s="4"/>
      <c r="X116" s="4"/>
      <c r="Y116" s="4" t="str">
        <f aca="false">B116&amp;C116&amp;F116&amp;H116</f>
        <v/>
      </c>
      <c r="Z116" s="4" t="str">
        <f aca="false">IF(Y116='Input - Bookings'!Q712,"OK","Check")</f>
        <v>OK</v>
      </c>
      <c r="AA116" s="4"/>
      <c r="AB116" s="50"/>
      <c r="AC116" s="50"/>
      <c r="AD116" s="4"/>
      <c r="AE116" s="4"/>
      <c r="AF116" s="4"/>
      <c r="AG116" s="54"/>
      <c r="AH116" s="54"/>
      <c r="AI116" s="39"/>
      <c r="AJ116" s="4"/>
      <c r="AK116" s="4"/>
      <c r="AL116" s="4"/>
      <c r="AM116" s="4"/>
      <c r="AN116" s="49"/>
      <c r="AO116" s="50"/>
      <c r="AP116" s="50"/>
      <c r="AQ116" s="50"/>
      <c r="AR116" s="4"/>
      <c r="AS116" s="4"/>
    </row>
    <row r="117" customFormat="false" ht="12.75" hidden="false" customHeight="true" outlineLevel="0" collapsed="false">
      <c r="A117" s="33"/>
      <c r="B117" s="34"/>
      <c r="C117" s="34"/>
      <c r="D117" s="35"/>
      <c r="E117" s="35"/>
      <c r="F117" s="35"/>
      <c r="G117" s="35"/>
      <c r="H117" s="35"/>
      <c r="I117" s="35"/>
      <c r="J117" s="36"/>
      <c r="K117" s="6"/>
      <c r="L117" s="5"/>
      <c r="M117" s="5"/>
      <c r="N117" s="37"/>
      <c r="O117" s="38"/>
      <c r="P117" s="39" t="n">
        <f aca="false">IFERROR(IF(OR(B117&amp;C117="PAU",B117&amp;C117="AIN"),VLOOKUP(B117&amp;C117&amp;G117,#REF!,8,0),VLOOKUP(B117&amp;G117,#REF!,8,0)),0)</f>
        <v>0</v>
      </c>
      <c r="Q117" s="39" t="n">
        <f aca="false">N117-P117</f>
        <v>0</v>
      </c>
      <c r="R117" s="40" t="str">
        <f aca="false">IF(Q117&gt;=0%,"AOP",IF(Q117&gt;=-2%,"GM",IF(Q117&gt;=-6%,"MD","VP")))</f>
        <v>AOP</v>
      </c>
      <c r="S117" s="41" t="n">
        <f aca="false">K117*M117*(N117-P117)</f>
        <v>0</v>
      </c>
      <c r="T117" s="42" t="e">
        <f aca="false">IF(I117="USD",S117,S117/#REF!)</f>
        <v>#VALUE!</v>
      </c>
      <c r="U117" s="5" t="e">
        <f aca="false">IF(I117="USD",M117,M117/#REF!)</f>
        <v>#VALUE!</v>
      </c>
      <c r="V117" s="4"/>
      <c r="W117" s="4"/>
      <c r="X117" s="4"/>
      <c r="Y117" s="4" t="str">
        <f aca="false">B117&amp;C117&amp;F117&amp;H117</f>
        <v/>
      </c>
      <c r="Z117" s="4" t="str">
        <f aca="false">IF(Y117='Input - Bookings'!Q713,"OK","Check")</f>
        <v>OK</v>
      </c>
      <c r="AA117" s="4"/>
      <c r="AB117" s="50"/>
      <c r="AC117" s="50"/>
      <c r="AD117" s="4"/>
      <c r="AE117" s="4"/>
      <c r="AF117" s="4"/>
      <c r="AG117" s="54"/>
      <c r="AH117" s="54"/>
      <c r="AI117" s="39"/>
      <c r="AJ117" s="4"/>
      <c r="AK117" s="4"/>
      <c r="AL117" s="4"/>
      <c r="AM117" s="4"/>
      <c r="AN117" s="49"/>
      <c r="AO117" s="50"/>
      <c r="AP117" s="50"/>
      <c r="AQ117" s="50"/>
      <c r="AR117" s="4"/>
      <c r="AS117" s="4"/>
    </row>
    <row r="118" customFormat="false" ht="12.75" hidden="false" customHeight="true" outlineLevel="0" collapsed="false">
      <c r="A118" s="33"/>
      <c r="B118" s="34"/>
      <c r="C118" s="34"/>
      <c r="D118" s="35"/>
      <c r="E118" s="35"/>
      <c r="F118" s="35"/>
      <c r="G118" s="35"/>
      <c r="H118" s="35"/>
      <c r="I118" s="35"/>
      <c r="J118" s="36"/>
      <c r="K118" s="6"/>
      <c r="L118" s="5"/>
      <c r="M118" s="5"/>
      <c r="N118" s="37"/>
      <c r="O118" s="38"/>
      <c r="P118" s="39" t="n">
        <f aca="false">IFERROR(IF(OR(B118&amp;C118="PAU",B118&amp;C118="AIN"),VLOOKUP(B118&amp;C118&amp;G118,#REF!,8,0),VLOOKUP(B118&amp;G118,#REF!,8,0)),0)</f>
        <v>0</v>
      </c>
      <c r="Q118" s="39" t="n">
        <f aca="false">N118-P118</f>
        <v>0</v>
      </c>
      <c r="R118" s="40" t="str">
        <f aca="false">IF(Q118&gt;=0%,"AOP",IF(Q118&gt;=-2%,"GM",IF(Q118&gt;=-6%,"MD","VP")))</f>
        <v>AOP</v>
      </c>
      <c r="S118" s="41" t="n">
        <f aca="false">K118*M118*(N118-P118)</f>
        <v>0</v>
      </c>
      <c r="T118" s="42" t="e">
        <f aca="false">IF(I118="USD",S118,S118/#REF!)</f>
        <v>#VALUE!</v>
      </c>
      <c r="U118" s="5" t="e">
        <f aca="false">IF(I118="USD",M118,M118/#REF!)</f>
        <v>#VALUE!</v>
      </c>
      <c r="V118" s="4"/>
      <c r="W118" s="4"/>
      <c r="X118" s="4"/>
      <c r="Y118" s="4" t="str">
        <f aca="false">B118&amp;C118&amp;F118&amp;H118</f>
        <v/>
      </c>
      <c r="Z118" s="4" t="str">
        <f aca="false">IF(Y118='Input - Bookings'!Q714,"OK","Check")</f>
        <v>OK</v>
      </c>
      <c r="AA118" s="4"/>
      <c r="AB118" s="50"/>
      <c r="AC118" s="50"/>
      <c r="AD118" s="4"/>
      <c r="AE118" s="4"/>
      <c r="AF118" s="4"/>
      <c r="AG118" s="54"/>
      <c r="AH118" s="54"/>
      <c r="AI118" s="39"/>
      <c r="AJ118" s="4"/>
      <c r="AK118" s="4"/>
      <c r="AL118" s="4"/>
      <c r="AM118" s="4"/>
      <c r="AN118" s="49"/>
      <c r="AO118" s="50"/>
      <c r="AP118" s="50"/>
      <c r="AQ118" s="50"/>
      <c r="AR118" s="4"/>
      <c r="AS118" s="4"/>
    </row>
    <row r="119" customFormat="false" ht="12.75" hidden="false" customHeight="true" outlineLevel="0" collapsed="false">
      <c r="A119" s="33"/>
      <c r="B119" s="34"/>
      <c r="C119" s="34"/>
      <c r="D119" s="35"/>
      <c r="E119" s="35"/>
      <c r="F119" s="35"/>
      <c r="G119" s="35"/>
      <c r="H119" s="35"/>
      <c r="I119" s="35"/>
      <c r="J119" s="36"/>
      <c r="K119" s="6"/>
      <c r="L119" s="5"/>
      <c r="M119" s="5"/>
      <c r="N119" s="37"/>
      <c r="O119" s="38"/>
      <c r="P119" s="39" t="n">
        <f aca="false">IFERROR(IF(OR(B119&amp;C119="PAU",B119&amp;C119="AIN"),VLOOKUP(B119&amp;C119&amp;G119,#REF!,8,0),VLOOKUP(B119&amp;G119,#REF!,8,0)),0)</f>
        <v>0</v>
      </c>
      <c r="Q119" s="39" t="n">
        <f aca="false">N119-P119</f>
        <v>0</v>
      </c>
      <c r="R119" s="40" t="str">
        <f aca="false">IF(Q119&gt;=0%,"AOP",IF(Q119&gt;=-2%,"GM",IF(Q119&gt;=-6%,"MD","VP")))</f>
        <v>AOP</v>
      </c>
      <c r="S119" s="41" t="n">
        <f aca="false">K119*M119*(N119-P119)</f>
        <v>0</v>
      </c>
      <c r="T119" s="42" t="e">
        <f aca="false">IF(I119="USD",S119,S119/#REF!)</f>
        <v>#VALUE!</v>
      </c>
      <c r="U119" s="5" t="e">
        <f aca="false">IF(I119="USD",M119,M119/#REF!)</f>
        <v>#VALUE!</v>
      </c>
      <c r="V119" s="4"/>
      <c r="W119" s="4"/>
      <c r="X119" s="4"/>
      <c r="Y119" s="4" t="str">
        <f aca="false">B119&amp;C119&amp;F119&amp;H119</f>
        <v/>
      </c>
      <c r="Z119" s="4" t="str">
        <f aca="false">IF(Y119='Input - Bookings'!Q715,"OK","Check")</f>
        <v>OK</v>
      </c>
      <c r="AA119" s="4"/>
      <c r="AB119" s="50"/>
      <c r="AC119" s="50"/>
      <c r="AD119" s="4"/>
      <c r="AE119" s="4"/>
      <c r="AF119" s="4"/>
      <c r="AG119" s="54"/>
      <c r="AH119" s="54"/>
      <c r="AI119" s="39"/>
      <c r="AJ119" s="4"/>
      <c r="AK119" s="4"/>
      <c r="AL119" s="4"/>
      <c r="AM119" s="4"/>
      <c r="AN119" s="49"/>
      <c r="AO119" s="50"/>
      <c r="AP119" s="50"/>
      <c r="AQ119" s="50"/>
      <c r="AR119" s="4"/>
      <c r="AS119" s="4"/>
    </row>
    <row r="120" customFormat="false" ht="12.75" hidden="false" customHeight="true" outlineLevel="0" collapsed="false">
      <c r="A120" s="33"/>
      <c r="B120" s="34"/>
      <c r="C120" s="34"/>
      <c r="D120" s="35"/>
      <c r="E120" s="35"/>
      <c r="F120" s="35"/>
      <c r="G120" s="35"/>
      <c r="H120" s="35"/>
      <c r="I120" s="35"/>
      <c r="J120" s="36"/>
      <c r="K120" s="6"/>
      <c r="L120" s="5"/>
      <c r="M120" s="5"/>
      <c r="N120" s="37"/>
      <c r="O120" s="38"/>
      <c r="P120" s="39" t="n">
        <f aca="false">IFERROR(IF(OR(B120&amp;C120="PAU",B120&amp;C120="AIN"),VLOOKUP(B120&amp;C120&amp;G120,#REF!,8,0),VLOOKUP(B120&amp;G120,#REF!,8,0)),0)</f>
        <v>0</v>
      </c>
      <c r="Q120" s="39" t="n">
        <f aca="false">N120-P120</f>
        <v>0</v>
      </c>
      <c r="R120" s="40" t="str">
        <f aca="false">IF(Q120&gt;=0%,"AOP",IF(Q120&gt;=-2%,"GM",IF(Q120&gt;=-6%,"MD","VP")))</f>
        <v>AOP</v>
      </c>
      <c r="S120" s="41" t="n">
        <f aca="false">K120*M120*(N120-P120)</f>
        <v>0</v>
      </c>
      <c r="T120" s="42" t="e">
        <f aca="false">IF(I120="USD",S120,S120/#REF!)</f>
        <v>#VALUE!</v>
      </c>
      <c r="U120" s="5" t="e">
        <f aca="false">IF(I120="USD",M120,M120/#REF!)</f>
        <v>#VALUE!</v>
      </c>
      <c r="V120" s="4"/>
      <c r="W120" s="4"/>
      <c r="X120" s="4"/>
      <c r="Y120" s="4" t="str">
        <f aca="false">B120&amp;C120&amp;F120&amp;H120</f>
        <v/>
      </c>
      <c r="Z120" s="4" t="str">
        <f aca="false">IF(Y120='Input - Bookings'!Q716,"OK","Check")</f>
        <v>OK</v>
      </c>
      <c r="AA120" s="4"/>
      <c r="AB120" s="50"/>
      <c r="AC120" s="50"/>
      <c r="AD120" s="4"/>
      <c r="AE120" s="4"/>
      <c r="AF120" s="4"/>
      <c r="AG120" s="54"/>
      <c r="AH120" s="54"/>
      <c r="AI120" s="39"/>
      <c r="AJ120" s="4"/>
      <c r="AK120" s="4"/>
      <c r="AL120" s="4"/>
      <c r="AM120" s="4"/>
      <c r="AN120" s="49"/>
      <c r="AO120" s="50"/>
      <c r="AP120" s="50"/>
      <c r="AQ120" s="50"/>
      <c r="AR120" s="4"/>
      <c r="AS120" s="4"/>
    </row>
    <row r="121" customFormat="false" ht="12.75" hidden="false" customHeight="true" outlineLevel="0" collapsed="false">
      <c r="A121" s="33"/>
      <c r="B121" s="34"/>
      <c r="C121" s="34"/>
      <c r="D121" s="35"/>
      <c r="E121" s="35"/>
      <c r="F121" s="35"/>
      <c r="G121" s="35"/>
      <c r="H121" s="35"/>
      <c r="I121" s="35"/>
      <c r="J121" s="36"/>
      <c r="K121" s="6"/>
      <c r="L121" s="5"/>
      <c r="M121" s="5"/>
      <c r="N121" s="37"/>
      <c r="O121" s="38"/>
      <c r="P121" s="39" t="n">
        <f aca="false">IFERROR(IF(OR(B121&amp;C121="PAU",B121&amp;C121="AIN"),VLOOKUP(B121&amp;C121&amp;G121,#REF!,8,0),VLOOKUP(B121&amp;G121,#REF!,8,0)),0)</f>
        <v>0</v>
      </c>
      <c r="Q121" s="39" t="n">
        <f aca="false">N121-P121</f>
        <v>0</v>
      </c>
      <c r="R121" s="40" t="str">
        <f aca="false">IF(Q121&gt;=0%,"AOP",IF(Q121&gt;=-2%,"GM",IF(Q121&gt;=-6%,"MD","VP")))</f>
        <v>AOP</v>
      </c>
      <c r="S121" s="41" t="n">
        <f aca="false">K121*M121*(N121-P121)</f>
        <v>0</v>
      </c>
      <c r="T121" s="42" t="e">
        <f aca="false">IF(I121="USD",S121,S121/#REF!)</f>
        <v>#VALUE!</v>
      </c>
      <c r="U121" s="5" t="e">
        <f aca="false">IF(I121="USD",M121,M121/#REF!)</f>
        <v>#VALUE!</v>
      </c>
      <c r="V121" s="4"/>
      <c r="W121" s="4"/>
      <c r="X121" s="4"/>
      <c r="Y121" s="4" t="str">
        <f aca="false">B121&amp;C121&amp;F121&amp;H121</f>
        <v/>
      </c>
      <c r="Z121" s="4" t="str">
        <f aca="false">IF(Y121='Input - Bookings'!Q717,"OK","Check")</f>
        <v>OK</v>
      </c>
      <c r="AA121" s="4"/>
      <c r="AB121" s="50"/>
      <c r="AC121" s="50"/>
      <c r="AD121" s="4"/>
      <c r="AE121" s="4"/>
      <c r="AF121" s="4"/>
      <c r="AG121" s="54"/>
      <c r="AH121" s="54"/>
      <c r="AI121" s="39"/>
      <c r="AJ121" s="4"/>
      <c r="AK121" s="4"/>
      <c r="AL121" s="4"/>
      <c r="AM121" s="4"/>
      <c r="AN121" s="49"/>
      <c r="AO121" s="50"/>
      <c r="AP121" s="50"/>
      <c r="AQ121" s="50"/>
      <c r="AR121" s="4"/>
      <c r="AS121" s="4"/>
    </row>
    <row r="122" customFormat="false" ht="12.75" hidden="false" customHeight="true" outlineLevel="0" collapsed="false">
      <c r="A122" s="33"/>
      <c r="B122" s="34"/>
      <c r="C122" s="34"/>
      <c r="D122" s="35"/>
      <c r="E122" s="35"/>
      <c r="F122" s="35"/>
      <c r="G122" s="35"/>
      <c r="H122" s="35"/>
      <c r="I122" s="35"/>
      <c r="J122" s="36"/>
      <c r="K122" s="6"/>
      <c r="L122" s="5"/>
      <c r="M122" s="5"/>
      <c r="N122" s="37"/>
      <c r="O122" s="38"/>
      <c r="P122" s="39" t="n">
        <f aca="false">IFERROR(IF(OR(B122&amp;C122="PAU",B122&amp;C122="AIN"),VLOOKUP(B122&amp;C122&amp;G122,#REF!,8,0),VLOOKUP(B122&amp;G122,#REF!,8,0)),0)</f>
        <v>0</v>
      </c>
      <c r="Q122" s="39" t="n">
        <f aca="false">N122-P122</f>
        <v>0</v>
      </c>
      <c r="R122" s="40" t="str">
        <f aca="false">IF(Q122&gt;=0%,"AOP",IF(Q122&gt;=-2%,"GM",IF(Q122&gt;=-6%,"MD","VP")))</f>
        <v>AOP</v>
      </c>
      <c r="S122" s="41" t="n">
        <f aca="false">K122*M122*(N122-P122)</f>
        <v>0</v>
      </c>
      <c r="T122" s="42" t="e">
        <f aca="false">IF(I122="USD",S122,S122/#REF!)</f>
        <v>#VALUE!</v>
      </c>
      <c r="U122" s="5" t="e">
        <f aca="false">IF(I122="USD",M122,M122/#REF!)</f>
        <v>#VALUE!</v>
      </c>
      <c r="V122" s="4"/>
      <c r="W122" s="4"/>
      <c r="X122" s="4"/>
      <c r="Y122" s="4" t="str">
        <f aca="false">B122&amp;C122&amp;F122&amp;H122</f>
        <v/>
      </c>
      <c r="Z122" s="4" t="str">
        <f aca="false">IF(Y122='Input - Bookings'!Q718,"OK","Check")</f>
        <v>OK</v>
      </c>
      <c r="AA122" s="4"/>
      <c r="AB122" s="50"/>
      <c r="AC122" s="50"/>
      <c r="AD122" s="4"/>
      <c r="AE122" s="4"/>
      <c r="AF122" s="4"/>
      <c r="AG122" s="54"/>
      <c r="AH122" s="54"/>
      <c r="AI122" s="39"/>
      <c r="AJ122" s="4"/>
      <c r="AK122" s="4"/>
      <c r="AL122" s="4"/>
      <c r="AM122" s="4"/>
      <c r="AN122" s="49"/>
      <c r="AO122" s="50"/>
      <c r="AP122" s="50"/>
      <c r="AQ122" s="50"/>
      <c r="AR122" s="4"/>
      <c r="AS122" s="4"/>
    </row>
    <row r="123" customFormat="false" ht="12.75" hidden="false" customHeight="true" outlineLevel="0" collapsed="false">
      <c r="A123" s="33"/>
      <c r="B123" s="34"/>
      <c r="C123" s="34"/>
      <c r="D123" s="35"/>
      <c r="E123" s="35"/>
      <c r="F123" s="35"/>
      <c r="G123" s="35"/>
      <c r="H123" s="35"/>
      <c r="I123" s="35"/>
      <c r="J123" s="36"/>
      <c r="K123" s="6"/>
      <c r="L123" s="5"/>
      <c r="M123" s="5"/>
      <c r="N123" s="37"/>
      <c r="O123" s="38"/>
      <c r="P123" s="39" t="n">
        <f aca="false">IFERROR(IF(OR(B123&amp;C123="PAU",B123&amp;C123="AIN"),VLOOKUP(B123&amp;C123&amp;G123,#REF!,8,0),VLOOKUP(B123&amp;G123,#REF!,8,0)),0)</f>
        <v>0</v>
      </c>
      <c r="Q123" s="39" t="n">
        <f aca="false">N123-P123</f>
        <v>0</v>
      </c>
      <c r="R123" s="40" t="str">
        <f aca="false">IF(Q123&gt;=0%,"AOP",IF(Q123&gt;=-2%,"GM",IF(Q123&gt;=-6%,"MD","VP")))</f>
        <v>AOP</v>
      </c>
      <c r="S123" s="41" t="n">
        <f aca="false">K123*M123*(N123-P123)</f>
        <v>0</v>
      </c>
      <c r="T123" s="42" t="e">
        <f aca="false">IF(I123="USD",S123,S123/#REF!)</f>
        <v>#VALUE!</v>
      </c>
      <c r="U123" s="5" t="e">
        <f aca="false">IF(I123="USD",M123,M123/#REF!)</f>
        <v>#VALUE!</v>
      </c>
      <c r="V123" s="4"/>
      <c r="W123" s="4"/>
      <c r="X123" s="4"/>
      <c r="Y123" s="4" t="str">
        <f aca="false">B123&amp;C123&amp;F123&amp;H123</f>
        <v/>
      </c>
      <c r="Z123" s="4" t="str">
        <f aca="false">IF(Y123='Input - Bookings'!Q719,"OK","Check")</f>
        <v>OK</v>
      </c>
      <c r="AA123" s="4"/>
      <c r="AB123" s="50"/>
      <c r="AC123" s="50"/>
      <c r="AD123" s="4"/>
      <c r="AE123" s="4"/>
      <c r="AF123" s="4"/>
      <c r="AG123" s="54"/>
      <c r="AH123" s="54"/>
      <c r="AI123" s="39"/>
      <c r="AJ123" s="4"/>
      <c r="AK123" s="4"/>
      <c r="AL123" s="4"/>
      <c r="AM123" s="4"/>
      <c r="AN123" s="49"/>
      <c r="AO123" s="50"/>
      <c r="AP123" s="50"/>
      <c r="AQ123" s="50"/>
      <c r="AR123" s="4"/>
      <c r="AS123" s="4"/>
    </row>
    <row r="124" customFormat="false" ht="12.75" hidden="false" customHeight="true" outlineLevel="0" collapsed="false">
      <c r="A124" s="33"/>
      <c r="B124" s="34"/>
      <c r="C124" s="34"/>
      <c r="D124" s="35"/>
      <c r="E124" s="35"/>
      <c r="F124" s="35"/>
      <c r="G124" s="35"/>
      <c r="H124" s="35"/>
      <c r="I124" s="35"/>
      <c r="J124" s="36"/>
      <c r="K124" s="6"/>
      <c r="L124" s="5"/>
      <c r="M124" s="5"/>
      <c r="N124" s="37"/>
      <c r="O124" s="38"/>
      <c r="P124" s="39" t="n">
        <f aca="false">IFERROR(IF(OR(B124&amp;C124="PAU",B124&amp;C124="AIN"),VLOOKUP(B124&amp;C124&amp;G124,#REF!,8,0),VLOOKUP(B124&amp;G124,#REF!,8,0)),0)</f>
        <v>0</v>
      </c>
      <c r="Q124" s="39" t="n">
        <f aca="false">N124-P124</f>
        <v>0</v>
      </c>
      <c r="R124" s="40" t="str">
        <f aca="false">IF(Q124&gt;=0%,"AOP",IF(Q124&gt;=-2%,"GM",IF(Q124&gt;=-6%,"MD","VP")))</f>
        <v>AOP</v>
      </c>
      <c r="S124" s="41" t="n">
        <f aca="false">K124*M124*(N124-P124)</f>
        <v>0</v>
      </c>
      <c r="T124" s="42" t="e">
        <f aca="false">IF(I124="USD",S124,S124/#REF!)</f>
        <v>#VALUE!</v>
      </c>
      <c r="U124" s="5" t="e">
        <f aca="false">IF(I124="USD",M124,M124/#REF!)</f>
        <v>#VALUE!</v>
      </c>
      <c r="V124" s="4"/>
      <c r="W124" s="4"/>
      <c r="X124" s="4"/>
      <c r="Y124" s="4" t="str">
        <f aca="false">B124&amp;C124&amp;F124&amp;H124</f>
        <v/>
      </c>
      <c r="Z124" s="4" t="str">
        <f aca="false">IF(Y124='Input - Bookings'!Q720,"OK","Check")</f>
        <v>OK</v>
      </c>
      <c r="AA124" s="4"/>
      <c r="AB124" s="50"/>
      <c r="AC124" s="50"/>
      <c r="AD124" s="4"/>
      <c r="AE124" s="4"/>
      <c r="AF124" s="4"/>
      <c r="AG124" s="54"/>
      <c r="AH124" s="54"/>
      <c r="AI124" s="39"/>
      <c r="AJ124" s="4"/>
      <c r="AK124" s="4"/>
      <c r="AL124" s="4"/>
      <c r="AM124" s="4"/>
      <c r="AN124" s="49"/>
      <c r="AO124" s="50"/>
      <c r="AP124" s="50"/>
      <c r="AQ124" s="50"/>
      <c r="AR124" s="4"/>
      <c r="AS124" s="4"/>
    </row>
    <row r="125" customFormat="false" ht="12.75" hidden="false" customHeight="true" outlineLevel="0" collapsed="false">
      <c r="A125" s="33"/>
      <c r="B125" s="34"/>
      <c r="C125" s="34"/>
      <c r="D125" s="35"/>
      <c r="E125" s="35"/>
      <c r="F125" s="35"/>
      <c r="G125" s="35"/>
      <c r="H125" s="35"/>
      <c r="I125" s="35"/>
      <c r="J125" s="36"/>
      <c r="K125" s="6"/>
      <c r="L125" s="5"/>
      <c r="M125" s="5"/>
      <c r="N125" s="37"/>
      <c r="O125" s="38"/>
      <c r="P125" s="39" t="n">
        <f aca="false">IFERROR(IF(OR(B125&amp;C125="PAU",B125&amp;C125="AIN"),VLOOKUP(B125&amp;C125&amp;G125,#REF!,8,0),VLOOKUP(B125&amp;G125,#REF!,8,0)),0)</f>
        <v>0</v>
      </c>
      <c r="Q125" s="39" t="n">
        <f aca="false">N125-P125</f>
        <v>0</v>
      </c>
      <c r="R125" s="40" t="str">
        <f aca="false">IF(Q125&gt;=0%,"AOP",IF(Q125&gt;=-2%,"GM",IF(Q125&gt;=-6%,"MD","VP")))</f>
        <v>AOP</v>
      </c>
      <c r="S125" s="41" t="n">
        <f aca="false">K125*M125*(N125-P125)</f>
        <v>0</v>
      </c>
      <c r="T125" s="42" t="e">
        <f aca="false">IF(I125="USD",S125,S125/#REF!)</f>
        <v>#VALUE!</v>
      </c>
      <c r="U125" s="5" t="e">
        <f aca="false">IF(I125="USD",M125,M125/#REF!)</f>
        <v>#VALUE!</v>
      </c>
      <c r="V125" s="4"/>
      <c r="W125" s="4"/>
      <c r="X125" s="4"/>
      <c r="Y125" s="4" t="str">
        <f aca="false">B125&amp;C125&amp;F125&amp;H125</f>
        <v/>
      </c>
      <c r="Z125" s="4" t="str">
        <f aca="false">IF(Y125='Input - Bookings'!Q721,"OK","Check")</f>
        <v>OK</v>
      </c>
      <c r="AA125" s="4"/>
      <c r="AB125" s="50"/>
      <c r="AC125" s="50"/>
      <c r="AD125" s="4"/>
      <c r="AE125" s="4"/>
      <c r="AF125" s="4"/>
      <c r="AG125" s="54"/>
      <c r="AH125" s="54"/>
      <c r="AI125" s="39"/>
      <c r="AJ125" s="4"/>
      <c r="AK125" s="4"/>
      <c r="AL125" s="4"/>
      <c r="AM125" s="4"/>
      <c r="AN125" s="49"/>
      <c r="AO125" s="50"/>
      <c r="AP125" s="50"/>
      <c r="AQ125" s="50"/>
      <c r="AR125" s="4"/>
      <c r="AS125" s="4"/>
    </row>
    <row r="126" customFormat="false" ht="12.75" hidden="false" customHeight="true" outlineLevel="0" collapsed="false">
      <c r="A126" s="33"/>
      <c r="B126" s="34"/>
      <c r="C126" s="34"/>
      <c r="D126" s="35"/>
      <c r="E126" s="35"/>
      <c r="F126" s="35"/>
      <c r="G126" s="35"/>
      <c r="H126" s="35"/>
      <c r="I126" s="35"/>
      <c r="J126" s="36"/>
      <c r="K126" s="6"/>
      <c r="L126" s="5"/>
      <c r="M126" s="5"/>
      <c r="N126" s="37"/>
      <c r="O126" s="38"/>
      <c r="P126" s="39" t="n">
        <f aca="false">IFERROR(IF(OR(B126&amp;C126="PAU",B126&amp;C126="AIN"),VLOOKUP(B126&amp;C126&amp;G126,#REF!,8,0),VLOOKUP(B126&amp;G126,#REF!,8,0)),0)</f>
        <v>0</v>
      </c>
      <c r="Q126" s="39" t="n">
        <f aca="false">N126-P126</f>
        <v>0</v>
      </c>
      <c r="R126" s="40" t="str">
        <f aca="false">IF(Q126&gt;=0%,"AOP",IF(Q126&gt;=-2%,"GM",IF(Q126&gt;=-6%,"MD","VP")))</f>
        <v>AOP</v>
      </c>
      <c r="S126" s="41" t="n">
        <f aca="false">K126*M126*(N126-P126)</f>
        <v>0</v>
      </c>
      <c r="T126" s="42" t="e">
        <f aca="false">IF(I126="USD",S126,S126/#REF!)</f>
        <v>#VALUE!</v>
      </c>
      <c r="U126" s="5" t="e">
        <f aca="false">IF(I126="USD",M126,M126/#REF!)</f>
        <v>#VALUE!</v>
      </c>
      <c r="V126" s="4"/>
      <c r="W126" s="4"/>
      <c r="X126" s="4"/>
      <c r="Y126" s="4" t="str">
        <f aca="false">B126&amp;C126&amp;F126&amp;H126</f>
        <v/>
      </c>
      <c r="Z126" s="4" t="str">
        <f aca="false">IF(Y126='Input - Bookings'!Q722,"OK","Check")</f>
        <v>OK</v>
      </c>
      <c r="AA126" s="4"/>
      <c r="AB126" s="50"/>
      <c r="AC126" s="50"/>
      <c r="AD126" s="4"/>
      <c r="AE126" s="4"/>
      <c r="AF126" s="4"/>
      <c r="AG126" s="54"/>
      <c r="AH126" s="54"/>
      <c r="AI126" s="4"/>
      <c r="AJ126" s="4"/>
      <c r="AK126" s="4"/>
      <c r="AL126" s="4"/>
      <c r="AM126" s="4"/>
      <c r="AN126" s="49"/>
      <c r="AO126" s="50"/>
      <c r="AP126" s="50"/>
      <c r="AQ126" s="50"/>
      <c r="AR126" s="4"/>
      <c r="AS126" s="4"/>
    </row>
    <row r="127" customFormat="false" ht="12.75" hidden="false" customHeight="true" outlineLevel="0" collapsed="false">
      <c r="A127" s="33"/>
      <c r="B127" s="34"/>
      <c r="C127" s="34"/>
      <c r="D127" s="35"/>
      <c r="E127" s="35"/>
      <c r="F127" s="35"/>
      <c r="G127" s="35"/>
      <c r="H127" s="35"/>
      <c r="I127" s="35"/>
      <c r="J127" s="36"/>
      <c r="K127" s="6"/>
      <c r="L127" s="5"/>
      <c r="M127" s="5"/>
      <c r="N127" s="37"/>
      <c r="O127" s="38"/>
      <c r="P127" s="39" t="n">
        <f aca="false">IFERROR(IF(OR(B127&amp;C127="PAU",B127&amp;C127="AIN"),VLOOKUP(B127&amp;C127&amp;G127,#REF!,8,0),VLOOKUP(B127&amp;G127,#REF!,8,0)),0)</f>
        <v>0</v>
      </c>
      <c r="Q127" s="39" t="n">
        <f aca="false">N127-P127</f>
        <v>0</v>
      </c>
      <c r="R127" s="40" t="str">
        <f aca="false">IF(Q127&gt;=0%,"AOP",IF(Q127&gt;=-2%,"GM",IF(Q127&gt;=-6%,"MD","VP")))</f>
        <v>AOP</v>
      </c>
      <c r="S127" s="41" t="n">
        <f aca="false">K127*M127*(N127-P127)</f>
        <v>0</v>
      </c>
      <c r="T127" s="42" t="e">
        <f aca="false">IF(I127="USD",S127,S127/#REF!)</f>
        <v>#VALUE!</v>
      </c>
      <c r="U127" s="5" t="e">
        <f aca="false">IF(I127="USD",M127,M127/#REF!)</f>
        <v>#VALUE!</v>
      </c>
      <c r="V127" s="4"/>
      <c r="W127" s="4"/>
      <c r="X127" s="4"/>
      <c r="Y127" s="4" t="str">
        <f aca="false">B127&amp;C127&amp;F127&amp;H127</f>
        <v/>
      </c>
      <c r="Z127" s="4" t="str">
        <f aca="false">IF(Y127='Input - Bookings'!Q723,"OK","Check")</f>
        <v>OK</v>
      </c>
      <c r="AA127" s="4"/>
      <c r="AB127" s="50"/>
      <c r="AC127" s="50"/>
      <c r="AD127" s="4"/>
      <c r="AE127" s="4"/>
      <c r="AF127" s="4"/>
      <c r="AG127" s="54"/>
      <c r="AH127" s="54"/>
      <c r="AI127" s="4"/>
      <c r="AJ127" s="4"/>
      <c r="AK127" s="4"/>
      <c r="AL127" s="4"/>
      <c r="AM127" s="4"/>
      <c r="AN127" s="49"/>
      <c r="AO127" s="50"/>
      <c r="AP127" s="50"/>
      <c r="AQ127" s="50"/>
      <c r="AR127" s="4"/>
      <c r="AS127" s="4"/>
    </row>
    <row r="128" customFormat="false" ht="12.75" hidden="false" customHeight="true" outlineLevel="0" collapsed="false">
      <c r="A128" s="33"/>
      <c r="B128" s="34"/>
      <c r="C128" s="34"/>
      <c r="D128" s="35"/>
      <c r="E128" s="35"/>
      <c r="F128" s="35"/>
      <c r="G128" s="35"/>
      <c r="H128" s="35"/>
      <c r="I128" s="35"/>
      <c r="J128" s="36"/>
      <c r="K128" s="6"/>
      <c r="L128" s="5"/>
      <c r="M128" s="5"/>
      <c r="N128" s="37"/>
      <c r="O128" s="38"/>
      <c r="P128" s="39" t="n">
        <f aca="false">IFERROR(IF(OR(B128&amp;C128="PAU",B128&amp;C128="AIN"),VLOOKUP(B128&amp;C128&amp;G128,#REF!,8,0),VLOOKUP(B128&amp;G128,#REF!,8,0)),0)</f>
        <v>0</v>
      </c>
      <c r="Q128" s="39" t="n">
        <f aca="false">N128-P128</f>
        <v>0</v>
      </c>
      <c r="R128" s="40" t="str">
        <f aca="false">IF(Q128&gt;=0%,"AOP",IF(Q128&gt;=-2%,"GM",IF(Q128&gt;=-6%,"MD","VP")))</f>
        <v>AOP</v>
      </c>
      <c r="S128" s="41" t="n">
        <f aca="false">K128*M128*(N128-P128)</f>
        <v>0</v>
      </c>
      <c r="T128" s="42" t="e">
        <f aca="false">IF(I128="USD",S128,S128/#REF!)</f>
        <v>#VALUE!</v>
      </c>
      <c r="U128" s="5" t="e">
        <f aca="false">IF(I128="USD",M128,M128/#REF!)</f>
        <v>#VALUE!</v>
      </c>
      <c r="V128" s="4"/>
      <c r="W128" s="4"/>
      <c r="X128" s="4"/>
      <c r="Y128" s="4" t="str">
        <f aca="false">B128&amp;C128&amp;F128&amp;H128</f>
        <v/>
      </c>
      <c r="Z128" s="4" t="str">
        <f aca="false">IF(Y128='Input - Bookings'!Q724,"OK","Check")</f>
        <v>OK</v>
      </c>
      <c r="AA128" s="4"/>
      <c r="AB128" s="50"/>
      <c r="AC128" s="50"/>
      <c r="AD128" s="4"/>
      <c r="AE128" s="4"/>
      <c r="AF128" s="4"/>
      <c r="AG128" s="54"/>
      <c r="AH128" s="54"/>
      <c r="AI128" s="4"/>
      <c r="AJ128" s="4"/>
      <c r="AK128" s="4"/>
      <c r="AL128" s="4"/>
      <c r="AM128" s="4"/>
      <c r="AN128" s="49"/>
      <c r="AO128" s="50"/>
      <c r="AP128" s="50"/>
      <c r="AQ128" s="50"/>
      <c r="AR128" s="4"/>
      <c r="AS128" s="4"/>
    </row>
    <row r="129" customFormat="false" ht="12.75" hidden="false" customHeight="true" outlineLevel="0" collapsed="false">
      <c r="A129" s="33"/>
      <c r="B129" s="34"/>
      <c r="C129" s="34"/>
      <c r="D129" s="35"/>
      <c r="E129" s="35"/>
      <c r="F129" s="35"/>
      <c r="G129" s="35"/>
      <c r="H129" s="35"/>
      <c r="I129" s="35"/>
      <c r="J129" s="36"/>
      <c r="K129" s="6"/>
      <c r="L129" s="5"/>
      <c r="M129" s="5"/>
      <c r="N129" s="37"/>
      <c r="O129" s="38"/>
      <c r="P129" s="39" t="n">
        <f aca="false">IFERROR(IF(OR(B129&amp;C129="PAU",B129&amp;C129="AIN"),VLOOKUP(B129&amp;C129&amp;G129,#REF!,8,0),VLOOKUP(B129&amp;G129,#REF!,8,0)),0)</f>
        <v>0</v>
      </c>
      <c r="Q129" s="39" t="n">
        <f aca="false">N129-P129</f>
        <v>0</v>
      </c>
      <c r="R129" s="40" t="str">
        <f aca="false">IF(Q129&gt;=0%,"AOP",IF(Q129&gt;=-2%,"GM",IF(Q129&gt;=-6%,"MD","VP")))</f>
        <v>AOP</v>
      </c>
      <c r="S129" s="41" t="n">
        <f aca="false">K129*M129*(N129-P129)</f>
        <v>0</v>
      </c>
      <c r="T129" s="42" t="e">
        <f aca="false">IF(I129="USD",S129,S129/#REF!)</f>
        <v>#VALUE!</v>
      </c>
      <c r="U129" s="5" t="e">
        <f aca="false">IF(I129="USD",M129,M129/#REF!)</f>
        <v>#VALUE!</v>
      </c>
      <c r="V129" s="4"/>
      <c r="W129" s="4"/>
      <c r="X129" s="4"/>
      <c r="Y129" s="4" t="str">
        <f aca="false">B129&amp;C129&amp;F129&amp;H129</f>
        <v/>
      </c>
      <c r="Z129" s="4" t="str">
        <f aca="false">IF(Y129='Input - Bookings'!Q725,"OK","Check")</f>
        <v>OK</v>
      </c>
      <c r="AA129" s="4"/>
      <c r="AB129" s="50"/>
      <c r="AC129" s="50"/>
      <c r="AD129" s="4"/>
      <c r="AE129" s="4"/>
      <c r="AF129" s="4"/>
      <c r="AG129" s="54"/>
      <c r="AH129" s="54"/>
      <c r="AI129" s="4"/>
      <c r="AJ129" s="4"/>
      <c r="AK129" s="4"/>
      <c r="AL129" s="4"/>
      <c r="AM129" s="4"/>
      <c r="AN129" s="49"/>
      <c r="AO129" s="50"/>
      <c r="AP129" s="50"/>
      <c r="AQ129" s="50"/>
      <c r="AR129" s="4"/>
      <c r="AS129" s="4"/>
    </row>
    <row r="130" customFormat="false" ht="12.75" hidden="false" customHeight="true" outlineLevel="0" collapsed="false">
      <c r="A130" s="33"/>
      <c r="B130" s="34"/>
      <c r="C130" s="34"/>
      <c r="D130" s="35"/>
      <c r="E130" s="35"/>
      <c r="F130" s="35"/>
      <c r="G130" s="35"/>
      <c r="H130" s="35"/>
      <c r="I130" s="35"/>
      <c r="J130" s="36"/>
      <c r="K130" s="6"/>
      <c r="L130" s="5"/>
      <c r="M130" s="5"/>
      <c r="N130" s="37"/>
      <c r="O130" s="38"/>
      <c r="P130" s="39" t="n">
        <f aca="false">IFERROR(IF(OR(B130&amp;C130="PAU",B130&amp;C130="AIN"),VLOOKUP(B130&amp;C130&amp;G130,#REF!,8,0),VLOOKUP(B130&amp;G130,#REF!,8,0)),0)</f>
        <v>0</v>
      </c>
      <c r="Q130" s="39" t="n">
        <f aca="false">N130-P130</f>
        <v>0</v>
      </c>
      <c r="R130" s="40" t="str">
        <f aca="false">IF(Q130&gt;=0%,"AOP",IF(Q130&gt;=-2%,"GM",IF(Q130&gt;=-6%,"MD","VP")))</f>
        <v>AOP</v>
      </c>
      <c r="S130" s="41" t="n">
        <f aca="false">K130*M130*(N130-P130)</f>
        <v>0</v>
      </c>
      <c r="T130" s="42" t="e">
        <f aca="false">IF(I130="USD",S130,S130/#REF!)</f>
        <v>#VALUE!</v>
      </c>
      <c r="U130" s="5" t="e">
        <f aca="false">IF(I130="USD",M130,M130/#REF!)</f>
        <v>#VALUE!</v>
      </c>
      <c r="V130" s="4"/>
      <c r="W130" s="4"/>
      <c r="X130" s="4"/>
      <c r="Y130" s="4" t="str">
        <f aca="false">B130&amp;C130&amp;F130&amp;H130</f>
        <v/>
      </c>
      <c r="Z130" s="4" t="str">
        <f aca="false">IF(Y130='Input - Bookings'!Q726,"OK","Check")</f>
        <v>OK</v>
      </c>
      <c r="AA130" s="4"/>
      <c r="AB130" s="50"/>
      <c r="AC130" s="50"/>
      <c r="AD130" s="4"/>
      <c r="AE130" s="4"/>
      <c r="AF130" s="4"/>
      <c r="AG130" s="54"/>
      <c r="AH130" s="54"/>
      <c r="AI130" s="4"/>
      <c r="AJ130" s="4"/>
      <c r="AK130" s="4"/>
      <c r="AL130" s="4"/>
      <c r="AM130" s="4"/>
      <c r="AN130" s="49"/>
      <c r="AO130" s="50"/>
      <c r="AP130" s="50"/>
      <c r="AQ130" s="50"/>
      <c r="AR130" s="4"/>
      <c r="AS130" s="4"/>
    </row>
    <row r="131" customFormat="false" ht="12.75" hidden="false" customHeight="true" outlineLevel="0" collapsed="false">
      <c r="A131" s="33"/>
      <c r="B131" s="34"/>
      <c r="C131" s="34"/>
      <c r="D131" s="35"/>
      <c r="E131" s="35"/>
      <c r="F131" s="35"/>
      <c r="G131" s="35"/>
      <c r="H131" s="35"/>
      <c r="I131" s="35"/>
      <c r="J131" s="36"/>
      <c r="K131" s="6"/>
      <c r="L131" s="5"/>
      <c r="M131" s="5"/>
      <c r="N131" s="37"/>
      <c r="O131" s="38"/>
      <c r="P131" s="39" t="n">
        <f aca="false">IFERROR(IF(OR(B131&amp;C131="PAU",B131&amp;C131="AIN"),VLOOKUP(B131&amp;C131&amp;G131,#REF!,8,0),VLOOKUP(B131&amp;G131,#REF!,8,0)),0)</f>
        <v>0</v>
      </c>
      <c r="Q131" s="39" t="n">
        <f aca="false">N131-P131</f>
        <v>0</v>
      </c>
      <c r="R131" s="40" t="str">
        <f aca="false">IF(Q131&gt;=0%,"AOP",IF(Q131&gt;=-2%,"GM",IF(Q131&gt;=-6%,"MD","VP")))</f>
        <v>AOP</v>
      </c>
      <c r="S131" s="41" t="n">
        <f aca="false">K131*M131*(N131-P131)</f>
        <v>0</v>
      </c>
      <c r="T131" s="42" t="e">
        <f aca="false">IF(I131="USD",S131,S131/#REF!)</f>
        <v>#VALUE!</v>
      </c>
      <c r="U131" s="5" t="e">
        <f aca="false">IF(I131="USD",M131,M131/#REF!)</f>
        <v>#VALUE!</v>
      </c>
      <c r="V131" s="4"/>
      <c r="W131" s="4"/>
      <c r="X131" s="4"/>
      <c r="Y131" s="4" t="str">
        <f aca="false">B131&amp;C131&amp;F131&amp;H131</f>
        <v/>
      </c>
      <c r="Z131" s="4" t="str">
        <f aca="false">IF(Y131='Input - Bookings'!Q727,"OK","Check")</f>
        <v>OK</v>
      </c>
      <c r="AA131" s="4"/>
      <c r="AB131" s="50"/>
      <c r="AC131" s="50"/>
      <c r="AD131" s="4"/>
      <c r="AE131" s="4"/>
      <c r="AF131" s="4"/>
      <c r="AG131" s="54"/>
      <c r="AH131" s="54"/>
      <c r="AI131" s="4"/>
      <c r="AJ131" s="4"/>
      <c r="AK131" s="4"/>
      <c r="AL131" s="4"/>
      <c r="AM131" s="4"/>
      <c r="AN131" s="49"/>
      <c r="AO131" s="50"/>
      <c r="AP131" s="50"/>
      <c r="AQ131" s="50"/>
      <c r="AR131" s="4"/>
      <c r="AS131" s="4"/>
    </row>
    <row r="132" customFormat="false" ht="12.75" hidden="false" customHeight="true" outlineLevel="0" collapsed="false">
      <c r="A132" s="33"/>
      <c r="B132" s="34"/>
      <c r="C132" s="34"/>
      <c r="D132" s="35"/>
      <c r="E132" s="35"/>
      <c r="F132" s="35"/>
      <c r="G132" s="35"/>
      <c r="H132" s="35"/>
      <c r="I132" s="35"/>
      <c r="J132" s="36"/>
      <c r="K132" s="6"/>
      <c r="L132" s="5"/>
      <c r="M132" s="5"/>
      <c r="N132" s="37"/>
      <c r="O132" s="38"/>
      <c r="P132" s="39" t="n">
        <f aca="false">IFERROR(IF(OR(B132&amp;C132="PAU",B132&amp;C132="AIN"),VLOOKUP(B132&amp;C132&amp;G132,#REF!,8,0),VLOOKUP(B132&amp;G132,#REF!,8,0)),0)</f>
        <v>0</v>
      </c>
      <c r="Q132" s="39" t="n">
        <f aca="false">N132-P132</f>
        <v>0</v>
      </c>
      <c r="R132" s="40" t="str">
        <f aca="false">IF(Q132&gt;=0%,"AOP",IF(Q132&gt;=-2%,"GM",IF(Q132&gt;=-6%,"MD","VP")))</f>
        <v>AOP</v>
      </c>
      <c r="S132" s="41" t="n">
        <f aca="false">K132*M132*(N132-P132)</f>
        <v>0</v>
      </c>
      <c r="T132" s="42" t="e">
        <f aca="false">IF(I132="USD",S132,S132/#REF!)</f>
        <v>#VALUE!</v>
      </c>
      <c r="U132" s="5" t="e">
        <f aca="false">IF(I132="USD",M132,M132/#REF!)</f>
        <v>#VALUE!</v>
      </c>
      <c r="V132" s="4"/>
      <c r="W132" s="4"/>
      <c r="X132" s="4"/>
      <c r="Y132" s="4" t="str">
        <f aca="false">B132&amp;C132&amp;F132&amp;H132</f>
        <v/>
      </c>
      <c r="Z132" s="4" t="str">
        <f aca="false">IF(Y132='Input - Bookings'!Q728,"OK","Check")</f>
        <v>OK</v>
      </c>
      <c r="AA132" s="4"/>
      <c r="AB132" s="50"/>
      <c r="AC132" s="50"/>
      <c r="AD132" s="4"/>
      <c r="AE132" s="4"/>
      <c r="AF132" s="4"/>
      <c r="AG132" s="54"/>
      <c r="AH132" s="54"/>
      <c r="AI132" s="4"/>
      <c r="AJ132" s="4"/>
      <c r="AK132" s="4"/>
      <c r="AL132" s="4"/>
      <c r="AM132" s="4"/>
      <c r="AN132" s="49"/>
      <c r="AO132" s="50"/>
      <c r="AP132" s="50"/>
      <c r="AQ132" s="50"/>
      <c r="AR132" s="4"/>
      <c r="AS132" s="4"/>
    </row>
    <row r="133" customFormat="false" ht="12.75" hidden="false" customHeight="true" outlineLevel="0" collapsed="false">
      <c r="A133" s="33"/>
      <c r="B133" s="34"/>
      <c r="C133" s="34"/>
      <c r="D133" s="35"/>
      <c r="E133" s="35"/>
      <c r="F133" s="35"/>
      <c r="G133" s="35"/>
      <c r="H133" s="35"/>
      <c r="I133" s="35"/>
      <c r="J133" s="36"/>
      <c r="K133" s="6"/>
      <c r="L133" s="5"/>
      <c r="M133" s="5"/>
      <c r="N133" s="37"/>
      <c r="O133" s="38"/>
      <c r="P133" s="39" t="n">
        <f aca="false">IFERROR(IF(OR(B133&amp;C133="PAU",B133&amp;C133="AIN"),VLOOKUP(B133&amp;C133&amp;G133,#REF!,8,0),VLOOKUP(B133&amp;G133,#REF!,8,0)),0)</f>
        <v>0</v>
      </c>
      <c r="Q133" s="39" t="n">
        <f aca="false">N133-P133</f>
        <v>0</v>
      </c>
      <c r="R133" s="40" t="str">
        <f aca="false">IF(Q133&gt;=0%,"AOP",IF(Q133&gt;=-2%,"GM",IF(Q133&gt;=-6%,"MD","VP")))</f>
        <v>AOP</v>
      </c>
      <c r="S133" s="41" t="n">
        <f aca="false">K133*M133*(N133-P133)</f>
        <v>0</v>
      </c>
      <c r="T133" s="42" t="e">
        <f aca="false">IF(I133="USD",S133,S133/#REF!)</f>
        <v>#VALUE!</v>
      </c>
      <c r="U133" s="5" t="e">
        <f aca="false">IF(I133="USD",M133,M133/#REF!)</f>
        <v>#VALUE!</v>
      </c>
      <c r="V133" s="4"/>
      <c r="W133" s="4"/>
      <c r="X133" s="4"/>
      <c r="Y133" s="4" t="str">
        <f aca="false">B133&amp;C133&amp;F133&amp;H133</f>
        <v/>
      </c>
      <c r="Z133" s="4" t="str">
        <f aca="false">IF(Y133='Input - Bookings'!Q729,"OK","Check")</f>
        <v>OK</v>
      </c>
      <c r="AA133" s="4"/>
      <c r="AB133" s="50"/>
      <c r="AC133" s="50"/>
      <c r="AD133" s="4"/>
      <c r="AE133" s="4"/>
      <c r="AF133" s="4"/>
      <c r="AG133" s="54"/>
      <c r="AH133" s="54"/>
      <c r="AI133" s="4"/>
      <c r="AJ133" s="4"/>
      <c r="AK133" s="4"/>
      <c r="AL133" s="4"/>
      <c r="AM133" s="4"/>
      <c r="AN133" s="49"/>
      <c r="AO133" s="50"/>
      <c r="AP133" s="50"/>
      <c r="AQ133" s="50"/>
      <c r="AR133" s="4"/>
      <c r="AS133" s="4"/>
    </row>
    <row r="134" customFormat="false" ht="12.75" hidden="false" customHeight="true" outlineLevel="0" collapsed="false">
      <c r="A134" s="33"/>
      <c r="B134" s="34"/>
      <c r="C134" s="34"/>
      <c r="D134" s="35"/>
      <c r="E134" s="35"/>
      <c r="F134" s="35"/>
      <c r="G134" s="35"/>
      <c r="H134" s="35"/>
      <c r="I134" s="35"/>
      <c r="J134" s="36"/>
      <c r="K134" s="6"/>
      <c r="L134" s="5"/>
      <c r="M134" s="5"/>
      <c r="N134" s="37"/>
      <c r="O134" s="38"/>
      <c r="P134" s="39" t="n">
        <f aca="false">IFERROR(IF(OR(B134&amp;C134="PAU",B134&amp;C134="AIN"),VLOOKUP(B134&amp;C134&amp;G134,#REF!,8,0),VLOOKUP(B134&amp;G134,#REF!,8,0)),0)</f>
        <v>0</v>
      </c>
      <c r="Q134" s="39" t="n">
        <f aca="false">N134-P134</f>
        <v>0</v>
      </c>
      <c r="R134" s="40" t="str">
        <f aca="false">IF(Q134&gt;=0%,"AOP",IF(Q134&gt;=-2%,"GM",IF(Q134&gt;=-6%,"MD","VP")))</f>
        <v>AOP</v>
      </c>
      <c r="S134" s="41" t="n">
        <f aca="false">K134*M134*(N134-P134)</f>
        <v>0</v>
      </c>
      <c r="T134" s="42" t="e">
        <f aca="false">IF(I134="USD",S134,S134/#REF!)</f>
        <v>#VALUE!</v>
      </c>
      <c r="U134" s="5" t="e">
        <f aca="false">IF(I134="USD",M134,M134/#REF!)</f>
        <v>#VALUE!</v>
      </c>
      <c r="V134" s="4"/>
      <c r="W134" s="4"/>
      <c r="X134" s="4"/>
      <c r="Y134" s="4" t="str">
        <f aca="false">B134&amp;C134&amp;F134&amp;H134</f>
        <v/>
      </c>
      <c r="Z134" s="4" t="str">
        <f aca="false">IF(Y134='Input - Bookings'!Q730,"OK","Check")</f>
        <v>OK</v>
      </c>
      <c r="AA134" s="4"/>
      <c r="AB134" s="50"/>
      <c r="AC134" s="50"/>
      <c r="AD134" s="4"/>
      <c r="AE134" s="4"/>
      <c r="AF134" s="4"/>
      <c r="AG134" s="54"/>
      <c r="AH134" s="54"/>
      <c r="AI134" s="4"/>
      <c r="AJ134" s="4"/>
      <c r="AK134" s="4"/>
      <c r="AL134" s="4"/>
      <c r="AM134" s="4"/>
      <c r="AN134" s="49"/>
      <c r="AO134" s="50"/>
      <c r="AP134" s="50"/>
      <c r="AQ134" s="50"/>
      <c r="AR134" s="4"/>
      <c r="AS134" s="4"/>
    </row>
    <row r="135" customFormat="false" ht="12.75" hidden="false" customHeight="true" outlineLevel="0" collapsed="false">
      <c r="A135" s="33"/>
      <c r="B135" s="34"/>
      <c r="C135" s="34"/>
      <c r="D135" s="35"/>
      <c r="E135" s="35"/>
      <c r="F135" s="35"/>
      <c r="G135" s="35"/>
      <c r="H135" s="35"/>
      <c r="I135" s="35"/>
      <c r="J135" s="36"/>
      <c r="K135" s="6"/>
      <c r="L135" s="5"/>
      <c r="M135" s="5"/>
      <c r="N135" s="37"/>
      <c r="O135" s="38"/>
      <c r="P135" s="39" t="n">
        <f aca="false">IFERROR(IF(OR(B135&amp;C135="PAU",B135&amp;C135="AIN"),VLOOKUP(B135&amp;C135&amp;G135,#REF!,8,0),VLOOKUP(B135&amp;G135,#REF!,8,0)),0)</f>
        <v>0</v>
      </c>
      <c r="Q135" s="39" t="n">
        <f aca="false">N135-P135</f>
        <v>0</v>
      </c>
      <c r="R135" s="40" t="str">
        <f aca="false">IF(Q135&gt;=0%,"AOP",IF(Q135&gt;=-2%,"GM",IF(Q135&gt;=-6%,"MD","VP")))</f>
        <v>AOP</v>
      </c>
      <c r="S135" s="41" t="n">
        <f aca="false">K135*M135*(N135-P135)</f>
        <v>0</v>
      </c>
      <c r="T135" s="42" t="e">
        <f aca="false">IF(I135="USD",S135,S135/#REF!)</f>
        <v>#VALUE!</v>
      </c>
      <c r="U135" s="5" t="e">
        <f aca="false">IF(I135="USD",M135,M135/#REF!)</f>
        <v>#VALUE!</v>
      </c>
      <c r="V135" s="4"/>
      <c r="W135" s="4"/>
      <c r="X135" s="4"/>
      <c r="Y135" s="4" t="str">
        <f aca="false">B135&amp;C135&amp;F135&amp;H135</f>
        <v/>
      </c>
      <c r="Z135" s="4" t="str">
        <f aca="false">IF(Y135='Input - Bookings'!Q731,"OK","Check")</f>
        <v>OK</v>
      </c>
      <c r="AA135" s="4"/>
      <c r="AB135" s="50"/>
      <c r="AC135" s="50"/>
      <c r="AD135" s="4"/>
      <c r="AE135" s="4"/>
      <c r="AF135" s="4"/>
      <c r="AG135" s="54"/>
      <c r="AH135" s="54"/>
      <c r="AI135" s="4"/>
      <c r="AJ135" s="4"/>
      <c r="AK135" s="4"/>
      <c r="AL135" s="4"/>
      <c r="AM135" s="4"/>
      <c r="AN135" s="49"/>
      <c r="AO135" s="50"/>
      <c r="AP135" s="50"/>
      <c r="AQ135" s="50"/>
      <c r="AR135" s="4"/>
      <c r="AS135" s="4"/>
    </row>
    <row r="136" customFormat="false" ht="12.75" hidden="false" customHeight="true" outlineLevel="0" collapsed="false">
      <c r="A136" s="33"/>
      <c r="B136" s="34"/>
      <c r="C136" s="34"/>
      <c r="D136" s="35"/>
      <c r="E136" s="35"/>
      <c r="F136" s="35"/>
      <c r="G136" s="35"/>
      <c r="H136" s="35"/>
      <c r="I136" s="35"/>
      <c r="J136" s="36"/>
      <c r="K136" s="6"/>
      <c r="L136" s="5"/>
      <c r="M136" s="5"/>
      <c r="N136" s="37"/>
      <c r="O136" s="38"/>
      <c r="P136" s="39" t="n">
        <f aca="false">IFERROR(IF(OR(B136&amp;C136="PAU",B136&amp;C136="AIN"),VLOOKUP(B136&amp;C136&amp;G136,#REF!,8,0),VLOOKUP(B136&amp;G136,#REF!,8,0)),0)</f>
        <v>0</v>
      </c>
      <c r="Q136" s="39" t="n">
        <f aca="false">N136-P136</f>
        <v>0</v>
      </c>
      <c r="R136" s="40" t="str">
        <f aca="false">IF(Q136&gt;=0%,"AOP",IF(Q136&gt;=-2%,"GM",IF(Q136&gt;=-6%,"MD","VP")))</f>
        <v>AOP</v>
      </c>
      <c r="S136" s="41" t="n">
        <f aca="false">K136*M136*(N136-P136)</f>
        <v>0</v>
      </c>
      <c r="T136" s="42" t="e">
        <f aca="false">IF(I136="USD",S136,S136/#REF!)</f>
        <v>#VALUE!</v>
      </c>
      <c r="U136" s="5" t="e">
        <f aca="false">IF(I136="USD",M136,M136/#REF!)</f>
        <v>#VALUE!</v>
      </c>
      <c r="V136" s="4"/>
      <c r="W136" s="4"/>
      <c r="X136" s="4"/>
      <c r="Y136" s="4" t="str">
        <f aca="false">B136&amp;C136&amp;F136&amp;H136</f>
        <v/>
      </c>
      <c r="Z136" s="4" t="str">
        <f aca="false">IF(Y136='Input - Bookings'!Q732,"OK","Check")</f>
        <v>OK</v>
      </c>
      <c r="AA136" s="4"/>
      <c r="AB136" s="50"/>
      <c r="AC136" s="50"/>
      <c r="AD136" s="4"/>
      <c r="AE136" s="4"/>
      <c r="AF136" s="4"/>
      <c r="AG136" s="54"/>
      <c r="AH136" s="54"/>
      <c r="AI136" s="4"/>
      <c r="AJ136" s="4"/>
      <c r="AK136" s="4"/>
      <c r="AL136" s="4"/>
      <c r="AM136" s="4"/>
      <c r="AN136" s="49"/>
      <c r="AO136" s="50"/>
      <c r="AP136" s="50"/>
      <c r="AQ136" s="50"/>
      <c r="AR136" s="4"/>
      <c r="AS136" s="4"/>
    </row>
    <row r="137" customFormat="false" ht="12.75" hidden="false" customHeight="true" outlineLevel="0" collapsed="false">
      <c r="A137" s="33"/>
      <c r="B137" s="34"/>
      <c r="C137" s="34"/>
      <c r="D137" s="35"/>
      <c r="E137" s="35"/>
      <c r="F137" s="35"/>
      <c r="G137" s="35"/>
      <c r="H137" s="35"/>
      <c r="I137" s="35"/>
      <c r="J137" s="36"/>
      <c r="K137" s="6"/>
      <c r="L137" s="5"/>
      <c r="M137" s="5"/>
      <c r="N137" s="37"/>
      <c r="O137" s="38"/>
      <c r="P137" s="39" t="n">
        <f aca="false">IFERROR(IF(OR(B137&amp;C137="PAU",B137&amp;C137="AIN"),VLOOKUP(B137&amp;C137&amp;G137,#REF!,8,0),VLOOKUP(B137&amp;G137,#REF!,8,0)),0)</f>
        <v>0</v>
      </c>
      <c r="Q137" s="39" t="n">
        <f aca="false">N152-P137</f>
        <v>0</v>
      </c>
      <c r="R137" s="40" t="str">
        <f aca="false">IF(Q137&gt;=0%,"AOP",IF(Q137&gt;=-2%,"GM",IF(Q137&gt;=-6%,"MD","VP")))</f>
        <v>AOP</v>
      </c>
      <c r="S137" s="41" t="n">
        <f aca="false">K137*M152*(N152-P137)</f>
        <v>0</v>
      </c>
      <c r="T137" s="42" t="e">
        <f aca="false">IF(I137="USD",S137,S137/#REF!)</f>
        <v>#VALUE!</v>
      </c>
      <c r="U137" s="5" t="e">
        <f aca="false">IF(I137="USD",M137,M137/#REF!)</f>
        <v>#VALUE!</v>
      </c>
      <c r="V137" s="4"/>
      <c r="W137" s="4"/>
      <c r="X137" s="4"/>
      <c r="Y137" s="4" t="str">
        <f aca="false">B137&amp;C137&amp;F137&amp;H137</f>
        <v/>
      </c>
      <c r="Z137" s="4" t="str">
        <f aca="false">IF(Y137='Input - Bookings'!Q733,"OK","Check")</f>
        <v>OK</v>
      </c>
      <c r="AA137" s="4"/>
      <c r="AB137" s="50"/>
      <c r="AC137" s="50"/>
      <c r="AD137" s="4"/>
      <c r="AE137" s="4"/>
      <c r="AF137" s="4"/>
      <c r="AG137" s="54"/>
      <c r="AH137" s="54"/>
      <c r="AI137" s="4"/>
      <c r="AJ137" s="4"/>
      <c r="AK137" s="4"/>
      <c r="AL137" s="4"/>
      <c r="AM137" s="4"/>
      <c r="AN137" s="49"/>
      <c r="AO137" s="50"/>
      <c r="AP137" s="50"/>
      <c r="AQ137" s="50"/>
      <c r="AR137" s="4"/>
      <c r="AS137" s="4"/>
    </row>
    <row r="138" customFormat="false" ht="12.75" hidden="false" customHeight="true" outlineLevel="0" collapsed="false">
      <c r="A138" s="33"/>
      <c r="B138" s="34"/>
      <c r="C138" s="34"/>
      <c r="D138" s="35"/>
      <c r="E138" s="35"/>
      <c r="F138" s="35"/>
      <c r="G138" s="35"/>
      <c r="H138" s="35"/>
      <c r="I138" s="35"/>
      <c r="J138" s="36"/>
      <c r="K138" s="6"/>
      <c r="L138" s="5"/>
      <c r="M138" s="5"/>
      <c r="N138" s="37"/>
      <c r="O138" s="38"/>
      <c r="P138" s="39" t="n">
        <f aca="false">IFERROR(IF(OR(B138&amp;C138="PAU",B138&amp;C138="AIN"),VLOOKUP(B138&amp;C138&amp;G138,#REF!,8,0),VLOOKUP(B138&amp;G138,#REF!,8,0)),0)</f>
        <v>0</v>
      </c>
      <c r="Q138" s="39" t="n">
        <f aca="false">N138-P138</f>
        <v>0</v>
      </c>
      <c r="R138" s="40" t="str">
        <f aca="false">IF(Q138&gt;=0%,"AOP",IF(Q138&gt;=-2%,"GM",IF(Q138&gt;=-6%,"MD","VP")))</f>
        <v>AOP</v>
      </c>
      <c r="S138" s="41" t="n">
        <f aca="false">K138*M138*(N138-P138)</f>
        <v>0</v>
      </c>
      <c r="T138" s="42" t="e">
        <f aca="false">IF(I138="USD",S138,S138/#REF!)</f>
        <v>#VALUE!</v>
      </c>
      <c r="U138" s="5" t="e">
        <f aca="false">IF(I138="USD",M138,M138/#REF!)</f>
        <v>#VALUE!</v>
      </c>
      <c r="V138" s="4"/>
      <c r="W138" s="4"/>
      <c r="X138" s="4"/>
      <c r="Y138" s="4" t="str">
        <f aca="false">B138&amp;C138&amp;F138&amp;H138</f>
        <v/>
      </c>
      <c r="Z138" s="4" t="str">
        <f aca="false">IF(Y138='Input - Bookings'!Q734,"OK","Check")</f>
        <v>OK</v>
      </c>
      <c r="AA138" s="4"/>
      <c r="AB138" s="50"/>
      <c r="AC138" s="50"/>
      <c r="AD138" s="4"/>
      <c r="AE138" s="4"/>
      <c r="AF138" s="4"/>
      <c r="AG138" s="54"/>
      <c r="AH138" s="54"/>
      <c r="AI138" s="4"/>
      <c r="AJ138" s="4"/>
      <c r="AK138" s="4"/>
      <c r="AL138" s="4"/>
      <c r="AM138" s="4"/>
      <c r="AN138" s="49"/>
      <c r="AO138" s="50"/>
      <c r="AP138" s="50"/>
      <c r="AQ138" s="50"/>
      <c r="AR138" s="4"/>
      <c r="AS138" s="4"/>
    </row>
    <row r="139" customFormat="false" ht="12.75" hidden="false" customHeight="true" outlineLevel="0" collapsed="false">
      <c r="A139" s="33"/>
      <c r="B139" s="34"/>
      <c r="C139" s="34"/>
      <c r="D139" s="35"/>
      <c r="E139" s="35"/>
      <c r="F139" s="35"/>
      <c r="G139" s="35"/>
      <c r="H139" s="35"/>
      <c r="I139" s="35"/>
      <c r="J139" s="36"/>
      <c r="K139" s="6"/>
      <c r="L139" s="5"/>
      <c r="M139" s="5"/>
      <c r="N139" s="37"/>
      <c r="O139" s="38"/>
      <c r="P139" s="39" t="n">
        <f aca="false">IFERROR(IF(OR(B139&amp;C139="PAU",B139&amp;C139="AIN"),VLOOKUP(B139&amp;C139&amp;G139,#REF!,8,0),VLOOKUP(B139&amp;G139,#REF!,8,0)),0)</f>
        <v>0</v>
      </c>
      <c r="Q139" s="39" t="n">
        <f aca="false">N139-P139</f>
        <v>0</v>
      </c>
      <c r="R139" s="40" t="str">
        <f aca="false">IF(Q139&gt;=0%,"AOP",IF(Q139&gt;=-2%,"GM",IF(Q139&gt;=-6%,"MD","VP")))</f>
        <v>AOP</v>
      </c>
      <c r="S139" s="41" t="n">
        <f aca="false">K139*M139*(N139-P139)</f>
        <v>0</v>
      </c>
      <c r="T139" s="42" t="e">
        <f aca="false">IF(I139="USD",S139,S139/#REF!)</f>
        <v>#VALUE!</v>
      </c>
      <c r="U139" s="5" t="e">
        <f aca="false">IF(I139="USD",M139,M139/#REF!)</f>
        <v>#VALUE!</v>
      </c>
      <c r="V139" s="4"/>
      <c r="W139" s="4"/>
      <c r="X139" s="4"/>
      <c r="Y139" s="4" t="str">
        <f aca="false">B139&amp;C139&amp;F139&amp;H139</f>
        <v/>
      </c>
      <c r="Z139" s="4" t="str">
        <f aca="false">IF(Y139='Input - Bookings'!Q735,"OK","Check")</f>
        <v>OK</v>
      </c>
      <c r="AA139" s="4"/>
      <c r="AB139" s="50"/>
      <c r="AC139" s="50"/>
      <c r="AD139" s="4"/>
      <c r="AE139" s="4"/>
      <c r="AF139" s="4"/>
      <c r="AG139" s="54"/>
      <c r="AH139" s="54"/>
      <c r="AI139" s="4"/>
      <c r="AJ139" s="4"/>
      <c r="AK139" s="4"/>
      <c r="AL139" s="4"/>
      <c r="AM139" s="4"/>
      <c r="AN139" s="49"/>
      <c r="AO139" s="50"/>
      <c r="AP139" s="50"/>
      <c r="AQ139" s="50"/>
      <c r="AR139" s="4"/>
      <c r="AS139" s="4"/>
    </row>
    <row r="140" customFormat="false" ht="12.75" hidden="false" customHeight="true" outlineLevel="0" collapsed="false">
      <c r="A140" s="33"/>
      <c r="B140" s="34"/>
      <c r="C140" s="34"/>
      <c r="D140" s="35"/>
      <c r="E140" s="35"/>
      <c r="F140" s="35"/>
      <c r="G140" s="35"/>
      <c r="H140" s="35"/>
      <c r="I140" s="35"/>
      <c r="J140" s="36"/>
      <c r="K140" s="6"/>
      <c r="L140" s="5"/>
      <c r="M140" s="5"/>
      <c r="N140" s="37"/>
      <c r="O140" s="38"/>
      <c r="P140" s="39" t="n">
        <f aca="false">IFERROR(IF(OR(B140&amp;C140="PAU",B140&amp;C140="AIN"),VLOOKUP(B140&amp;C140&amp;G140,#REF!,8,0),VLOOKUP(B140&amp;G140,#REF!,8,0)),0)</f>
        <v>0</v>
      </c>
      <c r="Q140" s="39" t="n">
        <f aca="false">N140-P140</f>
        <v>0</v>
      </c>
      <c r="R140" s="40" t="str">
        <f aca="false">IF(Q140&gt;=0%,"AOP",IF(Q140&gt;=-2%,"GM",IF(Q140&gt;=-6%,"MD","VP")))</f>
        <v>AOP</v>
      </c>
      <c r="S140" s="41" t="n">
        <f aca="false">K140*M140*(N140-P140)</f>
        <v>0</v>
      </c>
      <c r="T140" s="42" t="e">
        <f aca="false">IF(I140="USD",S140,S140/#REF!)</f>
        <v>#VALUE!</v>
      </c>
      <c r="U140" s="5" t="e">
        <f aca="false">IF(I140="USD",M140,M140/#REF!)</f>
        <v>#VALUE!</v>
      </c>
      <c r="V140" s="4"/>
      <c r="W140" s="4"/>
      <c r="X140" s="4"/>
      <c r="Y140" s="4" t="str">
        <f aca="false">B140&amp;C140&amp;F140&amp;H140</f>
        <v/>
      </c>
      <c r="Z140" s="4" t="str">
        <f aca="false">IF(Y140='Input - Bookings'!Q736,"OK","Check")</f>
        <v>OK</v>
      </c>
      <c r="AA140" s="4"/>
      <c r="AB140" s="50"/>
      <c r="AC140" s="50"/>
      <c r="AD140" s="4"/>
      <c r="AE140" s="4"/>
      <c r="AF140" s="4"/>
      <c r="AG140" s="54"/>
      <c r="AH140" s="54"/>
      <c r="AI140" s="4"/>
      <c r="AJ140" s="4"/>
      <c r="AK140" s="4"/>
      <c r="AL140" s="4"/>
      <c r="AM140" s="4"/>
      <c r="AN140" s="49"/>
      <c r="AO140" s="50"/>
      <c r="AP140" s="50"/>
      <c r="AQ140" s="50"/>
      <c r="AR140" s="4"/>
      <c r="AS140" s="4"/>
    </row>
    <row r="141" customFormat="false" ht="12.75" hidden="false" customHeight="true" outlineLevel="0" collapsed="false">
      <c r="A141" s="33"/>
      <c r="B141" s="34"/>
      <c r="C141" s="34"/>
      <c r="D141" s="35"/>
      <c r="E141" s="35"/>
      <c r="F141" s="35"/>
      <c r="G141" s="35"/>
      <c r="H141" s="35"/>
      <c r="I141" s="35"/>
      <c r="J141" s="36"/>
      <c r="K141" s="6"/>
      <c r="L141" s="5"/>
      <c r="M141" s="5"/>
      <c r="N141" s="37"/>
      <c r="O141" s="38"/>
      <c r="P141" s="39" t="n">
        <f aca="false">IFERROR(IF(OR(B141&amp;C141="PAU",B141&amp;C141="AIN"),VLOOKUP(B141&amp;C141&amp;G141,#REF!,8,0),VLOOKUP(B141&amp;G141,#REF!,8,0)),0)</f>
        <v>0</v>
      </c>
      <c r="Q141" s="39" t="n">
        <f aca="false">N141-P141</f>
        <v>0</v>
      </c>
      <c r="R141" s="40" t="str">
        <f aca="false">IF(Q141&gt;=0%,"AOP",IF(Q141&gt;=-2%,"GM",IF(Q141&gt;=-6%,"MD","VP")))</f>
        <v>AOP</v>
      </c>
      <c r="S141" s="41" t="n">
        <f aca="false">K141*M141*(N141-P141)</f>
        <v>0</v>
      </c>
      <c r="T141" s="42" t="e">
        <f aca="false">IF(I141="USD",S141,S141/#REF!)</f>
        <v>#VALUE!</v>
      </c>
      <c r="U141" s="5" t="e">
        <f aca="false">IF(I141="USD",M141,M141/#REF!)</f>
        <v>#VALUE!</v>
      </c>
      <c r="V141" s="4"/>
      <c r="W141" s="4"/>
      <c r="X141" s="4"/>
      <c r="Y141" s="4" t="str">
        <f aca="false">B141&amp;C141&amp;F141&amp;H141</f>
        <v/>
      </c>
      <c r="Z141" s="4" t="str">
        <f aca="false">IF(Y141='Input - Bookings'!Q223,"OK","Check")</f>
        <v>OK</v>
      </c>
      <c r="AA141" s="4"/>
      <c r="AB141" s="50"/>
      <c r="AC141" s="50"/>
      <c r="AD141" s="4"/>
      <c r="AE141" s="4"/>
      <c r="AF141" s="4"/>
      <c r="AG141" s="54"/>
      <c r="AH141" s="54"/>
      <c r="AI141" s="4"/>
      <c r="AJ141" s="4"/>
      <c r="AK141" s="4"/>
      <c r="AL141" s="4"/>
      <c r="AM141" s="4"/>
      <c r="AN141" s="49"/>
      <c r="AO141" s="50"/>
      <c r="AP141" s="50"/>
      <c r="AQ141" s="50"/>
      <c r="AR141" s="4"/>
      <c r="AS141" s="4"/>
    </row>
    <row r="142" customFormat="false" ht="12.75" hidden="false" customHeight="true" outlineLevel="0" collapsed="false">
      <c r="A142" s="33"/>
      <c r="B142" s="34"/>
      <c r="C142" s="34"/>
      <c r="D142" s="35"/>
      <c r="E142" s="35"/>
      <c r="F142" s="35"/>
      <c r="G142" s="35"/>
      <c r="H142" s="35"/>
      <c r="I142" s="35"/>
      <c r="J142" s="36"/>
      <c r="K142" s="6"/>
      <c r="L142" s="5"/>
      <c r="M142" s="5"/>
      <c r="N142" s="37"/>
      <c r="O142" s="38"/>
      <c r="P142" s="39" t="n">
        <f aca="false">IFERROR(IF(OR(B142&amp;C142="PAU",B142&amp;C142="AIN"),VLOOKUP(B142&amp;C142&amp;G142,#REF!,8,0),VLOOKUP(B142&amp;G142,#REF!,8,0)),0)</f>
        <v>0</v>
      </c>
      <c r="Q142" s="39" t="n">
        <f aca="false">N142-P142</f>
        <v>0</v>
      </c>
      <c r="R142" s="40" t="str">
        <f aca="false">IF(Q142&gt;=0%,"AOP",IF(Q142&gt;=-2%,"GM",IF(Q142&gt;=-6%,"MD","VP")))</f>
        <v>AOP</v>
      </c>
      <c r="S142" s="41" t="n">
        <f aca="false">K142*M142*(N142-P142)</f>
        <v>0</v>
      </c>
      <c r="T142" s="42" t="e">
        <f aca="false">IF(I142="USD",S142,S142/#REF!)</f>
        <v>#VALUE!</v>
      </c>
      <c r="U142" s="5" t="e">
        <f aca="false">IF(I142="USD",M142,M142/#REF!)</f>
        <v>#VALUE!</v>
      </c>
      <c r="V142" s="4"/>
      <c r="W142" s="4"/>
      <c r="X142" s="4"/>
      <c r="Y142" s="4" t="str">
        <f aca="false">B142&amp;C142&amp;F142&amp;H142</f>
        <v/>
      </c>
      <c r="Z142" s="4" t="str">
        <f aca="false">IF(Y142='Input - Bookings'!Q222,"OK","Check")</f>
        <v>OK</v>
      </c>
      <c r="AA142" s="4"/>
      <c r="AB142" s="50"/>
      <c r="AC142" s="50"/>
      <c r="AD142" s="4"/>
      <c r="AE142" s="4"/>
      <c r="AF142" s="4"/>
      <c r="AG142" s="54"/>
      <c r="AH142" s="54"/>
      <c r="AI142" s="4"/>
      <c r="AJ142" s="4"/>
      <c r="AK142" s="4"/>
      <c r="AL142" s="4"/>
      <c r="AM142" s="4"/>
      <c r="AN142" s="49"/>
      <c r="AO142" s="50"/>
      <c r="AP142" s="50"/>
      <c r="AQ142" s="50"/>
      <c r="AR142" s="4"/>
      <c r="AS142" s="4"/>
    </row>
    <row r="143" customFormat="false" ht="12.75" hidden="false" customHeight="true" outlineLevel="0" collapsed="false">
      <c r="A143" s="33"/>
      <c r="B143" s="34"/>
      <c r="C143" s="34"/>
      <c r="D143" s="35"/>
      <c r="E143" s="35"/>
      <c r="F143" s="35"/>
      <c r="G143" s="35"/>
      <c r="H143" s="35"/>
      <c r="I143" s="35"/>
      <c r="J143" s="36"/>
      <c r="K143" s="6"/>
      <c r="L143" s="5"/>
      <c r="M143" s="5"/>
      <c r="N143" s="37"/>
      <c r="O143" s="38"/>
      <c r="P143" s="39" t="n">
        <f aca="false">IFERROR(IF(OR(B143&amp;C143="PAU",B143&amp;C143="AIN"),VLOOKUP(B143&amp;C143&amp;G143,#REF!,8,0),VLOOKUP(B143&amp;G143,#REF!,8,0)),0)</f>
        <v>0</v>
      </c>
      <c r="Q143" s="39" t="n">
        <f aca="false">N143-P143</f>
        <v>0</v>
      </c>
      <c r="R143" s="40" t="str">
        <f aca="false">IF(Q143&gt;=0%,"AOP",IF(Q143&gt;=-2%,"GM",IF(Q143&gt;=-6%,"MD","VP")))</f>
        <v>AOP</v>
      </c>
      <c r="S143" s="41" t="n">
        <f aca="false">K143*M143*(N143-P143)</f>
        <v>0</v>
      </c>
      <c r="T143" s="42" t="e">
        <f aca="false">IF(I143="USD",S143,S143/#REF!)</f>
        <v>#VALUE!</v>
      </c>
      <c r="U143" s="5" t="e">
        <f aca="false">IF(I143="USD",M143,M143/#REF!)</f>
        <v>#VALUE!</v>
      </c>
      <c r="V143" s="4"/>
      <c r="W143" s="4"/>
      <c r="X143" s="4"/>
      <c r="Y143" s="4" t="str">
        <f aca="false">B143&amp;C143&amp;F143&amp;H143</f>
        <v/>
      </c>
      <c r="Z143" s="4" t="str">
        <f aca="false">IF(Y143='Input - Bookings'!Q221,"OK","Check")</f>
        <v>OK</v>
      </c>
      <c r="AA143" s="4"/>
      <c r="AB143" s="50"/>
      <c r="AC143" s="50"/>
      <c r="AD143" s="4"/>
      <c r="AE143" s="4"/>
      <c r="AF143" s="4"/>
      <c r="AG143" s="54"/>
      <c r="AH143" s="54"/>
      <c r="AI143" s="4"/>
      <c r="AJ143" s="4"/>
      <c r="AK143" s="4"/>
      <c r="AL143" s="4"/>
      <c r="AM143" s="4"/>
      <c r="AN143" s="49"/>
      <c r="AO143" s="50"/>
      <c r="AP143" s="50"/>
      <c r="AQ143" s="50"/>
      <c r="AR143" s="4"/>
      <c r="AS143" s="4"/>
    </row>
    <row r="144" customFormat="false" ht="12.75" hidden="false" customHeight="true" outlineLevel="0" collapsed="false">
      <c r="A144" s="33"/>
      <c r="B144" s="34"/>
      <c r="C144" s="34"/>
      <c r="D144" s="35"/>
      <c r="E144" s="35"/>
      <c r="F144" s="35"/>
      <c r="G144" s="35"/>
      <c r="H144" s="35"/>
      <c r="I144" s="35"/>
      <c r="J144" s="36"/>
      <c r="K144" s="6"/>
      <c r="L144" s="5"/>
      <c r="M144" s="5"/>
      <c r="N144" s="37"/>
      <c r="O144" s="38"/>
      <c r="P144" s="39" t="n">
        <f aca="false">IFERROR(IF(OR(B144&amp;C144="PAU",B144&amp;C144="AIN"),VLOOKUP(B144&amp;C144&amp;G144,#REF!,8,0),VLOOKUP(B144&amp;G144,#REF!,8,0)),0)</f>
        <v>0</v>
      </c>
      <c r="Q144" s="39" t="n">
        <f aca="false">N144-P144</f>
        <v>0</v>
      </c>
      <c r="R144" s="40" t="str">
        <f aca="false">IF(Q144&gt;=0%,"AOP",IF(Q144&gt;=-2%,"GM",IF(Q144&gt;=-6%,"MD","VP")))</f>
        <v>AOP</v>
      </c>
      <c r="S144" s="41" t="n">
        <f aca="false">K144*M144*(N144-P144)</f>
        <v>0</v>
      </c>
      <c r="T144" s="42" t="e">
        <f aca="false">IF(I144="USD",S144,S144/#REF!)</f>
        <v>#VALUE!</v>
      </c>
      <c r="U144" s="5" t="e">
        <f aca="false">IF(I144="USD",M144,M144/#REF!)</f>
        <v>#VALUE!</v>
      </c>
      <c r="V144" s="4"/>
      <c r="W144" s="4"/>
      <c r="X144" s="4"/>
      <c r="Y144" s="4" t="str">
        <f aca="false">B144&amp;C144&amp;F144&amp;H144</f>
        <v/>
      </c>
      <c r="Z144" s="4" t="str">
        <f aca="false">IF(Y144='Input - Bookings'!Q220,"OK","Check")</f>
        <v>OK</v>
      </c>
      <c r="AA144" s="4"/>
      <c r="AB144" s="50"/>
      <c r="AC144" s="50"/>
      <c r="AD144" s="4"/>
      <c r="AE144" s="4"/>
      <c r="AF144" s="4"/>
      <c r="AG144" s="54"/>
      <c r="AH144" s="54"/>
      <c r="AI144" s="4"/>
      <c r="AJ144" s="4"/>
      <c r="AK144" s="4"/>
      <c r="AL144" s="4"/>
      <c r="AM144" s="4"/>
      <c r="AN144" s="49"/>
      <c r="AO144" s="50"/>
      <c r="AP144" s="50"/>
      <c r="AQ144" s="50"/>
      <c r="AR144" s="4"/>
      <c r="AS144" s="4"/>
    </row>
    <row r="145" customFormat="false" ht="12.75" hidden="false" customHeight="true" outlineLevel="0" collapsed="false">
      <c r="A145" s="33"/>
      <c r="B145" s="34"/>
      <c r="C145" s="34"/>
      <c r="D145" s="35"/>
      <c r="E145" s="35"/>
      <c r="F145" s="35"/>
      <c r="G145" s="35"/>
      <c r="H145" s="35"/>
      <c r="I145" s="35"/>
      <c r="J145" s="36"/>
      <c r="K145" s="6"/>
      <c r="L145" s="5"/>
      <c r="M145" s="5"/>
      <c r="N145" s="37"/>
      <c r="O145" s="38"/>
      <c r="P145" s="39" t="n">
        <f aca="false">IFERROR(IF(OR(B145&amp;C145="PAU",B145&amp;C145="AIN"),VLOOKUP(B145&amp;C145&amp;G145,#REF!,8,0),VLOOKUP(B145&amp;G145,#REF!,8,0)),0)</f>
        <v>0</v>
      </c>
      <c r="Q145" s="39" t="n">
        <f aca="false">N145-P145</f>
        <v>0</v>
      </c>
      <c r="R145" s="40" t="str">
        <f aca="false">IF(Q145&gt;=0%,"AOP",IF(Q145&gt;=-2%,"GM",IF(Q145&gt;=-6%,"MD","VP")))</f>
        <v>AOP</v>
      </c>
      <c r="S145" s="41" t="n">
        <f aca="false">K145*M145*(N145-P145)</f>
        <v>0</v>
      </c>
      <c r="T145" s="42" t="e">
        <f aca="false">IF(I145="USD",S145,S145/#REF!)</f>
        <v>#VALUE!</v>
      </c>
      <c r="U145" s="5" t="e">
        <f aca="false">IF(I145="USD",M145,M145/#REF!)</f>
        <v>#VALUE!</v>
      </c>
      <c r="V145" s="4"/>
      <c r="W145" s="4"/>
      <c r="X145" s="4"/>
      <c r="Y145" s="4" t="str">
        <f aca="false">B145&amp;C145&amp;F145&amp;H145</f>
        <v/>
      </c>
      <c r="Z145" s="4" t="str">
        <f aca="false">IF(Y145='Input - Bookings'!Q219,"OK","Check")</f>
        <v>OK</v>
      </c>
      <c r="AA145" s="4"/>
      <c r="AB145" s="50"/>
      <c r="AC145" s="50"/>
      <c r="AD145" s="4"/>
      <c r="AE145" s="4"/>
      <c r="AF145" s="4"/>
      <c r="AG145" s="54"/>
      <c r="AH145" s="54"/>
      <c r="AI145" s="4"/>
      <c r="AJ145" s="4"/>
      <c r="AK145" s="4"/>
      <c r="AL145" s="4"/>
      <c r="AM145" s="4"/>
      <c r="AN145" s="49"/>
      <c r="AO145" s="50"/>
      <c r="AP145" s="50"/>
      <c r="AQ145" s="50"/>
      <c r="AR145" s="4"/>
      <c r="AS145" s="4"/>
    </row>
    <row r="146" customFormat="false" ht="12.75" hidden="false" customHeight="true" outlineLevel="0" collapsed="false">
      <c r="A146" s="33"/>
      <c r="B146" s="34"/>
      <c r="C146" s="34"/>
      <c r="D146" s="35"/>
      <c r="E146" s="35"/>
      <c r="F146" s="35"/>
      <c r="G146" s="35"/>
      <c r="H146" s="35"/>
      <c r="I146" s="35"/>
      <c r="J146" s="36"/>
      <c r="K146" s="6"/>
      <c r="L146" s="5"/>
      <c r="M146" s="5"/>
      <c r="N146" s="37"/>
      <c r="O146" s="38"/>
      <c r="P146" s="39" t="n">
        <f aca="false">IFERROR(IF(OR(B146&amp;C146="PAU",B146&amp;C146="AIN"),VLOOKUP(B146&amp;C146&amp;G146,#REF!,8,0),VLOOKUP(B146&amp;G146,#REF!,8,0)),0)</f>
        <v>0</v>
      </c>
      <c r="Q146" s="39" t="n">
        <f aca="false">N146-P146</f>
        <v>0</v>
      </c>
      <c r="R146" s="40" t="str">
        <f aca="false">IF(Q146&gt;=0%,"AOP",IF(Q146&gt;=-2%,"GM",IF(Q146&gt;=-6%,"MD","VP")))</f>
        <v>AOP</v>
      </c>
      <c r="S146" s="41" t="n">
        <f aca="false">K146*M146*(N146-P146)</f>
        <v>0</v>
      </c>
      <c r="T146" s="42" t="e">
        <f aca="false">IF(I146="USD",S146,S146/#REF!)</f>
        <v>#VALUE!</v>
      </c>
      <c r="U146" s="5" t="e">
        <f aca="false">IF(I146="USD",M146,M146/#REF!)</f>
        <v>#VALUE!</v>
      </c>
      <c r="V146" s="4"/>
      <c r="W146" s="4"/>
      <c r="X146" s="4"/>
      <c r="Y146" s="4" t="str">
        <f aca="false">B146&amp;C146&amp;F146&amp;H146</f>
        <v/>
      </c>
      <c r="Z146" s="4" t="str">
        <f aca="false">IF(Y146='Input - Bookings'!Q218,"OK","Check")</f>
        <v>OK</v>
      </c>
      <c r="AA146" s="4"/>
      <c r="AB146" s="50"/>
      <c r="AC146" s="50"/>
      <c r="AD146" s="4"/>
      <c r="AE146" s="4"/>
      <c r="AF146" s="4"/>
      <c r="AG146" s="54"/>
      <c r="AH146" s="54"/>
      <c r="AI146" s="4"/>
      <c r="AJ146" s="4"/>
      <c r="AK146" s="4"/>
      <c r="AL146" s="4"/>
      <c r="AM146" s="4"/>
      <c r="AN146" s="49"/>
      <c r="AO146" s="50"/>
      <c r="AP146" s="50"/>
      <c r="AQ146" s="50"/>
      <c r="AR146" s="4"/>
      <c r="AS146" s="4"/>
    </row>
    <row r="147" customFormat="false" ht="12.75" hidden="false" customHeight="true" outlineLevel="0" collapsed="false">
      <c r="A147" s="33"/>
      <c r="B147" s="34"/>
      <c r="C147" s="34"/>
      <c r="D147" s="35"/>
      <c r="E147" s="35"/>
      <c r="F147" s="35"/>
      <c r="G147" s="35"/>
      <c r="H147" s="35"/>
      <c r="I147" s="35"/>
      <c r="J147" s="36"/>
      <c r="K147" s="6"/>
      <c r="L147" s="5"/>
      <c r="M147" s="5"/>
      <c r="N147" s="37"/>
      <c r="O147" s="38"/>
      <c r="P147" s="39" t="n">
        <f aca="false">IFERROR(IF(OR(B147&amp;C147="PAU",B147&amp;C147="AIN"),VLOOKUP(B147&amp;C147&amp;G147,#REF!,8,0),VLOOKUP(B147&amp;G147,#REF!,8,0)),0)</f>
        <v>0</v>
      </c>
      <c r="Q147" s="39" t="n">
        <f aca="false">N147-P147</f>
        <v>0</v>
      </c>
      <c r="R147" s="40" t="str">
        <f aca="false">IF(Q147&gt;=0%,"AOP",IF(Q147&gt;=-2%,"GM",IF(Q147&gt;=-6%,"MD","VP")))</f>
        <v>AOP</v>
      </c>
      <c r="S147" s="41" t="n">
        <f aca="false">K147*M147*(N147-P147)</f>
        <v>0</v>
      </c>
      <c r="T147" s="42" t="e">
        <f aca="false">IF(I147="USD",S147,S147/#REF!)</f>
        <v>#VALUE!</v>
      </c>
      <c r="U147" s="5" t="e">
        <f aca="false">IF(I147="USD",M147,M147/#REF!)</f>
        <v>#VALUE!</v>
      </c>
      <c r="V147" s="4"/>
      <c r="W147" s="4"/>
      <c r="X147" s="4"/>
      <c r="Y147" s="4" t="str">
        <f aca="false">B147&amp;C147&amp;F147&amp;H147</f>
        <v/>
      </c>
      <c r="Z147" s="4" t="str">
        <f aca="false">IF(Y147='Input - Bookings'!Q217,"OK","Check")</f>
        <v>OK</v>
      </c>
      <c r="AA147" s="4"/>
      <c r="AB147" s="50"/>
      <c r="AC147" s="50"/>
      <c r="AD147" s="4"/>
      <c r="AE147" s="4"/>
      <c r="AF147" s="4"/>
      <c r="AG147" s="54"/>
      <c r="AH147" s="54"/>
      <c r="AI147" s="4"/>
      <c r="AJ147" s="4"/>
      <c r="AK147" s="4"/>
      <c r="AL147" s="4"/>
      <c r="AM147" s="4"/>
      <c r="AN147" s="49"/>
      <c r="AO147" s="50"/>
      <c r="AP147" s="50"/>
      <c r="AQ147" s="50"/>
      <c r="AR147" s="4"/>
      <c r="AS147" s="4"/>
    </row>
    <row r="148" customFormat="false" ht="12.75" hidden="false" customHeight="true" outlineLevel="0" collapsed="false">
      <c r="A148" s="33"/>
      <c r="B148" s="34"/>
      <c r="C148" s="34"/>
      <c r="D148" s="35"/>
      <c r="E148" s="35"/>
      <c r="F148" s="35"/>
      <c r="G148" s="35"/>
      <c r="H148" s="35"/>
      <c r="I148" s="35"/>
      <c r="J148" s="36"/>
      <c r="K148" s="6"/>
      <c r="L148" s="5"/>
      <c r="M148" s="5"/>
      <c r="N148" s="37"/>
      <c r="O148" s="38"/>
      <c r="P148" s="39" t="n">
        <f aca="false">IFERROR(IF(OR(B148&amp;C148="PAU",B148&amp;C148="AIN"),VLOOKUP(B148&amp;C148&amp;G148,#REF!,8,0),VLOOKUP(B148&amp;G148,#REF!,8,0)),0)</f>
        <v>0</v>
      </c>
      <c r="Q148" s="39" t="n">
        <f aca="false">N148-P148</f>
        <v>0</v>
      </c>
      <c r="R148" s="40" t="str">
        <f aca="false">IF(Q148&gt;=0%,"AOP",IF(Q148&gt;=-2%,"GM",IF(Q148&gt;=-6%,"MD","VP")))</f>
        <v>AOP</v>
      </c>
      <c r="S148" s="41" t="n">
        <f aca="false">K148*M148*(N148-P148)</f>
        <v>0</v>
      </c>
      <c r="T148" s="42" t="e">
        <f aca="false">IF(I148="USD",S148,S148/#REF!)</f>
        <v>#VALUE!</v>
      </c>
      <c r="U148" s="5" t="e">
        <f aca="false">IF(I148="USD",M148,M148/#REF!)</f>
        <v>#VALUE!</v>
      </c>
      <c r="V148" s="4"/>
      <c r="W148" s="4"/>
      <c r="X148" s="4"/>
      <c r="Y148" s="4" t="str">
        <f aca="false">B148&amp;C148&amp;F148&amp;H148</f>
        <v/>
      </c>
      <c r="Z148" s="4" t="str">
        <f aca="false">IF(Y148='Input - Bookings'!Q216,"OK","Check")</f>
        <v>OK</v>
      </c>
      <c r="AA148" s="4"/>
      <c r="AB148" s="50"/>
      <c r="AC148" s="50"/>
      <c r="AD148" s="4"/>
      <c r="AE148" s="4"/>
      <c r="AF148" s="4"/>
      <c r="AG148" s="54"/>
      <c r="AH148" s="54"/>
      <c r="AI148" s="4"/>
      <c r="AJ148" s="4"/>
      <c r="AK148" s="4"/>
      <c r="AL148" s="4"/>
      <c r="AM148" s="4"/>
      <c r="AN148" s="49"/>
      <c r="AO148" s="50"/>
      <c r="AP148" s="50"/>
      <c r="AQ148" s="50"/>
      <c r="AR148" s="4"/>
      <c r="AS148" s="4"/>
    </row>
    <row r="149" customFormat="false" ht="12.75" hidden="false" customHeight="true" outlineLevel="0" collapsed="false">
      <c r="A149" s="33"/>
      <c r="B149" s="34"/>
      <c r="C149" s="34"/>
      <c r="D149" s="35"/>
      <c r="E149" s="35"/>
      <c r="F149" s="35"/>
      <c r="G149" s="35"/>
      <c r="H149" s="35"/>
      <c r="I149" s="35"/>
      <c r="J149" s="36"/>
      <c r="K149" s="6"/>
      <c r="L149" s="5"/>
      <c r="M149" s="5"/>
      <c r="N149" s="37"/>
      <c r="O149" s="38"/>
      <c r="P149" s="39" t="n">
        <f aca="false">IFERROR(IF(OR(B149&amp;C149="PAU",B149&amp;C149="AIN"),VLOOKUP(B149&amp;C149&amp;G149,#REF!,8,0),VLOOKUP(B149&amp;G149,#REF!,8,0)),0)</f>
        <v>0</v>
      </c>
      <c r="Q149" s="39" t="n">
        <f aca="false">N149-P149</f>
        <v>0</v>
      </c>
      <c r="R149" s="40" t="str">
        <f aca="false">IF(Q149&gt;=0%,"AOP",IF(Q149&gt;=-2%,"GM",IF(Q149&gt;=-6%,"MD","VP")))</f>
        <v>AOP</v>
      </c>
      <c r="S149" s="41" t="n">
        <f aca="false">K149*M149*(N149-P149)</f>
        <v>0</v>
      </c>
      <c r="T149" s="42" t="e">
        <f aca="false">IF(I149="USD",S149,S149/#REF!)</f>
        <v>#VALUE!</v>
      </c>
      <c r="U149" s="5" t="e">
        <f aca="false">IF(I149="USD",M149,M149/#REF!)</f>
        <v>#VALUE!</v>
      </c>
      <c r="V149" s="4"/>
      <c r="W149" s="4"/>
      <c r="X149" s="4"/>
      <c r="Y149" s="4" t="str">
        <f aca="false">B149&amp;C149&amp;F149&amp;H149</f>
        <v/>
      </c>
      <c r="Z149" s="4" t="str">
        <f aca="false">IF(Y149='Input - Bookings'!Q215,"OK","Check")</f>
        <v>OK</v>
      </c>
      <c r="AA149" s="4"/>
      <c r="AB149" s="50"/>
      <c r="AC149" s="50"/>
      <c r="AD149" s="4"/>
      <c r="AE149" s="4"/>
      <c r="AF149" s="4"/>
      <c r="AG149" s="54"/>
      <c r="AH149" s="54"/>
      <c r="AI149" s="4"/>
      <c r="AJ149" s="4"/>
      <c r="AK149" s="4"/>
      <c r="AL149" s="4"/>
      <c r="AM149" s="4"/>
      <c r="AN149" s="49"/>
      <c r="AO149" s="50"/>
      <c r="AP149" s="50"/>
      <c r="AQ149" s="50"/>
      <c r="AR149" s="4"/>
      <c r="AS149" s="4"/>
    </row>
    <row r="150" customFormat="false" ht="12.75" hidden="false" customHeight="true" outlineLevel="0" collapsed="false">
      <c r="A150" s="33"/>
      <c r="B150" s="34"/>
      <c r="C150" s="34"/>
      <c r="D150" s="35"/>
      <c r="E150" s="35"/>
      <c r="F150" s="35"/>
      <c r="G150" s="35"/>
      <c r="H150" s="35"/>
      <c r="I150" s="35"/>
      <c r="J150" s="36"/>
      <c r="K150" s="6"/>
      <c r="L150" s="5"/>
      <c r="M150" s="5"/>
      <c r="N150" s="37"/>
      <c r="O150" s="38"/>
      <c r="P150" s="39" t="n">
        <f aca="false">IFERROR(IF(OR(B150&amp;C150="PAU",B150&amp;C150="AIN"),VLOOKUP(B150&amp;C150&amp;G150,#REF!,8,0),VLOOKUP(B150&amp;G150,#REF!,8,0)),0)</f>
        <v>0</v>
      </c>
      <c r="Q150" s="39" t="n">
        <f aca="false">N150-P150</f>
        <v>0</v>
      </c>
      <c r="R150" s="40" t="str">
        <f aca="false">IF(Q150&gt;=0%,"AOP",IF(Q150&gt;=-2%,"GM",IF(Q150&gt;=-6%,"MD","VP")))</f>
        <v>AOP</v>
      </c>
      <c r="S150" s="41" t="n">
        <f aca="false">K150*M150*(N150-P150)</f>
        <v>0</v>
      </c>
      <c r="T150" s="42" t="e">
        <f aca="false">IF(I150="USD",S150,S150/#REF!)</f>
        <v>#VALUE!</v>
      </c>
      <c r="U150" s="5" t="e">
        <f aca="false">IF(I150="USD",M150,M150/#REF!)</f>
        <v>#VALUE!</v>
      </c>
      <c r="V150" s="4"/>
      <c r="W150" s="4"/>
      <c r="X150" s="4"/>
      <c r="Y150" s="4" t="str">
        <f aca="false">B150&amp;C150&amp;F150&amp;H150</f>
        <v/>
      </c>
      <c r="Z150" s="4" t="str">
        <f aca="false">IF(Y150='Input - Bookings'!Q151,"OK","Check")</f>
        <v>OK</v>
      </c>
      <c r="AA150" s="4"/>
      <c r="AB150" s="50"/>
      <c r="AC150" s="50"/>
      <c r="AD150" s="4"/>
      <c r="AE150" s="4"/>
      <c r="AF150" s="4"/>
      <c r="AG150" s="54"/>
      <c r="AH150" s="54"/>
      <c r="AI150" s="4"/>
      <c r="AJ150" s="4"/>
      <c r="AK150" s="4"/>
      <c r="AL150" s="4"/>
      <c r="AM150" s="4"/>
      <c r="AN150" s="49"/>
      <c r="AO150" s="50"/>
      <c r="AP150" s="50"/>
      <c r="AQ150" s="50"/>
      <c r="AR150" s="4"/>
      <c r="AS150" s="4"/>
    </row>
    <row r="151" customFormat="false" ht="12.75" hidden="false" customHeight="true" outlineLevel="0" collapsed="false">
      <c r="A151" s="33"/>
      <c r="B151" s="34"/>
      <c r="C151" s="34"/>
      <c r="D151" s="35"/>
      <c r="E151" s="35"/>
      <c r="F151" s="35"/>
      <c r="G151" s="35"/>
      <c r="H151" s="35"/>
      <c r="I151" s="35"/>
      <c r="J151" s="36"/>
      <c r="K151" s="6"/>
      <c r="L151" s="5"/>
      <c r="M151" s="5"/>
      <c r="N151" s="37"/>
      <c r="O151" s="38"/>
      <c r="P151" s="39" t="n">
        <f aca="false">IFERROR(IF(OR(B151&amp;C151="PAU",B151&amp;C151="AIN"),VLOOKUP(B151&amp;C151&amp;G151,#REF!,8,0),VLOOKUP(B151&amp;G151,#REF!,8,0)),0)</f>
        <v>0</v>
      </c>
      <c r="Q151" s="39" t="n">
        <f aca="false">N151-P151</f>
        <v>0</v>
      </c>
      <c r="R151" s="40" t="str">
        <f aca="false">IF(Q151&gt;=0%,"AOP",IF(Q151&gt;=-2%,"GM",IF(Q151&gt;=-6%,"MD","VP")))</f>
        <v>AOP</v>
      </c>
      <c r="S151" s="41" t="n">
        <f aca="false">K151*M151*(N151-P151)</f>
        <v>0</v>
      </c>
      <c r="T151" s="42" t="e">
        <f aca="false">IF(I151="USD",S151,S151/#REF!)</f>
        <v>#VALUE!</v>
      </c>
      <c r="U151" s="5" t="e">
        <f aca="false">IF(I151="USD",M151,M151/#REF!)</f>
        <v>#VALUE!</v>
      </c>
      <c r="V151" s="4"/>
      <c r="W151" s="4"/>
      <c r="X151" s="4"/>
      <c r="Y151" s="4" t="str">
        <f aca="false">B151&amp;C151&amp;F151&amp;H151</f>
        <v/>
      </c>
      <c r="Z151" s="4" t="str">
        <f aca="false">IF(Y151='Input - Bookings'!Q150,"OK","Check")</f>
        <v>OK</v>
      </c>
      <c r="AA151" s="4"/>
      <c r="AB151" s="50"/>
      <c r="AC151" s="50"/>
      <c r="AD151" s="4"/>
      <c r="AE151" s="4"/>
      <c r="AF151" s="4"/>
      <c r="AG151" s="54"/>
      <c r="AH151" s="54"/>
      <c r="AI151" s="4"/>
      <c r="AJ151" s="4"/>
      <c r="AK151" s="4"/>
      <c r="AL151" s="4"/>
      <c r="AM151" s="4"/>
      <c r="AN151" s="49"/>
      <c r="AO151" s="50"/>
      <c r="AP151" s="50"/>
      <c r="AQ151" s="50"/>
      <c r="AR151" s="4"/>
      <c r="AS151" s="4"/>
    </row>
    <row r="152" customFormat="false" ht="12.75" hidden="false" customHeight="true" outlineLevel="0" collapsed="false">
      <c r="A152" s="33"/>
      <c r="B152" s="34"/>
      <c r="C152" s="34"/>
      <c r="D152" s="35"/>
      <c r="E152" s="35"/>
      <c r="F152" s="35"/>
      <c r="G152" s="35"/>
      <c r="H152" s="35"/>
      <c r="I152" s="35"/>
      <c r="J152" s="36"/>
      <c r="K152" s="6"/>
      <c r="L152" s="5"/>
      <c r="M152" s="5"/>
      <c r="N152" s="37"/>
      <c r="O152" s="38"/>
      <c r="P152" s="39" t="n">
        <f aca="false">IFERROR(IF(OR(B152&amp;C152="PAU",B152&amp;C152="AIN"),VLOOKUP(B152&amp;C152&amp;G152,#REF!,8,0),VLOOKUP(B152&amp;G152,#REF!,8,0)),0)</f>
        <v>0</v>
      </c>
      <c r="Q152" s="39" t="n">
        <f aca="false">N152-P152</f>
        <v>0</v>
      </c>
      <c r="R152" s="40" t="str">
        <f aca="false">IF(Q152&gt;=0%,"AOP",IF(Q152&gt;=-2%,"GM",IF(Q152&gt;=-6%,"MD","VP")))</f>
        <v>AOP</v>
      </c>
      <c r="S152" s="41" t="n">
        <f aca="false">K152*M152*(N152-P152)</f>
        <v>0</v>
      </c>
      <c r="T152" s="42" t="e">
        <f aca="false">IF(I152="USD",S152,S152/#REF!)</f>
        <v>#VALUE!</v>
      </c>
      <c r="U152" s="5" t="e">
        <f aca="false">IF(I152="USD",M152,M152/#REF!)</f>
        <v>#VALUE!</v>
      </c>
      <c r="V152" s="4"/>
      <c r="W152" s="4"/>
      <c r="X152" s="4"/>
      <c r="Y152" s="4" t="str">
        <f aca="false">B152&amp;C152&amp;F152&amp;H152</f>
        <v/>
      </c>
      <c r="Z152" s="4" t="str">
        <f aca="false">IF(Y152='Input - Bookings'!Q748,"OK","Check")</f>
        <v>OK</v>
      </c>
      <c r="AA152" s="4"/>
      <c r="AB152" s="50"/>
      <c r="AC152" s="50"/>
      <c r="AD152" s="4"/>
      <c r="AE152" s="4"/>
      <c r="AF152" s="4"/>
      <c r="AG152" s="54"/>
      <c r="AH152" s="54"/>
      <c r="AI152" s="4"/>
      <c r="AJ152" s="4"/>
      <c r="AK152" s="4"/>
      <c r="AL152" s="4"/>
      <c r="AM152" s="4"/>
      <c r="AN152" s="49"/>
      <c r="AO152" s="50"/>
      <c r="AP152" s="50"/>
      <c r="AQ152" s="50"/>
      <c r="AR152" s="4"/>
      <c r="AS152" s="4"/>
    </row>
    <row r="153" customFormat="false" ht="12.75" hidden="false" customHeight="true" outlineLevel="0" collapsed="false">
      <c r="A153" s="33"/>
      <c r="B153" s="34"/>
      <c r="C153" s="34"/>
      <c r="D153" s="35"/>
      <c r="E153" s="35"/>
      <c r="F153" s="35"/>
      <c r="G153" s="35"/>
      <c r="H153" s="35"/>
      <c r="I153" s="35"/>
      <c r="J153" s="36"/>
      <c r="K153" s="6"/>
      <c r="L153" s="5"/>
      <c r="M153" s="5"/>
      <c r="N153" s="37"/>
      <c r="O153" s="38"/>
      <c r="P153" s="39" t="n">
        <f aca="false">IFERROR(IF(OR(B153&amp;C153="PAU",B153&amp;C153="AIN"),VLOOKUP(B153&amp;C153&amp;G153,#REF!,8,0),VLOOKUP(B153&amp;G153,#REF!,8,0)),0)</f>
        <v>0</v>
      </c>
      <c r="Q153" s="39" t="n">
        <f aca="false">N153-P153</f>
        <v>0</v>
      </c>
      <c r="R153" s="40" t="str">
        <f aca="false">IF(Q153&gt;=0%,"AOP",IF(Q153&gt;=-2%,"GM",IF(Q153&gt;=-6%,"MD","VP")))</f>
        <v>AOP</v>
      </c>
      <c r="S153" s="41" t="n">
        <f aca="false">K153*M153*(N153-P153)</f>
        <v>0</v>
      </c>
      <c r="T153" s="42" t="e">
        <f aca="false">IF(I153="USD",S153,S153/#REF!)</f>
        <v>#VALUE!</v>
      </c>
      <c r="U153" s="5" t="e">
        <f aca="false">IF(I153="USD",M153,M153/#REF!)</f>
        <v>#VALUE!</v>
      </c>
      <c r="V153" s="4"/>
      <c r="W153" s="4"/>
      <c r="X153" s="4"/>
      <c r="Y153" s="4" t="str">
        <f aca="false">B153&amp;C153&amp;F153&amp;H153</f>
        <v/>
      </c>
      <c r="Z153" s="4" t="str">
        <f aca="false">IF(Y153='Input - Bookings'!Q749,"OK","Check")</f>
        <v>OK</v>
      </c>
      <c r="AA153" s="4"/>
      <c r="AB153" s="50"/>
      <c r="AC153" s="50"/>
      <c r="AD153" s="4"/>
      <c r="AE153" s="4"/>
      <c r="AF153" s="4"/>
      <c r="AG153" s="54"/>
      <c r="AH153" s="54"/>
      <c r="AI153" s="4"/>
      <c r="AJ153" s="4"/>
      <c r="AK153" s="4"/>
      <c r="AL153" s="4"/>
      <c r="AM153" s="4"/>
      <c r="AN153" s="49"/>
      <c r="AO153" s="50"/>
      <c r="AP153" s="50"/>
      <c r="AQ153" s="50"/>
      <c r="AR153" s="4"/>
      <c r="AS153" s="4"/>
    </row>
    <row r="154" customFormat="false" ht="12.75" hidden="false" customHeight="true" outlineLevel="0" collapsed="false">
      <c r="A154" s="33"/>
      <c r="B154" s="34"/>
      <c r="C154" s="34"/>
      <c r="D154" s="35"/>
      <c r="E154" s="35"/>
      <c r="F154" s="35"/>
      <c r="G154" s="35"/>
      <c r="H154" s="35"/>
      <c r="I154" s="35"/>
      <c r="J154" s="36"/>
      <c r="K154" s="6"/>
      <c r="L154" s="5"/>
      <c r="M154" s="5"/>
      <c r="N154" s="37"/>
      <c r="O154" s="38"/>
      <c r="P154" s="39" t="n">
        <f aca="false">IFERROR(IF(OR(B154&amp;C154="PAU",B154&amp;C154="AIN"),VLOOKUP(B154&amp;C154&amp;G154,#REF!,8,0),VLOOKUP(B154&amp;G154,#REF!,8,0)),0)</f>
        <v>0</v>
      </c>
      <c r="Q154" s="39" t="n">
        <f aca="false">N154-P154</f>
        <v>0</v>
      </c>
      <c r="R154" s="40" t="str">
        <f aca="false">IF(Q154&gt;=0%,"AOP",IF(Q154&gt;=-2%,"GM",IF(Q154&gt;=-6%,"MD","VP")))</f>
        <v>AOP</v>
      </c>
      <c r="S154" s="41" t="n">
        <f aca="false">K154*M154*(N154-P154)</f>
        <v>0</v>
      </c>
      <c r="T154" s="42" t="e">
        <f aca="false">IF(I154="USD",S154,S154/#REF!)</f>
        <v>#VALUE!</v>
      </c>
      <c r="U154" s="5" t="e">
        <f aca="false">IF(I154="USD",M154,M154/#REF!)</f>
        <v>#VALUE!</v>
      </c>
      <c r="V154" s="4"/>
      <c r="W154" s="4"/>
      <c r="X154" s="4"/>
      <c r="Y154" s="4" t="str">
        <f aca="false">B154&amp;C154&amp;F154&amp;H154</f>
        <v/>
      </c>
      <c r="Z154" s="4" t="str">
        <f aca="false">IF(Y154='Input - Bookings'!Q750,"OK","Check")</f>
        <v>OK</v>
      </c>
      <c r="AA154" s="4"/>
      <c r="AB154" s="50"/>
      <c r="AC154" s="50"/>
      <c r="AD154" s="4"/>
      <c r="AE154" s="4"/>
      <c r="AF154" s="4"/>
      <c r="AG154" s="54"/>
      <c r="AH154" s="54"/>
      <c r="AI154" s="4"/>
      <c r="AJ154" s="4"/>
      <c r="AK154" s="4"/>
      <c r="AL154" s="4"/>
      <c r="AM154" s="4"/>
      <c r="AN154" s="49"/>
      <c r="AO154" s="50"/>
      <c r="AP154" s="50"/>
      <c r="AQ154" s="50"/>
      <c r="AR154" s="4"/>
      <c r="AS154" s="4"/>
    </row>
    <row r="155" customFormat="false" ht="12.75" hidden="false" customHeight="true" outlineLevel="0" collapsed="false">
      <c r="A155" s="33"/>
      <c r="B155" s="34"/>
      <c r="C155" s="34"/>
      <c r="D155" s="35"/>
      <c r="E155" s="35"/>
      <c r="F155" s="35"/>
      <c r="G155" s="35"/>
      <c r="H155" s="35"/>
      <c r="I155" s="35"/>
      <c r="J155" s="36"/>
      <c r="K155" s="6"/>
      <c r="L155" s="5"/>
      <c r="M155" s="5"/>
      <c r="N155" s="37"/>
      <c r="O155" s="38"/>
      <c r="P155" s="39" t="n">
        <f aca="false">IFERROR(IF(OR(B155&amp;C155="PAU",B155&amp;C155="AIN"),VLOOKUP(B155&amp;C155&amp;G155,#REF!,8,0),VLOOKUP(B155&amp;G155,#REF!,8,0)),0)</f>
        <v>0</v>
      </c>
      <c r="Q155" s="39" t="n">
        <f aca="false">N155-P155</f>
        <v>0</v>
      </c>
      <c r="R155" s="40" t="str">
        <f aca="false">IF(Q155&gt;=0%,"AOP",IF(Q155&gt;=-2%,"GM",IF(Q155&gt;=-6%,"MD","VP")))</f>
        <v>AOP</v>
      </c>
      <c r="S155" s="41" t="n">
        <f aca="false">K155*M155*(N155-P155)</f>
        <v>0</v>
      </c>
      <c r="T155" s="42" t="e">
        <f aca="false">IF(I155="USD",S155,S155/#REF!)</f>
        <v>#VALUE!</v>
      </c>
      <c r="U155" s="5" t="e">
        <f aca="false">IF(I155="USD",M155,M155/#REF!)</f>
        <v>#VALUE!</v>
      </c>
      <c r="V155" s="4"/>
      <c r="W155" s="4"/>
      <c r="X155" s="4"/>
      <c r="Y155" s="4" t="str">
        <f aca="false">B155&amp;C155&amp;F155&amp;H155</f>
        <v/>
      </c>
      <c r="Z155" s="4" t="str">
        <f aca="false">IF(Y155='Input - Bookings'!Q751,"OK","Check")</f>
        <v>OK</v>
      </c>
      <c r="AA155" s="4"/>
      <c r="AB155" s="50"/>
      <c r="AC155" s="50"/>
      <c r="AD155" s="4"/>
      <c r="AE155" s="4"/>
      <c r="AF155" s="4"/>
      <c r="AG155" s="54"/>
      <c r="AH155" s="54"/>
      <c r="AI155" s="4"/>
      <c r="AJ155" s="4"/>
      <c r="AK155" s="4"/>
      <c r="AL155" s="4"/>
      <c r="AM155" s="4"/>
      <c r="AN155" s="49"/>
      <c r="AO155" s="50"/>
      <c r="AP155" s="50"/>
      <c r="AQ155" s="50"/>
      <c r="AR155" s="4"/>
      <c r="AS155" s="4"/>
    </row>
    <row r="156" customFormat="false" ht="12.75" hidden="false" customHeight="true" outlineLevel="0" collapsed="false">
      <c r="A156" s="33"/>
      <c r="B156" s="34"/>
      <c r="C156" s="34"/>
      <c r="D156" s="35"/>
      <c r="E156" s="35"/>
      <c r="F156" s="35"/>
      <c r="G156" s="35"/>
      <c r="H156" s="35"/>
      <c r="I156" s="35"/>
      <c r="J156" s="36"/>
      <c r="K156" s="6"/>
      <c r="L156" s="5"/>
      <c r="M156" s="5"/>
      <c r="N156" s="37"/>
      <c r="O156" s="38"/>
      <c r="P156" s="39" t="n">
        <f aca="false">IFERROR(IF(OR(B156&amp;C156="PAU",B156&amp;C156="AIN"),VLOOKUP(B156&amp;C156&amp;G156,#REF!,8,0),VLOOKUP(B156&amp;G156,#REF!,8,0)),0)</f>
        <v>0</v>
      </c>
      <c r="Q156" s="39" t="n">
        <f aca="false">N156-P156</f>
        <v>0</v>
      </c>
      <c r="R156" s="40" t="str">
        <f aca="false">IF(Q156&gt;=0%,"AOP",IF(Q156&gt;=-2%,"GM",IF(Q156&gt;=-6%,"MD","VP")))</f>
        <v>AOP</v>
      </c>
      <c r="S156" s="41" t="n">
        <f aca="false">K156*M156*(N156-P156)</f>
        <v>0</v>
      </c>
      <c r="T156" s="42" t="e">
        <f aca="false">IF(I156="USD",S156,S156/#REF!)</f>
        <v>#VALUE!</v>
      </c>
      <c r="U156" s="5" t="e">
        <f aca="false">IF(I156="USD",M156,M156/#REF!)</f>
        <v>#VALUE!</v>
      </c>
      <c r="V156" s="4"/>
      <c r="W156" s="4"/>
      <c r="X156" s="4"/>
      <c r="Y156" s="4" t="str">
        <f aca="false">B156&amp;C156&amp;F156&amp;H156</f>
        <v/>
      </c>
      <c r="Z156" s="4" t="str">
        <f aca="false">IF(Y156='Input - Bookings'!Q752,"OK","Check")</f>
        <v>OK</v>
      </c>
      <c r="AA156" s="4"/>
      <c r="AB156" s="50"/>
      <c r="AC156" s="50"/>
      <c r="AD156" s="4"/>
      <c r="AE156" s="4"/>
      <c r="AF156" s="4"/>
      <c r="AG156" s="54"/>
      <c r="AH156" s="54"/>
      <c r="AI156" s="4"/>
      <c r="AJ156" s="4"/>
      <c r="AK156" s="4"/>
      <c r="AL156" s="4"/>
      <c r="AM156" s="4"/>
      <c r="AN156" s="49"/>
      <c r="AO156" s="50"/>
      <c r="AP156" s="50"/>
      <c r="AQ156" s="50"/>
      <c r="AR156" s="4"/>
      <c r="AS156" s="4"/>
    </row>
    <row r="157" customFormat="false" ht="12.75" hidden="false" customHeight="true" outlineLevel="0" collapsed="false">
      <c r="A157" s="33"/>
      <c r="B157" s="34"/>
      <c r="C157" s="34"/>
      <c r="D157" s="35"/>
      <c r="E157" s="35"/>
      <c r="F157" s="35"/>
      <c r="G157" s="35"/>
      <c r="H157" s="35"/>
      <c r="I157" s="35"/>
      <c r="J157" s="36"/>
      <c r="K157" s="6"/>
      <c r="L157" s="5"/>
      <c r="M157" s="5"/>
      <c r="N157" s="37"/>
      <c r="O157" s="38"/>
      <c r="P157" s="39" t="n">
        <f aca="false">IFERROR(IF(OR(B157&amp;C157="PAU",B157&amp;C157="AIN"),VLOOKUP(B157&amp;C157&amp;G157,#REF!,8,0),VLOOKUP(B157&amp;G157,#REF!,8,0)),0)</f>
        <v>0</v>
      </c>
      <c r="Q157" s="39" t="n">
        <f aca="false">N157-P157</f>
        <v>0</v>
      </c>
      <c r="R157" s="40" t="str">
        <f aca="false">IF(Q157&gt;=0%,"AOP",IF(Q157&gt;=-2%,"GM",IF(Q157&gt;=-6%,"MD","VP")))</f>
        <v>AOP</v>
      </c>
      <c r="S157" s="41" t="n">
        <f aca="false">K157*M157*(N157-P157)</f>
        <v>0</v>
      </c>
      <c r="T157" s="42" t="e">
        <f aca="false">IF(I157="USD",S157,S157/#REF!)</f>
        <v>#VALUE!</v>
      </c>
      <c r="U157" s="5" t="e">
        <f aca="false">IF(I157="USD",M157,M157/#REF!)</f>
        <v>#VALUE!</v>
      </c>
      <c r="V157" s="4"/>
      <c r="W157" s="4"/>
      <c r="X157" s="4"/>
      <c r="Y157" s="4" t="str">
        <f aca="false">B157&amp;C157&amp;F157&amp;H157</f>
        <v/>
      </c>
      <c r="Z157" s="4" t="str">
        <f aca="false">IF(Y157='Input - Bookings'!Q753,"OK","Check")</f>
        <v>OK</v>
      </c>
      <c r="AA157" s="4"/>
      <c r="AB157" s="50"/>
      <c r="AC157" s="50"/>
      <c r="AD157" s="4"/>
      <c r="AE157" s="4"/>
      <c r="AF157" s="4"/>
      <c r="AG157" s="54"/>
      <c r="AH157" s="54"/>
      <c r="AI157" s="4"/>
      <c r="AJ157" s="4"/>
      <c r="AK157" s="4"/>
      <c r="AL157" s="4"/>
      <c r="AM157" s="4"/>
      <c r="AN157" s="49"/>
      <c r="AO157" s="50"/>
      <c r="AP157" s="50"/>
      <c r="AQ157" s="50"/>
      <c r="AR157" s="4"/>
      <c r="AS157" s="4"/>
    </row>
    <row r="158" customFormat="false" ht="12.75" hidden="false" customHeight="true" outlineLevel="0" collapsed="false">
      <c r="A158" s="33"/>
      <c r="B158" s="34"/>
      <c r="C158" s="34"/>
      <c r="D158" s="35"/>
      <c r="E158" s="35"/>
      <c r="F158" s="35"/>
      <c r="G158" s="35"/>
      <c r="H158" s="35"/>
      <c r="I158" s="35"/>
      <c r="J158" s="36"/>
      <c r="K158" s="6"/>
      <c r="L158" s="5"/>
      <c r="M158" s="5"/>
      <c r="N158" s="37"/>
      <c r="O158" s="38"/>
      <c r="P158" s="39" t="n">
        <f aca="false">IFERROR(IF(OR(B158&amp;C158="PAU",B158&amp;C158="AIN"),VLOOKUP(B158&amp;C158&amp;G158,#REF!,8,0),VLOOKUP(B158&amp;G158,#REF!,8,0)),0)</f>
        <v>0</v>
      </c>
      <c r="Q158" s="39" t="n">
        <f aca="false">N158-P158</f>
        <v>0</v>
      </c>
      <c r="R158" s="40" t="str">
        <f aca="false">IF(Q158&gt;=0%,"AOP",IF(Q158&gt;=-2%,"GM",IF(Q158&gt;=-6%,"MD","VP")))</f>
        <v>AOP</v>
      </c>
      <c r="S158" s="41" t="n">
        <f aca="false">K158*M158*(N158-P158)</f>
        <v>0</v>
      </c>
      <c r="T158" s="42" t="e">
        <f aca="false">IF(I158="USD",S158,S158/#REF!)</f>
        <v>#VALUE!</v>
      </c>
      <c r="U158" s="5" t="e">
        <f aca="false">IF(I158="USD",M158,M158/#REF!)</f>
        <v>#VALUE!</v>
      </c>
      <c r="V158" s="4"/>
      <c r="W158" s="4"/>
      <c r="X158" s="4"/>
      <c r="Y158" s="4" t="str">
        <f aca="false">B158&amp;C158&amp;F158&amp;H158</f>
        <v/>
      </c>
      <c r="Z158" s="4" t="str">
        <f aca="false">IF(Y158='Input - Bookings'!Q754,"OK","Check")</f>
        <v>OK</v>
      </c>
      <c r="AA158" s="4"/>
      <c r="AB158" s="50"/>
      <c r="AC158" s="50"/>
      <c r="AD158" s="4"/>
      <c r="AE158" s="4"/>
      <c r="AF158" s="4"/>
      <c r="AG158" s="54"/>
      <c r="AH158" s="54"/>
      <c r="AI158" s="4"/>
      <c r="AJ158" s="4"/>
      <c r="AK158" s="4"/>
      <c r="AL158" s="4"/>
      <c r="AM158" s="4"/>
      <c r="AN158" s="49"/>
      <c r="AO158" s="50"/>
      <c r="AP158" s="50"/>
      <c r="AQ158" s="50"/>
      <c r="AR158" s="4"/>
      <c r="AS158" s="4"/>
    </row>
    <row r="159" customFormat="false" ht="12.75" hidden="false" customHeight="true" outlineLevel="0" collapsed="false">
      <c r="A159" s="33"/>
      <c r="B159" s="34"/>
      <c r="C159" s="34"/>
      <c r="D159" s="35"/>
      <c r="E159" s="35"/>
      <c r="F159" s="35"/>
      <c r="G159" s="35"/>
      <c r="H159" s="35"/>
      <c r="I159" s="35"/>
      <c r="J159" s="36"/>
      <c r="K159" s="6"/>
      <c r="L159" s="5"/>
      <c r="M159" s="5"/>
      <c r="N159" s="37"/>
      <c r="O159" s="38"/>
      <c r="P159" s="39" t="n">
        <f aca="false">IFERROR(IF(OR(B159&amp;C159="PAU",B159&amp;C159="AIN"),VLOOKUP(B159&amp;C159&amp;G159,#REF!,8,0),VLOOKUP(B159&amp;G159,#REF!,8,0)),0)</f>
        <v>0</v>
      </c>
      <c r="Q159" s="39" t="n">
        <f aca="false">N159-P159</f>
        <v>0</v>
      </c>
      <c r="R159" s="40" t="str">
        <f aca="false">IF(Q159&gt;=0%,"AOP",IF(Q159&gt;=-2%,"GM",IF(Q159&gt;=-6%,"MD","VP")))</f>
        <v>AOP</v>
      </c>
      <c r="S159" s="41" t="n">
        <f aca="false">K159*M159*(N159-P159)</f>
        <v>0</v>
      </c>
      <c r="T159" s="42" t="e">
        <f aca="false">IF(I159="USD",S159,S159/#REF!)</f>
        <v>#VALUE!</v>
      </c>
      <c r="U159" s="5" t="e">
        <f aca="false">IF(I159="USD",M159,M159/#REF!)</f>
        <v>#VALUE!</v>
      </c>
      <c r="V159" s="4"/>
      <c r="W159" s="4"/>
      <c r="X159" s="4"/>
      <c r="Y159" s="4" t="str">
        <f aca="false">B159&amp;C159&amp;F159&amp;H159</f>
        <v/>
      </c>
      <c r="Z159" s="4" t="str">
        <f aca="false">IF(Y159='Input - Bookings'!Q755,"OK","Check")</f>
        <v>OK</v>
      </c>
      <c r="AA159" s="4"/>
      <c r="AB159" s="50"/>
      <c r="AC159" s="50"/>
      <c r="AD159" s="4"/>
      <c r="AE159" s="4"/>
      <c r="AF159" s="4"/>
      <c r="AG159" s="54"/>
      <c r="AH159" s="54"/>
      <c r="AI159" s="4"/>
      <c r="AJ159" s="4"/>
      <c r="AK159" s="4"/>
      <c r="AL159" s="4"/>
      <c r="AM159" s="4"/>
      <c r="AN159" s="49"/>
      <c r="AO159" s="50"/>
      <c r="AP159" s="50"/>
      <c r="AQ159" s="50"/>
      <c r="AR159" s="4"/>
      <c r="AS159" s="4"/>
    </row>
    <row r="160" customFormat="false" ht="12.75" hidden="false" customHeight="true" outlineLevel="0" collapsed="false">
      <c r="A160" s="33"/>
      <c r="B160" s="34"/>
      <c r="C160" s="34"/>
      <c r="D160" s="35"/>
      <c r="E160" s="35"/>
      <c r="F160" s="35"/>
      <c r="G160" s="35"/>
      <c r="H160" s="35"/>
      <c r="I160" s="35"/>
      <c r="J160" s="36"/>
      <c r="K160" s="6"/>
      <c r="L160" s="5"/>
      <c r="M160" s="5"/>
      <c r="N160" s="37"/>
      <c r="O160" s="38"/>
      <c r="P160" s="39" t="n">
        <f aca="false">IFERROR(IF(OR(B160&amp;C160="PAU",B160&amp;C160="AIN"),VLOOKUP(B160&amp;C160&amp;G160,#REF!,8,0),VLOOKUP(B160&amp;G160,#REF!,8,0)),0)</f>
        <v>0</v>
      </c>
      <c r="Q160" s="39" t="n">
        <f aca="false">N160-P160</f>
        <v>0</v>
      </c>
      <c r="R160" s="40" t="str">
        <f aca="false">IF(Q160&gt;=0%,"AOP",IF(Q160&gt;=-2%,"GM",IF(Q160&gt;=-6%,"MD","VP")))</f>
        <v>AOP</v>
      </c>
      <c r="S160" s="41" t="n">
        <f aca="false">K160*M160*(N160-P160)</f>
        <v>0</v>
      </c>
      <c r="T160" s="42" t="e">
        <f aca="false">IF(I160="USD",S160,S160/#REF!)</f>
        <v>#VALUE!</v>
      </c>
      <c r="U160" s="5" t="e">
        <f aca="false">IF(I160="USD",M160,M160/#REF!)</f>
        <v>#VALUE!</v>
      </c>
      <c r="V160" s="4"/>
      <c r="W160" s="4"/>
      <c r="X160" s="4"/>
      <c r="Y160" s="4" t="str">
        <f aca="false">B160&amp;C160&amp;F160&amp;H160</f>
        <v/>
      </c>
      <c r="Z160" s="4" t="str">
        <f aca="false">IF(Y160='Input - Bookings'!Q756,"OK","Check")</f>
        <v>OK</v>
      </c>
      <c r="AA160" s="4"/>
      <c r="AB160" s="50"/>
      <c r="AC160" s="50"/>
      <c r="AD160" s="4"/>
      <c r="AE160" s="4"/>
      <c r="AF160" s="4"/>
      <c r="AG160" s="54"/>
      <c r="AH160" s="54"/>
      <c r="AI160" s="4"/>
      <c r="AJ160" s="4"/>
      <c r="AK160" s="4"/>
      <c r="AL160" s="4"/>
      <c r="AM160" s="4"/>
      <c r="AN160" s="49"/>
      <c r="AO160" s="50"/>
      <c r="AP160" s="50"/>
      <c r="AQ160" s="50"/>
      <c r="AR160" s="4"/>
      <c r="AS160" s="4"/>
    </row>
    <row r="161" customFormat="false" ht="12.75" hidden="false" customHeight="true" outlineLevel="0" collapsed="false">
      <c r="A161" s="33"/>
      <c r="B161" s="34"/>
      <c r="C161" s="34"/>
      <c r="D161" s="35"/>
      <c r="E161" s="35"/>
      <c r="F161" s="35"/>
      <c r="G161" s="35"/>
      <c r="H161" s="35"/>
      <c r="I161" s="35"/>
      <c r="J161" s="36"/>
      <c r="K161" s="6"/>
      <c r="L161" s="5"/>
      <c r="M161" s="5"/>
      <c r="N161" s="37"/>
      <c r="O161" s="38"/>
      <c r="P161" s="39" t="n">
        <f aca="false">IFERROR(IF(OR(B161&amp;C161="PAU",B161&amp;C161="AIN"),VLOOKUP(B161&amp;C161&amp;G161,#REF!,8,0),VLOOKUP(B161&amp;G161,#REF!,8,0)),0)</f>
        <v>0</v>
      </c>
      <c r="Q161" s="39" t="n">
        <f aca="false">N161-P161</f>
        <v>0</v>
      </c>
      <c r="R161" s="40" t="str">
        <f aca="false">IF(Q161&gt;=0%,"AOP",IF(Q161&gt;=-2%,"GM",IF(Q161&gt;=-6%,"MD","VP")))</f>
        <v>AOP</v>
      </c>
      <c r="S161" s="41" t="n">
        <f aca="false">K161*M161*(N161-P161)</f>
        <v>0</v>
      </c>
      <c r="T161" s="42" t="e">
        <f aca="false">IF(I161="USD",S161,S161/#REF!)</f>
        <v>#VALUE!</v>
      </c>
      <c r="U161" s="5" t="e">
        <f aca="false">IF(I161="USD",M161,M161/#REF!)</f>
        <v>#VALUE!</v>
      </c>
      <c r="V161" s="4"/>
      <c r="W161" s="4"/>
      <c r="X161" s="4"/>
      <c r="Y161" s="4" t="str">
        <f aca="false">B161&amp;C161&amp;F161&amp;H161</f>
        <v/>
      </c>
      <c r="Z161" s="4" t="str">
        <f aca="false">IF(Y161='Input - Bookings'!Q757,"OK","Check")</f>
        <v>OK</v>
      </c>
      <c r="AA161" s="4"/>
      <c r="AB161" s="50"/>
      <c r="AC161" s="50"/>
      <c r="AD161" s="4"/>
      <c r="AE161" s="4"/>
      <c r="AF161" s="4"/>
      <c r="AG161" s="54"/>
      <c r="AH161" s="54"/>
      <c r="AI161" s="4"/>
      <c r="AJ161" s="4"/>
      <c r="AK161" s="4"/>
      <c r="AL161" s="4"/>
      <c r="AM161" s="4"/>
      <c r="AN161" s="49"/>
      <c r="AO161" s="50"/>
      <c r="AP161" s="50"/>
      <c r="AQ161" s="50"/>
      <c r="AR161" s="4"/>
      <c r="AS161" s="4"/>
    </row>
    <row r="162" customFormat="false" ht="12.75" hidden="false" customHeight="true" outlineLevel="0" collapsed="false">
      <c r="A162" s="33"/>
      <c r="B162" s="34"/>
      <c r="C162" s="34"/>
      <c r="D162" s="35"/>
      <c r="E162" s="35"/>
      <c r="F162" s="35"/>
      <c r="G162" s="35"/>
      <c r="H162" s="35"/>
      <c r="I162" s="35"/>
      <c r="J162" s="36"/>
      <c r="K162" s="6"/>
      <c r="L162" s="5"/>
      <c r="M162" s="5"/>
      <c r="N162" s="37"/>
      <c r="O162" s="38"/>
      <c r="P162" s="39" t="n">
        <f aca="false">IFERROR(IF(OR(B162&amp;C162="PAU",B162&amp;C162="AIN"),VLOOKUP(B162&amp;C162&amp;G162,#REF!,8,0),VLOOKUP(B162&amp;G162,#REF!,8,0)),0)</f>
        <v>0</v>
      </c>
      <c r="Q162" s="39" t="n">
        <f aca="false">N162-P162</f>
        <v>0</v>
      </c>
      <c r="R162" s="40" t="str">
        <f aca="false">IF(Q162&gt;=0%,"AOP",IF(Q162&gt;=-2%,"GM",IF(Q162&gt;=-6%,"MD","VP")))</f>
        <v>AOP</v>
      </c>
      <c r="S162" s="41" t="n">
        <f aca="false">K162*M162*(N162-P162)</f>
        <v>0</v>
      </c>
      <c r="T162" s="42" t="e">
        <f aca="false">IF(I162="USD",S162,S162/#REF!)</f>
        <v>#VALUE!</v>
      </c>
      <c r="U162" s="5" t="e">
        <f aca="false">IF(I162="USD",M162,M162/#REF!)</f>
        <v>#VALUE!</v>
      </c>
      <c r="V162" s="4"/>
      <c r="W162" s="4"/>
      <c r="X162" s="4"/>
      <c r="Y162" s="4" t="str">
        <f aca="false">B162&amp;C162&amp;F162&amp;H162</f>
        <v/>
      </c>
      <c r="Z162" s="4" t="str">
        <f aca="false">IF(Y162='Input - Bookings'!Q758,"OK","Check")</f>
        <v>OK</v>
      </c>
      <c r="AA162" s="4"/>
      <c r="AB162" s="50"/>
      <c r="AC162" s="50"/>
      <c r="AD162" s="4"/>
      <c r="AE162" s="4"/>
      <c r="AF162" s="4"/>
      <c r="AG162" s="54"/>
      <c r="AH162" s="54"/>
      <c r="AI162" s="4"/>
      <c r="AJ162" s="4"/>
      <c r="AK162" s="4"/>
      <c r="AL162" s="4"/>
      <c r="AM162" s="4"/>
      <c r="AN162" s="49"/>
      <c r="AO162" s="50"/>
      <c r="AP162" s="50"/>
      <c r="AQ162" s="50"/>
      <c r="AR162" s="4"/>
      <c r="AS162" s="4"/>
    </row>
    <row r="163" customFormat="false" ht="12.75" hidden="false" customHeight="true" outlineLevel="0" collapsed="false">
      <c r="A163" s="33"/>
      <c r="B163" s="34"/>
      <c r="C163" s="34"/>
      <c r="D163" s="35"/>
      <c r="E163" s="35"/>
      <c r="F163" s="35"/>
      <c r="G163" s="35"/>
      <c r="H163" s="35"/>
      <c r="I163" s="35"/>
      <c r="J163" s="36"/>
      <c r="K163" s="6"/>
      <c r="L163" s="5"/>
      <c r="M163" s="5"/>
      <c r="N163" s="37"/>
      <c r="O163" s="38"/>
      <c r="P163" s="39" t="n">
        <f aca="false">IFERROR(IF(OR(B163&amp;C163="PAU",B163&amp;C163="AIN"),VLOOKUP(B163&amp;C163&amp;G163,#REF!,8,0),VLOOKUP(B163&amp;G163,#REF!,8,0)),0)</f>
        <v>0</v>
      </c>
      <c r="Q163" s="39" t="n">
        <f aca="false">N163-P163</f>
        <v>0</v>
      </c>
      <c r="R163" s="40" t="str">
        <f aca="false">IF(Q163&gt;=0%,"AOP",IF(Q163&gt;=-2%,"GM",IF(Q163&gt;=-6%,"MD","VP")))</f>
        <v>AOP</v>
      </c>
      <c r="S163" s="41" t="n">
        <f aca="false">K163*M163*(N163-P163)</f>
        <v>0</v>
      </c>
      <c r="T163" s="42" t="e">
        <f aca="false">IF(I163="USD",S163,S163/#REF!)</f>
        <v>#VALUE!</v>
      </c>
      <c r="U163" s="5" t="e">
        <f aca="false">IF(I163="USD",M163,M163/#REF!)</f>
        <v>#VALUE!</v>
      </c>
      <c r="V163" s="4"/>
      <c r="W163" s="4"/>
      <c r="X163" s="4"/>
      <c r="Y163" s="4" t="str">
        <f aca="false">B163&amp;C163&amp;F163&amp;H163</f>
        <v/>
      </c>
      <c r="Z163" s="4" t="str">
        <f aca="false">IF(Y163='Input - Bookings'!Q759,"OK","Check")</f>
        <v>OK</v>
      </c>
      <c r="AA163" s="4"/>
      <c r="AB163" s="50"/>
      <c r="AC163" s="50"/>
      <c r="AD163" s="4"/>
      <c r="AE163" s="4"/>
      <c r="AF163" s="4"/>
      <c r="AG163" s="54"/>
      <c r="AH163" s="54"/>
      <c r="AI163" s="4"/>
      <c r="AJ163" s="4"/>
      <c r="AK163" s="4"/>
      <c r="AL163" s="4"/>
      <c r="AM163" s="4"/>
      <c r="AN163" s="49"/>
      <c r="AO163" s="50"/>
      <c r="AP163" s="50"/>
      <c r="AQ163" s="50"/>
      <c r="AR163" s="4"/>
      <c r="AS163" s="4"/>
    </row>
    <row r="164" customFormat="false" ht="12.75" hidden="false" customHeight="true" outlineLevel="0" collapsed="false">
      <c r="A164" s="33"/>
      <c r="B164" s="34"/>
      <c r="C164" s="34"/>
      <c r="D164" s="35"/>
      <c r="E164" s="35"/>
      <c r="F164" s="35"/>
      <c r="G164" s="35"/>
      <c r="H164" s="35"/>
      <c r="I164" s="35"/>
      <c r="J164" s="36"/>
      <c r="K164" s="6"/>
      <c r="L164" s="5"/>
      <c r="M164" s="5"/>
      <c r="N164" s="37"/>
      <c r="O164" s="38"/>
      <c r="P164" s="39" t="n">
        <f aca="false">IFERROR(IF(OR(B164&amp;C164="PAU",B164&amp;C164="AIN"),VLOOKUP(B164&amp;C164&amp;G164,#REF!,8,0),VLOOKUP(B164&amp;G164,#REF!,8,0)),0)</f>
        <v>0</v>
      </c>
      <c r="Q164" s="39" t="n">
        <f aca="false">N164-P164</f>
        <v>0</v>
      </c>
      <c r="R164" s="40" t="str">
        <f aca="false">IF(Q164&gt;=0%,"AOP",IF(Q164&gt;=-2%,"GM",IF(Q164&gt;=-6%,"MD","VP")))</f>
        <v>AOP</v>
      </c>
      <c r="S164" s="41" t="n">
        <f aca="false">K164*M164*(N164-P164)</f>
        <v>0</v>
      </c>
      <c r="T164" s="42" t="e">
        <f aca="false">IF(I164="USD",S164,S164/#REF!)</f>
        <v>#VALUE!</v>
      </c>
      <c r="U164" s="5" t="e">
        <f aca="false">IF(I164="USD",M164,M164/#REF!)</f>
        <v>#VALUE!</v>
      </c>
      <c r="V164" s="4"/>
      <c r="W164" s="4"/>
      <c r="X164" s="4"/>
      <c r="Y164" s="4" t="str">
        <f aca="false">B164&amp;C164&amp;F164&amp;H164</f>
        <v/>
      </c>
      <c r="Z164" s="4" t="str">
        <f aca="false">IF(Y164='Input - Bookings'!Q760,"OK","Check")</f>
        <v>OK</v>
      </c>
      <c r="AA164" s="4"/>
      <c r="AB164" s="50"/>
      <c r="AC164" s="50"/>
      <c r="AD164" s="4"/>
      <c r="AE164" s="4"/>
      <c r="AF164" s="4"/>
      <c r="AG164" s="54"/>
      <c r="AH164" s="54"/>
      <c r="AI164" s="4"/>
      <c r="AJ164" s="4"/>
      <c r="AK164" s="4"/>
      <c r="AL164" s="4"/>
      <c r="AM164" s="4"/>
      <c r="AN164" s="49"/>
      <c r="AO164" s="50"/>
      <c r="AP164" s="50"/>
      <c r="AQ164" s="50"/>
      <c r="AR164" s="4"/>
      <c r="AS164" s="4"/>
    </row>
    <row r="165" customFormat="false" ht="12.75" hidden="false" customHeight="true" outlineLevel="0" collapsed="false">
      <c r="A165" s="33"/>
      <c r="B165" s="34"/>
      <c r="C165" s="34"/>
      <c r="D165" s="35"/>
      <c r="E165" s="35"/>
      <c r="F165" s="35"/>
      <c r="G165" s="35"/>
      <c r="H165" s="35"/>
      <c r="I165" s="35"/>
      <c r="J165" s="36"/>
      <c r="K165" s="6"/>
      <c r="L165" s="5"/>
      <c r="M165" s="5"/>
      <c r="N165" s="37"/>
      <c r="O165" s="38"/>
      <c r="P165" s="39" t="n">
        <f aca="false">IFERROR(IF(OR(B165&amp;C165="PAU",B165&amp;C165="AIN"),VLOOKUP(B165&amp;C165&amp;G165,#REF!,8,0),VLOOKUP(B165&amp;G165,#REF!,8,0)),0)</f>
        <v>0</v>
      </c>
      <c r="Q165" s="39" t="n">
        <f aca="false">N165-P165</f>
        <v>0</v>
      </c>
      <c r="R165" s="40" t="str">
        <f aca="false">IF(Q165&gt;=0%,"AOP",IF(Q165&gt;=-2%,"GM",IF(Q165&gt;=-6%,"MD","VP")))</f>
        <v>AOP</v>
      </c>
      <c r="S165" s="41" t="n">
        <f aca="false">K165*M165*(N165-P165)</f>
        <v>0</v>
      </c>
      <c r="T165" s="42" t="e">
        <f aca="false">IF(I165="USD",S165,S165/#REF!)</f>
        <v>#VALUE!</v>
      </c>
      <c r="U165" s="5" t="e">
        <f aca="false">IF(I165="USD",M165,M165/#REF!)</f>
        <v>#VALUE!</v>
      </c>
      <c r="V165" s="4"/>
      <c r="W165" s="4"/>
      <c r="X165" s="4"/>
      <c r="Y165" s="4" t="str">
        <f aca="false">B165&amp;C165&amp;F165&amp;H165</f>
        <v/>
      </c>
      <c r="Z165" s="4" t="str">
        <f aca="false">IF(Y165='Input - Bookings'!Q761,"OK","Check")</f>
        <v>OK</v>
      </c>
      <c r="AA165" s="4"/>
      <c r="AB165" s="50"/>
      <c r="AC165" s="50"/>
      <c r="AD165" s="4"/>
      <c r="AE165" s="4"/>
      <c r="AF165" s="4"/>
      <c r="AG165" s="54"/>
      <c r="AH165" s="54"/>
      <c r="AI165" s="4"/>
      <c r="AJ165" s="4"/>
      <c r="AK165" s="4"/>
      <c r="AL165" s="4"/>
      <c r="AM165" s="4"/>
      <c r="AN165" s="49"/>
      <c r="AO165" s="50"/>
      <c r="AP165" s="50"/>
      <c r="AQ165" s="50"/>
      <c r="AR165" s="4"/>
      <c r="AS165" s="4"/>
    </row>
    <row r="166" customFormat="false" ht="12.75" hidden="false" customHeight="true" outlineLevel="0" collapsed="false">
      <c r="A166" s="33"/>
      <c r="B166" s="34"/>
      <c r="C166" s="34"/>
      <c r="D166" s="35"/>
      <c r="E166" s="35"/>
      <c r="F166" s="35"/>
      <c r="G166" s="35"/>
      <c r="H166" s="35"/>
      <c r="I166" s="35"/>
      <c r="J166" s="36"/>
      <c r="K166" s="6"/>
      <c r="L166" s="5"/>
      <c r="M166" s="5"/>
      <c r="N166" s="37"/>
      <c r="O166" s="38"/>
      <c r="P166" s="39" t="n">
        <f aca="false">IFERROR(IF(OR(B166&amp;C166="PAU",B166&amp;C166="AIN"),VLOOKUP(B166&amp;C166&amp;G166,#REF!,8,0),VLOOKUP(B166&amp;G166,#REF!,8,0)),0)</f>
        <v>0</v>
      </c>
      <c r="Q166" s="39" t="n">
        <f aca="false">N166-P166</f>
        <v>0</v>
      </c>
      <c r="R166" s="40" t="str">
        <f aca="false">IF(Q166&gt;=0%,"AOP",IF(Q166&gt;=-2%,"GM",IF(Q166&gt;=-6%,"MD","VP")))</f>
        <v>AOP</v>
      </c>
      <c r="S166" s="41" t="n">
        <f aca="false">K166*M166*(N166-P166)</f>
        <v>0</v>
      </c>
      <c r="T166" s="42" t="e">
        <f aca="false">IF(I166="USD",S166,S166/#REF!)</f>
        <v>#VALUE!</v>
      </c>
      <c r="U166" s="5" t="e">
        <f aca="false">IF(I166="USD",M166,M166/#REF!)</f>
        <v>#VALUE!</v>
      </c>
      <c r="V166" s="4"/>
      <c r="W166" s="4"/>
      <c r="X166" s="4"/>
      <c r="Y166" s="4" t="str">
        <f aca="false">B166&amp;C166&amp;F166&amp;H166</f>
        <v/>
      </c>
      <c r="Z166" s="4" t="str">
        <f aca="false">IF(Y166='Input - Bookings'!Q762,"OK","Check")</f>
        <v>OK</v>
      </c>
      <c r="AA166" s="4"/>
      <c r="AB166" s="50"/>
      <c r="AC166" s="50"/>
      <c r="AD166" s="4"/>
      <c r="AE166" s="4"/>
      <c r="AF166" s="4"/>
      <c r="AG166" s="54"/>
      <c r="AH166" s="54"/>
      <c r="AI166" s="4"/>
      <c r="AJ166" s="4"/>
      <c r="AK166" s="4"/>
      <c r="AL166" s="4"/>
      <c r="AM166" s="4"/>
      <c r="AN166" s="49"/>
      <c r="AO166" s="50"/>
      <c r="AP166" s="50"/>
      <c r="AQ166" s="50"/>
      <c r="AR166" s="4"/>
      <c r="AS166" s="4"/>
    </row>
    <row r="167" customFormat="false" ht="12.75" hidden="false" customHeight="true" outlineLevel="0" collapsed="false">
      <c r="A167" s="33"/>
      <c r="B167" s="34"/>
      <c r="C167" s="34"/>
      <c r="D167" s="35"/>
      <c r="E167" s="35"/>
      <c r="F167" s="35"/>
      <c r="G167" s="35"/>
      <c r="H167" s="35"/>
      <c r="I167" s="35"/>
      <c r="J167" s="36"/>
      <c r="K167" s="6"/>
      <c r="L167" s="5"/>
      <c r="M167" s="5"/>
      <c r="N167" s="37"/>
      <c r="O167" s="38"/>
      <c r="P167" s="39" t="n">
        <f aca="false">IFERROR(IF(OR(B167&amp;C167="PAU",B167&amp;C167="AIN"),VLOOKUP(B167&amp;C167&amp;G167,#REF!,8,0),VLOOKUP(B167&amp;G167,#REF!,8,0)),0)</f>
        <v>0</v>
      </c>
      <c r="Q167" s="39" t="n">
        <f aca="false">N167-P167</f>
        <v>0</v>
      </c>
      <c r="R167" s="40" t="str">
        <f aca="false">IF(Q167&gt;=0%,"AOP",IF(Q167&gt;=-2%,"GM",IF(Q167&gt;=-6%,"MD","VP")))</f>
        <v>AOP</v>
      </c>
      <c r="S167" s="41" t="n">
        <f aca="false">K167*M167*(N167-P167)</f>
        <v>0</v>
      </c>
      <c r="T167" s="42" t="e">
        <f aca="false">IF(I167="USD",S167,S167/#REF!)</f>
        <v>#VALUE!</v>
      </c>
      <c r="U167" s="5" t="e">
        <f aca="false">IF(I167="USD",M167,M167/#REF!)</f>
        <v>#VALUE!</v>
      </c>
      <c r="V167" s="4"/>
      <c r="W167" s="4"/>
      <c r="X167" s="4"/>
      <c r="Y167" s="4" t="str">
        <f aca="false">B167&amp;C167&amp;F167&amp;H167</f>
        <v/>
      </c>
      <c r="Z167" s="4" t="str">
        <f aca="false">IF(Y167='Input - Bookings'!Q763,"OK","Check")</f>
        <v>OK</v>
      </c>
      <c r="AA167" s="4"/>
      <c r="AB167" s="50"/>
      <c r="AC167" s="50"/>
      <c r="AD167" s="4"/>
      <c r="AE167" s="4"/>
      <c r="AF167" s="4"/>
      <c r="AG167" s="54"/>
      <c r="AH167" s="54"/>
      <c r="AI167" s="4"/>
      <c r="AJ167" s="4"/>
      <c r="AK167" s="4"/>
      <c r="AL167" s="4"/>
      <c r="AM167" s="4"/>
      <c r="AN167" s="49"/>
      <c r="AO167" s="50"/>
      <c r="AP167" s="50"/>
      <c r="AQ167" s="50"/>
      <c r="AR167" s="4"/>
      <c r="AS167" s="4"/>
    </row>
    <row r="168" customFormat="false" ht="12.75" hidden="false" customHeight="true" outlineLevel="0" collapsed="false">
      <c r="A168" s="33"/>
      <c r="B168" s="34"/>
      <c r="C168" s="34"/>
      <c r="D168" s="35"/>
      <c r="E168" s="35"/>
      <c r="F168" s="35"/>
      <c r="G168" s="35"/>
      <c r="H168" s="35"/>
      <c r="I168" s="35"/>
      <c r="J168" s="36"/>
      <c r="K168" s="6"/>
      <c r="L168" s="5"/>
      <c r="M168" s="5"/>
      <c r="N168" s="37"/>
      <c r="O168" s="38"/>
      <c r="P168" s="39" t="n">
        <f aca="false">IFERROR(IF(OR(B168&amp;C168="PAU",B168&amp;C168="AIN"),VLOOKUP(B168&amp;C168&amp;G168,#REF!,8,0),VLOOKUP(B168&amp;G168,#REF!,8,0)),0)</f>
        <v>0</v>
      </c>
      <c r="Q168" s="39" t="n">
        <f aca="false">N168-P168</f>
        <v>0</v>
      </c>
      <c r="R168" s="40" t="str">
        <f aca="false">IF(Q168&gt;=0%,"AOP",IF(Q168&gt;=-2%,"GM",IF(Q168&gt;=-6%,"MD","VP")))</f>
        <v>AOP</v>
      </c>
      <c r="S168" s="41" t="n">
        <f aca="false">K168*M168*(N168-P168)</f>
        <v>0</v>
      </c>
      <c r="T168" s="42" t="e">
        <f aca="false">IF(I168="USD",S168,S168/#REF!)</f>
        <v>#VALUE!</v>
      </c>
      <c r="U168" s="5" t="e">
        <f aca="false">IF(I168="USD",M168,M168/#REF!)</f>
        <v>#VALUE!</v>
      </c>
      <c r="V168" s="4"/>
      <c r="W168" s="4"/>
      <c r="X168" s="4"/>
      <c r="Y168" s="4" t="str">
        <f aca="false">B168&amp;C168&amp;F168&amp;H168</f>
        <v/>
      </c>
      <c r="Z168" s="4" t="str">
        <f aca="false">IF(Y168='Input - Bookings'!Q764,"OK","Check")</f>
        <v>OK</v>
      </c>
      <c r="AA168" s="4"/>
      <c r="AB168" s="50"/>
      <c r="AC168" s="50"/>
      <c r="AD168" s="4"/>
      <c r="AE168" s="4"/>
      <c r="AF168" s="4"/>
      <c r="AG168" s="54"/>
      <c r="AH168" s="54"/>
      <c r="AI168" s="4"/>
      <c r="AJ168" s="4"/>
      <c r="AK168" s="4"/>
      <c r="AL168" s="4"/>
      <c r="AM168" s="4"/>
      <c r="AN168" s="49"/>
      <c r="AO168" s="50"/>
      <c r="AP168" s="50"/>
      <c r="AQ168" s="50"/>
      <c r="AR168" s="4"/>
      <c r="AS168" s="4"/>
    </row>
    <row r="169" customFormat="false" ht="12.75" hidden="false" customHeight="true" outlineLevel="0" collapsed="false">
      <c r="A169" s="33"/>
      <c r="B169" s="34"/>
      <c r="C169" s="34"/>
      <c r="D169" s="35"/>
      <c r="E169" s="35"/>
      <c r="F169" s="35"/>
      <c r="G169" s="35"/>
      <c r="H169" s="35"/>
      <c r="I169" s="35"/>
      <c r="J169" s="36"/>
      <c r="K169" s="6"/>
      <c r="L169" s="5"/>
      <c r="M169" s="5"/>
      <c r="N169" s="37"/>
      <c r="O169" s="38"/>
      <c r="P169" s="39" t="n">
        <f aca="false">IFERROR(IF(OR(B169&amp;C169="PAU",B169&amp;C169="AIN"),VLOOKUP(B169&amp;C169&amp;G169,#REF!,8,0),VLOOKUP(B169&amp;G169,#REF!,8,0)),0)</f>
        <v>0</v>
      </c>
      <c r="Q169" s="39" t="n">
        <f aca="false">N169-P169</f>
        <v>0</v>
      </c>
      <c r="R169" s="40" t="str">
        <f aca="false">IF(Q169&gt;=0%,"AOP",IF(Q169&gt;=-2%,"GM",IF(Q169&gt;=-6%,"MD","VP")))</f>
        <v>AOP</v>
      </c>
      <c r="S169" s="41" t="n">
        <f aca="false">K169*M169*(N169-P169)</f>
        <v>0</v>
      </c>
      <c r="T169" s="42" t="e">
        <f aca="false">IF(I169="USD",S169,S169/#REF!)</f>
        <v>#VALUE!</v>
      </c>
      <c r="U169" s="5" t="e">
        <f aca="false">IF(I169="USD",M169,M169/#REF!)</f>
        <v>#VALUE!</v>
      </c>
      <c r="V169" s="4"/>
      <c r="W169" s="4"/>
      <c r="X169" s="4"/>
      <c r="Y169" s="4" t="str">
        <f aca="false">B169&amp;C169&amp;F169&amp;H169</f>
        <v/>
      </c>
      <c r="Z169" s="4" t="str">
        <f aca="false">IF(Y169='Input - Bookings'!Q765,"OK","Check")</f>
        <v>OK</v>
      </c>
      <c r="AA169" s="4"/>
      <c r="AB169" s="50"/>
      <c r="AC169" s="50"/>
      <c r="AD169" s="4"/>
      <c r="AE169" s="4"/>
      <c r="AF169" s="4"/>
      <c r="AG169" s="54"/>
      <c r="AH169" s="54"/>
      <c r="AI169" s="4"/>
      <c r="AJ169" s="4"/>
      <c r="AK169" s="4"/>
      <c r="AL169" s="4"/>
      <c r="AM169" s="4"/>
      <c r="AN169" s="49"/>
      <c r="AO169" s="50"/>
      <c r="AP169" s="50"/>
      <c r="AQ169" s="50"/>
      <c r="AR169" s="4"/>
      <c r="AS169" s="4"/>
    </row>
    <row r="170" customFormat="false" ht="12.75" hidden="false" customHeight="true" outlineLevel="0" collapsed="false">
      <c r="A170" s="33"/>
      <c r="B170" s="34"/>
      <c r="C170" s="34"/>
      <c r="D170" s="35"/>
      <c r="E170" s="35"/>
      <c r="F170" s="35"/>
      <c r="G170" s="35"/>
      <c r="H170" s="35"/>
      <c r="I170" s="35"/>
      <c r="J170" s="36"/>
      <c r="K170" s="6"/>
      <c r="L170" s="5"/>
      <c r="M170" s="5"/>
      <c r="N170" s="37"/>
      <c r="O170" s="38"/>
      <c r="P170" s="39" t="n">
        <f aca="false">IFERROR(IF(OR(B170&amp;C170="PAU",B170&amp;C170="AIN"),VLOOKUP(B170&amp;C170&amp;G170,#REF!,8,0),VLOOKUP(B170&amp;G170,#REF!,8,0)),0)</f>
        <v>0</v>
      </c>
      <c r="Q170" s="39" t="n">
        <f aca="false">N170-P170</f>
        <v>0</v>
      </c>
      <c r="R170" s="40" t="str">
        <f aca="false">IF(Q170&gt;=0%,"AOP",IF(Q170&gt;=-2%,"GM",IF(Q170&gt;=-6%,"MD","VP")))</f>
        <v>AOP</v>
      </c>
      <c r="S170" s="41" t="n">
        <f aca="false">K170*M170*(N170-P170)</f>
        <v>0</v>
      </c>
      <c r="T170" s="42" t="e">
        <f aca="false">IF(I170="USD",S170,S170/#REF!)</f>
        <v>#VALUE!</v>
      </c>
      <c r="U170" s="5" t="e">
        <f aca="false">IF(I170="USD",M170,M170/#REF!)</f>
        <v>#VALUE!</v>
      </c>
      <c r="V170" s="4"/>
      <c r="W170" s="4"/>
      <c r="X170" s="4"/>
      <c r="Y170" s="4" t="str">
        <f aca="false">B170&amp;C170&amp;F170&amp;H170</f>
        <v/>
      </c>
      <c r="Z170" s="4" t="str">
        <f aca="false">IF(Y170='Input - Bookings'!Q766,"OK","Check")</f>
        <v>OK</v>
      </c>
      <c r="AA170" s="4"/>
      <c r="AB170" s="50"/>
      <c r="AC170" s="50"/>
      <c r="AD170" s="4"/>
      <c r="AE170" s="4"/>
      <c r="AF170" s="4"/>
      <c r="AG170" s="54"/>
      <c r="AH170" s="54"/>
      <c r="AI170" s="4"/>
      <c r="AJ170" s="4"/>
      <c r="AK170" s="4"/>
      <c r="AL170" s="4"/>
      <c r="AM170" s="4"/>
      <c r="AN170" s="49"/>
      <c r="AO170" s="50"/>
      <c r="AP170" s="50"/>
      <c r="AQ170" s="50"/>
      <c r="AR170" s="4"/>
      <c r="AS170" s="4"/>
    </row>
    <row r="171" customFormat="false" ht="12.75" hidden="false" customHeight="true" outlineLevel="0" collapsed="false">
      <c r="A171" s="33"/>
      <c r="B171" s="34"/>
      <c r="C171" s="34"/>
      <c r="D171" s="35"/>
      <c r="E171" s="35"/>
      <c r="F171" s="35"/>
      <c r="G171" s="35"/>
      <c r="H171" s="35"/>
      <c r="I171" s="35"/>
      <c r="J171" s="36"/>
      <c r="K171" s="6"/>
      <c r="L171" s="5"/>
      <c r="M171" s="5"/>
      <c r="N171" s="37"/>
      <c r="O171" s="38"/>
      <c r="P171" s="39" t="n">
        <f aca="false">IFERROR(IF(OR(B171&amp;C171="PAU",B171&amp;C171="AIN"),VLOOKUP(B171&amp;C171&amp;G171,#REF!,8,0),VLOOKUP(B171&amp;G171,#REF!,8,0)),0)</f>
        <v>0</v>
      </c>
      <c r="Q171" s="39" t="n">
        <f aca="false">N171-P171</f>
        <v>0</v>
      </c>
      <c r="R171" s="40" t="str">
        <f aca="false">IF(Q171&gt;=0%,"AOP",IF(Q171&gt;=-2%,"GM",IF(Q171&gt;=-6%,"MD","VP")))</f>
        <v>AOP</v>
      </c>
      <c r="S171" s="41" t="n">
        <f aca="false">K171*M171*(N171-P171)</f>
        <v>0</v>
      </c>
      <c r="T171" s="42" t="e">
        <f aca="false">IF(I171="USD",S171,S171/#REF!)</f>
        <v>#VALUE!</v>
      </c>
      <c r="U171" s="5" t="e">
        <f aca="false">IF(I171="USD",M171,M171/#REF!)</f>
        <v>#VALUE!</v>
      </c>
      <c r="V171" s="4"/>
      <c r="W171" s="4"/>
      <c r="X171" s="4"/>
      <c r="Y171" s="4" t="str">
        <f aca="false">B171&amp;C171&amp;F171&amp;H171</f>
        <v/>
      </c>
      <c r="Z171" s="4" t="str">
        <f aca="false">IF(Y171='Input - Bookings'!Q767,"OK","Check")</f>
        <v>OK</v>
      </c>
      <c r="AA171" s="4"/>
      <c r="AB171" s="50"/>
      <c r="AC171" s="50"/>
      <c r="AD171" s="4"/>
      <c r="AE171" s="4"/>
      <c r="AF171" s="4"/>
      <c r="AG171" s="54"/>
      <c r="AH171" s="54"/>
      <c r="AI171" s="4"/>
      <c r="AJ171" s="4"/>
      <c r="AK171" s="4"/>
      <c r="AL171" s="4"/>
      <c r="AM171" s="4"/>
      <c r="AN171" s="49"/>
      <c r="AO171" s="50"/>
      <c r="AP171" s="50"/>
      <c r="AQ171" s="50"/>
      <c r="AR171" s="4"/>
      <c r="AS171" s="4"/>
    </row>
    <row r="172" customFormat="false" ht="12.75" hidden="false" customHeight="true" outlineLevel="0" collapsed="false">
      <c r="A172" s="33"/>
      <c r="B172" s="34"/>
      <c r="C172" s="34"/>
      <c r="D172" s="35"/>
      <c r="E172" s="35"/>
      <c r="F172" s="35"/>
      <c r="G172" s="35"/>
      <c r="H172" s="35"/>
      <c r="I172" s="35"/>
      <c r="J172" s="36"/>
      <c r="K172" s="6"/>
      <c r="L172" s="5"/>
      <c r="M172" s="5"/>
      <c r="N172" s="37"/>
      <c r="O172" s="38"/>
      <c r="P172" s="39" t="n">
        <f aca="false">IFERROR(IF(OR(B172&amp;C172="PAU",B172&amp;C172="AIN"),VLOOKUP(B172&amp;C172&amp;G172,#REF!,8,0),VLOOKUP(B172&amp;G172,#REF!,8,0)),0)</f>
        <v>0</v>
      </c>
      <c r="Q172" s="39" t="n">
        <f aca="false">N172-P172</f>
        <v>0</v>
      </c>
      <c r="R172" s="40" t="str">
        <f aca="false">IF(Q172&gt;=0%,"AOP",IF(Q172&gt;=-2%,"GM",IF(Q172&gt;=-6%,"MD","VP")))</f>
        <v>AOP</v>
      </c>
      <c r="S172" s="41" t="n">
        <f aca="false">K172*M172*(N172-P172)</f>
        <v>0</v>
      </c>
      <c r="T172" s="42" t="e">
        <f aca="false">IF(I172="USD",S172,S172/#REF!)</f>
        <v>#VALUE!</v>
      </c>
      <c r="U172" s="5" t="e">
        <f aca="false">IF(I172="USD",M172,M172/#REF!)</f>
        <v>#VALUE!</v>
      </c>
      <c r="V172" s="4"/>
      <c r="W172" s="4"/>
      <c r="X172" s="4"/>
      <c r="Y172" s="4" t="str">
        <f aca="false">B172&amp;C172&amp;F172&amp;H172</f>
        <v/>
      </c>
      <c r="Z172" s="4" t="str">
        <f aca="false">IF(Y172='Input - Bookings'!Q768,"OK","Check")</f>
        <v>OK</v>
      </c>
      <c r="AA172" s="4"/>
      <c r="AB172" s="50"/>
      <c r="AC172" s="50"/>
      <c r="AD172" s="4"/>
      <c r="AE172" s="4"/>
      <c r="AF172" s="4"/>
      <c r="AG172" s="54"/>
      <c r="AH172" s="54"/>
      <c r="AI172" s="4"/>
      <c r="AJ172" s="4"/>
      <c r="AK172" s="4"/>
      <c r="AL172" s="4"/>
      <c r="AM172" s="4"/>
      <c r="AN172" s="49"/>
      <c r="AO172" s="50"/>
      <c r="AP172" s="50"/>
      <c r="AQ172" s="50"/>
      <c r="AR172" s="4"/>
      <c r="AS172" s="4"/>
    </row>
    <row r="173" customFormat="false" ht="12.75" hidden="false" customHeight="true" outlineLevel="0" collapsed="false">
      <c r="A173" s="33"/>
      <c r="B173" s="34"/>
      <c r="C173" s="34"/>
      <c r="D173" s="35"/>
      <c r="E173" s="35"/>
      <c r="F173" s="35"/>
      <c r="G173" s="35"/>
      <c r="H173" s="35"/>
      <c r="I173" s="35"/>
      <c r="J173" s="36"/>
      <c r="K173" s="6"/>
      <c r="L173" s="5"/>
      <c r="M173" s="5"/>
      <c r="N173" s="37"/>
      <c r="O173" s="38"/>
      <c r="P173" s="39" t="n">
        <f aca="false">IFERROR(IF(OR(B173&amp;C173="PAU",B173&amp;C173="AIN"),VLOOKUP(B173&amp;C173&amp;G173,#REF!,8,0),VLOOKUP(B173&amp;G173,#REF!,8,0)),0)</f>
        <v>0</v>
      </c>
      <c r="Q173" s="39" t="n">
        <f aca="false">N173-P173</f>
        <v>0</v>
      </c>
      <c r="R173" s="40" t="str">
        <f aca="false">IF(Q173&gt;=0%,"AOP",IF(Q173&gt;=-2%,"GM",IF(Q173&gt;=-6%,"MD","VP")))</f>
        <v>AOP</v>
      </c>
      <c r="S173" s="41" t="n">
        <f aca="false">K173*M173*(N173-P173)</f>
        <v>0</v>
      </c>
      <c r="T173" s="42" t="e">
        <f aca="false">IF(I173="USD",S173,S173/#REF!)</f>
        <v>#VALUE!</v>
      </c>
      <c r="U173" s="5" t="e">
        <f aca="false">IF(I173="USD",M173,M173/#REF!)</f>
        <v>#VALUE!</v>
      </c>
      <c r="V173" s="4"/>
      <c r="W173" s="4"/>
      <c r="X173" s="4"/>
      <c r="Y173" s="4" t="str">
        <f aca="false">B173&amp;C173&amp;F173&amp;H173</f>
        <v/>
      </c>
      <c r="Z173" s="4" t="str">
        <f aca="false">IF(Y173='Input - Bookings'!Q769,"OK","Check")</f>
        <v>OK</v>
      </c>
      <c r="AA173" s="4"/>
      <c r="AB173" s="50"/>
      <c r="AC173" s="50"/>
      <c r="AD173" s="4"/>
      <c r="AE173" s="4"/>
      <c r="AF173" s="4"/>
      <c r="AG173" s="54"/>
      <c r="AH173" s="54"/>
      <c r="AI173" s="4"/>
      <c r="AJ173" s="4"/>
      <c r="AK173" s="4"/>
      <c r="AL173" s="4"/>
      <c r="AM173" s="4"/>
      <c r="AN173" s="49"/>
      <c r="AO173" s="50"/>
      <c r="AP173" s="50"/>
      <c r="AQ173" s="50"/>
      <c r="AR173" s="4"/>
      <c r="AS173" s="4"/>
    </row>
    <row r="174" customFormat="false" ht="12.75" hidden="false" customHeight="true" outlineLevel="0" collapsed="false">
      <c r="A174" s="33"/>
      <c r="B174" s="34"/>
      <c r="C174" s="34"/>
      <c r="D174" s="35"/>
      <c r="E174" s="35"/>
      <c r="F174" s="35"/>
      <c r="G174" s="35"/>
      <c r="H174" s="35"/>
      <c r="I174" s="35"/>
      <c r="J174" s="36"/>
      <c r="K174" s="6"/>
      <c r="L174" s="5"/>
      <c r="M174" s="5"/>
      <c r="N174" s="37"/>
      <c r="O174" s="38"/>
      <c r="P174" s="39" t="n">
        <f aca="false">IFERROR(IF(OR(B174&amp;C174="PAU",B174&amp;C174="AIN"),VLOOKUP(B174&amp;C174&amp;G174,#REF!,8,0),VLOOKUP(B174&amp;G174,#REF!,8,0)),0)</f>
        <v>0</v>
      </c>
      <c r="Q174" s="39" t="n">
        <f aca="false">N174-P174</f>
        <v>0</v>
      </c>
      <c r="R174" s="40" t="str">
        <f aca="false">IF(Q174&gt;=0%,"AOP",IF(Q174&gt;=-2%,"GM",IF(Q174&gt;=-6%,"MD","VP")))</f>
        <v>AOP</v>
      </c>
      <c r="S174" s="41" t="n">
        <f aca="false">K174*M174*(N174-P174)</f>
        <v>0</v>
      </c>
      <c r="T174" s="42" t="e">
        <f aca="false">IF(I174="USD",S174,S174/#REF!)</f>
        <v>#VALUE!</v>
      </c>
      <c r="U174" s="5" t="e">
        <f aca="false">IF(I174="USD",M174,M174/#REF!)</f>
        <v>#VALUE!</v>
      </c>
      <c r="V174" s="4"/>
      <c r="W174" s="4"/>
      <c r="X174" s="4"/>
      <c r="Y174" s="4" t="str">
        <f aca="false">B174&amp;C174&amp;F174&amp;H174</f>
        <v/>
      </c>
      <c r="Z174" s="4" t="str">
        <f aca="false">IF(Y174='Input - Bookings'!Q770,"OK","Check")</f>
        <v>OK</v>
      </c>
      <c r="AA174" s="4"/>
      <c r="AB174" s="50"/>
      <c r="AC174" s="50"/>
      <c r="AD174" s="4"/>
      <c r="AE174" s="4"/>
      <c r="AF174" s="4"/>
      <c r="AG174" s="54"/>
      <c r="AH174" s="54"/>
      <c r="AI174" s="4"/>
      <c r="AJ174" s="4"/>
      <c r="AK174" s="4"/>
      <c r="AL174" s="4"/>
      <c r="AM174" s="4"/>
      <c r="AN174" s="49"/>
      <c r="AO174" s="50"/>
      <c r="AP174" s="50"/>
      <c r="AQ174" s="50"/>
      <c r="AR174" s="4"/>
      <c r="AS174" s="4"/>
    </row>
    <row r="175" customFormat="false" ht="12.75" hidden="false" customHeight="true" outlineLevel="0" collapsed="false">
      <c r="A175" s="33"/>
      <c r="B175" s="34"/>
      <c r="C175" s="34"/>
      <c r="D175" s="35"/>
      <c r="E175" s="35"/>
      <c r="F175" s="35"/>
      <c r="G175" s="35"/>
      <c r="H175" s="35"/>
      <c r="I175" s="35"/>
      <c r="J175" s="36"/>
      <c r="K175" s="6"/>
      <c r="L175" s="5"/>
      <c r="M175" s="5"/>
      <c r="N175" s="37"/>
      <c r="O175" s="38"/>
      <c r="P175" s="39" t="n">
        <f aca="false">IFERROR(IF(OR(B175&amp;C175="PAU",B175&amp;C175="AIN"),VLOOKUP(B175&amp;C175&amp;G175,#REF!,8,0),VLOOKUP(B175&amp;G175,#REF!,8,0)),0)</f>
        <v>0</v>
      </c>
      <c r="Q175" s="39" t="n">
        <f aca="false">N175-P175</f>
        <v>0</v>
      </c>
      <c r="R175" s="40" t="str">
        <f aca="false">IF(Q175&gt;=0%,"AOP",IF(Q175&gt;=-2%,"GM",IF(Q175&gt;=-6%,"MD","VP")))</f>
        <v>AOP</v>
      </c>
      <c r="S175" s="41" t="n">
        <f aca="false">K175*M175*(N175-P175)</f>
        <v>0</v>
      </c>
      <c r="T175" s="42" t="e">
        <f aca="false">IF(I175="USD",S175,S175/#REF!)</f>
        <v>#VALUE!</v>
      </c>
      <c r="U175" s="5" t="e">
        <f aca="false">IF(I175="USD",M175,M175/#REF!)</f>
        <v>#VALUE!</v>
      </c>
      <c r="V175" s="4"/>
      <c r="W175" s="4"/>
      <c r="X175" s="4"/>
      <c r="Y175" s="4" t="str">
        <f aca="false">B175&amp;C175&amp;F175&amp;H175</f>
        <v/>
      </c>
      <c r="Z175" s="4" t="str">
        <f aca="false">IF(Y175='Input - Bookings'!Q771,"OK","Check")</f>
        <v>OK</v>
      </c>
      <c r="AA175" s="4"/>
      <c r="AB175" s="50"/>
      <c r="AC175" s="50"/>
      <c r="AD175" s="4"/>
      <c r="AE175" s="4"/>
      <c r="AF175" s="4"/>
      <c r="AG175" s="54"/>
      <c r="AH175" s="54"/>
      <c r="AI175" s="4"/>
      <c r="AJ175" s="4"/>
      <c r="AK175" s="4"/>
      <c r="AL175" s="4"/>
      <c r="AM175" s="4"/>
      <c r="AN175" s="49"/>
      <c r="AO175" s="50"/>
      <c r="AP175" s="50"/>
      <c r="AQ175" s="50"/>
      <c r="AR175" s="4"/>
      <c r="AS175" s="4"/>
    </row>
    <row r="176" customFormat="false" ht="12.75" hidden="false" customHeight="true" outlineLevel="0" collapsed="false">
      <c r="A176" s="33"/>
      <c r="B176" s="34"/>
      <c r="C176" s="34"/>
      <c r="D176" s="35"/>
      <c r="E176" s="35"/>
      <c r="F176" s="35"/>
      <c r="G176" s="35"/>
      <c r="H176" s="35"/>
      <c r="I176" s="35"/>
      <c r="J176" s="36"/>
      <c r="K176" s="6"/>
      <c r="L176" s="5"/>
      <c r="M176" s="5"/>
      <c r="N176" s="37"/>
      <c r="O176" s="38"/>
      <c r="P176" s="39" t="n">
        <f aca="false">IFERROR(IF(OR(B176&amp;C176="PAU",B176&amp;C176="AIN"),VLOOKUP(B176&amp;C176&amp;G176,#REF!,8,0),VLOOKUP(B176&amp;G176,#REF!,8,0)),0)</f>
        <v>0</v>
      </c>
      <c r="Q176" s="39" t="n">
        <f aca="false">N176-P176</f>
        <v>0</v>
      </c>
      <c r="R176" s="40" t="str">
        <f aca="false">IF(Q176&gt;=0%,"AOP",IF(Q176&gt;=-2%,"GM",IF(Q176&gt;=-6%,"MD","VP")))</f>
        <v>AOP</v>
      </c>
      <c r="S176" s="41" t="n">
        <f aca="false">K176*M176*(N176-P176)</f>
        <v>0</v>
      </c>
      <c r="T176" s="42" t="e">
        <f aca="false">IF(I176="USD",S176,S176/#REF!)</f>
        <v>#VALUE!</v>
      </c>
      <c r="U176" s="5" t="e">
        <f aca="false">IF(I176="USD",M176,M176/#REF!)</f>
        <v>#VALUE!</v>
      </c>
      <c r="V176" s="4"/>
      <c r="W176" s="4"/>
      <c r="X176" s="4"/>
      <c r="Y176" s="4" t="str">
        <f aca="false">B176&amp;C176&amp;F176&amp;H176</f>
        <v/>
      </c>
      <c r="Z176" s="4" t="str">
        <f aca="false">IF(Y176='Input - Bookings'!Q772,"OK","Check")</f>
        <v>OK</v>
      </c>
      <c r="AA176" s="4"/>
      <c r="AB176" s="50"/>
      <c r="AC176" s="50"/>
      <c r="AD176" s="4"/>
      <c r="AE176" s="4"/>
      <c r="AF176" s="4"/>
      <c r="AG176" s="54"/>
      <c r="AH176" s="54"/>
      <c r="AI176" s="4"/>
      <c r="AJ176" s="4"/>
      <c r="AK176" s="4"/>
      <c r="AL176" s="4"/>
      <c r="AM176" s="4"/>
      <c r="AN176" s="49"/>
      <c r="AO176" s="50"/>
      <c r="AP176" s="50"/>
      <c r="AQ176" s="50"/>
      <c r="AR176" s="4"/>
      <c r="AS176" s="4"/>
    </row>
    <row r="177" customFormat="false" ht="12.75" hidden="false" customHeight="true" outlineLevel="0" collapsed="false">
      <c r="A177" s="33"/>
      <c r="B177" s="34"/>
      <c r="C177" s="34"/>
      <c r="D177" s="35"/>
      <c r="E177" s="35"/>
      <c r="F177" s="35"/>
      <c r="G177" s="35"/>
      <c r="H177" s="35"/>
      <c r="I177" s="35"/>
      <c r="J177" s="36"/>
      <c r="K177" s="6"/>
      <c r="L177" s="5"/>
      <c r="M177" s="5"/>
      <c r="N177" s="37"/>
      <c r="O177" s="38"/>
      <c r="P177" s="39" t="n">
        <f aca="false">IFERROR(IF(OR(B177&amp;C177="PAU",B177&amp;C177="AIN"),VLOOKUP(B177&amp;C177&amp;G177,#REF!,8,0),VLOOKUP(B177&amp;G177,#REF!,8,0)),0)</f>
        <v>0</v>
      </c>
      <c r="Q177" s="39" t="n">
        <f aca="false">N177-P177</f>
        <v>0</v>
      </c>
      <c r="R177" s="40" t="str">
        <f aca="false">IF(Q177&gt;=0%,"AOP",IF(Q177&gt;=-2%,"GM",IF(Q177&gt;=-6%,"MD","VP")))</f>
        <v>AOP</v>
      </c>
      <c r="S177" s="41" t="n">
        <f aca="false">K177*M177*(N177-P177)</f>
        <v>0</v>
      </c>
      <c r="T177" s="42" t="e">
        <f aca="false">IF(I177="USD",S177,S177/#REF!)</f>
        <v>#VALUE!</v>
      </c>
      <c r="U177" s="5" t="e">
        <f aca="false">IF(I177="USD",M177,M177/#REF!)</f>
        <v>#VALUE!</v>
      </c>
      <c r="V177" s="4"/>
      <c r="W177" s="4"/>
      <c r="X177" s="4"/>
      <c r="Y177" s="4" t="str">
        <f aca="false">B177&amp;C177&amp;F177&amp;H177</f>
        <v/>
      </c>
      <c r="Z177" s="4" t="str">
        <f aca="false">IF(Y177='Input - Bookings'!Q773,"OK","Check")</f>
        <v>OK</v>
      </c>
      <c r="AA177" s="4"/>
      <c r="AB177" s="50"/>
      <c r="AC177" s="50"/>
      <c r="AD177" s="4"/>
      <c r="AE177" s="4"/>
      <c r="AF177" s="4"/>
      <c r="AG177" s="54"/>
      <c r="AH177" s="54"/>
      <c r="AI177" s="4"/>
      <c r="AJ177" s="4"/>
      <c r="AK177" s="4"/>
      <c r="AL177" s="4"/>
      <c r="AM177" s="4"/>
      <c r="AN177" s="49"/>
      <c r="AO177" s="50"/>
      <c r="AP177" s="50"/>
      <c r="AQ177" s="50"/>
      <c r="AR177" s="4"/>
      <c r="AS177" s="4"/>
    </row>
    <row r="178" customFormat="false" ht="12.75" hidden="false" customHeight="true" outlineLevel="0" collapsed="false">
      <c r="A178" s="33"/>
      <c r="B178" s="34"/>
      <c r="C178" s="34"/>
      <c r="D178" s="35"/>
      <c r="E178" s="35"/>
      <c r="F178" s="35"/>
      <c r="G178" s="35"/>
      <c r="H178" s="35"/>
      <c r="I178" s="35"/>
      <c r="J178" s="36"/>
      <c r="K178" s="6"/>
      <c r="L178" s="5"/>
      <c r="M178" s="5"/>
      <c r="N178" s="37"/>
      <c r="O178" s="38"/>
      <c r="P178" s="39" t="n">
        <f aca="false">IFERROR(IF(OR(B178&amp;C178="PAU",B178&amp;C178="AIN"),VLOOKUP(B178&amp;C178&amp;G178,#REF!,8,0),VLOOKUP(B178&amp;G178,#REF!,8,0)),0)</f>
        <v>0</v>
      </c>
      <c r="Q178" s="39" t="n">
        <f aca="false">N178-P178</f>
        <v>0</v>
      </c>
      <c r="R178" s="40" t="str">
        <f aca="false">IF(Q178&gt;=0%,"AOP",IF(Q178&gt;=-2%,"GM",IF(Q178&gt;=-6%,"MD","VP")))</f>
        <v>AOP</v>
      </c>
      <c r="S178" s="41" t="n">
        <f aca="false">K178*M178*(N178-P178)</f>
        <v>0</v>
      </c>
      <c r="T178" s="42" t="e">
        <f aca="false">IF(I178="USD",S178,S178/#REF!)</f>
        <v>#VALUE!</v>
      </c>
      <c r="U178" s="5" t="e">
        <f aca="false">IF(I178="USD",M178,M178/#REF!)</f>
        <v>#VALUE!</v>
      </c>
      <c r="V178" s="4"/>
      <c r="W178" s="4"/>
      <c r="X178" s="4"/>
      <c r="Y178" s="4" t="str">
        <f aca="false">B178&amp;C178&amp;F178&amp;H178</f>
        <v/>
      </c>
      <c r="Z178" s="4" t="str">
        <f aca="false">IF(Y178='Input - Bookings'!Q774,"OK","Check")</f>
        <v>OK</v>
      </c>
      <c r="AA178" s="4"/>
      <c r="AB178" s="50"/>
      <c r="AC178" s="50"/>
      <c r="AD178" s="4"/>
      <c r="AE178" s="4"/>
      <c r="AF178" s="4"/>
      <c r="AG178" s="54"/>
      <c r="AH178" s="54"/>
      <c r="AI178" s="4"/>
      <c r="AJ178" s="4"/>
      <c r="AK178" s="4"/>
      <c r="AL178" s="4"/>
      <c r="AM178" s="4"/>
      <c r="AN178" s="49"/>
      <c r="AO178" s="50"/>
      <c r="AP178" s="50"/>
      <c r="AQ178" s="50"/>
      <c r="AR178" s="4"/>
      <c r="AS178" s="4"/>
    </row>
    <row r="179" customFormat="false" ht="12.75" hidden="false" customHeight="true" outlineLevel="0" collapsed="false">
      <c r="A179" s="33"/>
      <c r="B179" s="34"/>
      <c r="C179" s="34"/>
      <c r="D179" s="35"/>
      <c r="E179" s="35"/>
      <c r="F179" s="35"/>
      <c r="G179" s="35"/>
      <c r="H179" s="35"/>
      <c r="I179" s="35"/>
      <c r="J179" s="36"/>
      <c r="K179" s="6"/>
      <c r="L179" s="5"/>
      <c r="M179" s="5"/>
      <c r="N179" s="37"/>
      <c r="O179" s="38"/>
      <c r="P179" s="39" t="n">
        <f aca="false">IFERROR(IF(OR(B179&amp;C179="PAU",B179&amp;C179="AIN"),VLOOKUP(B179&amp;C179&amp;G179,#REF!,8,0),VLOOKUP(B179&amp;G179,#REF!,8,0)),0)</f>
        <v>0</v>
      </c>
      <c r="Q179" s="39" t="n">
        <f aca="false">N179-P179</f>
        <v>0</v>
      </c>
      <c r="R179" s="40" t="str">
        <f aca="false">IF(Q179&gt;=0%,"AOP",IF(Q179&gt;=-2%,"GM",IF(Q179&gt;=-6%,"MD","VP")))</f>
        <v>AOP</v>
      </c>
      <c r="S179" s="41" t="n">
        <f aca="false">K179*M179*(N179-P179)</f>
        <v>0</v>
      </c>
      <c r="T179" s="42" t="e">
        <f aca="false">IF(I179="USD",S179,S179/#REF!)</f>
        <v>#VALUE!</v>
      </c>
      <c r="U179" s="5" t="e">
        <f aca="false">IF(I179="USD",M179,M179/#REF!)</f>
        <v>#VALUE!</v>
      </c>
      <c r="V179" s="4"/>
      <c r="W179" s="4"/>
      <c r="X179" s="4"/>
      <c r="Y179" s="4" t="str">
        <f aca="false">B179&amp;C179&amp;F179&amp;H179</f>
        <v/>
      </c>
      <c r="Z179" s="4" t="str">
        <f aca="false">IF(Y179='Input - Bookings'!Q775,"OK","Check")</f>
        <v>OK</v>
      </c>
      <c r="AA179" s="4"/>
      <c r="AB179" s="50"/>
      <c r="AC179" s="50"/>
      <c r="AD179" s="4"/>
      <c r="AE179" s="4"/>
      <c r="AF179" s="4"/>
      <c r="AG179" s="54"/>
      <c r="AH179" s="54"/>
      <c r="AI179" s="4"/>
      <c r="AJ179" s="4"/>
      <c r="AK179" s="4"/>
      <c r="AL179" s="4"/>
      <c r="AM179" s="4"/>
      <c r="AN179" s="49"/>
      <c r="AO179" s="50"/>
      <c r="AP179" s="50"/>
      <c r="AQ179" s="50"/>
      <c r="AR179" s="4"/>
      <c r="AS179" s="4"/>
    </row>
    <row r="180" customFormat="false" ht="12.75" hidden="false" customHeight="true" outlineLevel="0" collapsed="false">
      <c r="A180" s="33"/>
      <c r="B180" s="34"/>
      <c r="C180" s="34"/>
      <c r="D180" s="35"/>
      <c r="E180" s="35"/>
      <c r="F180" s="35"/>
      <c r="G180" s="35"/>
      <c r="H180" s="35"/>
      <c r="I180" s="35"/>
      <c r="J180" s="36"/>
      <c r="K180" s="6"/>
      <c r="L180" s="5"/>
      <c r="M180" s="5"/>
      <c r="N180" s="37"/>
      <c r="O180" s="38"/>
      <c r="P180" s="39" t="n">
        <f aca="false">IFERROR(IF(OR(B180&amp;C180="PAU",B180&amp;C180="AIN"),VLOOKUP(B180&amp;C180&amp;G180,#REF!,8,0),VLOOKUP(B180&amp;G180,#REF!,8,0)),0)</f>
        <v>0</v>
      </c>
      <c r="Q180" s="39" t="n">
        <f aca="false">N180-P180</f>
        <v>0</v>
      </c>
      <c r="R180" s="40" t="str">
        <f aca="false">IF(Q180&gt;=0%,"AOP",IF(Q180&gt;=-2%,"GM",IF(Q180&gt;=-6%,"MD","VP")))</f>
        <v>AOP</v>
      </c>
      <c r="S180" s="41" t="n">
        <f aca="false">K180*M180*(N180-P180)</f>
        <v>0</v>
      </c>
      <c r="T180" s="42" t="e">
        <f aca="false">IF(I180="USD",S180,S180/#REF!)</f>
        <v>#VALUE!</v>
      </c>
      <c r="U180" s="5" t="e">
        <f aca="false">IF(I180="USD",M180,M180/#REF!)</f>
        <v>#VALUE!</v>
      </c>
      <c r="V180" s="4"/>
      <c r="W180" s="4"/>
      <c r="X180" s="4"/>
      <c r="Y180" s="4" t="str">
        <f aca="false">B180&amp;C180&amp;F180&amp;H180</f>
        <v/>
      </c>
      <c r="Z180" s="4" t="str">
        <f aca="false">IF(Y180='Input - Bookings'!Q776,"OK","Check")</f>
        <v>OK</v>
      </c>
      <c r="AA180" s="4"/>
      <c r="AB180" s="50"/>
      <c r="AC180" s="50"/>
      <c r="AD180" s="4"/>
      <c r="AE180" s="4"/>
      <c r="AF180" s="4"/>
      <c r="AG180" s="54"/>
      <c r="AH180" s="54"/>
      <c r="AI180" s="4"/>
      <c r="AJ180" s="4"/>
      <c r="AK180" s="4"/>
      <c r="AL180" s="4"/>
      <c r="AM180" s="4"/>
      <c r="AN180" s="49"/>
      <c r="AO180" s="50"/>
      <c r="AP180" s="50"/>
      <c r="AQ180" s="50"/>
      <c r="AR180" s="4"/>
      <c r="AS180" s="4"/>
    </row>
    <row r="181" customFormat="false" ht="12.75" hidden="false" customHeight="true" outlineLevel="0" collapsed="false">
      <c r="A181" s="33"/>
      <c r="B181" s="34"/>
      <c r="C181" s="34"/>
      <c r="D181" s="35"/>
      <c r="E181" s="35"/>
      <c r="F181" s="35"/>
      <c r="G181" s="35"/>
      <c r="H181" s="35"/>
      <c r="I181" s="35"/>
      <c r="J181" s="36"/>
      <c r="K181" s="6"/>
      <c r="L181" s="5"/>
      <c r="M181" s="5"/>
      <c r="N181" s="37"/>
      <c r="O181" s="38"/>
      <c r="P181" s="39" t="n">
        <f aca="false">IFERROR(IF(OR(B181&amp;C181="PAU",B181&amp;C181="AIN"),VLOOKUP(B181&amp;C181&amp;G181,#REF!,8,0),VLOOKUP(B181&amp;G181,#REF!,8,0)),0)</f>
        <v>0</v>
      </c>
      <c r="Q181" s="39" t="n">
        <f aca="false">N181-P181</f>
        <v>0</v>
      </c>
      <c r="R181" s="40" t="str">
        <f aca="false">IF(Q181&gt;=0%,"AOP",IF(Q181&gt;=-2%,"GM",IF(Q181&gt;=-6%,"MD","VP")))</f>
        <v>AOP</v>
      </c>
      <c r="S181" s="41" t="n">
        <f aca="false">K181*M181*(N181-P181)</f>
        <v>0</v>
      </c>
      <c r="T181" s="42" t="e">
        <f aca="false">IF(I181="USD",S181,S181/#REF!)</f>
        <v>#VALUE!</v>
      </c>
      <c r="U181" s="5" t="e">
        <f aca="false">IF(I181="USD",M181,M181/#REF!)</f>
        <v>#VALUE!</v>
      </c>
      <c r="V181" s="4"/>
      <c r="W181" s="4"/>
      <c r="X181" s="4"/>
      <c r="Y181" s="4" t="str">
        <f aca="false">B181&amp;C181&amp;F181&amp;H181</f>
        <v/>
      </c>
      <c r="Z181" s="4" t="str">
        <f aca="false">IF(Y181='Input - Bookings'!Q777,"OK","Check")</f>
        <v>OK</v>
      </c>
      <c r="AA181" s="4"/>
      <c r="AB181" s="50"/>
      <c r="AC181" s="50"/>
      <c r="AD181" s="4"/>
      <c r="AE181" s="4"/>
      <c r="AF181" s="4"/>
      <c r="AG181" s="54"/>
      <c r="AH181" s="54"/>
      <c r="AI181" s="4"/>
      <c r="AJ181" s="4"/>
      <c r="AK181" s="4"/>
      <c r="AL181" s="4"/>
      <c r="AM181" s="4"/>
      <c r="AN181" s="49"/>
      <c r="AO181" s="50"/>
      <c r="AP181" s="50"/>
      <c r="AQ181" s="50"/>
      <c r="AR181" s="4"/>
      <c r="AS181" s="4"/>
    </row>
    <row r="182" customFormat="false" ht="12.75" hidden="false" customHeight="true" outlineLevel="0" collapsed="false">
      <c r="A182" s="33"/>
      <c r="B182" s="34"/>
      <c r="C182" s="34"/>
      <c r="D182" s="35"/>
      <c r="E182" s="35"/>
      <c r="F182" s="35"/>
      <c r="G182" s="35"/>
      <c r="H182" s="35"/>
      <c r="I182" s="35"/>
      <c r="J182" s="36"/>
      <c r="K182" s="6"/>
      <c r="L182" s="5"/>
      <c r="M182" s="5"/>
      <c r="N182" s="37"/>
      <c r="O182" s="38"/>
      <c r="P182" s="39" t="n">
        <f aca="false">IFERROR(IF(OR(B182&amp;C182="PAU",B182&amp;C182="AIN"),VLOOKUP(B182&amp;C182&amp;G182,#REF!,8,0),VLOOKUP(B182&amp;G182,#REF!,8,0)),0)</f>
        <v>0</v>
      </c>
      <c r="Q182" s="39" t="n">
        <f aca="false">N182-P182</f>
        <v>0</v>
      </c>
      <c r="R182" s="40" t="str">
        <f aca="false">IF(Q182&gt;=0%,"AOP",IF(Q182&gt;=-2%,"GM",IF(Q182&gt;=-6%,"MD","VP")))</f>
        <v>AOP</v>
      </c>
      <c r="S182" s="41" t="n">
        <f aca="false">K182*M182*(N182-P182)</f>
        <v>0</v>
      </c>
      <c r="T182" s="42" t="e">
        <f aca="false">IF(I182="USD",S182,S182/#REF!)</f>
        <v>#VALUE!</v>
      </c>
      <c r="U182" s="5" t="e">
        <f aca="false">IF(I182="USD",M182,M182/#REF!)</f>
        <v>#VALUE!</v>
      </c>
      <c r="V182" s="4"/>
      <c r="W182" s="4"/>
      <c r="X182" s="4"/>
      <c r="Y182" s="4" t="str">
        <f aca="false">B182&amp;C182&amp;F182&amp;H182</f>
        <v/>
      </c>
      <c r="Z182" s="4" t="str">
        <f aca="false">IF(Y182='Input - Bookings'!Q778,"OK","Check")</f>
        <v>OK</v>
      </c>
      <c r="AA182" s="4"/>
      <c r="AB182" s="50"/>
      <c r="AC182" s="50"/>
      <c r="AD182" s="4"/>
      <c r="AE182" s="4"/>
      <c r="AF182" s="4"/>
      <c r="AG182" s="54"/>
      <c r="AH182" s="54"/>
      <c r="AI182" s="4"/>
      <c r="AJ182" s="4"/>
      <c r="AK182" s="4"/>
      <c r="AL182" s="4"/>
      <c r="AM182" s="4"/>
      <c r="AN182" s="49"/>
      <c r="AO182" s="50"/>
      <c r="AP182" s="50"/>
      <c r="AQ182" s="50"/>
      <c r="AR182" s="4"/>
      <c r="AS182" s="4"/>
    </row>
    <row r="183" customFormat="false" ht="12.75" hidden="false" customHeight="true" outlineLevel="0" collapsed="false">
      <c r="A183" s="33"/>
      <c r="B183" s="34"/>
      <c r="C183" s="34"/>
      <c r="D183" s="35"/>
      <c r="E183" s="35"/>
      <c r="F183" s="35"/>
      <c r="G183" s="35"/>
      <c r="H183" s="35"/>
      <c r="I183" s="35"/>
      <c r="J183" s="36"/>
      <c r="K183" s="6"/>
      <c r="L183" s="5"/>
      <c r="M183" s="5"/>
      <c r="N183" s="37"/>
      <c r="O183" s="38"/>
      <c r="P183" s="39" t="n">
        <f aca="false">IFERROR(IF(OR(B183&amp;C183="PAU",B183&amp;C183="AIN"),VLOOKUP(B183&amp;C183&amp;G183,#REF!,8,0),VLOOKUP(B183&amp;G183,#REF!,8,0)),0)</f>
        <v>0</v>
      </c>
      <c r="Q183" s="39" t="n">
        <f aca="false">N183-P183</f>
        <v>0</v>
      </c>
      <c r="R183" s="40" t="str">
        <f aca="false">IF(Q183&gt;=0%,"AOP",IF(Q183&gt;=-2%,"GM",IF(Q183&gt;=-6%,"MD","VP")))</f>
        <v>AOP</v>
      </c>
      <c r="S183" s="41" t="n">
        <f aca="false">K183*M183*(N183-P183)</f>
        <v>0</v>
      </c>
      <c r="T183" s="42" t="e">
        <f aca="false">IF(I183="USD",S183,S183/#REF!)</f>
        <v>#VALUE!</v>
      </c>
      <c r="U183" s="5" t="e">
        <f aca="false">IF(I183="USD",M183,M183/#REF!)</f>
        <v>#VALUE!</v>
      </c>
      <c r="V183" s="4"/>
      <c r="W183" s="4"/>
      <c r="X183" s="4"/>
      <c r="Y183" s="4" t="str">
        <f aca="false">B183&amp;C183&amp;F183&amp;H183</f>
        <v/>
      </c>
      <c r="Z183" s="4" t="str">
        <f aca="false">IF(Y183='Input - Bookings'!Q779,"OK","Check")</f>
        <v>OK</v>
      </c>
      <c r="AA183" s="4"/>
      <c r="AB183" s="50"/>
      <c r="AC183" s="50"/>
      <c r="AD183" s="4"/>
      <c r="AE183" s="4"/>
      <c r="AF183" s="4"/>
      <c r="AG183" s="54"/>
      <c r="AH183" s="54"/>
      <c r="AI183" s="4"/>
      <c r="AJ183" s="4"/>
      <c r="AK183" s="4"/>
      <c r="AL183" s="4"/>
      <c r="AM183" s="4"/>
      <c r="AN183" s="49"/>
      <c r="AO183" s="50"/>
      <c r="AP183" s="50"/>
      <c r="AQ183" s="50"/>
      <c r="AR183" s="4"/>
      <c r="AS183" s="4"/>
    </row>
    <row r="184" customFormat="false" ht="12.75" hidden="false" customHeight="true" outlineLevel="0" collapsed="false">
      <c r="A184" s="33"/>
      <c r="B184" s="34"/>
      <c r="C184" s="34"/>
      <c r="D184" s="35"/>
      <c r="E184" s="35"/>
      <c r="F184" s="35"/>
      <c r="G184" s="35"/>
      <c r="H184" s="35"/>
      <c r="I184" s="35"/>
      <c r="J184" s="36"/>
      <c r="K184" s="6"/>
      <c r="L184" s="5"/>
      <c r="M184" s="5"/>
      <c r="N184" s="37"/>
      <c r="O184" s="38"/>
      <c r="P184" s="39" t="n">
        <f aca="false">IFERROR(IF(OR(B184&amp;C184="PAU",B184&amp;C184="AIN"),VLOOKUP(B184&amp;C184&amp;G184,#REF!,8,0),VLOOKUP(B184&amp;G184,#REF!,8,0)),0)</f>
        <v>0</v>
      </c>
      <c r="Q184" s="39" t="n">
        <f aca="false">N184-P184</f>
        <v>0</v>
      </c>
      <c r="R184" s="40" t="str">
        <f aca="false">IF(Q184&gt;=0%,"AOP",IF(Q184&gt;=-2%,"GM",IF(Q184&gt;=-6%,"MD","VP")))</f>
        <v>AOP</v>
      </c>
      <c r="S184" s="41" t="n">
        <f aca="false">K184*M184*(N184-P184)</f>
        <v>0</v>
      </c>
      <c r="T184" s="42" t="e">
        <f aca="false">IF(I184="USD",S184,S184/#REF!)</f>
        <v>#VALUE!</v>
      </c>
      <c r="U184" s="5" t="e">
        <f aca="false">IF(I184="USD",M184,M184/#REF!)</f>
        <v>#VALUE!</v>
      </c>
      <c r="V184" s="4"/>
      <c r="W184" s="4"/>
      <c r="X184" s="4"/>
      <c r="Y184" s="4" t="str">
        <f aca="false">B184&amp;C184&amp;F184&amp;H184</f>
        <v/>
      </c>
      <c r="Z184" s="4" t="str">
        <f aca="false">IF(Y184='Input - Bookings'!Q780,"OK","Check")</f>
        <v>OK</v>
      </c>
      <c r="AA184" s="4"/>
      <c r="AB184" s="50"/>
      <c r="AC184" s="50"/>
      <c r="AD184" s="4"/>
      <c r="AE184" s="4"/>
      <c r="AF184" s="4"/>
      <c r="AG184" s="54"/>
      <c r="AH184" s="54"/>
      <c r="AI184" s="4"/>
      <c r="AJ184" s="4"/>
      <c r="AK184" s="4"/>
      <c r="AL184" s="4"/>
      <c r="AM184" s="4"/>
      <c r="AN184" s="49"/>
      <c r="AO184" s="50"/>
      <c r="AP184" s="50"/>
      <c r="AQ184" s="50"/>
      <c r="AR184" s="4"/>
      <c r="AS184" s="4"/>
    </row>
    <row r="185" customFormat="false" ht="12.75" hidden="false" customHeight="true" outlineLevel="0" collapsed="false">
      <c r="A185" s="33"/>
      <c r="B185" s="34"/>
      <c r="C185" s="34"/>
      <c r="D185" s="35"/>
      <c r="E185" s="35"/>
      <c r="F185" s="35"/>
      <c r="G185" s="35"/>
      <c r="H185" s="35"/>
      <c r="I185" s="35"/>
      <c r="J185" s="36"/>
      <c r="K185" s="6"/>
      <c r="L185" s="5"/>
      <c r="M185" s="5"/>
      <c r="N185" s="37"/>
      <c r="O185" s="38"/>
      <c r="P185" s="39" t="n">
        <f aca="false">IFERROR(IF(OR(B185&amp;C185="PAU",B185&amp;C185="AIN"),VLOOKUP(B185&amp;C185&amp;G185,#REF!,8,0),VLOOKUP(B185&amp;G185,#REF!,8,0)),0)</f>
        <v>0</v>
      </c>
      <c r="Q185" s="39" t="n">
        <f aca="false">N185-P185</f>
        <v>0</v>
      </c>
      <c r="R185" s="40" t="str">
        <f aca="false">IF(Q185&gt;=0%,"AOP",IF(Q185&gt;=-2%,"GM",IF(Q185&gt;=-6%,"MD","VP")))</f>
        <v>AOP</v>
      </c>
      <c r="S185" s="41" t="n">
        <f aca="false">K185*M185*(N185-P185)</f>
        <v>0</v>
      </c>
      <c r="T185" s="42" t="e">
        <f aca="false">IF(I185="USD",S185,S185/#REF!)</f>
        <v>#VALUE!</v>
      </c>
      <c r="U185" s="5" t="e">
        <f aca="false">IF(I185="USD",M185,M185/#REF!)</f>
        <v>#VALUE!</v>
      </c>
      <c r="V185" s="4"/>
      <c r="W185" s="4"/>
      <c r="X185" s="4"/>
      <c r="Y185" s="4" t="str">
        <f aca="false">B185&amp;C185&amp;F185&amp;H185</f>
        <v/>
      </c>
      <c r="Z185" s="4" t="str">
        <f aca="false">IF(Y185='Input - Bookings'!Q781,"OK","Check")</f>
        <v>OK</v>
      </c>
      <c r="AA185" s="4"/>
      <c r="AB185" s="50"/>
      <c r="AC185" s="50"/>
      <c r="AD185" s="4"/>
      <c r="AE185" s="4"/>
      <c r="AF185" s="4"/>
      <c r="AG185" s="54"/>
      <c r="AH185" s="54"/>
      <c r="AI185" s="4"/>
      <c r="AJ185" s="4"/>
      <c r="AK185" s="4"/>
      <c r="AL185" s="4"/>
      <c r="AM185" s="4"/>
      <c r="AN185" s="49"/>
      <c r="AO185" s="50"/>
      <c r="AP185" s="50"/>
      <c r="AQ185" s="50"/>
      <c r="AR185" s="4"/>
      <c r="AS185" s="4"/>
    </row>
    <row r="186" customFormat="false" ht="12.75" hidden="false" customHeight="true" outlineLevel="0" collapsed="false">
      <c r="A186" s="33"/>
      <c r="B186" s="34"/>
      <c r="C186" s="34"/>
      <c r="D186" s="35"/>
      <c r="E186" s="35"/>
      <c r="F186" s="35"/>
      <c r="G186" s="35"/>
      <c r="H186" s="35"/>
      <c r="I186" s="35"/>
      <c r="J186" s="36"/>
      <c r="K186" s="6"/>
      <c r="L186" s="5"/>
      <c r="M186" s="5"/>
      <c r="N186" s="37"/>
      <c r="O186" s="38"/>
      <c r="P186" s="39" t="n">
        <f aca="false">IFERROR(IF(OR(B186&amp;C186="PAU",B186&amp;C186="AIN"),VLOOKUP(B186&amp;C186&amp;G186,#REF!,8,0),VLOOKUP(B186&amp;G186,#REF!,8,0)),0)</f>
        <v>0</v>
      </c>
      <c r="Q186" s="39" t="n">
        <f aca="false">N186-P186</f>
        <v>0</v>
      </c>
      <c r="R186" s="40" t="str">
        <f aca="false">IF(Q186&gt;=0%,"AOP",IF(Q186&gt;=-2%,"GM",IF(Q186&gt;=-6%,"MD","VP")))</f>
        <v>AOP</v>
      </c>
      <c r="S186" s="41" t="n">
        <f aca="false">K186*M186*(N186-P186)</f>
        <v>0</v>
      </c>
      <c r="T186" s="42" t="e">
        <f aca="false">IF(I186="USD",S186,S186/#REF!)</f>
        <v>#VALUE!</v>
      </c>
      <c r="U186" s="5" t="e">
        <f aca="false">IF(I186="USD",M186,M186/#REF!)</f>
        <v>#VALUE!</v>
      </c>
      <c r="V186" s="4"/>
      <c r="W186" s="4"/>
      <c r="X186" s="4"/>
      <c r="Y186" s="4" t="str">
        <f aca="false">B186&amp;C186&amp;F186&amp;H186</f>
        <v/>
      </c>
      <c r="Z186" s="4" t="str">
        <f aca="false">IF(Y186='Input - Bookings'!Q782,"OK","Check")</f>
        <v>OK</v>
      </c>
      <c r="AA186" s="4"/>
      <c r="AB186" s="50"/>
      <c r="AC186" s="50"/>
      <c r="AD186" s="4"/>
      <c r="AE186" s="4"/>
      <c r="AF186" s="4"/>
      <c r="AG186" s="54"/>
      <c r="AH186" s="54"/>
      <c r="AI186" s="4"/>
      <c r="AJ186" s="4"/>
      <c r="AK186" s="4"/>
      <c r="AL186" s="4"/>
      <c r="AM186" s="4"/>
      <c r="AN186" s="49"/>
      <c r="AO186" s="50"/>
      <c r="AP186" s="50"/>
      <c r="AQ186" s="50"/>
      <c r="AR186" s="4"/>
      <c r="AS186" s="4"/>
    </row>
    <row r="187" customFormat="false" ht="12.75" hidden="false" customHeight="true" outlineLevel="0" collapsed="false">
      <c r="A187" s="33"/>
      <c r="B187" s="34"/>
      <c r="C187" s="34"/>
      <c r="D187" s="35"/>
      <c r="E187" s="35"/>
      <c r="F187" s="35"/>
      <c r="G187" s="35"/>
      <c r="H187" s="35"/>
      <c r="I187" s="35"/>
      <c r="J187" s="36"/>
      <c r="K187" s="6"/>
      <c r="L187" s="5"/>
      <c r="M187" s="5"/>
      <c r="N187" s="37"/>
      <c r="O187" s="38"/>
      <c r="P187" s="39" t="n">
        <f aca="false">IFERROR(IF(OR(B187&amp;C187="PAU",B187&amp;C187="AIN"),VLOOKUP(B187&amp;C187&amp;G187,#REF!,8,0),VLOOKUP(B187&amp;G187,#REF!,8,0)),0)</f>
        <v>0</v>
      </c>
      <c r="Q187" s="39" t="n">
        <f aca="false">N187-P187</f>
        <v>0</v>
      </c>
      <c r="R187" s="40" t="str">
        <f aca="false">IF(Q187&gt;=0%,"AOP",IF(Q187&gt;=-2%,"GM",IF(Q187&gt;=-6%,"MD","VP")))</f>
        <v>AOP</v>
      </c>
      <c r="S187" s="41" t="n">
        <f aca="false">K187*M187*(N187-P187)</f>
        <v>0</v>
      </c>
      <c r="T187" s="42" t="e">
        <f aca="false">IF(I187="USD",S187,S187/#REF!)</f>
        <v>#VALUE!</v>
      </c>
      <c r="U187" s="5" t="e">
        <f aca="false">IF(I187="USD",M187,M187/#REF!)</f>
        <v>#VALUE!</v>
      </c>
      <c r="V187" s="4"/>
      <c r="W187" s="4"/>
      <c r="X187" s="4"/>
      <c r="Y187" s="4" t="str">
        <f aca="false">B187&amp;C187&amp;F187&amp;H187</f>
        <v/>
      </c>
      <c r="Z187" s="4" t="str">
        <f aca="false">IF(Y187='Input - Bookings'!Q783,"OK","Check")</f>
        <v>OK</v>
      </c>
      <c r="AA187" s="4"/>
      <c r="AB187" s="50"/>
      <c r="AC187" s="50"/>
      <c r="AD187" s="4"/>
      <c r="AE187" s="4"/>
      <c r="AF187" s="4"/>
      <c r="AG187" s="54"/>
      <c r="AH187" s="54"/>
      <c r="AI187" s="4"/>
      <c r="AJ187" s="4"/>
      <c r="AK187" s="4"/>
      <c r="AL187" s="4"/>
      <c r="AM187" s="4"/>
      <c r="AN187" s="49"/>
      <c r="AO187" s="50"/>
      <c r="AP187" s="50"/>
      <c r="AQ187" s="50"/>
      <c r="AR187" s="4"/>
      <c r="AS187" s="4"/>
    </row>
    <row r="188" customFormat="false" ht="12.75" hidden="false" customHeight="true" outlineLevel="0" collapsed="false">
      <c r="A188" s="33"/>
      <c r="B188" s="34"/>
      <c r="C188" s="34"/>
      <c r="D188" s="35"/>
      <c r="E188" s="35"/>
      <c r="F188" s="35"/>
      <c r="G188" s="35"/>
      <c r="H188" s="35"/>
      <c r="I188" s="35"/>
      <c r="J188" s="36"/>
      <c r="K188" s="6"/>
      <c r="L188" s="5"/>
      <c r="M188" s="5"/>
      <c r="N188" s="37"/>
      <c r="O188" s="38"/>
      <c r="P188" s="39" t="n">
        <f aca="false">IFERROR(IF(OR(B188&amp;C188="PAU",B188&amp;C188="AIN"),VLOOKUP(B188&amp;C188&amp;G188,#REF!,8,0),VLOOKUP(B188&amp;G188,#REF!,8,0)),0)</f>
        <v>0</v>
      </c>
      <c r="Q188" s="39" t="n">
        <f aca="false">N188-P188</f>
        <v>0</v>
      </c>
      <c r="R188" s="40" t="str">
        <f aca="false">IF(Q188&gt;=0%,"AOP",IF(Q188&gt;=-2%,"GM",IF(Q188&gt;=-6%,"MD","VP")))</f>
        <v>AOP</v>
      </c>
      <c r="S188" s="41" t="n">
        <f aca="false">K188*M188*(N188-P188)</f>
        <v>0</v>
      </c>
      <c r="T188" s="42" t="e">
        <f aca="false">IF(I188="USD",S188,S188/#REF!)</f>
        <v>#VALUE!</v>
      </c>
      <c r="U188" s="5" t="e">
        <f aca="false">IF(I188="USD",M188,M188/#REF!)</f>
        <v>#VALUE!</v>
      </c>
      <c r="V188" s="4"/>
      <c r="W188" s="4"/>
      <c r="X188" s="4"/>
      <c r="Y188" s="4" t="str">
        <f aca="false">B188&amp;C188&amp;F188&amp;H188</f>
        <v/>
      </c>
      <c r="Z188" s="4" t="str">
        <f aca="false">IF(Y188='Input - Bookings'!Q784,"OK","Check")</f>
        <v>OK</v>
      </c>
      <c r="AA188" s="4"/>
      <c r="AB188" s="50"/>
      <c r="AC188" s="50"/>
      <c r="AD188" s="4"/>
      <c r="AE188" s="4"/>
      <c r="AF188" s="4"/>
      <c r="AG188" s="54"/>
      <c r="AH188" s="54"/>
      <c r="AI188" s="4"/>
      <c r="AJ188" s="4"/>
      <c r="AK188" s="4"/>
      <c r="AL188" s="4"/>
      <c r="AM188" s="4"/>
      <c r="AN188" s="49"/>
      <c r="AO188" s="50"/>
      <c r="AP188" s="50"/>
      <c r="AQ188" s="50"/>
      <c r="AR188" s="4"/>
      <c r="AS188" s="4"/>
    </row>
    <row r="189" customFormat="false" ht="12.75" hidden="false" customHeight="true" outlineLevel="0" collapsed="false">
      <c r="A189" s="33"/>
      <c r="B189" s="34"/>
      <c r="C189" s="34"/>
      <c r="D189" s="35"/>
      <c r="E189" s="35"/>
      <c r="F189" s="35"/>
      <c r="G189" s="35"/>
      <c r="H189" s="35"/>
      <c r="I189" s="35"/>
      <c r="J189" s="36"/>
      <c r="K189" s="6"/>
      <c r="L189" s="5"/>
      <c r="M189" s="5"/>
      <c r="N189" s="37"/>
      <c r="O189" s="38"/>
      <c r="P189" s="39" t="n">
        <f aca="false">IFERROR(IF(OR(B189&amp;C189="PAU",B189&amp;C189="AIN"),VLOOKUP(B189&amp;C189&amp;G189,#REF!,8,0),VLOOKUP(B189&amp;G189,#REF!,8,0)),0)</f>
        <v>0</v>
      </c>
      <c r="Q189" s="39" t="n">
        <f aca="false">N189-P189</f>
        <v>0</v>
      </c>
      <c r="R189" s="40" t="str">
        <f aca="false">IF(Q189&gt;=0%,"AOP",IF(Q189&gt;=-2%,"GM",IF(Q189&gt;=-6%,"MD","VP")))</f>
        <v>AOP</v>
      </c>
      <c r="S189" s="41" t="n">
        <f aca="false">K189*M189*(N189-P189)</f>
        <v>0</v>
      </c>
      <c r="T189" s="42" t="e">
        <f aca="false">IF(I189="USD",S189,S189/#REF!)</f>
        <v>#VALUE!</v>
      </c>
      <c r="U189" s="5" t="e">
        <f aca="false">IF(I189="USD",M189,M189/#REF!)</f>
        <v>#VALUE!</v>
      </c>
      <c r="V189" s="4"/>
      <c r="W189" s="4"/>
      <c r="X189" s="4"/>
      <c r="Y189" s="4" t="str">
        <f aca="false">B189&amp;C189&amp;F189&amp;H189</f>
        <v/>
      </c>
      <c r="Z189" s="4" t="str">
        <f aca="false">IF(Y189='Input - Bookings'!Q785,"OK","Check")</f>
        <v>OK</v>
      </c>
      <c r="AA189" s="4"/>
      <c r="AB189" s="50"/>
      <c r="AC189" s="50"/>
      <c r="AD189" s="4"/>
      <c r="AE189" s="4"/>
      <c r="AF189" s="4"/>
      <c r="AG189" s="54"/>
      <c r="AH189" s="54"/>
      <c r="AI189" s="4"/>
      <c r="AJ189" s="4"/>
      <c r="AK189" s="4"/>
      <c r="AL189" s="4"/>
      <c r="AM189" s="4"/>
      <c r="AN189" s="49"/>
      <c r="AO189" s="50"/>
      <c r="AP189" s="50"/>
      <c r="AQ189" s="50"/>
      <c r="AR189" s="4"/>
      <c r="AS189" s="4"/>
    </row>
    <row r="190" customFormat="false" ht="12.75" hidden="false" customHeight="true" outlineLevel="0" collapsed="false">
      <c r="A190" s="33"/>
      <c r="B190" s="34"/>
      <c r="C190" s="34"/>
      <c r="D190" s="35"/>
      <c r="E190" s="35"/>
      <c r="F190" s="35"/>
      <c r="G190" s="35"/>
      <c r="H190" s="35"/>
      <c r="I190" s="35"/>
      <c r="J190" s="36"/>
      <c r="K190" s="6"/>
      <c r="L190" s="5"/>
      <c r="M190" s="5"/>
      <c r="N190" s="37"/>
      <c r="O190" s="38"/>
      <c r="P190" s="39" t="n">
        <f aca="false">IFERROR(IF(OR(B190&amp;C190="PAU",B190&amp;C190="AIN"),VLOOKUP(B190&amp;C190&amp;G190,#REF!,8,0),VLOOKUP(B190&amp;G190,#REF!,8,0)),0)</f>
        <v>0</v>
      </c>
      <c r="Q190" s="39" t="n">
        <f aca="false">N190-P190</f>
        <v>0</v>
      </c>
      <c r="R190" s="40" t="str">
        <f aca="false">IF(Q190&gt;=0%,"AOP",IF(Q190&gt;=-2%,"GM",IF(Q190&gt;=-6%,"MD","VP")))</f>
        <v>AOP</v>
      </c>
      <c r="S190" s="41" t="n">
        <f aca="false">K190*M190*(N190-P190)</f>
        <v>0</v>
      </c>
      <c r="T190" s="42" t="e">
        <f aca="false">IF(I190="USD",S190,S190/#REF!)</f>
        <v>#VALUE!</v>
      </c>
      <c r="U190" s="5" t="e">
        <f aca="false">IF(I190="USD",M190,M190/#REF!)</f>
        <v>#VALUE!</v>
      </c>
      <c r="V190" s="4"/>
      <c r="W190" s="4"/>
      <c r="X190" s="4"/>
      <c r="Y190" s="4" t="str">
        <f aca="false">B190&amp;C190&amp;F190&amp;H190</f>
        <v/>
      </c>
      <c r="Z190" s="4" t="str">
        <f aca="false">IF(Y190='Input - Bookings'!Q786,"OK","Check")</f>
        <v>OK</v>
      </c>
      <c r="AA190" s="4"/>
      <c r="AB190" s="50"/>
      <c r="AC190" s="50"/>
      <c r="AD190" s="4"/>
      <c r="AE190" s="4"/>
      <c r="AF190" s="4"/>
      <c r="AG190" s="54"/>
      <c r="AH190" s="54"/>
      <c r="AI190" s="4"/>
      <c r="AJ190" s="4"/>
      <c r="AK190" s="4"/>
      <c r="AL190" s="4"/>
      <c r="AM190" s="4"/>
      <c r="AN190" s="49"/>
      <c r="AO190" s="50"/>
      <c r="AP190" s="50"/>
      <c r="AQ190" s="50"/>
      <c r="AR190" s="4"/>
      <c r="AS190" s="4"/>
    </row>
    <row r="191" customFormat="false" ht="12.75" hidden="false" customHeight="true" outlineLevel="0" collapsed="false">
      <c r="A191" s="33"/>
      <c r="B191" s="34"/>
      <c r="C191" s="34"/>
      <c r="D191" s="35"/>
      <c r="E191" s="35"/>
      <c r="F191" s="35"/>
      <c r="G191" s="35"/>
      <c r="H191" s="35"/>
      <c r="I191" s="35"/>
      <c r="J191" s="36"/>
      <c r="K191" s="6"/>
      <c r="L191" s="5"/>
      <c r="M191" s="5"/>
      <c r="N191" s="37"/>
      <c r="O191" s="38"/>
      <c r="P191" s="39" t="n">
        <f aca="false">IFERROR(IF(OR(B191&amp;C191="PAU",B191&amp;C191="AIN"),VLOOKUP(B191&amp;C191&amp;G191,#REF!,8,0),VLOOKUP(B191&amp;G191,#REF!,8,0)),0)</f>
        <v>0</v>
      </c>
      <c r="Q191" s="39" t="n">
        <f aca="false">N191-P191</f>
        <v>0</v>
      </c>
      <c r="R191" s="40" t="str">
        <f aca="false">IF(Q191&gt;=0%,"AOP",IF(Q191&gt;=-2%,"GM",IF(Q191&gt;=-6%,"MD","VP")))</f>
        <v>AOP</v>
      </c>
      <c r="S191" s="41" t="n">
        <f aca="false">K191*M191*(N191-P191)</f>
        <v>0</v>
      </c>
      <c r="T191" s="42" t="e">
        <f aca="false">IF(I191="USD",S191,S191/#REF!)</f>
        <v>#VALUE!</v>
      </c>
      <c r="U191" s="5" t="e">
        <f aca="false">IF(I191="USD",M191,M191/#REF!)</f>
        <v>#VALUE!</v>
      </c>
      <c r="V191" s="4"/>
      <c r="W191" s="4"/>
      <c r="X191" s="4"/>
      <c r="Y191" s="4" t="str">
        <f aca="false">B191&amp;C191&amp;F191&amp;H191</f>
        <v/>
      </c>
      <c r="Z191" s="4" t="str">
        <f aca="false">IF(Y191='Input - Bookings'!Q787,"OK","Check")</f>
        <v>OK</v>
      </c>
      <c r="AA191" s="4"/>
      <c r="AB191" s="50"/>
      <c r="AC191" s="50"/>
      <c r="AD191" s="4"/>
      <c r="AE191" s="4"/>
      <c r="AF191" s="4"/>
      <c r="AG191" s="54"/>
      <c r="AH191" s="54"/>
      <c r="AI191" s="4"/>
      <c r="AJ191" s="4"/>
      <c r="AK191" s="4"/>
      <c r="AL191" s="4"/>
      <c r="AM191" s="4"/>
      <c r="AN191" s="49"/>
      <c r="AO191" s="50"/>
      <c r="AP191" s="50"/>
      <c r="AQ191" s="50"/>
      <c r="AR191" s="4"/>
      <c r="AS191" s="4"/>
    </row>
    <row r="192" customFormat="false" ht="12.75" hidden="false" customHeight="true" outlineLevel="0" collapsed="false">
      <c r="A192" s="33"/>
      <c r="B192" s="34"/>
      <c r="C192" s="34"/>
      <c r="D192" s="35"/>
      <c r="E192" s="35"/>
      <c r="F192" s="35"/>
      <c r="G192" s="35"/>
      <c r="H192" s="35"/>
      <c r="I192" s="35"/>
      <c r="J192" s="36"/>
      <c r="K192" s="6"/>
      <c r="L192" s="5"/>
      <c r="M192" s="5"/>
      <c r="N192" s="37"/>
      <c r="O192" s="38"/>
      <c r="P192" s="39" t="n">
        <f aca="false">IFERROR(IF(OR(B192&amp;C192="PAU",B192&amp;C192="AIN"),VLOOKUP(B192&amp;C192&amp;G192,#REF!,8,0),VLOOKUP(B192&amp;G192,#REF!,8,0)),0)</f>
        <v>0</v>
      </c>
      <c r="Q192" s="39" t="n">
        <f aca="false">N192-P192</f>
        <v>0</v>
      </c>
      <c r="R192" s="40" t="str">
        <f aca="false">IF(Q192&gt;=0%,"AOP",IF(Q192&gt;=-2%,"GM",IF(Q192&gt;=-6%,"MD","VP")))</f>
        <v>AOP</v>
      </c>
      <c r="S192" s="41" t="n">
        <f aca="false">K192*M192*(N192-P192)</f>
        <v>0</v>
      </c>
      <c r="T192" s="42" t="e">
        <f aca="false">IF(I192="USD",S192,S192/#REF!)</f>
        <v>#VALUE!</v>
      </c>
      <c r="U192" s="5" t="e">
        <f aca="false">IF(I192="USD",M192,M192/#REF!)</f>
        <v>#VALUE!</v>
      </c>
      <c r="V192" s="4"/>
      <c r="W192" s="4"/>
      <c r="X192" s="4"/>
      <c r="Y192" s="4" t="str">
        <f aca="false">B192&amp;C192&amp;F192&amp;H192</f>
        <v/>
      </c>
      <c r="Z192" s="4" t="str">
        <f aca="false">IF(Y192='Input - Bookings'!Q788,"OK","Check")</f>
        <v>OK</v>
      </c>
      <c r="AA192" s="4"/>
      <c r="AB192" s="50"/>
      <c r="AC192" s="50"/>
      <c r="AD192" s="4"/>
      <c r="AE192" s="4"/>
      <c r="AF192" s="4"/>
      <c r="AG192" s="54"/>
      <c r="AH192" s="54"/>
      <c r="AI192" s="4"/>
      <c r="AJ192" s="4"/>
      <c r="AK192" s="4"/>
      <c r="AL192" s="4"/>
      <c r="AM192" s="4"/>
      <c r="AN192" s="49"/>
      <c r="AO192" s="50"/>
      <c r="AP192" s="50"/>
      <c r="AQ192" s="50"/>
      <c r="AR192" s="4"/>
      <c r="AS192" s="4"/>
    </row>
    <row r="193" customFormat="false" ht="12.75" hidden="false" customHeight="true" outlineLevel="0" collapsed="false">
      <c r="A193" s="33"/>
      <c r="B193" s="34"/>
      <c r="C193" s="34"/>
      <c r="D193" s="35"/>
      <c r="E193" s="35"/>
      <c r="F193" s="35"/>
      <c r="G193" s="35"/>
      <c r="H193" s="35"/>
      <c r="I193" s="35"/>
      <c r="J193" s="36"/>
      <c r="K193" s="6"/>
      <c r="L193" s="5"/>
      <c r="M193" s="5"/>
      <c r="N193" s="37"/>
      <c r="O193" s="38"/>
      <c r="P193" s="39" t="n">
        <f aca="false">IFERROR(IF(OR(B193&amp;C193="PAU",B193&amp;C193="AIN"),VLOOKUP(B193&amp;C193&amp;G193,#REF!,8,0),VLOOKUP(B193&amp;G193,#REF!,8,0)),0)</f>
        <v>0</v>
      </c>
      <c r="Q193" s="39" t="n">
        <f aca="false">N193-P193</f>
        <v>0</v>
      </c>
      <c r="R193" s="40" t="str">
        <f aca="false">IF(Q193&gt;=0%,"AOP",IF(Q193&gt;=-2%,"GM",IF(Q193&gt;=-6%,"MD","VP")))</f>
        <v>AOP</v>
      </c>
      <c r="S193" s="41" t="n">
        <f aca="false">K193*M193*(N193-P193)</f>
        <v>0</v>
      </c>
      <c r="T193" s="42" t="e">
        <f aca="false">IF(I193="USD",S193,S193/#REF!)</f>
        <v>#VALUE!</v>
      </c>
      <c r="U193" s="5" t="e">
        <f aca="false">IF(I193="USD",M193,M193/#REF!)</f>
        <v>#VALUE!</v>
      </c>
      <c r="V193" s="4"/>
      <c r="W193" s="4"/>
      <c r="X193" s="4"/>
      <c r="Y193" s="4" t="str">
        <f aca="false">B193&amp;C193&amp;F193&amp;H193</f>
        <v/>
      </c>
      <c r="Z193" s="4" t="str">
        <f aca="false">IF(Y193='Input - Bookings'!Q789,"OK","Check")</f>
        <v>OK</v>
      </c>
      <c r="AA193" s="4"/>
      <c r="AB193" s="50"/>
      <c r="AC193" s="50"/>
      <c r="AD193" s="4"/>
      <c r="AE193" s="4"/>
      <c r="AF193" s="4"/>
      <c r="AG193" s="54"/>
      <c r="AH193" s="54"/>
      <c r="AI193" s="4"/>
      <c r="AJ193" s="4"/>
      <c r="AK193" s="4"/>
      <c r="AL193" s="4"/>
      <c r="AM193" s="4"/>
      <c r="AN193" s="49"/>
      <c r="AO193" s="50"/>
      <c r="AP193" s="50"/>
      <c r="AQ193" s="50"/>
      <c r="AR193" s="4"/>
      <c r="AS193" s="4"/>
    </row>
    <row r="194" customFormat="false" ht="12.75" hidden="false" customHeight="true" outlineLevel="0" collapsed="false">
      <c r="A194" s="33"/>
      <c r="B194" s="34"/>
      <c r="C194" s="34"/>
      <c r="D194" s="35"/>
      <c r="E194" s="35"/>
      <c r="F194" s="35"/>
      <c r="G194" s="35"/>
      <c r="H194" s="35"/>
      <c r="I194" s="35"/>
      <c r="J194" s="36"/>
      <c r="K194" s="6"/>
      <c r="L194" s="5"/>
      <c r="M194" s="5"/>
      <c r="N194" s="37"/>
      <c r="O194" s="38"/>
      <c r="P194" s="39" t="n">
        <f aca="false">IFERROR(IF(OR(B194&amp;C194="PAU",B194&amp;C194="AIN"),VLOOKUP(B194&amp;C194&amp;G194,#REF!,8,0),VLOOKUP(B194&amp;G194,#REF!,8,0)),0)</f>
        <v>0</v>
      </c>
      <c r="Q194" s="39" t="n">
        <f aca="false">N194-P194</f>
        <v>0</v>
      </c>
      <c r="R194" s="40" t="str">
        <f aca="false">IF(Q194&gt;=0%,"AOP",IF(Q194&gt;=-2%,"GM",IF(Q194&gt;=-6%,"MD","VP")))</f>
        <v>AOP</v>
      </c>
      <c r="S194" s="41" t="n">
        <f aca="false">K194*M194*(N194-P194)</f>
        <v>0</v>
      </c>
      <c r="T194" s="42" t="e">
        <f aca="false">IF(I194="USD",S194,S194/#REF!)</f>
        <v>#VALUE!</v>
      </c>
      <c r="U194" s="5" t="e">
        <f aca="false">IF(I194="USD",M194,M194/#REF!)</f>
        <v>#VALUE!</v>
      </c>
      <c r="V194" s="4"/>
      <c r="W194" s="4"/>
      <c r="X194" s="4"/>
      <c r="Y194" s="4" t="str">
        <f aca="false">B194&amp;C194&amp;F194&amp;H194</f>
        <v/>
      </c>
      <c r="Z194" s="4" t="str">
        <f aca="false">IF(Y194='Input - Bookings'!Q790,"OK","Check")</f>
        <v>OK</v>
      </c>
      <c r="AA194" s="4"/>
      <c r="AB194" s="50"/>
      <c r="AC194" s="50"/>
      <c r="AD194" s="4"/>
      <c r="AE194" s="4"/>
      <c r="AF194" s="4"/>
      <c r="AG194" s="54"/>
      <c r="AH194" s="54"/>
      <c r="AI194" s="4"/>
      <c r="AJ194" s="4"/>
      <c r="AK194" s="4"/>
      <c r="AL194" s="4"/>
      <c r="AM194" s="4"/>
      <c r="AN194" s="49"/>
      <c r="AO194" s="50"/>
      <c r="AP194" s="50"/>
      <c r="AQ194" s="50"/>
      <c r="AR194" s="4"/>
      <c r="AS194" s="4"/>
    </row>
    <row r="195" customFormat="false" ht="12.75" hidden="false" customHeight="true" outlineLevel="0" collapsed="false">
      <c r="A195" s="33"/>
      <c r="B195" s="34"/>
      <c r="C195" s="34"/>
      <c r="D195" s="35"/>
      <c r="E195" s="35"/>
      <c r="F195" s="35"/>
      <c r="G195" s="35"/>
      <c r="H195" s="35"/>
      <c r="I195" s="35"/>
      <c r="J195" s="36"/>
      <c r="K195" s="6"/>
      <c r="L195" s="5"/>
      <c r="M195" s="5"/>
      <c r="N195" s="37"/>
      <c r="O195" s="38"/>
      <c r="P195" s="39" t="n">
        <f aca="false">IFERROR(IF(OR(B195&amp;C195="PAU",B195&amp;C195="AIN"),VLOOKUP(B195&amp;C195&amp;G195,#REF!,8,0),VLOOKUP(B195&amp;G195,#REF!,8,0)),0)</f>
        <v>0</v>
      </c>
      <c r="Q195" s="39" t="n">
        <f aca="false">N195-P195</f>
        <v>0</v>
      </c>
      <c r="R195" s="40" t="str">
        <f aca="false">IF(Q195&gt;=0%,"AOP",IF(Q195&gt;=-2%,"GM",IF(Q195&gt;=-6%,"MD","VP")))</f>
        <v>AOP</v>
      </c>
      <c r="S195" s="41" t="n">
        <f aca="false">K195*M195*(N195-P195)</f>
        <v>0</v>
      </c>
      <c r="T195" s="42" t="e">
        <f aca="false">IF(I195="USD",S195,S195/#REF!)</f>
        <v>#VALUE!</v>
      </c>
      <c r="U195" s="5" t="e">
        <f aca="false">IF(I195="USD",M195,M195/#REF!)</f>
        <v>#VALUE!</v>
      </c>
      <c r="V195" s="4"/>
      <c r="W195" s="4"/>
      <c r="X195" s="4"/>
      <c r="Y195" s="4" t="str">
        <f aca="false">B195&amp;C195&amp;F195&amp;H195</f>
        <v/>
      </c>
      <c r="Z195" s="4" t="str">
        <f aca="false">IF(Y195='Input - Bookings'!Q791,"OK","Check")</f>
        <v>OK</v>
      </c>
      <c r="AA195" s="4"/>
      <c r="AB195" s="50"/>
      <c r="AC195" s="50"/>
      <c r="AD195" s="4"/>
      <c r="AE195" s="4"/>
      <c r="AF195" s="4"/>
      <c r="AG195" s="54"/>
      <c r="AH195" s="54"/>
      <c r="AI195" s="4"/>
      <c r="AJ195" s="4"/>
      <c r="AK195" s="4"/>
      <c r="AL195" s="4"/>
      <c r="AM195" s="4"/>
      <c r="AN195" s="49"/>
      <c r="AO195" s="50"/>
      <c r="AP195" s="50"/>
      <c r="AQ195" s="50"/>
      <c r="AR195" s="4"/>
      <c r="AS195" s="4"/>
    </row>
    <row r="196" customFormat="false" ht="12.75" hidden="false" customHeight="true" outlineLevel="0" collapsed="false">
      <c r="A196" s="33"/>
      <c r="B196" s="34"/>
      <c r="C196" s="34"/>
      <c r="D196" s="35"/>
      <c r="E196" s="35"/>
      <c r="F196" s="35"/>
      <c r="G196" s="35"/>
      <c r="H196" s="35"/>
      <c r="I196" s="35"/>
      <c r="J196" s="36"/>
      <c r="K196" s="6"/>
      <c r="L196" s="5"/>
      <c r="M196" s="5"/>
      <c r="N196" s="37"/>
      <c r="O196" s="38"/>
      <c r="P196" s="39" t="n">
        <f aca="false">IFERROR(IF(OR(B196&amp;C196="PAU",B196&amp;C196="AIN"),VLOOKUP(B196&amp;C196&amp;G196,#REF!,8,0),VLOOKUP(B196&amp;G196,#REF!,8,0)),0)</f>
        <v>0</v>
      </c>
      <c r="Q196" s="39" t="n">
        <f aca="false">N196-P196</f>
        <v>0</v>
      </c>
      <c r="R196" s="40" t="str">
        <f aca="false">IF(Q196&gt;=0%,"AOP",IF(Q196&gt;=-2%,"GM",IF(Q196&gt;=-6%,"MD","VP")))</f>
        <v>AOP</v>
      </c>
      <c r="S196" s="41" t="n">
        <f aca="false">K196*M196*(N196-P196)</f>
        <v>0</v>
      </c>
      <c r="T196" s="42" t="e">
        <f aca="false">IF(I196="USD",S196,S196/#REF!)</f>
        <v>#VALUE!</v>
      </c>
      <c r="U196" s="5" t="e">
        <f aca="false">IF(I196="USD",M196,M196/#REF!)</f>
        <v>#VALUE!</v>
      </c>
      <c r="V196" s="4"/>
      <c r="W196" s="4"/>
      <c r="X196" s="4"/>
      <c r="Y196" s="4" t="str">
        <f aca="false">B196&amp;C196&amp;F196&amp;H196</f>
        <v/>
      </c>
      <c r="Z196" s="4" t="str">
        <f aca="false">IF(Y196='Input - Bookings'!Q792,"OK","Check")</f>
        <v>OK</v>
      </c>
      <c r="AA196" s="4"/>
      <c r="AB196" s="50"/>
      <c r="AC196" s="50"/>
      <c r="AD196" s="4"/>
      <c r="AE196" s="4"/>
      <c r="AF196" s="4"/>
      <c r="AG196" s="54"/>
      <c r="AH196" s="54"/>
      <c r="AI196" s="4"/>
      <c r="AJ196" s="4"/>
      <c r="AK196" s="4"/>
      <c r="AL196" s="4"/>
      <c r="AM196" s="4"/>
      <c r="AN196" s="49"/>
      <c r="AO196" s="50"/>
      <c r="AP196" s="50"/>
      <c r="AQ196" s="50"/>
      <c r="AR196" s="4"/>
      <c r="AS196" s="4"/>
    </row>
    <row r="197" customFormat="false" ht="12.75" hidden="false" customHeight="true" outlineLevel="0" collapsed="false">
      <c r="A197" s="33"/>
      <c r="B197" s="34"/>
      <c r="C197" s="34"/>
      <c r="D197" s="35"/>
      <c r="E197" s="35"/>
      <c r="F197" s="35"/>
      <c r="G197" s="35"/>
      <c r="H197" s="35"/>
      <c r="I197" s="35"/>
      <c r="J197" s="36"/>
      <c r="K197" s="6"/>
      <c r="L197" s="5"/>
      <c r="M197" s="5"/>
      <c r="N197" s="37"/>
      <c r="O197" s="38"/>
      <c r="P197" s="39" t="n">
        <f aca="false">IFERROR(IF(OR(B197&amp;C197="PAU",B197&amp;C197="AIN"),VLOOKUP(B197&amp;C197&amp;G197,#REF!,8,0),VLOOKUP(B197&amp;G197,#REF!,8,0)),0)</f>
        <v>0</v>
      </c>
      <c r="Q197" s="39" t="n">
        <f aca="false">N197-P197</f>
        <v>0</v>
      </c>
      <c r="R197" s="40" t="str">
        <f aca="false">IF(Q197&gt;=0%,"AOP",IF(Q197&gt;=-2%,"GM",IF(Q197&gt;=-6%,"MD","VP")))</f>
        <v>AOP</v>
      </c>
      <c r="S197" s="41" t="n">
        <f aca="false">K197*M197*(N197-P197)</f>
        <v>0</v>
      </c>
      <c r="T197" s="42" t="e">
        <f aca="false">IF(I197="USD",S197,S197/#REF!)</f>
        <v>#VALUE!</v>
      </c>
      <c r="U197" s="5" t="e">
        <f aca="false">IF(I197="USD",M197,M197/#REF!)</f>
        <v>#VALUE!</v>
      </c>
      <c r="V197" s="4"/>
      <c r="W197" s="4"/>
      <c r="X197" s="4"/>
      <c r="Y197" s="4" t="str">
        <f aca="false">B197&amp;C197&amp;F197&amp;H197</f>
        <v/>
      </c>
      <c r="Z197" s="4" t="str">
        <f aca="false">IF(Y197='Input - Bookings'!Q793,"OK","Check")</f>
        <v>OK</v>
      </c>
      <c r="AA197" s="4"/>
      <c r="AB197" s="50"/>
      <c r="AC197" s="50"/>
      <c r="AD197" s="4"/>
      <c r="AE197" s="4"/>
      <c r="AF197" s="4"/>
      <c r="AG197" s="54"/>
      <c r="AH197" s="54"/>
      <c r="AI197" s="4"/>
      <c r="AJ197" s="4"/>
      <c r="AK197" s="4"/>
      <c r="AL197" s="4"/>
      <c r="AM197" s="4"/>
      <c r="AN197" s="49"/>
      <c r="AO197" s="50"/>
      <c r="AP197" s="50"/>
      <c r="AQ197" s="50"/>
      <c r="AR197" s="4"/>
      <c r="AS197" s="4"/>
    </row>
    <row r="198" customFormat="false" ht="12.75" hidden="false" customHeight="true" outlineLevel="0" collapsed="false">
      <c r="A198" s="33"/>
      <c r="B198" s="34"/>
      <c r="C198" s="34"/>
      <c r="D198" s="35"/>
      <c r="E198" s="35"/>
      <c r="F198" s="35"/>
      <c r="G198" s="35"/>
      <c r="H198" s="35"/>
      <c r="I198" s="35"/>
      <c r="J198" s="36"/>
      <c r="K198" s="6"/>
      <c r="L198" s="5"/>
      <c r="M198" s="5"/>
      <c r="N198" s="37"/>
      <c r="O198" s="38"/>
      <c r="P198" s="39" t="n">
        <f aca="false">IFERROR(IF(OR(B198&amp;C198="PAU",B198&amp;C198="AIN"),VLOOKUP(B198&amp;C198&amp;G198,#REF!,8,0),VLOOKUP(B198&amp;G198,#REF!,8,0)),0)</f>
        <v>0</v>
      </c>
      <c r="Q198" s="39" t="n">
        <f aca="false">N198-P198</f>
        <v>0</v>
      </c>
      <c r="R198" s="40" t="str">
        <f aca="false">IF(Q198&gt;=0%,"AOP",IF(Q198&gt;=-2%,"GM",IF(Q198&gt;=-6%,"MD","VP")))</f>
        <v>AOP</v>
      </c>
      <c r="S198" s="41" t="n">
        <f aca="false">K198*M198*(N198-P198)</f>
        <v>0</v>
      </c>
      <c r="T198" s="42" t="e">
        <f aca="false">IF(I198="USD",S198,S198/#REF!)</f>
        <v>#VALUE!</v>
      </c>
      <c r="U198" s="5" t="e">
        <f aca="false">IF(I198="USD",M198,M198/#REF!)</f>
        <v>#VALUE!</v>
      </c>
      <c r="V198" s="4"/>
      <c r="W198" s="4"/>
      <c r="X198" s="4"/>
      <c r="Y198" s="4" t="str">
        <f aca="false">B198&amp;C198&amp;F198&amp;H198</f>
        <v/>
      </c>
      <c r="Z198" s="4" t="str">
        <f aca="false">IF(Y198='Input - Bookings'!Q794,"OK","Check")</f>
        <v>OK</v>
      </c>
      <c r="AA198" s="4"/>
      <c r="AB198" s="50"/>
      <c r="AC198" s="50"/>
      <c r="AD198" s="4"/>
      <c r="AE198" s="4"/>
      <c r="AF198" s="4"/>
      <c r="AG198" s="54"/>
      <c r="AH198" s="54"/>
      <c r="AI198" s="4"/>
      <c r="AJ198" s="4"/>
      <c r="AK198" s="4"/>
      <c r="AL198" s="4"/>
      <c r="AM198" s="4"/>
      <c r="AN198" s="49"/>
      <c r="AO198" s="50"/>
      <c r="AP198" s="50"/>
      <c r="AQ198" s="50"/>
      <c r="AR198" s="4"/>
      <c r="AS198" s="4"/>
    </row>
    <row r="199" customFormat="false" ht="12.75" hidden="false" customHeight="true" outlineLevel="0" collapsed="false">
      <c r="A199" s="33"/>
      <c r="B199" s="34"/>
      <c r="C199" s="34"/>
      <c r="D199" s="35"/>
      <c r="E199" s="35"/>
      <c r="F199" s="35"/>
      <c r="G199" s="35"/>
      <c r="H199" s="35"/>
      <c r="I199" s="35"/>
      <c r="J199" s="36"/>
      <c r="K199" s="6"/>
      <c r="L199" s="5"/>
      <c r="M199" s="5"/>
      <c r="N199" s="37"/>
      <c r="O199" s="38"/>
      <c r="P199" s="39" t="n">
        <f aca="false">IFERROR(IF(OR(B199&amp;C199="PAU",B199&amp;C199="AIN"),VLOOKUP(B199&amp;C199&amp;G199,#REF!,8,0),VLOOKUP(B199&amp;G199,#REF!,8,0)),0)</f>
        <v>0</v>
      </c>
      <c r="Q199" s="39" t="n">
        <f aca="false">N199-P199</f>
        <v>0</v>
      </c>
      <c r="R199" s="40" t="str">
        <f aca="false">IF(Q199&gt;=0%,"AOP",IF(Q199&gt;=-2%,"GM",IF(Q199&gt;=-6%,"MD","VP")))</f>
        <v>AOP</v>
      </c>
      <c r="S199" s="41" t="n">
        <f aca="false">K199*M199*(N199-P199)</f>
        <v>0</v>
      </c>
      <c r="T199" s="42" t="e">
        <f aca="false">IF(I199="USD",S199,S199/#REF!)</f>
        <v>#VALUE!</v>
      </c>
      <c r="U199" s="5" t="e">
        <f aca="false">IF(I199="USD",M199,M199/#REF!)</f>
        <v>#VALUE!</v>
      </c>
      <c r="V199" s="4"/>
      <c r="W199" s="4"/>
      <c r="X199" s="4"/>
      <c r="Y199" s="4" t="str">
        <f aca="false">B199&amp;C199&amp;F199&amp;H199</f>
        <v/>
      </c>
      <c r="Z199" s="4" t="str">
        <f aca="false">IF(Y199='Input - Bookings'!Q795,"OK","Check")</f>
        <v>OK</v>
      </c>
      <c r="AA199" s="4"/>
      <c r="AB199" s="50"/>
      <c r="AC199" s="50"/>
      <c r="AD199" s="4"/>
      <c r="AE199" s="4"/>
      <c r="AF199" s="4"/>
      <c r="AG199" s="54"/>
      <c r="AH199" s="54"/>
      <c r="AI199" s="4"/>
      <c r="AJ199" s="4"/>
      <c r="AK199" s="4"/>
      <c r="AL199" s="4"/>
      <c r="AM199" s="4"/>
      <c r="AN199" s="49"/>
      <c r="AO199" s="50"/>
      <c r="AP199" s="50"/>
      <c r="AQ199" s="50"/>
      <c r="AR199" s="4"/>
      <c r="AS199" s="4"/>
    </row>
    <row r="200" customFormat="false" ht="12.75" hidden="false" customHeight="true" outlineLevel="0" collapsed="false">
      <c r="A200" s="33"/>
      <c r="B200" s="34"/>
      <c r="C200" s="34"/>
      <c r="D200" s="35"/>
      <c r="E200" s="35"/>
      <c r="F200" s="35"/>
      <c r="G200" s="35"/>
      <c r="H200" s="35"/>
      <c r="I200" s="35"/>
      <c r="J200" s="36"/>
      <c r="K200" s="6"/>
      <c r="L200" s="5"/>
      <c r="M200" s="5"/>
      <c r="N200" s="37"/>
      <c r="O200" s="38"/>
      <c r="P200" s="39" t="n">
        <f aca="false">IFERROR(IF(OR(B200&amp;C200="PAU",B200&amp;C200="AIN"),VLOOKUP(B200&amp;C200&amp;G200,#REF!,8,0),VLOOKUP(B200&amp;G200,#REF!,8,0)),0)</f>
        <v>0</v>
      </c>
      <c r="Q200" s="39" t="n">
        <f aca="false">N200-P200</f>
        <v>0</v>
      </c>
      <c r="R200" s="40" t="str">
        <f aca="false">IF(Q200&gt;=0%,"AOP",IF(Q200&gt;=-2%,"GM",IF(Q200&gt;=-6%,"MD","VP")))</f>
        <v>AOP</v>
      </c>
      <c r="S200" s="41" t="n">
        <f aca="false">K200*M200*(N200-P200)</f>
        <v>0</v>
      </c>
      <c r="T200" s="42" t="e">
        <f aca="false">IF(I200="USD",S200,S200/#REF!)</f>
        <v>#VALUE!</v>
      </c>
      <c r="U200" s="5" t="e">
        <f aca="false">IF(I200="USD",M200,M200/#REF!)</f>
        <v>#VALUE!</v>
      </c>
      <c r="V200" s="4"/>
      <c r="W200" s="4"/>
      <c r="X200" s="4"/>
      <c r="Y200" s="4" t="str">
        <f aca="false">B200&amp;C200&amp;F200&amp;H200</f>
        <v/>
      </c>
      <c r="Z200" s="4" t="str">
        <f aca="false">IF(Y200='Input - Bookings'!Q796,"OK","Check")</f>
        <v>OK</v>
      </c>
      <c r="AA200" s="4"/>
      <c r="AB200" s="50"/>
      <c r="AC200" s="50"/>
      <c r="AD200" s="4"/>
      <c r="AE200" s="4"/>
      <c r="AF200" s="4"/>
      <c r="AG200" s="54"/>
      <c r="AH200" s="54"/>
      <c r="AI200" s="4"/>
      <c r="AJ200" s="4"/>
      <c r="AK200" s="4"/>
      <c r="AL200" s="4"/>
      <c r="AM200" s="4"/>
      <c r="AN200" s="49"/>
      <c r="AO200" s="50"/>
      <c r="AP200" s="50"/>
      <c r="AQ200" s="50"/>
      <c r="AR200" s="4"/>
      <c r="AS200" s="4"/>
    </row>
    <row r="201" customFormat="false" ht="12.75" hidden="false" customHeight="true" outlineLevel="0" collapsed="false">
      <c r="A201" s="33"/>
      <c r="B201" s="34"/>
      <c r="C201" s="34"/>
      <c r="D201" s="35"/>
      <c r="E201" s="35"/>
      <c r="F201" s="35"/>
      <c r="G201" s="35"/>
      <c r="H201" s="35"/>
      <c r="I201" s="35"/>
      <c r="J201" s="36"/>
      <c r="K201" s="6"/>
      <c r="L201" s="5"/>
      <c r="M201" s="5"/>
      <c r="N201" s="37"/>
      <c r="O201" s="38"/>
      <c r="P201" s="39" t="n">
        <f aca="false">IFERROR(IF(OR(B201&amp;C201="PAU",B201&amp;C201="AIN"),VLOOKUP(B201&amp;C201&amp;G201,#REF!,8,0),VLOOKUP(B201&amp;G201,#REF!,8,0)),0)</f>
        <v>0</v>
      </c>
      <c r="Q201" s="39" t="n">
        <f aca="false">N201-P201</f>
        <v>0</v>
      </c>
      <c r="R201" s="40" t="str">
        <f aca="false">IF(Q201&gt;=0%,"AOP",IF(Q201&gt;=-2%,"GM",IF(Q201&gt;=-6%,"MD","VP")))</f>
        <v>AOP</v>
      </c>
      <c r="S201" s="41" t="n">
        <f aca="false">K201*M201*(N201-P201)</f>
        <v>0</v>
      </c>
      <c r="T201" s="42" t="e">
        <f aca="false">IF(I201="USD",S201,S201/#REF!)</f>
        <v>#VALUE!</v>
      </c>
      <c r="U201" s="5" t="e">
        <f aca="false">IF(I201="USD",M201,M201/#REF!)</f>
        <v>#VALUE!</v>
      </c>
      <c r="V201" s="4"/>
      <c r="W201" s="4"/>
      <c r="X201" s="4"/>
      <c r="Y201" s="4" t="str">
        <f aca="false">B201&amp;C201&amp;F201&amp;H201</f>
        <v/>
      </c>
      <c r="Z201" s="4" t="str">
        <f aca="false">IF(Y201='Input - Bookings'!Q797,"OK","Check")</f>
        <v>OK</v>
      </c>
      <c r="AA201" s="4"/>
      <c r="AB201" s="50"/>
      <c r="AC201" s="50"/>
      <c r="AD201" s="4"/>
      <c r="AE201" s="4"/>
      <c r="AF201" s="4"/>
      <c r="AG201" s="54"/>
      <c r="AH201" s="54"/>
      <c r="AI201" s="4"/>
      <c r="AJ201" s="4"/>
      <c r="AK201" s="4"/>
      <c r="AL201" s="4"/>
      <c r="AM201" s="4"/>
      <c r="AN201" s="49"/>
      <c r="AO201" s="50"/>
      <c r="AP201" s="50"/>
      <c r="AQ201" s="50"/>
      <c r="AR201" s="4"/>
      <c r="AS201" s="4"/>
    </row>
    <row r="202" customFormat="false" ht="12.75" hidden="false" customHeight="true" outlineLevel="0" collapsed="false">
      <c r="A202" s="33"/>
      <c r="B202" s="34"/>
      <c r="C202" s="34"/>
      <c r="D202" s="35"/>
      <c r="E202" s="35"/>
      <c r="F202" s="35"/>
      <c r="G202" s="35"/>
      <c r="H202" s="35"/>
      <c r="I202" s="35"/>
      <c r="J202" s="36"/>
      <c r="K202" s="6"/>
      <c r="L202" s="5"/>
      <c r="M202" s="5"/>
      <c r="N202" s="37"/>
      <c r="O202" s="38"/>
      <c r="P202" s="39" t="n">
        <f aca="false">IFERROR(IF(OR(B202&amp;C202="PAU",B202&amp;C202="AIN"),VLOOKUP(B202&amp;C202&amp;G202,#REF!,8,0),VLOOKUP(B202&amp;G202,#REF!,8,0)),0)</f>
        <v>0</v>
      </c>
      <c r="Q202" s="39" t="n">
        <f aca="false">N202-P202</f>
        <v>0</v>
      </c>
      <c r="R202" s="40" t="str">
        <f aca="false">IF(Q202&gt;=0%,"AOP",IF(Q202&gt;=-2%,"GM",IF(Q202&gt;=-6%,"MD","VP")))</f>
        <v>AOP</v>
      </c>
      <c r="S202" s="41" t="n">
        <f aca="false">K202*M202*(N202-P202)</f>
        <v>0</v>
      </c>
      <c r="T202" s="42" t="e">
        <f aca="false">IF(I202="USD",S202,S202/#REF!)</f>
        <v>#VALUE!</v>
      </c>
      <c r="U202" s="5" t="e">
        <f aca="false">IF(I202="USD",M202,M202/#REF!)</f>
        <v>#VALUE!</v>
      </c>
      <c r="V202" s="4"/>
      <c r="W202" s="4"/>
      <c r="X202" s="4"/>
      <c r="Y202" s="4" t="str">
        <f aca="false">B202&amp;C202&amp;F202&amp;H202</f>
        <v/>
      </c>
      <c r="Z202" s="4" t="str">
        <f aca="false">IF(Y202='Input - Bookings'!Q798,"OK","Check")</f>
        <v>OK</v>
      </c>
      <c r="AA202" s="4"/>
      <c r="AB202" s="50"/>
      <c r="AC202" s="50"/>
      <c r="AD202" s="4"/>
      <c r="AE202" s="4"/>
      <c r="AF202" s="4"/>
      <c r="AG202" s="54"/>
      <c r="AH202" s="54"/>
      <c r="AI202" s="4"/>
      <c r="AJ202" s="4"/>
      <c r="AK202" s="4"/>
      <c r="AL202" s="4"/>
      <c r="AM202" s="4"/>
      <c r="AN202" s="49"/>
      <c r="AO202" s="50"/>
      <c r="AP202" s="50"/>
      <c r="AQ202" s="50"/>
      <c r="AR202" s="4"/>
      <c r="AS202" s="4"/>
    </row>
    <row r="203" customFormat="false" ht="12.75" hidden="false" customHeight="true" outlineLevel="0" collapsed="false">
      <c r="A203" s="33"/>
      <c r="B203" s="34"/>
      <c r="C203" s="34"/>
      <c r="D203" s="35"/>
      <c r="E203" s="35"/>
      <c r="F203" s="35"/>
      <c r="G203" s="35"/>
      <c r="H203" s="35"/>
      <c r="I203" s="35"/>
      <c r="J203" s="36"/>
      <c r="K203" s="6"/>
      <c r="L203" s="5"/>
      <c r="M203" s="5"/>
      <c r="N203" s="37"/>
      <c r="O203" s="38"/>
      <c r="P203" s="39" t="n">
        <f aca="false">IFERROR(IF(OR(B203&amp;C203="PAU",B203&amp;C203="AIN"),VLOOKUP(B203&amp;C203&amp;G203,#REF!,8,0),VLOOKUP(B203&amp;G203,#REF!,8,0)),0)</f>
        <v>0</v>
      </c>
      <c r="Q203" s="39" t="n">
        <f aca="false">N203-P203</f>
        <v>0</v>
      </c>
      <c r="R203" s="40" t="str">
        <f aca="false">IF(Q203&gt;=0%,"AOP",IF(Q203&gt;=-2%,"GM",IF(Q203&gt;=-6%,"MD","VP")))</f>
        <v>AOP</v>
      </c>
      <c r="S203" s="41" t="n">
        <f aca="false">K203*M203*(N203-P203)</f>
        <v>0</v>
      </c>
      <c r="T203" s="42" t="e">
        <f aca="false">IF(I203="USD",S203,S203/#REF!)</f>
        <v>#VALUE!</v>
      </c>
      <c r="U203" s="5" t="e">
        <f aca="false">IF(I203="USD",M203,M203/#REF!)</f>
        <v>#VALUE!</v>
      </c>
      <c r="V203" s="4"/>
      <c r="W203" s="4"/>
      <c r="X203" s="4"/>
      <c r="Y203" s="4" t="str">
        <f aca="false">B203&amp;C203&amp;F203&amp;H203</f>
        <v/>
      </c>
      <c r="Z203" s="4" t="str">
        <f aca="false">IF(Y203='Input - Bookings'!Q799,"OK","Check")</f>
        <v>OK</v>
      </c>
      <c r="AA203" s="4"/>
      <c r="AB203" s="50"/>
      <c r="AC203" s="50"/>
      <c r="AD203" s="4"/>
      <c r="AE203" s="4"/>
      <c r="AF203" s="4"/>
      <c r="AG203" s="54"/>
      <c r="AH203" s="54"/>
      <c r="AI203" s="4"/>
      <c r="AJ203" s="4"/>
      <c r="AK203" s="4"/>
      <c r="AL203" s="4"/>
      <c r="AM203" s="4"/>
      <c r="AN203" s="49"/>
      <c r="AO203" s="50"/>
      <c r="AP203" s="50"/>
      <c r="AQ203" s="50"/>
      <c r="AR203" s="4"/>
      <c r="AS203" s="4"/>
    </row>
    <row r="204" customFormat="false" ht="12.75" hidden="false" customHeight="true" outlineLevel="0" collapsed="false">
      <c r="A204" s="33"/>
      <c r="B204" s="34"/>
      <c r="C204" s="34"/>
      <c r="D204" s="35"/>
      <c r="E204" s="35"/>
      <c r="F204" s="35"/>
      <c r="G204" s="35"/>
      <c r="H204" s="35"/>
      <c r="I204" s="35"/>
      <c r="J204" s="36"/>
      <c r="K204" s="6"/>
      <c r="L204" s="5"/>
      <c r="M204" s="5"/>
      <c r="N204" s="37"/>
      <c r="O204" s="38"/>
      <c r="P204" s="39" t="n">
        <f aca="false">IFERROR(IF(OR(B204&amp;C204="PAU",B204&amp;C204="AIN"),VLOOKUP(B204&amp;C204&amp;G204,#REF!,8,0),VLOOKUP(B204&amp;G204,#REF!,8,0)),0)</f>
        <v>0</v>
      </c>
      <c r="Q204" s="39" t="n">
        <f aca="false">N204-P204</f>
        <v>0</v>
      </c>
      <c r="R204" s="40" t="str">
        <f aca="false">IF(Q204&gt;=0%,"AOP",IF(Q204&gt;=-2%,"GM",IF(Q204&gt;=-6%,"MD","VP")))</f>
        <v>AOP</v>
      </c>
      <c r="S204" s="41" t="n">
        <f aca="false">K204*M204*(N204-P204)</f>
        <v>0</v>
      </c>
      <c r="T204" s="42" t="e">
        <f aca="false">IF(I204="USD",S204,S204/#REF!)</f>
        <v>#VALUE!</v>
      </c>
      <c r="U204" s="5" t="e">
        <f aca="false">IF(I204="USD",M204,M204/#REF!)</f>
        <v>#VALUE!</v>
      </c>
      <c r="V204" s="4"/>
      <c r="W204" s="4"/>
      <c r="X204" s="4"/>
      <c r="Y204" s="4" t="str">
        <f aca="false">B204&amp;C204&amp;F204&amp;H204</f>
        <v/>
      </c>
      <c r="Z204" s="4" t="str">
        <f aca="false">IF(Y204='Input - Bookings'!Q800,"OK","Check")</f>
        <v>OK</v>
      </c>
      <c r="AA204" s="4"/>
      <c r="AB204" s="50"/>
      <c r="AC204" s="50"/>
      <c r="AD204" s="4"/>
      <c r="AE204" s="4"/>
      <c r="AF204" s="4"/>
      <c r="AG204" s="54"/>
      <c r="AH204" s="54"/>
      <c r="AI204" s="4"/>
      <c r="AJ204" s="4"/>
      <c r="AK204" s="4"/>
      <c r="AL204" s="4"/>
      <c r="AM204" s="4"/>
      <c r="AN204" s="49"/>
      <c r="AO204" s="50"/>
      <c r="AP204" s="50"/>
      <c r="AQ204" s="50"/>
      <c r="AR204" s="4"/>
      <c r="AS204" s="4"/>
    </row>
    <row r="205" customFormat="false" ht="12.75" hidden="false" customHeight="true" outlineLevel="0" collapsed="false">
      <c r="A205" s="33"/>
      <c r="B205" s="34"/>
      <c r="C205" s="34"/>
      <c r="D205" s="35"/>
      <c r="E205" s="35"/>
      <c r="F205" s="35"/>
      <c r="G205" s="35"/>
      <c r="H205" s="35"/>
      <c r="I205" s="35"/>
      <c r="J205" s="36"/>
      <c r="K205" s="6"/>
      <c r="L205" s="5"/>
      <c r="M205" s="5"/>
      <c r="N205" s="37"/>
      <c r="O205" s="38"/>
      <c r="P205" s="39" t="n">
        <f aca="false">IFERROR(IF(OR(B205&amp;C205="PAU",B205&amp;C205="AIN"),VLOOKUP(B205&amp;C205&amp;G205,#REF!,8,0),VLOOKUP(B205&amp;G205,#REF!,8,0)),0)</f>
        <v>0</v>
      </c>
      <c r="Q205" s="39" t="n">
        <f aca="false">N205-P205</f>
        <v>0</v>
      </c>
      <c r="R205" s="40" t="str">
        <f aca="false">IF(Q205&gt;=0%,"AOP",IF(Q205&gt;=-2%,"GM",IF(Q205&gt;=-6%,"MD","VP")))</f>
        <v>AOP</v>
      </c>
      <c r="S205" s="41" t="n">
        <f aca="false">K205*M205*(N205-P205)</f>
        <v>0</v>
      </c>
      <c r="T205" s="42" t="e">
        <f aca="false">IF(I205="USD",S205,S205/#REF!)</f>
        <v>#VALUE!</v>
      </c>
      <c r="U205" s="5" t="e">
        <f aca="false">IF(I205="USD",M205,M205/#REF!)</f>
        <v>#VALUE!</v>
      </c>
      <c r="V205" s="4"/>
      <c r="W205" s="4"/>
      <c r="X205" s="4"/>
      <c r="Y205" s="4" t="str">
        <f aca="false">B205&amp;C205&amp;F205&amp;H205</f>
        <v/>
      </c>
      <c r="Z205" s="4" t="str">
        <f aca="false">IF(Y205='Input - Bookings'!Q801,"OK","Check")</f>
        <v>OK</v>
      </c>
      <c r="AA205" s="4"/>
      <c r="AB205" s="50"/>
      <c r="AC205" s="50"/>
      <c r="AD205" s="4"/>
      <c r="AE205" s="4"/>
      <c r="AF205" s="4"/>
      <c r="AG205" s="54"/>
      <c r="AH205" s="54"/>
      <c r="AI205" s="4"/>
      <c r="AJ205" s="4"/>
      <c r="AK205" s="4"/>
      <c r="AL205" s="4"/>
      <c r="AM205" s="4"/>
      <c r="AN205" s="49"/>
      <c r="AO205" s="50"/>
      <c r="AP205" s="50"/>
      <c r="AQ205" s="50"/>
      <c r="AR205" s="4"/>
      <c r="AS205" s="4"/>
    </row>
    <row r="206" customFormat="false" ht="12.75" hidden="false" customHeight="true" outlineLevel="0" collapsed="false">
      <c r="A206" s="33"/>
      <c r="B206" s="34"/>
      <c r="C206" s="34"/>
      <c r="D206" s="35"/>
      <c r="E206" s="35"/>
      <c r="F206" s="35"/>
      <c r="G206" s="35"/>
      <c r="H206" s="35"/>
      <c r="I206" s="35"/>
      <c r="J206" s="36"/>
      <c r="K206" s="6"/>
      <c r="L206" s="5"/>
      <c r="M206" s="5"/>
      <c r="N206" s="37"/>
      <c r="O206" s="38"/>
      <c r="P206" s="39" t="n">
        <f aca="false">IFERROR(IF(OR(B206&amp;C206="PAU",B206&amp;C206="AIN"),VLOOKUP(B206&amp;C206&amp;G206,#REF!,8,0),VLOOKUP(B206&amp;G206,#REF!,8,0)),0)</f>
        <v>0</v>
      </c>
      <c r="Q206" s="39" t="n">
        <f aca="false">N206-P206</f>
        <v>0</v>
      </c>
      <c r="R206" s="40" t="str">
        <f aca="false">IF(Q206&gt;=0%,"AOP",IF(Q206&gt;=-2%,"GM",IF(Q206&gt;=-6%,"MD","VP")))</f>
        <v>AOP</v>
      </c>
      <c r="S206" s="41" t="n">
        <f aca="false">K206*M206*(N206-P206)</f>
        <v>0</v>
      </c>
      <c r="T206" s="42" t="e">
        <f aca="false">IF(I206="USD",S206,S206/#REF!)</f>
        <v>#VALUE!</v>
      </c>
      <c r="U206" s="5" t="e">
        <f aca="false">IF(I206="USD",M206,M206/#REF!)</f>
        <v>#VALUE!</v>
      </c>
      <c r="V206" s="4"/>
      <c r="W206" s="4"/>
      <c r="X206" s="4"/>
      <c r="Y206" s="4" t="str">
        <f aca="false">B206&amp;C206&amp;F206&amp;H206</f>
        <v/>
      </c>
      <c r="Z206" s="4" t="str">
        <f aca="false">IF(Y206='Input - Bookings'!Q802,"OK","Check")</f>
        <v>OK</v>
      </c>
      <c r="AA206" s="4"/>
      <c r="AB206" s="50"/>
      <c r="AC206" s="50"/>
      <c r="AD206" s="4"/>
      <c r="AE206" s="4"/>
      <c r="AF206" s="4"/>
      <c r="AG206" s="54"/>
      <c r="AH206" s="54"/>
      <c r="AI206" s="4"/>
      <c r="AJ206" s="4"/>
      <c r="AK206" s="4"/>
      <c r="AL206" s="4"/>
      <c r="AM206" s="4"/>
      <c r="AN206" s="49"/>
      <c r="AO206" s="50"/>
      <c r="AP206" s="50"/>
      <c r="AQ206" s="50"/>
      <c r="AR206" s="4"/>
      <c r="AS206" s="4"/>
    </row>
    <row r="207" customFormat="false" ht="12.75" hidden="false" customHeight="true" outlineLevel="0" collapsed="false">
      <c r="A207" s="33"/>
      <c r="B207" s="34"/>
      <c r="C207" s="34"/>
      <c r="D207" s="35"/>
      <c r="E207" s="35"/>
      <c r="F207" s="35"/>
      <c r="G207" s="35"/>
      <c r="H207" s="35"/>
      <c r="I207" s="35"/>
      <c r="J207" s="36"/>
      <c r="K207" s="6"/>
      <c r="L207" s="5"/>
      <c r="M207" s="5"/>
      <c r="N207" s="37"/>
      <c r="O207" s="38"/>
      <c r="P207" s="39" t="n">
        <f aca="false">IFERROR(IF(OR(B207&amp;C207="PAU",B207&amp;C207="AIN"),VLOOKUP(B207&amp;C207&amp;G207,#REF!,8,0),VLOOKUP(B207&amp;G207,#REF!,8,0)),0)</f>
        <v>0</v>
      </c>
      <c r="Q207" s="39" t="n">
        <f aca="false">N207-P207</f>
        <v>0</v>
      </c>
      <c r="R207" s="40" t="str">
        <f aca="false">IF(Q207&gt;=0%,"AOP",IF(Q207&gt;=-2%,"GM",IF(Q207&gt;=-6%,"MD","VP")))</f>
        <v>AOP</v>
      </c>
      <c r="S207" s="41" t="n">
        <f aca="false">K207*M207*(N207-P207)</f>
        <v>0</v>
      </c>
      <c r="T207" s="42" t="e">
        <f aca="false">IF(I207="USD",S207,S207/#REF!)</f>
        <v>#VALUE!</v>
      </c>
      <c r="U207" s="5" t="e">
        <f aca="false">IF(I207="USD",M207,M207/#REF!)</f>
        <v>#VALUE!</v>
      </c>
      <c r="V207" s="4"/>
      <c r="W207" s="4"/>
      <c r="X207" s="4"/>
      <c r="Y207" s="4" t="str">
        <f aca="false">B207&amp;C207&amp;F207&amp;H207</f>
        <v/>
      </c>
      <c r="Z207" s="4" t="str">
        <f aca="false">IF(Y207='Input - Bookings'!Q803,"OK","Check")</f>
        <v>OK</v>
      </c>
      <c r="AA207" s="4"/>
      <c r="AB207" s="50"/>
      <c r="AC207" s="50"/>
      <c r="AD207" s="4"/>
      <c r="AE207" s="4"/>
      <c r="AF207" s="4"/>
      <c r="AG207" s="54"/>
      <c r="AH207" s="54"/>
      <c r="AI207" s="4"/>
      <c r="AJ207" s="4"/>
      <c r="AK207" s="4"/>
      <c r="AL207" s="4"/>
      <c r="AM207" s="4"/>
      <c r="AN207" s="49"/>
      <c r="AO207" s="50"/>
      <c r="AP207" s="50"/>
      <c r="AQ207" s="50"/>
      <c r="AR207" s="4"/>
      <c r="AS207" s="4"/>
    </row>
    <row r="208" customFormat="false" ht="12.75" hidden="false" customHeight="true" outlineLevel="0" collapsed="false">
      <c r="A208" s="33"/>
      <c r="B208" s="34"/>
      <c r="C208" s="34"/>
      <c r="D208" s="35"/>
      <c r="E208" s="35"/>
      <c r="F208" s="35"/>
      <c r="G208" s="35"/>
      <c r="H208" s="35"/>
      <c r="I208" s="35"/>
      <c r="J208" s="36"/>
      <c r="K208" s="6"/>
      <c r="L208" s="5"/>
      <c r="M208" s="5"/>
      <c r="N208" s="37"/>
      <c r="O208" s="38"/>
      <c r="P208" s="39" t="n">
        <f aca="false">IFERROR(IF(OR(B208&amp;C208="PAU",B208&amp;C208="AIN"),VLOOKUP(B208&amp;C208&amp;G208,#REF!,8,0),VLOOKUP(B208&amp;G208,#REF!,8,0)),0)</f>
        <v>0</v>
      </c>
      <c r="Q208" s="39" t="n">
        <f aca="false">N208-P208</f>
        <v>0</v>
      </c>
      <c r="R208" s="40" t="str">
        <f aca="false">IF(Q208&gt;=0%,"AOP",IF(Q208&gt;=-2%,"GM",IF(Q208&gt;=-6%,"MD","VP")))</f>
        <v>AOP</v>
      </c>
      <c r="S208" s="41" t="n">
        <f aca="false">K208*M208*(N208-P208)</f>
        <v>0</v>
      </c>
      <c r="T208" s="42" t="e">
        <f aca="false">IF(I208="USD",S208,S208/#REF!)</f>
        <v>#VALUE!</v>
      </c>
      <c r="U208" s="5" t="e">
        <f aca="false">IF(I208="USD",M208,M208/#REF!)</f>
        <v>#VALUE!</v>
      </c>
      <c r="V208" s="4"/>
      <c r="W208" s="4"/>
      <c r="X208" s="4"/>
      <c r="Y208" s="4" t="str">
        <f aca="false">B208&amp;C208&amp;F208&amp;H208</f>
        <v/>
      </c>
      <c r="Z208" s="4" t="str">
        <f aca="false">IF(Y208='Input - Bookings'!Q804,"OK","Check")</f>
        <v>OK</v>
      </c>
      <c r="AA208" s="4"/>
      <c r="AB208" s="50"/>
      <c r="AC208" s="50"/>
      <c r="AD208" s="4"/>
      <c r="AE208" s="4"/>
      <c r="AF208" s="4"/>
      <c r="AG208" s="54"/>
      <c r="AH208" s="54"/>
      <c r="AI208" s="4"/>
      <c r="AJ208" s="4"/>
      <c r="AK208" s="4"/>
      <c r="AL208" s="4"/>
      <c r="AM208" s="4"/>
      <c r="AN208" s="49"/>
      <c r="AO208" s="50"/>
      <c r="AP208" s="50"/>
      <c r="AQ208" s="50"/>
      <c r="AR208" s="4"/>
      <c r="AS208" s="4"/>
    </row>
    <row r="209" customFormat="false" ht="12.75" hidden="false" customHeight="true" outlineLevel="0" collapsed="false">
      <c r="A209" s="33"/>
      <c r="B209" s="34"/>
      <c r="C209" s="34"/>
      <c r="D209" s="35"/>
      <c r="E209" s="35"/>
      <c r="F209" s="35"/>
      <c r="G209" s="35"/>
      <c r="H209" s="35"/>
      <c r="I209" s="35"/>
      <c r="J209" s="36"/>
      <c r="K209" s="6"/>
      <c r="L209" s="5"/>
      <c r="M209" s="5"/>
      <c r="N209" s="37"/>
      <c r="O209" s="38"/>
      <c r="P209" s="39" t="n">
        <f aca="false">IFERROR(IF(OR(B209&amp;C209="PAU",B209&amp;C209="AIN"),VLOOKUP(B209&amp;C209&amp;G209,#REF!,8,0),VLOOKUP(B209&amp;G209,#REF!,8,0)),0)</f>
        <v>0</v>
      </c>
      <c r="Q209" s="39" t="n">
        <f aca="false">N209-P209</f>
        <v>0</v>
      </c>
      <c r="R209" s="40" t="str">
        <f aca="false">IF(Q209&gt;=0%,"AOP",IF(Q209&gt;=-2%,"GM",IF(Q209&gt;=-6%,"MD","VP")))</f>
        <v>AOP</v>
      </c>
      <c r="S209" s="41" t="n">
        <f aca="false">K209*M209*(N209-P209)</f>
        <v>0</v>
      </c>
      <c r="T209" s="42" t="e">
        <f aca="false">IF(I209="USD",S209,S209/#REF!)</f>
        <v>#VALUE!</v>
      </c>
      <c r="U209" s="5" t="e">
        <f aca="false">IF(I209="USD",M209,M209/#REF!)</f>
        <v>#VALUE!</v>
      </c>
      <c r="V209" s="4"/>
      <c r="W209" s="4"/>
      <c r="X209" s="4"/>
      <c r="Y209" s="4" t="str">
        <f aca="false">B209&amp;C209&amp;F209&amp;H209</f>
        <v/>
      </c>
      <c r="Z209" s="4" t="str">
        <f aca="false">IF(Y209='Input - Bookings'!Q805,"OK","Check")</f>
        <v>OK</v>
      </c>
      <c r="AA209" s="4"/>
      <c r="AB209" s="50"/>
      <c r="AC209" s="50"/>
      <c r="AD209" s="4"/>
      <c r="AE209" s="4"/>
      <c r="AF209" s="4"/>
      <c r="AG209" s="54"/>
      <c r="AH209" s="54"/>
      <c r="AI209" s="4"/>
      <c r="AJ209" s="4"/>
      <c r="AK209" s="4"/>
      <c r="AL209" s="4"/>
      <c r="AM209" s="4"/>
      <c r="AN209" s="49"/>
      <c r="AO209" s="50"/>
      <c r="AP209" s="50"/>
      <c r="AQ209" s="50"/>
      <c r="AR209" s="4"/>
      <c r="AS209" s="4"/>
    </row>
    <row r="210" customFormat="false" ht="12.75" hidden="false" customHeight="true" outlineLevel="0" collapsed="false">
      <c r="A210" s="33"/>
      <c r="B210" s="34"/>
      <c r="C210" s="34"/>
      <c r="D210" s="35"/>
      <c r="E210" s="35"/>
      <c r="F210" s="35"/>
      <c r="G210" s="35"/>
      <c r="H210" s="35"/>
      <c r="I210" s="35"/>
      <c r="J210" s="36"/>
      <c r="K210" s="6"/>
      <c r="L210" s="5"/>
      <c r="M210" s="5"/>
      <c r="N210" s="37"/>
      <c r="O210" s="38"/>
      <c r="P210" s="39" t="n">
        <f aca="false">IFERROR(IF(OR(B210&amp;C210="PAU",B210&amp;C210="AIN"),VLOOKUP(B210&amp;C210&amp;G210,#REF!,8,0),VLOOKUP(B210&amp;G210,#REF!,8,0)),0)</f>
        <v>0</v>
      </c>
      <c r="Q210" s="39" t="n">
        <f aca="false">N210-P210</f>
        <v>0</v>
      </c>
      <c r="R210" s="40" t="str">
        <f aca="false">IF(Q210&gt;=0%,"AOP",IF(Q210&gt;=-2%,"GM",IF(Q210&gt;=-6%,"MD","VP")))</f>
        <v>AOP</v>
      </c>
      <c r="S210" s="41" t="n">
        <f aca="false">K210*M210*(N210-P210)</f>
        <v>0</v>
      </c>
      <c r="T210" s="42" t="e">
        <f aca="false">IF(I210="USD",S210,S210/#REF!)</f>
        <v>#VALUE!</v>
      </c>
      <c r="U210" s="5" t="e">
        <f aca="false">IF(I210="USD",M210,M210/#REF!)</f>
        <v>#VALUE!</v>
      </c>
      <c r="V210" s="4"/>
      <c r="W210" s="4"/>
      <c r="X210" s="4"/>
      <c r="Y210" s="4" t="str">
        <f aca="false">B210&amp;C210&amp;F210&amp;H210</f>
        <v/>
      </c>
      <c r="Z210" s="4" t="str">
        <f aca="false">IF(Y210='Input - Bookings'!Q806,"OK","Check")</f>
        <v>OK</v>
      </c>
      <c r="AA210" s="4"/>
      <c r="AB210" s="50"/>
      <c r="AC210" s="50"/>
      <c r="AD210" s="4"/>
      <c r="AE210" s="4"/>
      <c r="AF210" s="4"/>
      <c r="AG210" s="54"/>
      <c r="AH210" s="54"/>
      <c r="AI210" s="4"/>
      <c r="AJ210" s="4"/>
      <c r="AK210" s="4"/>
      <c r="AL210" s="4"/>
      <c r="AM210" s="4"/>
      <c r="AN210" s="49"/>
      <c r="AO210" s="50"/>
      <c r="AP210" s="50"/>
      <c r="AQ210" s="50"/>
      <c r="AR210" s="4"/>
      <c r="AS210" s="4"/>
    </row>
    <row r="211" customFormat="false" ht="12.75" hidden="false" customHeight="true" outlineLevel="0" collapsed="false">
      <c r="A211" s="33"/>
      <c r="B211" s="34"/>
      <c r="C211" s="34"/>
      <c r="D211" s="35"/>
      <c r="E211" s="35"/>
      <c r="F211" s="35"/>
      <c r="G211" s="35"/>
      <c r="H211" s="35"/>
      <c r="I211" s="35"/>
      <c r="J211" s="36"/>
      <c r="K211" s="6"/>
      <c r="L211" s="5"/>
      <c r="M211" s="5"/>
      <c r="N211" s="37"/>
      <c r="O211" s="38"/>
      <c r="P211" s="39" t="n">
        <f aca="false">IFERROR(IF(OR(B211&amp;C211="PAU",B211&amp;C211="AIN"),VLOOKUP(B211&amp;C211&amp;G211,#REF!,8,0),VLOOKUP(B211&amp;G211,#REF!,8,0)),0)</f>
        <v>0</v>
      </c>
      <c r="Q211" s="39" t="n">
        <f aca="false">N211-P211</f>
        <v>0</v>
      </c>
      <c r="R211" s="40" t="str">
        <f aca="false">IF(Q211&gt;=0%,"AOP",IF(Q211&gt;=-2%,"GM",IF(Q211&gt;=-6%,"MD","VP")))</f>
        <v>AOP</v>
      </c>
      <c r="S211" s="41" t="n">
        <f aca="false">K211*M211*(N211-P211)</f>
        <v>0</v>
      </c>
      <c r="T211" s="42" t="e">
        <f aca="false">IF(I211="USD",S211,S211/#REF!)</f>
        <v>#VALUE!</v>
      </c>
      <c r="U211" s="5" t="e">
        <f aca="false">IF(I211="USD",M211,M211/#REF!)</f>
        <v>#VALUE!</v>
      </c>
      <c r="V211" s="4"/>
      <c r="W211" s="4"/>
      <c r="X211" s="4"/>
      <c r="Y211" s="4" t="str">
        <f aca="false">B211&amp;C211&amp;F211&amp;H211</f>
        <v/>
      </c>
      <c r="Z211" s="4" t="str">
        <f aca="false">IF(Y211='Input - Bookings'!Q807,"OK","Check")</f>
        <v>OK</v>
      </c>
      <c r="AA211" s="4"/>
      <c r="AB211" s="50"/>
      <c r="AC211" s="50"/>
      <c r="AD211" s="4"/>
      <c r="AE211" s="4"/>
      <c r="AF211" s="4"/>
      <c r="AG211" s="54"/>
      <c r="AH211" s="54"/>
      <c r="AI211" s="4"/>
      <c r="AJ211" s="4"/>
      <c r="AK211" s="4"/>
      <c r="AL211" s="4"/>
      <c r="AM211" s="4"/>
      <c r="AN211" s="49"/>
      <c r="AO211" s="50"/>
      <c r="AP211" s="50"/>
      <c r="AQ211" s="50"/>
      <c r="AR211" s="4"/>
      <c r="AS211" s="4"/>
    </row>
    <row r="212" customFormat="false" ht="12.75" hidden="false" customHeight="true" outlineLevel="0" collapsed="false">
      <c r="A212" s="33"/>
      <c r="B212" s="34"/>
      <c r="C212" s="34"/>
      <c r="D212" s="35"/>
      <c r="E212" s="35"/>
      <c r="F212" s="35"/>
      <c r="G212" s="35"/>
      <c r="H212" s="35"/>
      <c r="I212" s="35"/>
      <c r="J212" s="36"/>
      <c r="K212" s="6"/>
      <c r="L212" s="5"/>
      <c r="M212" s="5"/>
      <c r="N212" s="37"/>
      <c r="O212" s="38"/>
      <c r="P212" s="39" t="n">
        <f aca="false">IFERROR(IF(OR(B212&amp;C212="PAU",B212&amp;C212="AIN"),VLOOKUP(B212&amp;C212&amp;G212,#REF!,8,0),VLOOKUP(B212&amp;G212,#REF!,8,0)),0)</f>
        <v>0</v>
      </c>
      <c r="Q212" s="39" t="n">
        <f aca="false">N212-P212</f>
        <v>0</v>
      </c>
      <c r="R212" s="40" t="str">
        <f aca="false">IF(Q212&gt;=0%,"AOP",IF(Q212&gt;=-2%,"GM",IF(Q212&gt;=-6%,"MD","VP")))</f>
        <v>AOP</v>
      </c>
      <c r="S212" s="41" t="n">
        <f aca="false">K212*M212*(N212-P212)</f>
        <v>0</v>
      </c>
      <c r="T212" s="42" t="e">
        <f aca="false">IF(I212="USD",S212,S212/#REF!)</f>
        <v>#VALUE!</v>
      </c>
      <c r="U212" s="5" t="e">
        <f aca="false">IF(I212="USD",M212,M212/#REF!)</f>
        <v>#VALUE!</v>
      </c>
      <c r="V212" s="4"/>
      <c r="W212" s="4"/>
      <c r="X212" s="4"/>
      <c r="Y212" s="4" t="str">
        <f aca="false">B212&amp;C212&amp;F212&amp;H212</f>
        <v/>
      </c>
      <c r="Z212" s="4" t="str">
        <f aca="false">IF(Y212='Input - Bookings'!Q808,"OK","Check")</f>
        <v>OK</v>
      </c>
      <c r="AA212" s="4"/>
      <c r="AB212" s="50"/>
      <c r="AC212" s="50"/>
      <c r="AD212" s="4"/>
      <c r="AE212" s="4"/>
      <c r="AF212" s="4"/>
      <c r="AG212" s="54"/>
      <c r="AH212" s="54"/>
      <c r="AI212" s="4"/>
      <c r="AJ212" s="4"/>
      <c r="AK212" s="4"/>
      <c r="AL212" s="4"/>
      <c r="AM212" s="4"/>
      <c r="AN212" s="49"/>
      <c r="AO212" s="50"/>
      <c r="AP212" s="50"/>
      <c r="AQ212" s="50"/>
      <c r="AR212" s="4"/>
      <c r="AS212" s="4"/>
    </row>
    <row r="213" customFormat="false" ht="12.75" hidden="false" customHeight="true" outlineLevel="0" collapsed="false">
      <c r="A213" s="33"/>
      <c r="B213" s="34"/>
      <c r="C213" s="34"/>
      <c r="D213" s="35"/>
      <c r="E213" s="35"/>
      <c r="F213" s="35"/>
      <c r="G213" s="35"/>
      <c r="H213" s="35"/>
      <c r="I213" s="35"/>
      <c r="J213" s="36"/>
      <c r="K213" s="6"/>
      <c r="L213" s="5"/>
      <c r="M213" s="5"/>
      <c r="N213" s="37"/>
      <c r="O213" s="38"/>
      <c r="P213" s="39" t="n">
        <f aca="false">IFERROR(IF(OR(B213&amp;C213="PAU",B213&amp;C213="AIN"),VLOOKUP(B213&amp;C213&amp;G213,#REF!,8,0),VLOOKUP(B213&amp;G213,#REF!,8,0)),0)</f>
        <v>0</v>
      </c>
      <c r="Q213" s="39" t="n">
        <f aca="false">N213-P213</f>
        <v>0</v>
      </c>
      <c r="R213" s="40" t="str">
        <f aca="false">IF(Q213&gt;=0%,"AOP",IF(Q213&gt;=-2%,"GM",IF(Q213&gt;=-6%,"MD","VP")))</f>
        <v>AOP</v>
      </c>
      <c r="S213" s="41" t="n">
        <f aca="false">K213*M213*(N213-P213)</f>
        <v>0</v>
      </c>
      <c r="T213" s="42" t="e">
        <f aca="false">IF(I213="USD",S213,S213/#REF!)</f>
        <v>#VALUE!</v>
      </c>
      <c r="U213" s="5" t="e">
        <f aca="false">IF(I213="USD",M213,M213/#REF!)</f>
        <v>#VALUE!</v>
      </c>
      <c r="V213" s="4"/>
      <c r="W213" s="4"/>
      <c r="X213" s="4"/>
      <c r="Y213" s="4" t="str">
        <f aca="false">B213&amp;C213&amp;F213&amp;H213</f>
        <v/>
      </c>
      <c r="Z213" s="4" t="str">
        <f aca="false">IF(Y213='Input - Bookings'!Q809,"OK","Check")</f>
        <v>OK</v>
      </c>
      <c r="AA213" s="4"/>
      <c r="AB213" s="50"/>
      <c r="AC213" s="50"/>
      <c r="AD213" s="4"/>
      <c r="AE213" s="4"/>
      <c r="AF213" s="4"/>
      <c r="AG213" s="54"/>
      <c r="AH213" s="54"/>
      <c r="AI213" s="4"/>
      <c r="AJ213" s="4"/>
      <c r="AK213" s="4"/>
      <c r="AL213" s="4"/>
      <c r="AM213" s="4"/>
      <c r="AN213" s="49"/>
      <c r="AO213" s="50"/>
      <c r="AP213" s="50"/>
      <c r="AQ213" s="50"/>
      <c r="AR213" s="4"/>
      <c r="AS213" s="4"/>
    </row>
    <row r="214" customFormat="false" ht="12.75" hidden="false" customHeight="true" outlineLevel="0" collapsed="false">
      <c r="A214" s="33"/>
      <c r="B214" s="34"/>
      <c r="C214" s="34"/>
      <c r="D214" s="35"/>
      <c r="E214" s="35"/>
      <c r="F214" s="35"/>
      <c r="G214" s="35"/>
      <c r="H214" s="35"/>
      <c r="I214" s="35"/>
      <c r="J214" s="36"/>
      <c r="K214" s="6"/>
      <c r="L214" s="5"/>
      <c r="M214" s="5"/>
      <c r="N214" s="37"/>
      <c r="O214" s="38"/>
      <c r="P214" s="39" t="n">
        <f aca="false">IFERROR(IF(OR(B214&amp;C214="PAU",B214&amp;C214="AIN"),VLOOKUP(B214&amp;C214&amp;G214,#REF!,8,0),VLOOKUP(B214&amp;G214,#REF!,8,0)),0)</f>
        <v>0</v>
      </c>
      <c r="Q214" s="39" t="n">
        <f aca="false">N214-P214</f>
        <v>0</v>
      </c>
      <c r="R214" s="40" t="str">
        <f aca="false">IF(Q214&gt;=0%,"AOP",IF(Q214&gt;=-2%,"GM",IF(Q214&gt;=-6%,"MD","VP")))</f>
        <v>AOP</v>
      </c>
      <c r="S214" s="41" t="n">
        <f aca="false">K214*M214*(N214-P214)</f>
        <v>0</v>
      </c>
      <c r="T214" s="42" t="e">
        <f aca="false">IF(I214="USD",S214,S214/#REF!)</f>
        <v>#VALUE!</v>
      </c>
      <c r="U214" s="5" t="e">
        <f aca="false">IF(I214="USD",M214,M214/#REF!)</f>
        <v>#VALUE!</v>
      </c>
      <c r="V214" s="4"/>
      <c r="W214" s="4"/>
      <c r="X214" s="4"/>
      <c r="Y214" s="4" t="str">
        <f aca="false">B214&amp;C214&amp;F214&amp;H214</f>
        <v/>
      </c>
      <c r="Z214" s="4" t="str">
        <f aca="false">IF(Y214='Input - Bookings'!Q810,"OK","Check")</f>
        <v>OK</v>
      </c>
      <c r="AA214" s="4"/>
      <c r="AB214" s="50"/>
      <c r="AC214" s="50"/>
      <c r="AD214" s="4"/>
      <c r="AE214" s="4"/>
      <c r="AF214" s="4"/>
      <c r="AG214" s="54"/>
      <c r="AH214" s="54"/>
      <c r="AI214" s="4"/>
      <c r="AJ214" s="4"/>
      <c r="AK214" s="4"/>
      <c r="AL214" s="4"/>
      <c r="AM214" s="4"/>
      <c r="AN214" s="49"/>
      <c r="AO214" s="50"/>
      <c r="AP214" s="50"/>
      <c r="AQ214" s="50"/>
      <c r="AR214" s="4"/>
      <c r="AS214" s="4"/>
    </row>
    <row r="215" customFormat="false" ht="12.75" hidden="false" customHeight="true" outlineLevel="0" collapsed="false">
      <c r="A215" s="33"/>
      <c r="B215" s="34"/>
      <c r="C215" s="34"/>
      <c r="D215" s="35"/>
      <c r="E215" s="35"/>
      <c r="F215" s="35"/>
      <c r="G215" s="35"/>
      <c r="H215" s="35"/>
      <c r="I215" s="35"/>
      <c r="J215" s="36"/>
      <c r="K215" s="6"/>
      <c r="L215" s="5"/>
      <c r="M215" s="5"/>
      <c r="N215" s="37"/>
      <c r="O215" s="38"/>
      <c r="P215" s="39" t="n">
        <f aca="false">IFERROR(IF(OR(B215&amp;C215="PAU",B215&amp;C215="AIN"),VLOOKUP(B215&amp;C215&amp;G215,#REF!,8,0),VLOOKUP(B215&amp;G215,#REF!,8,0)),0)</f>
        <v>0</v>
      </c>
      <c r="Q215" s="39" t="n">
        <f aca="false">N215-P215</f>
        <v>0</v>
      </c>
      <c r="R215" s="40" t="str">
        <f aca="false">IF(Q215&gt;=0%,"AOP",IF(Q215&gt;=-2%,"GM",IF(Q215&gt;=-6%,"MD","VP")))</f>
        <v>AOP</v>
      </c>
      <c r="S215" s="41" t="n">
        <f aca="false">K215*M215*(N215-P215)</f>
        <v>0</v>
      </c>
      <c r="T215" s="42" t="e">
        <f aca="false">IF(I215="USD",S215,S215/#REF!)</f>
        <v>#VALUE!</v>
      </c>
      <c r="U215" s="5" t="e">
        <f aca="false">IF(I215="USD",M215,M215/#REF!)</f>
        <v>#VALUE!</v>
      </c>
      <c r="V215" s="4"/>
      <c r="W215" s="4"/>
      <c r="X215" s="4"/>
      <c r="Y215" s="4" t="str">
        <f aca="false">B215&amp;C215&amp;F215&amp;H215</f>
        <v/>
      </c>
      <c r="Z215" s="4" t="str">
        <f aca="false">IF(Y215='Input - Bookings'!Q811,"OK","Check")</f>
        <v>OK</v>
      </c>
      <c r="AA215" s="4"/>
      <c r="AB215" s="50"/>
      <c r="AC215" s="50"/>
      <c r="AD215" s="4"/>
      <c r="AE215" s="4"/>
      <c r="AF215" s="4"/>
      <c r="AG215" s="54"/>
      <c r="AH215" s="54"/>
      <c r="AI215" s="4"/>
      <c r="AJ215" s="4"/>
      <c r="AK215" s="4"/>
      <c r="AL215" s="4"/>
      <c r="AM215" s="4"/>
      <c r="AN215" s="49"/>
      <c r="AO215" s="50"/>
      <c r="AP215" s="50"/>
      <c r="AQ215" s="50"/>
      <c r="AR215" s="4"/>
      <c r="AS215" s="4"/>
    </row>
    <row r="216" customFormat="false" ht="12.75" hidden="false" customHeight="true" outlineLevel="0" collapsed="false">
      <c r="A216" s="33"/>
      <c r="B216" s="34"/>
      <c r="C216" s="34"/>
      <c r="D216" s="35"/>
      <c r="E216" s="35"/>
      <c r="F216" s="35"/>
      <c r="G216" s="35"/>
      <c r="H216" s="35"/>
      <c r="I216" s="35"/>
      <c r="J216" s="36"/>
      <c r="K216" s="6"/>
      <c r="L216" s="5"/>
      <c r="M216" s="5"/>
      <c r="N216" s="37"/>
      <c r="O216" s="38"/>
      <c r="P216" s="39" t="n">
        <f aca="false">IFERROR(IF(OR(B216&amp;C216="PAU",B216&amp;C216="AIN"),VLOOKUP(B216&amp;C216&amp;G216,#REF!,8,0),VLOOKUP(B216&amp;G216,#REF!,8,0)),0)</f>
        <v>0</v>
      </c>
      <c r="Q216" s="39" t="n">
        <f aca="false">N216-P216</f>
        <v>0</v>
      </c>
      <c r="R216" s="40" t="str">
        <f aca="false">IF(Q216&gt;=0%,"AOP",IF(Q216&gt;=-2%,"GM",IF(Q216&gt;=-6%,"MD","VP")))</f>
        <v>AOP</v>
      </c>
      <c r="S216" s="41" t="n">
        <f aca="false">K216*M216*(N216-P216)</f>
        <v>0</v>
      </c>
      <c r="T216" s="42" t="e">
        <f aca="false">IF(I216="USD",S216,S216/#REF!)</f>
        <v>#VALUE!</v>
      </c>
      <c r="U216" s="5" t="e">
        <f aca="false">IF(I216="USD",M216,M216/#REF!)</f>
        <v>#VALUE!</v>
      </c>
      <c r="V216" s="4"/>
      <c r="W216" s="4"/>
      <c r="X216" s="4"/>
      <c r="Y216" s="4" t="str">
        <f aca="false">B216&amp;C216&amp;F216&amp;H216</f>
        <v/>
      </c>
      <c r="Z216" s="4" t="str">
        <f aca="false">IF(Y216='Input - Bookings'!Q812,"OK","Check")</f>
        <v>OK</v>
      </c>
      <c r="AA216" s="4"/>
      <c r="AB216" s="50"/>
      <c r="AC216" s="50"/>
      <c r="AD216" s="4"/>
      <c r="AE216" s="4"/>
      <c r="AF216" s="4"/>
      <c r="AG216" s="54"/>
      <c r="AH216" s="54"/>
      <c r="AI216" s="4"/>
      <c r="AJ216" s="4"/>
      <c r="AK216" s="4"/>
      <c r="AL216" s="4"/>
      <c r="AM216" s="4"/>
      <c r="AN216" s="49"/>
      <c r="AO216" s="50"/>
      <c r="AP216" s="50"/>
      <c r="AQ216" s="50"/>
      <c r="AR216" s="4"/>
      <c r="AS216" s="4"/>
    </row>
    <row r="217" customFormat="false" ht="12.75" hidden="false" customHeight="true" outlineLevel="0" collapsed="false">
      <c r="A217" s="33"/>
      <c r="B217" s="34"/>
      <c r="C217" s="34"/>
      <c r="D217" s="35"/>
      <c r="E217" s="35"/>
      <c r="F217" s="35"/>
      <c r="G217" s="35"/>
      <c r="H217" s="35"/>
      <c r="I217" s="35"/>
      <c r="J217" s="36"/>
      <c r="K217" s="6"/>
      <c r="L217" s="5"/>
      <c r="M217" s="5"/>
      <c r="N217" s="37"/>
      <c r="O217" s="38"/>
      <c r="P217" s="39" t="n">
        <f aca="false">IFERROR(IF(OR(B217&amp;C217="PAU",B217&amp;C217="AIN"),VLOOKUP(B217&amp;C217&amp;G217,#REF!,8,0),VLOOKUP(B217&amp;G217,#REF!,8,0)),0)</f>
        <v>0</v>
      </c>
      <c r="Q217" s="39" t="n">
        <f aca="false">N217-P217</f>
        <v>0</v>
      </c>
      <c r="R217" s="40" t="str">
        <f aca="false">IF(Q217&gt;=0%,"AOP",IF(Q217&gt;=-2%,"GM",IF(Q217&gt;=-6%,"MD","VP")))</f>
        <v>AOP</v>
      </c>
      <c r="S217" s="41" t="n">
        <f aca="false">K217*M217*(N217-P217)</f>
        <v>0</v>
      </c>
      <c r="T217" s="42" t="e">
        <f aca="false">IF(I217="USD",S217,S217/#REF!)</f>
        <v>#VALUE!</v>
      </c>
      <c r="U217" s="5" t="e">
        <f aca="false">IF(I217="USD",M217,M217/#REF!)</f>
        <v>#VALUE!</v>
      </c>
      <c r="V217" s="4"/>
      <c r="W217" s="4"/>
      <c r="X217" s="4"/>
      <c r="Y217" s="4" t="str">
        <f aca="false">B217&amp;C217&amp;F217&amp;H217</f>
        <v/>
      </c>
      <c r="Z217" s="4" t="str">
        <f aca="false">IF(Y217='Input - Bookings'!Q813,"OK","Check")</f>
        <v>OK</v>
      </c>
      <c r="AA217" s="4"/>
      <c r="AB217" s="50"/>
      <c r="AC217" s="50"/>
      <c r="AD217" s="4"/>
      <c r="AE217" s="4"/>
      <c r="AF217" s="4"/>
      <c r="AG217" s="54"/>
      <c r="AH217" s="54"/>
      <c r="AI217" s="4"/>
      <c r="AJ217" s="4"/>
      <c r="AK217" s="4"/>
      <c r="AL217" s="4"/>
      <c r="AM217" s="4"/>
      <c r="AN217" s="49"/>
      <c r="AO217" s="50"/>
      <c r="AP217" s="50"/>
      <c r="AQ217" s="50"/>
      <c r="AR217" s="4"/>
      <c r="AS217" s="4"/>
    </row>
    <row r="218" customFormat="false" ht="12.75" hidden="false" customHeight="true" outlineLevel="0" collapsed="false">
      <c r="A218" s="33"/>
      <c r="B218" s="34"/>
      <c r="C218" s="34"/>
      <c r="D218" s="35"/>
      <c r="E218" s="35"/>
      <c r="F218" s="35"/>
      <c r="G218" s="35"/>
      <c r="H218" s="35"/>
      <c r="I218" s="35"/>
      <c r="J218" s="36"/>
      <c r="K218" s="6"/>
      <c r="L218" s="5"/>
      <c r="M218" s="5"/>
      <c r="N218" s="37"/>
      <c r="O218" s="38"/>
      <c r="P218" s="39" t="n">
        <f aca="false">IFERROR(IF(OR(B218&amp;C218="PAU",B218&amp;C218="AIN"),VLOOKUP(B218&amp;C218&amp;G218,#REF!,8,0),VLOOKUP(B218&amp;G218,#REF!,8,0)),0)</f>
        <v>0</v>
      </c>
      <c r="Q218" s="39" t="n">
        <f aca="false">N218-P218</f>
        <v>0</v>
      </c>
      <c r="R218" s="40" t="str">
        <f aca="false">IF(Q218&gt;=0%,"AOP",IF(Q218&gt;=-2%,"GM",IF(Q218&gt;=-6%,"MD","VP")))</f>
        <v>AOP</v>
      </c>
      <c r="S218" s="41" t="n">
        <f aca="false">K218*M218*(N218-P218)</f>
        <v>0</v>
      </c>
      <c r="T218" s="42" t="e">
        <f aca="false">IF(I218="USD",S218,S218/#REF!)</f>
        <v>#VALUE!</v>
      </c>
      <c r="U218" s="5" t="e">
        <f aca="false">IF(I218="USD",M218,M218/#REF!)</f>
        <v>#VALUE!</v>
      </c>
      <c r="V218" s="4"/>
      <c r="W218" s="4"/>
      <c r="X218" s="4"/>
      <c r="Y218" s="4" t="str">
        <f aca="false">B218&amp;C218&amp;F218&amp;H218</f>
        <v/>
      </c>
      <c r="Z218" s="4" t="str">
        <f aca="false">IF(Y218='Input - Bookings'!Q814,"OK","Check")</f>
        <v>OK</v>
      </c>
      <c r="AA218" s="4"/>
      <c r="AB218" s="50"/>
      <c r="AC218" s="50"/>
      <c r="AD218" s="4"/>
      <c r="AE218" s="4"/>
      <c r="AF218" s="4"/>
      <c r="AG218" s="54"/>
      <c r="AH218" s="54"/>
      <c r="AI218" s="4"/>
      <c r="AJ218" s="4"/>
      <c r="AK218" s="4"/>
      <c r="AL218" s="4"/>
      <c r="AM218" s="4"/>
      <c r="AN218" s="49"/>
      <c r="AO218" s="50"/>
      <c r="AP218" s="50"/>
      <c r="AQ218" s="50"/>
      <c r="AR218" s="4"/>
      <c r="AS218" s="4"/>
    </row>
    <row r="219" customFormat="false" ht="12.75" hidden="false" customHeight="true" outlineLevel="0" collapsed="false">
      <c r="A219" s="33"/>
      <c r="B219" s="34"/>
      <c r="C219" s="34"/>
      <c r="D219" s="35"/>
      <c r="E219" s="35"/>
      <c r="F219" s="35"/>
      <c r="G219" s="35"/>
      <c r="H219" s="35"/>
      <c r="I219" s="35"/>
      <c r="J219" s="36"/>
      <c r="K219" s="6"/>
      <c r="L219" s="5"/>
      <c r="M219" s="5"/>
      <c r="N219" s="37"/>
      <c r="O219" s="38"/>
      <c r="P219" s="39" t="n">
        <f aca="false">IFERROR(IF(OR(B219&amp;C219="PAU",B219&amp;C219="AIN"),VLOOKUP(B219&amp;C219&amp;G219,#REF!,8,0),VLOOKUP(B219&amp;G219,#REF!,8,0)),0)</f>
        <v>0</v>
      </c>
      <c r="Q219" s="39" t="n">
        <f aca="false">N219-P219</f>
        <v>0</v>
      </c>
      <c r="R219" s="40" t="str">
        <f aca="false">IF(Q219&gt;=0%,"AOP",IF(Q219&gt;=-2%,"GM",IF(Q219&gt;=-6%,"MD","VP")))</f>
        <v>AOP</v>
      </c>
      <c r="S219" s="41" t="n">
        <f aca="false">K219*M219*(N219-P219)</f>
        <v>0</v>
      </c>
      <c r="T219" s="42" t="e">
        <f aca="false">IF(I219="USD",S219,S219/#REF!)</f>
        <v>#VALUE!</v>
      </c>
      <c r="U219" s="5" t="e">
        <f aca="false">IF(I219="USD",M219,M219/#REF!)</f>
        <v>#VALUE!</v>
      </c>
      <c r="V219" s="4"/>
      <c r="W219" s="4"/>
      <c r="X219" s="4"/>
      <c r="Y219" s="4" t="str">
        <f aca="false">B219&amp;C219&amp;F219&amp;H219</f>
        <v/>
      </c>
      <c r="Z219" s="4" t="str">
        <f aca="false">IF(Y219='Input - Bookings'!Q815,"OK","Check")</f>
        <v>OK</v>
      </c>
      <c r="AA219" s="4"/>
      <c r="AB219" s="50"/>
      <c r="AC219" s="50"/>
      <c r="AD219" s="4"/>
      <c r="AE219" s="4"/>
      <c r="AF219" s="4"/>
      <c r="AG219" s="54"/>
      <c r="AH219" s="54"/>
      <c r="AI219" s="4"/>
      <c r="AJ219" s="4"/>
      <c r="AK219" s="4"/>
      <c r="AL219" s="4"/>
      <c r="AM219" s="4"/>
      <c r="AN219" s="49"/>
      <c r="AO219" s="50"/>
      <c r="AP219" s="50"/>
      <c r="AQ219" s="50"/>
      <c r="AR219" s="4"/>
      <c r="AS219" s="4"/>
    </row>
    <row r="220" customFormat="false" ht="12.75" hidden="false" customHeight="true" outlineLevel="0" collapsed="false">
      <c r="A220" s="33"/>
      <c r="B220" s="34"/>
      <c r="C220" s="34"/>
      <c r="D220" s="35"/>
      <c r="E220" s="35"/>
      <c r="F220" s="35"/>
      <c r="G220" s="35"/>
      <c r="H220" s="35"/>
      <c r="I220" s="35"/>
      <c r="J220" s="36"/>
      <c r="K220" s="6"/>
      <c r="L220" s="5"/>
      <c r="M220" s="5"/>
      <c r="N220" s="37"/>
      <c r="O220" s="38"/>
      <c r="P220" s="39" t="n">
        <f aca="false">IFERROR(IF(OR(B220&amp;C220="PAU",B220&amp;C220="AIN"),VLOOKUP(B220&amp;C220&amp;G220,#REF!,8,0),VLOOKUP(B220&amp;G220,#REF!,8,0)),0)</f>
        <v>0</v>
      </c>
      <c r="Q220" s="39" t="n">
        <f aca="false">N220-P220</f>
        <v>0</v>
      </c>
      <c r="R220" s="40" t="str">
        <f aca="false">IF(Q220&gt;=0%,"AOP",IF(Q220&gt;=-2%,"GM",IF(Q220&gt;=-6%,"MD","VP")))</f>
        <v>AOP</v>
      </c>
      <c r="S220" s="41" t="n">
        <f aca="false">K220*M220*(N220-P220)</f>
        <v>0</v>
      </c>
      <c r="T220" s="42" t="e">
        <f aca="false">IF(I220="USD",S220,S220/#REF!)</f>
        <v>#VALUE!</v>
      </c>
      <c r="U220" s="5" t="e">
        <f aca="false">IF(I220="USD",M220,M220/#REF!)</f>
        <v>#VALUE!</v>
      </c>
      <c r="V220" s="4"/>
      <c r="W220" s="4"/>
      <c r="X220" s="4"/>
      <c r="Y220" s="4" t="str">
        <f aca="false">B220&amp;C220&amp;F220&amp;H220</f>
        <v/>
      </c>
      <c r="Z220" s="4" t="str">
        <f aca="false">IF(Y220='Input - Bookings'!Q816,"OK","Check")</f>
        <v>OK</v>
      </c>
      <c r="AA220" s="4"/>
      <c r="AB220" s="50"/>
      <c r="AC220" s="50"/>
      <c r="AD220" s="4"/>
      <c r="AE220" s="4"/>
      <c r="AF220" s="4"/>
      <c r="AG220" s="54"/>
      <c r="AH220" s="54"/>
      <c r="AI220" s="4"/>
      <c r="AJ220" s="4"/>
      <c r="AK220" s="4"/>
      <c r="AL220" s="4"/>
      <c r="AM220" s="4"/>
      <c r="AN220" s="49"/>
      <c r="AO220" s="50"/>
      <c r="AP220" s="50"/>
      <c r="AQ220" s="50"/>
      <c r="AR220" s="4"/>
      <c r="AS220" s="4"/>
    </row>
    <row r="221" customFormat="false" ht="12.75" hidden="false" customHeight="true" outlineLevel="0" collapsed="false">
      <c r="A221" s="33"/>
      <c r="B221" s="34"/>
      <c r="C221" s="34"/>
      <c r="D221" s="35"/>
      <c r="E221" s="35"/>
      <c r="F221" s="35"/>
      <c r="G221" s="35"/>
      <c r="H221" s="35"/>
      <c r="I221" s="35"/>
      <c r="J221" s="36"/>
      <c r="K221" s="6"/>
      <c r="L221" s="5"/>
      <c r="M221" s="5"/>
      <c r="N221" s="37"/>
      <c r="O221" s="38"/>
      <c r="P221" s="39" t="n">
        <f aca="false">IFERROR(IF(OR(B221&amp;C221="PAU",B221&amp;C221="AIN"),VLOOKUP(B221&amp;C221&amp;G221,#REF!,8,0),VLOOKUP(B221&amp;G221,#REF!,8,0)),0)</f>
        <v>0</v>
      </c>
      <c r="Q221" s="39" t="n">
        <f aca="false">N221-P221</f>
        <v>0</v>
      </c>
      <c r="R221" s="40" t="str">
        <f aca="false">IF(Q221&gt;=0%,"AOP",IF(Q221&gt;=-2%,"GM",IF(Q221&gt;=-6%,"MD","VP")))</f>
        <v>AOP</v>
      </c>
      <c r="S221" s="41" t="n">
        <f aca="false">K221*M221*(N221-P221)</f>
        <v>0</v>
      </c>
      <c r="T221" s="42" t="e">
        <f aca="false">IF(I221="USD",S221,S221/#REF!)</f>
        <v>#VALUE!</v>
      </c>
      <c r="U221" s="5" t="e">
        <f aca="false">IF(I221="USD",M221,M221/#REF!)</f>
        <v>#VALUE!</v>
      </c>
      <c r="V221" s="4"/>
      <c r="W221" s="4"/>
      <c r="X221" s="4"/>
      <c r="Y221" s="4" t="str">
        <f aca="false">B221&amp;C221&amp;F221&amp;H221</f>
        <v/>
      </c>
      <c r="Z221" s="4" t="str">
        <f aca="false">IF(Y221='Input - Bookings'!Q817,"OK","Check")</f>
        <v>OK</v>
      </c>
      <c r="AA221" s="4"/>
      <c r="AB221" s="50"/>
      <c r="AC221" s="50"/>
      <c r="AD221" s="4"/>
      <c r="AE221" s="4"/>
      <c r="AF221" s="4"/>
      <c r="AG221" s="54"/>
      <c r="AH221" s="54"/>
      <c r="AI221" s="4"/>
      <c r="AJ221" s="4"/>
      <c r="AK221" s="4"/>
      <c r="AL221" s="4"/>
      <c r="AM221" s="4"/>
      <c r="AN221" s="49"/>
      <c r="AO221" s="50"/>
      <c r="AP221" s="50"/>
      <c r="AQ221" s="50"/>
      <c r="AR221" s="4"/>
      <c r="AS221" s="4"/>
    </row>
    <row r="222" customFormat="false" ht="12.75" hidden="false" customHeight="true" outlineLevel="0" collapsed="false">
      <c r="A222" s="33"/>
      <c r="B222" s="34"/>
      <c r="C222" s="34"/>
      <c r="D222" s="35"/>
      <c r="E222" s="35"/>
      <c r="F222" s="35"/>
      <c r="G222" s="35"/>
      <c r="H222" s="35"/>
      <c r="I222" s="35"/>
      <c r="J222" s="36"/>
      <c r="K222" s="6"/>
      <c r="L222" s="5"/>
      <c r="M222" s="5"/>
      <c r="N222" s="37"/>
      <c r="O222" s="38"/>
      <c r="P222" s="39" t="n">
        <f aca="false">IFERROR(IF(OR(B222&amp;C222="PAU",B222&amp;C222="AIN"),VLOOKUP(B222&amp;C222&amp;G222,#REF!,8,0),VLOOKUP(B222&amp;G222,#REF!,8,0)),0)</f>
        <v>0</v>
      </c>
      <c r="Q222" s="39" t="n">
        <f aca="false">N222-P222</f>
        <v>0</v>
      </c>
      <c r="R222" s="40" t="str">
        <f aca="false">IF(Q222&gt;=0%,"AOP",IF(Q222&gt;=-2%,"GM",IF(Q222&gt;=-6%,"MD","VP")))</f>
        <v>AOP</v>
      </c>
      <c r="S222" s="41" t="n">
        <f aca="false">K222*M222*(N222-P222)</f>
        <v>0</v>
      </c>
      <c r="T222" s="42" t="e">
        <f aca="false">IF(I222="USD",S222,S222/#REF!)</f>
        <v>#VALUE!</v>
      </c>
      <c r="U222" s="5" t="e">
        <f aca="false">IF(I222="USD",M222,M222/#REF!)</f>
        <v>#VALUE!</v>
      </c>
      <c r="V222" s="4"/>
      <c r="W222" s="4"/>
      <c r="X222" s="4"/>
      <c r="Y222" s="4" t="str">
        <f aca="false">B222&amp;C222&amp;F222&amp;H222</f>
        <v/>
      </c>
      <c r="Z222" s="4" t="str">
        <f aca="false">IF(Y222='Input - Bookings'!Q818,"OK","Check")</f>
        <v>OK</v>
      </c>
      <c r="AA222" s="4"/>
      <c r="AB222" s="50"/>
      <c r="AC222" s="50"/>
      <c r="AD222" s="4"/>
      <c r="AE222" s="4"/>
      <c r="AF222" s="4"/>
      <c r="AG222" s="54"/>
      <c r="AH222" s="54"/>
      <c r="AI222" s="4"/>
      <c r="AJ222" s="4"/>
      <c r="AK222" s="4"/>
      <c r="AL222" s="4"/>
      <c r="AM222" s="4"/>
      <c r="AN222" s="49"/>
      <c r="AO222" s="50"/>
      <c r="AP222" s="50"/>
      <c r="AQ222" s="50"/>
      <c r="AR222" s="4"/>
      <c r="AS222" s="4"/>
    </row>
    <row r="223" customFormat="false" ht="12.75" hidden="false" customHeight="true" outlineLevel="0" collapsed="false">
      <c r="A223" s="33"/>
      <c r="B223" s="34"/>
      <c r="C223" s="34"/>
      <c r="D223" s="35"/>
      <c r="E223" s="35"/>
      <c r="F223" s="35"/>
      <c r="G223" s="35"/>
      <c r="H223" s="35"/>
      <c r="I223" s="35"/>
      <c r="J223" s="36"/>
      <c r="K223" s="6"/>
      <c r="L223" s="5"/>
      <c r="M223" s="5"/>
      <c r="N223" s="37"/>
      <c r="O223" s="38"/>
      <c r="P223" s="39" t="n">
        <f aca="false">IFERROR(IF(OR(B223&amp;C223="PAU",B223&amp;C223="AIN"),VLOOKUP(B223&amp;C223&amp;G223,#REF!,8,0),VLOOKUP(B223&amp;G223,#REF!,8,0)),0)</f>
        <v>0</v>
      </c>
      <c r="Q223" s="39" t="n">
        <f aca="false">N223-P223</f>
        <v>0</v>
      </c>
      <c r="R223" s="40" t="str">
        <f aca="false">IF(Q223&gt;=0%,"AOP",IF(Q223&gt;=-2%,"GM",IF(Q223&gt;=-6%,"MD","VP")))</f>
        <v>AOP</v>
      </c>
      <c r="S223" s="41" t="n">
        <f aca="false">K223*M223*(N223-P223)</f>
        <v>0</v>
      </c>
      <c r="T223" s="42" t="e">
        <f aca="false">IF(I223="USD",S223,S223/#REF!)</f>
        <v>#VALUE!</v>
      </c>
      <c r="U223" s="5" t="e">
        <f aca="false">IF(I223="USD",M223,M223/#REF!)</f>
        <v>#VALUE!</v>
      </c>
      <c r="V223" s="4"/>
      <c r="W223" s="4"/>
      <c r="X223" s="4"/>
      <c r="Y223" s="4" t="str">
        <f aca="false">B223&amp;C223&amp;F223&amp;H223</f>
        <v/>
      </c>
      <c r="Z223" s="4" t="str">
        <f aca="false">IF(Y223='Input - Bookings'!Q819,"OK","Check")</f>
        <v>OK</v>
      </c>
      <c r="AA223" s="4"/>
      <c r="AB223" s="50"/>
      <c r="AC223" s="50"/>
      <c r="AD223" s="4"/>
      <c r="AE223" s="4"/>
      <c r="AF223" s="4"/>
      <c r="AG223" s="54"/>
      <c r="AH223" s="54"/>
      <c r="AI223" s="4"/>
      <c r="AJ223" s="4"/>
      <c r="AK223" s="4"/>
      <c r="AL223" s="4"/>
      <c r="AM223" s="4"/>
      <c r="AN223" s="49"/>
      <c r="AO223" s="50"/>
      <c r="AP223" s="50"/>
      <c r="AQ223" s="50"/>
      <c r="AR223" s="4"/>
      <c r="AS223" s="4"/>
    </row>
    <row r="224" customFormat="false" ht="12.75" hidden="false" customHeight="true" outlineLevel="0" collapsed="false">
      <c r="A224" s="33"/>
      <c r="B224" s="34"/>
      <c r="C224" s="34"/>
      <c r="D224" s="35"/>
      <c r="E224" s="35"/>
      <c r="F224" s="35"/>
      <c r="G224" s="35"/>
      <c r="H224" s="35"/>
      <c r="I224" s="35"/>
      <c r="J224" s="36"/>
      <c r="K224" s="6"/>
      <c r="L224" s="5"/>
      <c r="M224" s="5"/>
      <c r="N224" s="37"/>
      <c r="O224" s="38"/>
      <c r="P224" s="39" t="n">
        <f aca="false">IFERROR(IF(OR(B224&amp;C224="PAU",B224&amp;C224="AIN"),VLOOKUP(B224&amp;C224&amp;G224,#REF!,8,0),VLOOKUP(B224&amp;G224,#REF!,8,0)),0)</f>
        <v>0</v>
      </c>
      <c r="Q224" s="39" t="n">
        <f aca="false">N224-P224</f>
        <v>0</v>
      </c>
      <c r="R224" s="40" t="str">
        <f aca="false">IF(Q224&gt;=0%,"AOP",IF(Q224&gt;=-2%,"GM",IF(Q224&gt;=-6%,"MD","VP")))</f>
        <v>AOP</v>
      </c>
      <c r="S224" s="41" t="n">
        <f aca="false">K224*M224*(N224-P224)</f>
        <v>0</v>
      </c>
      <c r="T224" s="42" t="e">
        <f aca="false">IF(I224="USD",S224,S224/#REF!)</f>
        <v>#VALUE!</v>
      </c>
      <c r="U224" s="5" t="e">
        <f aca="false">IF(I224="USD",M224,M224/#REF!)</f>
        <v>#VALUE!</v>
      </c>
      <c r="V224" s="4"/>
      <c r="W224" s="4"/>
      <c r="X224" s="4"/>
      <c r="Y224" s="4" t="str">
        <f aca="false">B224&amp;C224&amp;F224&amp;H224</f>
        <v/>
      </c>
      <c r="Z224" s="4" t="str">
        <f aca="false">IF(Y224='Input - Bookings'!Q820,"OK","Check")</f>
        <v>OK</v>
      </c>
      <c r="AA224" s="4"/>
      <c r="AB224" s="50"/>
      <c r="AC224" s="50"/>
      <c r="AD224" s="4"/>
      <c r="AE224" s="4"/>
      <c r="AF224" s="4"/>
      <c r="AG224" s="54"/>
      <c r="AH224" s="54"/>
      <c r="AI224" s="4"/>
      <c r="AJ224" s="4"/>
      <c r="AK224" s="4"/>
      <c r="AL224" s="4"/>
      <c r="AM224" s="4"/>
      <c r="AN224" s="49"/>
      <c r="AO224" s="50"/>
      <c r="AP224" s="50"/>
      <c r="AQ224" s="50"/>
      <c r="AR224" s="4"/>
      <c r="AS224" s="4"/>
    </row>
    <row r="225" customFormat="false" ht="12.75" hidden="false" customHeight="true" outlineLevel="0" collapsed="false">
      <c r="A225" s="33"/>
      <c r="B225" s="34"/>
      <c r="C225" s="34"/>
      <c r="D225" s="35"/>
      <c r="E225" s="35"/>
      <c r="F225" s="35"/>
      <c r="G225" s="35"/>
      <c r="H225" s="35"/>
      <c r="I225" s="35"/>
      <c r="J225" s="36"/>
      <c r="K225" s="6"/>
      <c r="L225" s="5"/>
      <c r="M225" s="5"/>
      <c r="N225" s="37"/>
      <c r="O225" s="38"/>
      <c r="P225" s="39" t="n">
        <f aca="false">IFERROR(IF(OR(B225&amp;C225="PAU",B225&amp;C225="AIN"),VLOOKUP(B225&amp;C225&amp;G225,#REF!,8,0),VLOOKUP(B225&amp;G225,#REF!,8,0)),0)</f>
        <v>0</v>
      </c>
      <c r="Q225" s="39" t="n">
        <f aca="false">N225-P225</f>
        <v>0</v>
      </c>
      <c r="R225" s="40" t="str">
        <f aca="false">IF(Q225&gt;=0%,"AOP",IF(Q225&gt;=-2%,"GM",IF(Q225&gt;=-6%,"MD","VP")))</f>
        <v>AOP</v>
      </c>
      <c r="S225" s="41" t="n">
        <f aca="false">K225*M225*(N225-P225)</f>
        <v>0</v>
      </c>
      <c r="T225" s="42" t="e">
        <f aca="false">IF(I225="USD",S225,S225/#REF!)</f>
        <v>#VALUE!</v>
      </c>
      <c r="U225" s="5" t="e">
        <f aca="false">IF(I225="USD",M225,M225/#REF!)</f>
        <v>#VALUE!</v>
      </c>
      <c r="V225" s="4"/>
      <c r="W225" s="4"/>
      <c r="X225" s="4"/>
      <c r="Y225" s="4" t="str">
        <f aca="false">B225&amp;C225&amp;F225&amp;H225</f>
        <v/>
      </c>
      <c r="Z225" s="4" t="str">
        <f aca="false">IF(Y225='Input - Bookings'!Q821,"OK","Check")</f>
        <v>OK</v>
      </c>
      <c r="AA225" s="4"/>
      <c r="AB225" s="50"/>
      <c r="AC225" s="50"/>
      <c r="AD225" s="4"/>
      <c r="AE225" s="4"/>
      <c r="AF225" s="4"/>
      <c r="AG225" s="54"/>
      <c r="AH225" s="54"/>
      <c r="AI225" s="4"/>
      <c r="AJ225" s="4"/>
      <c r="AK225" s="4"/>
      <c r="AL225" s="4"/>
      <c r="AM225" s="4"/>
      <c r="AN225" s="49"/>
      <c r="AO225" s="50"/>
      <c r="AP225" s="50"/>
      <c r="AQ225" s="50"/>
      <c r="AR225" s="4"/>
      <c r="AS225" s="4"/>
    </row>
    <row r="226" customFormat="false" ht="12.75" hidden="false" customHeight="true" outlineLevel="0" collapsed="false">
      <c r="A226" s="33"/>
      <c r="B226" s="34"/>
      <c r="C226" s="34"/>
      <c r="D226" s="35"/>
      <c r="E226" s="35"/>
      <c r="F226" s="35"/>
      <c r="G226" s="35"/>
      <c r="H226" s="35"/>
      <c r="I226" s="35"/>
      <c r="J226" s="36"/>
      <c r="K226" s="6"/>
      <c r="L226" s="5"/>
      <c r="M226" s="5"/>
      <c r="N226" s="37"/>
      <c r="O226" s="38"/>
      <c r="P226" s="39" t="n">
        <f aca="false">IFERROR(IF(OR(B226&amp;C226="PAU",B226&amp;C226="AIN"),VLOOKUP(B226&amp;C226&amp;G226,#REF!,8,0),VLOOKUP(B226&amp;G226,#REF!,8,0)),0)</f>
        <v>0</v>
      </c>
      <c r="Q226" s="39" t="n">
        <f aca="false">N226-P226</f>
        <v>0</v>
      </c>
      <c r="R226" s="40" t="str">
        <f aca="false">IF(Q226&gt;=0%,"AOP",IF(Q226&gt;=-2%,"GM",IF(Q226&gt;=-6%,"MD","VP")))</f>
        <v>AOP</v>
      </c>
      <c r="S226" s="41" t="n">
        <f aca="false">K226*M226*(N226-P226)</f>
        <v>0</v>
      </c>
      <c r="T226" s="42" t="e">
        <f aca="false">IF(I226="USD",S226,S226/#REF!)</f>
        <v>#VALUE!</v>
      </c>
      <c r="U226" s="5" t="e">
        <f aca="false">IF(I226="USD",M226,M226/#REF!)</f>
        <v>#VALUE!</v>
      </c>
      <c r="V226" s="4"/>
      <c r="W226" s="4"/>
      <c r="X226" s="4"/>
      <c r="Y226" s="4" t="str">
        <f aca="false">B226&amp;C226&amp;F226&amp;H226</f>
        <v/>
      </c>
      <c r="Z226" s="4" t="str">
        <f aca="false">IF(Y226='Input - Bookings'!Q822,"OK","Check")</f>
        <v>OK</v>
      </c>
      <c r="AA226" s="4"/>
      <c r="AB226" s="50"/>
      <c r="AC226" s="50"/>
      <c r="AD226" s="4"/>
      <c r="AE226" s="4"/>
      <c r="AF226" s="4"/>
      <c r="AG226" s="54"/>
      <c r="AH226" s="54"/>
      <c r="AI226" s="4"/>
      <c r="AJ226" s="4"/>
      <c r="AK226" s="4"/>
      <c r="AL226" s="4"/>
      <c r="AM226" s="4"/>
      <c r="AN226" s="49"/>
      <c r="AO226" s="50"/>
      <c r="AP226" s="50"/>
      <c r="AQ226" s="50"/>
      <c r="AR226" s="4"/>
      <c r="AS226" s="4"/>
    </row>
    <row r="227" customFormat="false" ht="12.75" hidden="false" customHeight="true" outlineLevel="0" collapsed="false">
      <c r="A227" s="33"/>
      <c r="B227" s="34"/>
      <c r="C227" s="34"/>
      <c r="D227" s="35"/>
      <c r="E227" s="35"/>
      <c r="F227" s="35"/>
      <c r="G227" s="35"/>
      <c r="H227" s="35"/>
      <c r="I227" s="35"/>
      <c r="J227" s="36"/>
      <c r="K227" s="6"/>
      <c r="L227" s="5"/>
      <c r="M227" s="5"/>
      <c r="N227" s="37"/>
      <c r="O227" s="38"/>
      <c r="P227" s="39" t="n">
        <f aca="false">IFERROR(IF(OR(B227&amp;C227="PAU",B227&amp;C227="AIN"),VLOOKUP(B227&amp;C227&amp;G227,#REF!,8,0),VLOOKUP(B227&amp;G227,#REF!,8,0)),0)</f>
        <v>0</v>
      </c>
      <c r="Q227" s="39" t="n">
        <f aca="false">N227-P227</f>
        <v>0</v>
      </c>
      <c r="R227" s="40" t="str">
        <f aca="false">IF(Q227&gt;=0%,"AOP",IF(Q227&gt;=-2%,"GM",IF(Q227&gt;=-6%,"MD","VP")))</f>
        <v>AOP</v>
      </c>
      <c r="S227" s="41" t="n">
        <f aca="false">K227*M227*(N227-P227)</f>
        <v>0</v>
      </c>
      <c r="T227" s="42" t="e">
        <f aca="false">IF(I227="USD",S227,S227/#REF!)</f>
        <v>#VALUE!</v>
      </c>
      <c r="U227" s="5" t="e">
        <f aca="false">IF(I227="USD",M227,M227/#REF!)</f>
        <v>#VALUE!</v>
      </c>
      <c r="V227" s="4"/>
      <c r="W227" s="4"/>
      <c r="X227" s="4"/>
      <c r="Y227" s="4" t="str">
        <f aca="false">B227&amp;C227&amp;F227&amp;H227</f>
        <v/>
      </c>
      <c r="Z227" s="4" t="str">
        <f aca="false">IF(Y227='Input - Bookings'!Q823,"OK","Check")</f>
        <v>OK</v>
      </c>
      <c r="AA227" s="4"/>
      <c r="AB227" s="50"/>
      <c r="AC227" s="50"/>
      <c r="AD227" s="4"/>
      <c r="AE227" s="4"/>
      <c r="AF227" s="4"/>
      <c r="AG227" s="54"/>
      <c r="AH227" s="54"/>
      <c r="AI227" s="4"/>
      <c r="AJ227" s="4"/>
      <c r="AK227" s="4"/>
      <c r="AL227" s="4"/>
      <c r="AM227" s="4"/>
      <c r="AN227" s="49"/>
      <c r="AO227" s="50"/>
      <c r="AP227" s="50"/>
      <c r="AQ227" s="50"/>
      <c r="AR227" s="4"/>
      <c r="AS227" s="4"/>
    </row>
    <row r="228" customFormat="false" ht="12.75" hidden="false" customHeight="true" outlineLevel="0" collapsed="false">
      <c r="A228" s="33"/>
      <c r="B228" s="34"/>
      <c r="C228" s="34"/>
      <c r="D228" s="35"/>
      <c r="E228" s="35"/>
      <c r="F228" s="35"/>
      <c r="G228" s="35"/>
      <c r="H228" s="35"/>
      <c r="I228" s="35"/>
      <c r="J228" s="36"/>
      <c r="K228" s="6"/>
      <c r="L228" s="5"/>
      <c r="M228" s="5"/>
      <c r="N228" s="37"/>
      <c r="O228" s="38"/>
      <c r="P228" s="39" t="n">
        <f aca="false">IFERROR(IF(OR(B228&amp;C228="PAU",B228&amp;C228="AIN"),VLOOKUP(B228&amp;C228&amp;G228,#REF!,8,0),VLOOKUP(B228&amp;G228,#REF!,8,0)),0)</f>
        <v>0</v>
      </c>
      <c r="Q228" s="39" t="n">
        <f aca="false">N228-P228</f>
        <v>0</v>
      </c>
      <c r="R228" s="40" t="str">
        <f aca="false">IF(Q228&gt;=0%,"AOP",IF(Q228&gt;=-2%,"GM",IF(Q228&gt;=-6%,"MD","VP")))</f>
        <v>AOP</v>
      </c>
      <c r="S228" s="41" t="n">
        <f aca="false">K228*M228*(N228-P228)</f>
        <v>0</v>
      </c>
      <c r="T228" s="42" t="e">
        <f aca="false">IF(I228="USD",S228,S228/#REF!)</f>
        <v>#VALUE!</v>
      </c>
      <c r="U228" s="5" t="e">
        <f aca="false">IF(I228="USD",M228,M228/#REF!)</f>
        <v>#VALUE!</v>
      </c>
      <c r="V228" s="4"/>
      <c r="W228" s="4"/>
      <c r="X228" s="4"/>
      <c r="Y228" s="4" t="str">
        <f aca="false">B228&amp;C228&amp;F228&amp;H228</f>
        <v/>
      </c>
      <c r="Z228" s="4" t="str">
        <f aca="false">IF(Y228='Input - Bookings'!Q824,"OK","Check")</f>
        <v>OK</v>
      </c>
      <c r="AA228" s="4"/>
      <c r="AB228" s="50"/>
      <c r="AC228" s="50"/>
      <c r="AD228" s="4"/>
      <c r="AE228" s="4"/>
      <c r="AF228" s="4"/>
      <c r="AG228" s="54"/>
      <c r="AH228" s="54"/>
      <c r="AI228" s="4"/>
      <c r="AJ228" s="4"/>
      <c r="AK228" s="4"/>
      <c r="AL228" s="4"/>
      <c r="AM228" s="4"/>
      <c r="AN228" s="49"/>
      <c r="AO228" s="50"/>
      <c r="AP228" s="50"/>
      <c r="AQ228" s="50"/>
      <c r="AR228" s="4"/>
      <c r="AS228" s="4"/>
    </row>
    <row r="229" customFormat="false" ht="12.75" hidden="false" customHeight="true" outlineLevel="0" collapsed="false">
      <c r="A229" s="33"/>
      <c r="B229" s="34"/>
      <c r="C229" s="34"/>
      <c r="D229" s="35"/>
      <c r="E229" s="35"/>
      <c r="F229" s="35"/>
      <c r="G229" s="35"/>
      <c r="H229" s="35"/>
      <c r="I229" s="35"/>
      <c r="J229" s="36"/>
      <c r="K229" s="6"/>
      <c r="L229" s="5"/>
      <c r="M229" s="5"/>
      <c r="N229" s="37"/>
      <c r="O229" s="38"/>
      <c r="P229" s="39" t="n">
        <f aca="false">IFERROR(IF(OR(B229&amp;C229="PAU",B229&amp;C229="AIN"),VLOOKUP(B229&amp;C229&amp;G229,#REF!,8,0),VLOOKUP(B229&amp;G229,#REF!,8,0)),0)</f>
        <v>0</v>
      </c>
      <c r="Q229" s="39" t="n">
        <f aca="false">N229-P229</f>
        <v>0</v>
      </c>
      <c r="R229" s="40" t="str">
        <f aca="false">IF(Q229&gt;=0%,"AOP",IF(Q229&gt;=-2%,"GM",IF(Q229&gt;=-6%,"MD","VP")))</f>
        <v>AOP</v>
      </c>
      <c r="S229" s="41" t="n">
        <f aca="false">K229*M229*(N229-P229)</f>
        <v>0</v>
      </c>
      <c r="T229" s="42" t="e">
        <f aca="false">IF(I229="USD",S229,S229/#REF!)</f>
        <v>#VALUE!</v>
      </c>
      <c r="U229" s="5" t="e">
        <f aca="false">IF(I229="USD",M229,M229/#REF!)</f>
        <v>#VALUE!</v>
      </c>
      <c r="V229" s="4"/>
      <c r="W229" s="4"/>
      <c r="X229" s="4"/>
      <c r="Y229" s="4" t="str">
        <f aca="false">B229&amp;C229&amp;F229&amp;H229</f>
        <v/>
      </c>
      <c r="Z229" s="4" t="str">
        <f aca="false">IF(Y229='Input - Bookings'!Q825,"OK","Check")</f>
        <v>OK</v>
      </c>
      <c r="AA229" s="4"/>
      <c r="AB229" s="50"/>
      <c r="AC229" s="50"/>
      <c r="AD229" s="4"/>
      <c r="AE229" s="4"/>
      <c r="AF229" s="4"/>
      <c r="AG229" s="54"/>
      <c r="AH229" s="54"/>
      <c r="AI229" s="4"/>
      <c r="AJ229" s="4"/>
      <c r="AK229" s="4"/>
      <c r="AL229" s="4"/>
      <c r="AM229" s="4"/>
      <c r="AN229" s="49"/>
      <c r="AO229" s="50"/>
      <c r="AP229" s="50"/>
      <c r="AQ229" s="50"/>
      <c r="AR229" s="4"/>
      <c r="AS229" s="4"/>
    </row>
    <row r="230" customFormat="false" ht="12.75" hidden="false" customHeight="true" outlineLevel="0" collapsed="false">
      <c r="A230" s="33"/>
      <c r="B230" s="34"/>
      <c r="C230" s="34"/>
      <c r="D230" s="35"/>
      <c r="E230" s="35"/>
      <c r="F230" s="35"/>
      <c r="G230" s="35"/>
      <c r="H230" s="35"/>
      <c r="I230" s="35"/>
      <c r="J230" s="36"/>
      <c r="K230" s="6"/>
      <c r="L230" s="5"/>
      <c r="M230" s="5"/>
      <c r="N230" s="37"/>
      <c r="O230" s="38"/>
      <c r="P230" s="39" t="n">
        <f aca="false">IFERROR(IF(OR(B230&amp;C230="PAU",B230&amp;C230="AIN"),VLOOKUP(B230&amp;C230&amp;G230,#REF!,8,0),VLOOKUP(B230&amp;G230,#REF!,8,0)),0)</f>
        <v>0</v>
      </c>
      <c r="Q230" s="39" t="n">
        <f aca="false">N230-P230</f>
        <v>0</v>
      </c>
      <c r="R230" s="40" t="str">
        <f aca="false">IF(Q230&gt;=0%,"AOP",IF(Q230&gt;=-2%,"GM",IF(Q230&gt;=-6%,"MD","VP")))</f>
        <v>AOP</v>
      </c>
      <c r="S230" s="41" t="n">
        <f aca="false">K230*M230*(N230-P230)</f>
        <v>0</v>
      </c>
      <c r="T230" s="42" t="e">
        <f aca="false">IF(I230="USD",S230,S230/#REF!)</f>
        <v>#VALUE!</v>
      </c>
      <c r="U230" s="5" t="e">
        <f aca="false">IF(I230="USD",M230,M230/#REF!)</f>
        <v>#VALUE!</v>
      </c>
      <c r="V230" s="4"/>
      <c r="W230" s="4"/>
      <c r="X230" s="4"/>
      <c r="Y230" s="4" t="str">
        <f aca="false">B230&amp;C230&amp;F230&amp;H230</f>
        <v/>
      </c>
      <c r="Z230" s="4" t="str">
        <f aca="false">IF(Y230='Input - Bookings'!Q826,"OK","Check")</f>
        <v>OK</v>
      </c>
      <c r="AA230" s="4"/>
      <c r="AB230" s="50"/>
      <c r="AC230" s="50"/>
      <c r="AD230" s="4"/>
      <c r="AE230" s="4"/>
      <c r="AF230" s="4"/>
      <c r="AG230" s="54"/>
      <c r="AH230" s="54"/>
      <c r="AI230" s="4"/>
      <c r="AJ230" s="4"/>
      <c r="AK230" s="4"/>
      <c r="AL230" s="4"/>
      <c r="AM230" s="4"/>
      <c r="AN230" s="49"/>
      <c r="AO230" s="50"/>
      <c r="AP230" s="50"/>
      <c r="AQ230" s="50"/>
      <c r="AR230" s="4"/>
      <c r="AS230" s="4"/>
    </row>
    <row r="231" customFormat="false" ht="12.75" hidden="false" customHeight="true" outlineLevel="0" collapsed="false">
      <c r="A231" s="33"/>
      <c r="B231" s="34"/>
      <c r="C231" s="34"/>
      <c r="D231" s="35"/>
      <c r="E231" s="35"/>
      <c r="F231" s="35"/>
      <c r="G231" s="35"/>
      <c r="H231" s="35"/>
      <c r="I231" s="35"/>
      <c r="J231" s="36"/>
      <c r="K231" s="6"/>
      <c r="L231" s="5"/>
      <c r="M231" s="5"/>
      <c r="N231" s="37"/>
      <c r="O231" s="38"/>
      <c r="P231" s="39" t="n">
        <f aca="false">IFERROR(IF(OR(B231&amp;C231="PAU",B231&amp;C231="AIN"),VLOOKUP(B231&amp;C231&amp;G231,#REF!,8,0),VLOOKUP(B231&amp;G231,#REF!,8,0)),0)</f>
        <v>0</v>
      </c>
      <c r="Q231" s="39" t="n">
        <f aca="false">N231-P231</f>
        <v>0</v>
      </c>
      <c r="R231" s="40" t="str">
        <f aca="false">IF(Q231&gt;=0%,"AOP",IF(Q231&gt;=-2%,"GM",IF(Q231&gt;=-6%,"MD","VP")))</f>
        <v>AOP</v>
      </c>
      <c r="S231" s="41" t="n">
        <f aca="false">K231*M231*(N231-P231)</f>
        <v>0</v>
      </c>
      <c r="T231" s="42" t="e">
        <f aca="false">IF(I231="USD",S231,S231/#REF!)</f>
        <v>#VALUE!</v>
      </c>
      <c r="U231" s="5" t="e">
        <f aca="false">IF(I231="USD",M231,M231/#REF!)</f>
        <v>#VALUE!</v>
      </c>
      <c r="V231" s="4"/>
      <c r="W231" s="4"/>
      <c r="X231" s="4"/>
      <c r="Y231" s="4" t="str">
        <f aca="false">B231&amp;C231&amp;F231&amp;H231</f>
        <v/>
      </c>
      <c r="Z231" s="4" t="str">
        <f aca="false">IF(Y231='Input - Bookings'!Q827,"OK","Check")</f>
        <v>OK</v>
      </c>
      <c r="AA231" s="4"/>
      <c r="AB231" s="50"/>
      <c r="AC231" s="50"/>
      <c r="AD231" s="4"/>
      <c r="AE231" s="4"/>
      <c r="AF231" s="4"/>
      <c r="AG231" s="54"/>
      <c r="AH231" s="54"/>
      <c r="AI231" s="4"/>
      <c r="AJ231" s="4"/>
      <c r="AK231" s="4"/>
      <c r="AL231" s="4"/>
      <c r="AM231" s="4"/>
      <c r="AN231" s="49"/>
      <c r="AO231" s="50"/>
      <c r="AP231" s="50"/>
      <c r="AQ231" s="50"/>
      <c r="AR231" s="4"/>
      <c r="AS231" s="4"/>
    </row>
    <row r="232" customFormat="false" ht="12.75" hidden="false" customHeight="true" outlineLevel="0" collapsed="false">
      <c r="A232" s="33"/>
      <c r="B232" s="34"/>
      <c r="C232" s="34"/>
      <c r="D232" s="35"/>
      <c r="E232" s="35"/>
      <c r="F232" s="35"/>
      <c r="G232" s="35"/>
      <c r="H232" s="35"/>
      <c r="I232" s="35"/>
      <c r="J232" s="36"/>
      <c r="K232" s="6"/>
      <c r="L232" s="5"/>
      <c r="M232" s="5"/>
      <c r="N232" s="37"/>
      <c r="O232" s="38"/>
      <c r="P232" s="39" t="n">
        <f aca="false">IFERROR(IF(OR(B232&amp;C232="PAU",B232&amp;C232="AIN"),VLOOKUP(B232&amp;C232&amp;G232,#REF!,8,0),VLOOKUP(B232&amp;G232,#REF!,8,0)),0)</f>
        <v>0</v>
      </c>
      <c r="Q232" s="39" t="n">
        <f aca="false">N232-P232</f>
        <v>0</v>
      </c>
      <c r="R232" s="40" t="str">
        <f aca="false">IF(Q232&gt;=0%,"AOP",IF(Q232&gt;=-2%,"GM",IF(Q232&gt;=-6%,"MD","VP")))</f>
        <v>AOP</v>
      </c>
      <c r="S232" s="41" t="n">
        <f aca="false">K232*M232*(N232-P232)</f>
        <v>0</v>
      </c>
      <c r="T232" s="42" t="e">
        <f aca="false">IF(I232="USD",S232,S232/#REF!)</f>
        <v>#VALUE!</v>
      </c>
      <c r="U232" s="5" t="e">
        <f aca="false">IF(I232="USD",M232,M232/#REF!)</f>
        <v>#VALUE!</v>
      </c>
      <c r="V232" s="4"/>
      <c r="W232" s="4"/>
      <c r="X232" s="4"/>
      <c r="Y232" s="4" t="str">
        <f aca="false">B232&amp;C232&amp;F232&amp;H232</f>
        <v/>
      </c>
      <c r="Z232" s="4" t="str">
        <f aca="false">IF(Y232='Input - Bookings'!Q828,"OK","Check")</f>
        <v>OK</v>
      </c>
      <c r="AA232" s="4"/>
      <c r="AB232" s="50"/>
      <c r="AC232" s="50"/>
      <c r="AD232" s="4"/>
      <c r="AE232" s="4"/>
      <c r="AF232" s="4"/>
      <c r="AG232" s="54"/>
      <c r="AH232" s="54"/>
      <c r="AI232" s="4"/>
      <c r="AJ232" s="4"/>
      <c r="AK232" s="4"/>
      <c r="AL232" s="4"/>
      <c r="AM232" s="4"/>
      <c r="AN232" s="49"/>
      <c r="AO232" s="50"/>
      <c r="AP232" s="50"/>
      <c r="AQ232" s="50"/>
      <c r="AR232" s="4"/>
      <c r="AS232" s="4"/>
    </row>
    <row r="233" customFormat="false" ht="12.75" hidden="false" customHeight="true" outlineLevel="0" collapsed="false">
      <c r="A233" s="33"/>
      <c r="B233" s="34"/>
      <c r="C233" s="34"/>
      <c r="D233" s="35"/>
      <c r="E233" s="35"/>
      <c r="F233" s="35"/>
      <c r="G233" s="35"/>
      <c r="H233" s="35"/>
      <c r="I233" s="35"/>
      <c r="J233" s="36"/>
      <c r="K233" s="6"/>
      <c r="L233" s="5"/>
      <c r="M233" s="5"/>
      <c r="N233" s="37"/>
      <c r="O233" s="38"/>
      <c r="P233" s="39" t="n">
        <f aca="false">IFERROR(IF(OR(B233&amp;C233="PAU",B233&amp;C233="AIN"),VLOOKUP(B233&amp;C233&amp;G233,#REF!,8,0),VLOOKUP(B233&amp;G233,#REF!,8,0)),0)</f>
        <v>0</v>
      </c>
      <c r="Q233" s="39" t="n">
        <f aca="false">N233-P233</f>
        <v>0</v>
      </c>
      <c r="R233" s="40" t="str">
        <f aca="false">IF(Q233&gt;=0%,"AOP",IF(Q233&gt;=-2%,"GM",IF(Q233&gt;=-6%,"MD","VP")))</f>
        <v>AOP</v>
      </c>
      <c r="S233" s="41" t="n">
        <f aca="false">K233*M233*(N233-P233)</f>
        <v>0</v>
      </c>
      <c r="T233" s="42" t="e">
        <f aca="false">IF(I233="USD",S233,S233/#REF!)</f>
        <v>#VALUE!</v>
      </c>
      <c r="U233" s="5" t="e">
        <f aca="false">IF(I233="USD",M233,M233/#REF!)</f>
        <v>#VALUE!</v>
      </c>
      <c r="V233" s="4"/>
      <c r="W233" s="4"/>
      <c r="X233" s="4"/>
      <c r="Y233" s="4" t="str">
        <f aca="false">B233&amp;C233&amp;F233&amp;H233</f>
        <v/>
      </c>
      <c r="Z233" s="4" t="str">
        <f aca="false">IF(Y233='Input - Bookings'!Q829,"OK","Check")</f>
        <v>OK</v>
      </c>
      <c r="AA233" s="4"/>
      <c r="AB233" s="50"/>
      <c r="AC233" s="50"/>
      <c r="AD233" s="4"/>
      <c r="AE233" s="4"/>
      <c r="AF233" s="4"/>
      <c r="AG233" s="54"/>
      <c r="AH233" s="54"/>
      <c r="AI233" s="4"/>
      <c r="AJ233" s="4"/>
      <c r="AK233" s="4"/>
      <c r="AL233" s="4"/>
      <c r="AM233" s="4"/>
      <c r="AN233" s="49"/>
      <c r="AO233" s="50"/>
      <c r="AP233" s="50"/>
      <c r="AQ233" s="50"/>
      <c r="AR233" s="4"/>
      <c r="AS233" s="4"/>
    </row>
    <row r="234" customFormat="false" ht="12.75" hidden="false" customHeight="true" outlineLevel="0" collapsed="false">
      <c r="A234" s="33"/>
      <c r="B234" s="34"/>
      <c r="C234" s="34"/>
      <c r="D234" s="35"/>
      <c r="E234" s="35"/>
      <c r="F234" s="35"/>
      <c r="G234" s="35"/>
      <c r="H234" s="35"/>
      <c r="I234" s="35"/>
      <c r="J234" s="36"/>
      <c r="K234" s="6"/>
      <c r="L234" s="5"/>
      <c r="M234" s="5"/>
      <c r="N234" s="37"/>
      <c r="O234" s="38"/>
      <c r="P234" s="39" t="n">
        <f aca="false">IFERROR(IF(OR(B234&amp;C234="PAU",B234&amp;C234="AIN"),VLOOKUP(B234&amp;C234&amp;G234,#REF!,8,0),VLOOKUP(B234&amp;G234,#REF!,8,0)),0)</f>
        <v>0</v>
      </c>
      <c r="Q234" s="39" t="n">
        <f aca="false">N234-P234</f>
        <v>0</v>
      </c>
      <c r="R234" s="40" t="str">
        <f aca="false">IF(Q234&gt;=0%,"AOP",IF(Q234&gt;=-2%,"GM",IF(Q234&gt;=-6%,"MD","VP")))</f>
        <v>AOP</v>
      </c>
      <c r="S234" s="41" t="n">
        <f aca="false">K234*M234*(N234-P234)</f>
        <v>0</v>
      </c>
      <c r="T234" s="42" t="e">
        <f aca="false">IF(I234="USD",S234,S234/#REF!)</f>
        <v>#VALUE!</v>
      </c>
      <c r="U234" s="5" t="e">
        <f aca="false">IF(I234="USD",M234,M234/#REF!)</f>
        <v>#VALUE!</v>
      </c>
      <c r="V234" s="4"/>
      <c r="W234" s="4"/>
      <c r="X234" s="4"/>
      <c r="Y234" s="4" t="str">
        <f aca="false">B234&amp;C234&amp;F234&amp;H234</f>
        <v/>
      </c>
      <c r="Z234" s="4" t="str">
        <f aca="false">IF(Y234='Input - Bookings'!Q830,"OK","Check")</f>
        <v>OK</v>
      </c>
      <c r="AA234" s="4"/>
      <c r="AB234" s="50"/>
      <c r="AC234" s="50"/>
      <c r="AD234" s="4"/>
      <c r="AE234" s="4"/>
      <c r="AF234" s="4"/>
      <c r="AG234" s="54"/>
      <c r="AH234" s="54"/>
      <c r="AI234" s="4"/>
      <c r="AJ234" s="4"/>
      <c r="AK234" s="4"/>
      <c r="AL234" s="4"/>
      <c r="AM234" s="4"/>
      <c r="AN234" s="49"/>
      <c r="AO234" s="50"/>
      <c r="AP234" s="50"/>
      <c r="AQ234" s="50"/>
      <c r="AR234" s="4"/>
      <c r="AS234" s="4"/>
    </row>
    <row r="235" customFormat="false" ht="12.75" hidden="false" customHeight="true" outlineLevel="0" collapsed="false">
      <c r="A235" s="33"/>
      <c r="B235" s="34"/>
      <c r="C235" s="34"/>
      <c r="D235" s="35"/>
      <c r="E235" s="35"/>
      <c r="F235" s="35"/>
      <c r="G235" s="35"/>
      <c r="H235" s="35"/>
      <c r="I235" s="35"/>
      <c r="J235" s="36"/>
      <c r="K235" s="6"/>
      <c r="L235" s="5"/>
      <c r="M235" s="5"/>
      <c r="N235" s="37"/>
      <c r="O235" s="38"/>
      <c r="P235" s="39" t="n">
        <f aca="false">IFERROR(IF(OR(B235&amp;C235="PAU",B235&amp;C235="AIN"),VLOOKUP(B235&amp;C235&amp;G235,#REF!,8,0),VLOOKUP(B235&amp;G235,#REF!,8,0)),0)</f>
        <v>0</v>
      </c>
      <c r="Q235" s="39" t="n">
        <f aca="false">N235-P235</f>
        <v>0</v>
      </c>
      <c r="R235" s="40" t="str">
        <f aca="false">IF(Q235&gt;=0%,"AOP",IF(Q235&gt;=-2%,"GM",IF(Q235&gt;=-6%,"MD","VP")))</f>
        <v>AOP</v>
      </c>
      <c r="S235" s="41" t="n">
        <f aca="false">K235*M235*(N235-P235)</f>
        <v>0</v>
      </c>
      <c r="T235" s="42" t="e">
        <f aca="false">IF(I235="USD",S235,S235/#REF!)</f>
        <v>#VALUE!</v>
      </c>
      <c r="U235" s="5" t="e">
        <f aca="false">IF(I235="USD",M235,M235/#REF!)</f>
        <v>#VALUE!</v>
      </c>
      <c r="V235" s="4"/>
      <c r="W235" s="4"/>
      <c r="X235" s="4"/>
      <c r="Y235" s="4" t="str">
        <f aca="false">B235&amp;C235&amp;F235&amp;H235</f>
        <v/>
      </c>
      <c r="Z235" s="4" t="str">
        <f aca="false">IF(Y235='Input - Bookings'!Q831,"OK","Check")</f>
        <v>OK</v>
      </c>
      <c r="AA235" s="4"/>
      <c r="AB235" s="50"/>
      <c r="AC235" s="50"/>
      <c r="AD235" s="4"/>
      <c r="AE235" s="4"/>
      <c r="AF235" s="4"/>
      <c r="AG235" s="54"/>
      <c r="AH235" s="54"/>
      <c r="AI235" s="4"/>
      <c r="AJ235" s="4"/>
      <c r="AK235" s="4"/>
      <c r="AL235" s="4"/>
      <c r="AM235" s="4"/>
      <c r="AN235" s="49"/>
      <c r="AO235" s="50"/>
      <c r="AP235" s="50"/>
      <c r="AQ235" s="50"/>
      <c r="AR235" s="4"/>
      <c r="AS235" s="4"/>
    </row>
    <row r="236" customFormat="false" ht="12.75" hidden="false" customHeight="true" outlineLevel="0" collapsed="false">
      <c r="A236" s="33"/>
      <c r="B236" s="34"/>
      <c r="C236" s="34"/>
      <c r="D236" s="35"/>
      <c r="E236" s="35"/>
      <c r="F236" s="35"/>
      <c r="G236" s="35"/>
      <c r="H236" s="35"/>
      <c r="I236" s="35"/>
      <c r="J236" s="36"/>
      <c r="K236" s="6"/>
      <c r="L236" s="5"/>
      <c r="M236" s="5"/>
      <c r="N236" s="37"/>
      <c r="O236" s="38"/>
      <c r="P236" s="39" t="n">
        <f aca="false">IFERROR(IF(OR(B236&amp;C236="PAU",B236&amp;C236="AIN"),VLOOKUP(B236&amp;C236&amp;G236,#REF!,8,0),VLOOKUP(B236&amp;G236,#REF!,8,0)),0)</f>
        <v>0</v>
      </c>
      <c r="Q236" s="39" t="n">
        <f aca="false">N236-P236</f>
        <v>0</v>
      </c>
      <c r="R236" s="40" t="str">
        <f aca="false">IF(Q236&gt;=0%,"AOP",IF(Q236&gt;=-2%,"GM",IF(Q236&gt;=-6%,"MD","VP")))</f>
        <v>AOP</v>
      </c>
      <c r="S236" s="41" t="n">
        <f aca="false">K236*M236*(N236-P236)</f>
        <v>0</v>
      </c>
      <c r="T236" s="42" t="e">
        <f aca="false">IF(I236="USD",S236,S236/#REF!)</f>
        <v>#VALUE!</v>
      </c>
      <c r="U236" s="5" t="e">
        <f aca="false">IF(I236="USD",M236,M236/#REF!)</f>
        <v>#VALUE!</v>
      </c>
      <c r="V236" s="4"/>
      <c r="W236" s="4"/>
      <c r="X236" s="4"/>
      <c r="Y236" s="4" t="str">
        <f aca="false">B236&amp;C236&amp;F236&amp;H236</f>
        <v/>
      </c>
      <c r="Z236" s="4" t="str">
        <f aca="false">IF(Y236='Input - Bookings'!Q832,"OK","Check")</f>
        <v>OK</v>
      </c>
      <c r="AA236" s="4"/>
      <c r="AB236" s="50"/>
      <c r="AC236" s="50"/>
      <c r="AD236" s="4"/>
      <c r="AE236" s="4"/>
      <c r="AF236" s="4"/>
      <c r="AG236" s="54"/>
      <c r="AH236" s="54"/>
      <c r="AI236" s="4"/>
      <c r="AJ236" s="4"/>
      <c r="AK236" s="4"/>
      <c r="AL236" s="4"/>
      <c r="AM236" s="4"/>
      <c r="AN236" s="49"/>
      <c r="AO236" s="50"/>
      <c r="AP236" s="50"/>
      <c r="AQ236" s="50"/>
      <c r="AR236" s="4"/>
      <c r="AS236" s="4"/>
    </row>
    <row r="237" customFormat="false" ht="12.75" hidden="false" customHeight="true" outlineLevel="0" collapsed="false">
      <c r="A237" s="33"/>
      <c r="B237" s="34"/>
      <c r="C237" s="34"/>
      <c r="D237" s="35"/>
      <c r="E237" s="35"/>
      <c r="F237" s="35"/>
      <c r="G237" s="35"/>
      <c r="H237" s="35"/>
      <c r="I237" s="35"/>
      <c r="J237" s="36"/>
      <c r="K237" s="6"/>
      <c r="L237" s="5"/>
      <c r="M237" s="55"/>
      <c r="N237" s="37"/>
      <c r="O237" s="38"/>
      <c r="P237" s="39" t="n">
        <f aca="false">IFERROR(IF(OR(B237&amp;C237="PAU",B237&amp;C237="AIN"),VLOOKUP(B237&amp;C237&amp;G237,#REF!,8,0),VLOOKUP(B237&amp;G237,#REF!,8,0)),0)</f>
        <v>0</v>
      </c>
      <c r="Q237" s="39" t="n">
        <f aca="false">N237-P237</f>
        <v>0</v>
      </c>
      <c r="R237" s="40" t="str">
        <f aca="false">IF(Q237&gt;=0%,"AOP",IF(Q237&gt;=-2%,"GM",IF(Q237&gt;=-6%,"MD","VP")))</f>
        <v>AOP</v>
      </c>
      <c r="S237" s="41" t="n">
        <f aca="false">K237*M237*(N237-P237)</f>
        <v>0</v>
      </c>
      <c r="T237" s="42" t="e">
        <f aca="false">IF(I237="USD",S237,S237/#REF!)</f>
        <v>#VALUE!</v>
      </c>
      <c r="U237" s="5" t="e">
        <f aca="false">IF(I237="USD",M237,M237/#REF!)</f>
        <v>#VALUE!</v>
      </c>
      <c r="V237" s="4"/>
      <c r="W237" s="4"/>
      <c r="X237" s="4"/>
      <c r="Y237" s="4" t="str">
        <f aca="false">B237&amp;C237&amp;F237&amp;H237</f>
        <v/>
      </c>
      <c r="Z237" s="4" t="str">
        <f aca="false">IF(Y237='Input - Bookings'!Q833,"OK","Check")</f>
        <v>OK</v>
      </c>
      <c r="AA237" s="4"/>
      <c r="AB237" s="50"/>
      <c r="AC237" s="50"/>
      <c r="AD237" s="4"/>
      <c r="AE237" s="4"/>
      <c r="AF237" s="4"/>
      <c r="AG237" s="54"/>
      <c r="AH237" s="54"/>
      <c r="AI237" s="4"/>
      <c r="AJ237" s="4"/>
      <c r="AK237" s="4"/>
      <c r="AL237" s="4"/>
      <c r="AM237" s="4"/>
      <c r="AN237" s="49"/>
      <c r="AO237" s="50"/>
      <c r="AP237" s="50"/>
      <c r="AQ237" s="50"/>
      <c r="AR237" s="4"/>
      <c r="AS237" s="4"/>
    </row>
    <row r="238" customFormat="false" ht="12.75" hidden="false" customHeight="true" outlineLevel="0" collapsed="false">
      <c r="A238" s="33"/>
      <c r="B238" s="34"/>
      <c r="C238" s="34"/>
      <c r="D238" s="35"/>
      <c r="E238" s="35"/>
      <c r="F238" s="35"/>
      <c r="G238" s="35"/>
      <c r="H238" s="35"/>
      <c r="I238" s="35"/>
      <c r="J238" s="36"/>
      <c r="K238" s="6"/>
      <c r="L238" s="5"/>
      <c r="M238" s="5"/>
      <c r="N238" s="37"/>
      <c r="O238" s="38"/>
      <c r="P238" s="39" t="n">
        <f aca="false">IFERROR(IF(OR(B238&amp;C238="PAU",B238&amp;C238="AIN"),VLOOKUP(B238&amp;C238&amp;G238,#REF!,8,0),VLOOKUP(B238&amp;G238,#REF!,8,0)),0)</f>
        <v>0</v>
      </c>
      <c r="Q238" s="39" t="n">
        <f aca="false">N238-P238</f>
        <v>0</v>
      </c>
      <c r="R238" s="40" t="str">
        <f aca="false">IF(Q238&gt;=0%,"AOP",IF(Q238&gt;=-2%,"GM",IF(Q238&gt;=-6%,"MD","VP")))</f>
        <v>AOP</v>
      </c>
      <c r="S238" s="41" t="n">
        <f aca="false">K238*M238*(N238-P238)</f>
        <v>0</v>
      </c>
      <c r="T238" s="42" t="e">
        <f aca="false">IF(I238="USD",S238,S238/#REF!)</f>
        <v>#VALUE!</v>
      </c>
      <c r="U238" s="5" t="e">
        <f aca="false">IF(I238="USD",M238,M238/#REF!)</f>
        <v>#VALUE!</v>
      </c>
      <c r="V238" s="4"/>
      <c r="W238" s="4"/>
      <c r="X238" s="4"/>
      <c r="Y238" s="4" t="str">
        <f aca="false">B238&amp;C238&amp;F238&amp;H238</f>
        <v/>
      </c>
      <c r="Z238" s="4" t="str">
        <f aca="false">IF(Y238='Input - Bookings'!Q834,"OK","Check")</f>
        <v>OK</v>
      </c>
      <c r="AA238" s="4"/>
      <c r="AB238" s="50"/>
      <c r="AC238" s="50"/>
      <c r="AD238" s="4"/>
      <c r="AE238" s="4"/>
      <c r="AF238" s="4"/>
      <c r="AG238" s="54"/>
      <c r="AH238" s="54"/>
      <c r="AI238" s="4"/>
      <c r="AJ238" s="4"/>
      <c r="AK238" s="4"/>
      <c r="AL238" s="4"/>
      <c r="AM238" s="4"/>
      <c r="AN238" s="49"/>
      <c r="AO238" s="50"/>
      <c r="AP238" s="50"/>
      <c r="AQ238" s="50"/>
      <c r="AR238" s="4"/>
      <c r="AS238" s="4"/>
    </row>
    <row r="239" customFormat="false" ht="12.75" hidden="false" customHeight="true" outlineLevel="0" collapsed="false">
      <c r="A239" s="33"/>
      <c r="B239" s="34"/>
      <c r="C239" s="34"/>
      <c r="D239" s="35"/>
      <c r="E239" s="35"/>
      <c r="F239" s="35"/>
      <c r="G239" s="35"/>
      <c r="H239" s="35"/>
      <c r="I239" s="35"/>
      <c r="J239" s="36"/>
      <c r="K239" s="6"/>
      <c r="L239" s="5"/>
      <c r="M239" s="55"/>
      <c r="N239" s="37"/>
      <c r="O239" s="38"/>
      <c r="P239" s="39" t="n">
        <f aca="false">IFERROR(IF(OR(B239&amp;C239="PAU",B239&amp;C239="AIN"),VLOOKUP(B239&amp;C239&amp;G239,#REF!,8,0),VLOOKUP(B239&amp;G239,#REF!,8,0)),0)</f>
        <v>0</v>
      </c>
      <c r="Q239" s="39" t="n">
        <f aca="false">N239-P239</f>
        <v>0</v>
      </c>
      <c r="R239" s="40" t="str">
        <f aca="false">IF(Q239&gt;=0%,"AOP",IF(Q239&gt;=-2%,"GM",IF(Q239&gt;=-6%,"MD","VP")))</f>
        <v>AOP</v>
      </c>
      <c r="S239" s="41" t="n">
        <f aca="false">K239*M239*(N239-P239)</f>
        <v>0</v>
      </c>
      <c r="T239" s="42" t="e">
        <f aca="false">IF(I239="USD",S239,S239/#REF!)</f>
        <v>#VALUE!</v>
      </c>
      <c r="U239" s="5" t="e">
        <f aca="false">IF(I239="USD",M239,M239/#REF!)</f>
        <v>#VALUE!</v>
      </c>
      <c r="V239" s="4"/>
      <c r="W239" s="4"/>
      <c r="X239" s="4"/>
      <c r="Y239" s="4" t="str">
        <f aca="false">B239&amp;C239&amp;F239&amp;H239</f>
        <v/>
      </c>
      <c r="Z239" s="4" t="str">
        <f aca="false">IF(Y239='Input - Bookings'!Q835,"OK","Check")</f>
        <v>OK</v>
      </c>
      <c r="AA239" s="4"/>
      <c r="AB239" s="50"/>
      <c r="AC239" s="50"/>
      <c r="AD239" s="4"/>
      <c r="AE239" s="4"/>
      <c r="AF239" s="4"/>
      <c r="AG239" s="54"/>
      <c r="AH239" s="54"/>
      <c r="AI239" s="4"/>
      <c r="AJ239" s="4"/>
      <c r="AK239" s="4"/>
      <c r="AL239" s="4"/>
      <c r="AM239" s="4"/>
      <c r="AN239" s="49"/>
      <c r="AO239" s="50"/>
      <c r="AP239" s="50"/>
      <c r="AQ239" s="50"/>
      <c r="AR239" s="4"/>
      <c r="AS239" s="4"/>
    </row>
    <row r="240" customFormat="false" ht="12.75" hidden="false" customHeight="true" outlineLevel="0" collapsed="false">
      <c r="A240" s="33"/>
      <c r="B240" s="34"/>
      <c r="C240" s="34"/>
      <c r="D240" s="35"/>
      <c r="E240" s="35"/>
      <c r="F240" s="35"/>
      <c r="G240" s="35"/>
      <c r="H240" s="35"/>
      <c r="I240" s="35"/>
      <c r="J240" s="36"/>
      <c r="K240" s="6"/>
      <c r="L240" s="5"/>
      <c r="M240" s="5"/>
      <c r="N240" s="37"/>
      <c r="O240" s="38"/>
      <c r="P240" s="39" t="n">
        <f aca="false">IFERROR(IF(OR(B240&amp;C240="PAU",B240&amp;C240="AIN"),VLOOKUP(B240&amp;C240&amp;G240,#REF!,8,0),VLOOKUP(B240&amp;G240,#REF!,8,0)),0)</f>
        <v>0</v>
      </c>
      <c r="Q240" s="39" t="n">
        <f aca="false">N240-P240</f>
        <v>0</v>
      </c>
      <c r="R240" s="40" t="str">
        <f aca="false">IF(Q240&gt;=0%,"AOP",IF(Q240&gt;=-2%,"GM",IF(Q240&gt;=-6%,"MD","VP")))</f>
        <v>AOP</v>
      </c>
      <c r="S240" s="41" t="n">
        <f aca="false">K240*M240*(N240-P240)</f>
        <v>0</v>
      </c>
      <c r="T240" s="42" t="e">
        <f aca="false">IF(I240="USD",S240,S240/#REF!)</f>
        <v>#VALUE!</v>
      </c>
      <c r="U240" s="5" t="e">
        <f aca="false">IF(I240="USD",M240,M240/#REF!)</f>
        <v>#VALUE!</v>
      </c>
      <c r="V240" s="4"/>
      <c r="W240" s="4"/>
      <c r="X240" s="4"/>
      <c r="Y240" s="4" t="str">
        <f aca="false">B240&amp;C240&amp;F240&amp;H240</f>
        <v/>
      </c>
      <c r="Z240" s="4" t="str">
        <f aca="false">IF(Y240='Input - Bookings'!Q836,"OK","Check")</f>
        <v>OK</v>
      </c>
      <c r="AA240" s="4"/>
      <c r="AB240" s="50"/>
      <c r="AC240" s="50"/>
      <c r="AD240" s="4"/>
      <c r="AE240" s="4"/>
      <c r="AF240" s="4"/>
      <c r="AG240" s="54"/>
      <c r="AH240" s="54"/>
      <c r="AI240" s="4"/>
      <c r="AJ240" s="4"/>
      <c r="AK240" s="4"/>
      <c r="AL240" s="4"/>
      <c r="AM240" s="4"/>
      <c r="AN240" s="49"/>
      <c r="AO240" s="50"/>
      <c r="AP240" s="50"/>
      <c r="AQ240" s="50"/>
      <c r="AR240" s="4"/>
      <c r="AS240" s="4"/>
    </row>
    <row r="241" customFormat="false" ht="12.75" hidden="false" customHeight="true" outlineLevel="0" collapsed="false">
      <c r="A241" s="33"/>
      <c r="B241" s="34"/>
      <c r="C241" s="34"/>
      <c r="D241" s="35"/>
      <c r="E241" s="35"/>
      <c r="F241" s="35"/>
      <c r="G241" s="35"/>
      <c r="H241" s="35"/>
      <c r="I241" s="35"/>
      <c r="J241" s="36"/>
      <c r="K241" s="6"/>
      <c r="L241" s="5"/>
      <c r="M241" s="5"/>
      <c r="N241" s="37"/>
      <c r="O241" s="38"/>
      <c r="P241" s="39" t="n">
        <f aca="false">IFERROR(IF(OR(B241&amp;C241="PAU",B241&amp;C241="AIN"),VLOOKUP(B241&amp;C241&amp;G241,#REF!,8,0),VLOOKUP(B241&amp;G241,#REF!,8,0)),0)</f>
        <v>0</v>
      </c>
      <c r="Q241" s="39" t="n">
        <f aca="false">N241-P241</f>
        <v>0</v>
      </c>
      <c r="R241" s="40" t="str">
        <f aca="false">IF(Q241&gt;=0%,"AOP",IF(Q241&gt;=-2%,"GM",IF(Q241&gt;=-6%,"MD","VP")))</f>
        <v>AOP</v>
      </c>
      <c r="S241" s="41" t="n">
        <f aca="false">K241*M241*(N241-P241)</f>
        <v>0</v>
      </c>
      <c r="T241" s="42" t="e">
        <f aca="false">IF(I241="USD",S241,S241/#REF!)</f>
        <v>#VALUE!</v>
      </c>
      <c r="U241" s="5" t="e">
        <f aca="false">IF(I241="USD",M241,M241/#REF!)</f>
        <v>#VALUE!</v>
      </c>
      <c r="V241" s="4"/>
      <c r="W241" s="4"/>
      <c r="X241" s="4"/>
      <c r="Y241" s="4" t="str">
        <f aca="false">B241&amp;C241&amp;F241&amp;H241</f>
        <v/>
      </c>
      <c r="Z241" s="4" t="str">
        <f aca="false">IF(Y241='Input - Bookings'!Q837,"OK","Check")</f>
        <v>OK</v>
      </c>
      <c r="AA241" s="4"/>
      <c r="AB241" s="50"/>
      <c r="AC241" s="50"/>
      <c r="AD241" s="4"/>
      <c r="AE241" s="4"/>
      <c r="AF241" s="4"/>
      <c r="AG241" s="54"/>
      <c r="AH241" s="54"/>
      <c r="AI241" s="4"/>
      <c r="AJ241" s="4"/>
      <c r="AK241" s="4"/>
      <c r="AL241" s="4"/>
      <c r="AM241" s="4"/>
      <c r="AN241" s="49"/>
      <c r="AO241" s="50"/>
      <c r="AP241" s="50"/>
      <c r="AQ241" s="50"/>
      <c r="AR241" s="4"/>
      <c r="AS241" s="4"/>
    </row>
    <row r="242" customFormat="false" ht="12.75" hidden="false" customHeight="true" outlineLevel="0" collapsed="false">
      <c r="A242" s="33"/>
      <c r="B242" s="34"/>
      <c r="C242" s="34"/>
      <c r="D242" s="35"/>
      <c r="E242" s="35"/>
      <c r="F242" s="35"/>
      <c r="G242" s="35"/>
      <c r="H242" s="35"/>
      <c r="I242" s="35"/>
      <c r="J242" s="36"/>
      <c r="K242" s="6"/>
      <c r="L242" s="5"/>
      <c r="M242" s="5"/>
      <c r="N242" s="37"/>
      <c r="O242" s="38"/>
      <c r="P242" s="39" t="n">
        <f aca="false">IFERROR(IF(OR(B242&amp;C242="PAU",B242&amp;C242="AIN"),VLOOKUP(B242&amp;C242&amp;G242,#REF!,8,0),VLOOKUP(B242&amp;G242,#REF!,8,0)),0)</f>
        <v>0</v>
      </c>
      <c r="Q242" s="39" t="n">
        <f aca="false">N242-P242</f>
        <v>0</v>
      </c>
      <c r="R242" s="40" t="str">
        <f aca="false">IF(Q242&gt;=0%,"AOP",IF(Q242&gt;=-2%,"GM",IF(Q242&gt;=-6%,"MD","VP")))</f>
        <v>AOP</v>
      </c>
      <c r="S242" s="41" t="n">
        <f aca="false">K242*M242*(N242-P242)</f>
        <v>0</v>
      </c>
      <c r="T242" s="42" t="e">
        <f aca="false">IF(I242="USD",S242,S242/#REF!)</f>
        <v>#VALUE!</v>
      </c>
      <c r="U242" s="5" t="e">
        <f aca="false">IF(I242="USD",M242,M242/#REF!)</f>
        <v>#VALUE!</v>
      </c>
      <c r="V242" s="4"/>
      <c r="W242" s="4"/>
      <c r="X242" s="4"/>
      <c r="Y242" s="4" t="str">
        <f aca="false">B242&amp;C242&amp;F242&amp;H242</f>
        <v/>
      </c>
      <c r="Z242" s="4" t="str">
        <f aca="false">IF(Y242='Input - Bookings'!Q838,"OK","Check")</f>
        <v>OK</v>
      </c>
      <c r="AA242" s="4"/>
      <c r="AB242" s="50"/>
      <c r="AC242" s="50"/>
      <c r="AD242" s="4"/>
      <c r="AE242" s="4"/>
      <c r="AF242" s="4"/>
      <c r="AG242" s="54"/>
      <c r="AH242" s="54"/>
      <c r="AI242" s="4"/>
      <c r="AJ242" s="4"/>
      <c r="AK242" s="4"/>
      <c r="AL242" s="4"/>
      <c r="AM242" s="4"/>
      <c r="AN242" s="49"/>
      <c r="AO242" s="50"/>
      <c r="AP242" s="50"/>
      <c r="AQ242" s="50"/>
      <c r="AR242" s="4"/>
      <c r="AS242" s="4"/>
    </row>
    <row r="243" customFormat="false" ht="12.75" hidden="false" customHeight="true" outlineLevel="0" collapsed="false">
      <c r="A243" s="33"/>
      <c r="B243" s="34"/>
      <c r="C243" s="34"/>
      <c r="D243" s="35"/>
      <c r="E243" s="35"/>
      <c r="F243" s="35"/>
      <c r="G243" s="35"/>
      <c r="H243" s="35"/>
      <c r="I243" s="35"/>
      <c r="J243" s="36"/>
      <c r="K243" s="6"/>
      <c r="L243" s="5"/>
      <c r="M243" s="5"/>
      <c r="N243" s="37"/>
      <c r="O243" s="38"/>
      <c r="P243" s="39" t="n">
        <f aca="false">IFERROR(IF(OR(B243&amp;C243="PAU",B243&amp;C243="AIN"),VLOOKUP(B243&amp;C243&amp;G243,#REF!,8,0),VLOOKUP(B243&amp;G243,#REF!,8,0)),0)</f>
        <v>0</v>
      </c>
      <c r="Q243" s="39" t="n">
        <f aca="false">N243-P243</f>
        <v>0</v>
      </c>
      <c r="R243" s="40" t="str">
        <f aca="false">IF(Q243&gt;=0%,"AOP",IF(Q243&gt;=-2%,"GM",IF(Q243&gt;=-6%,"MD","VP")))</f>
        <v>AOP</v>
      </c>
      <c r="S243" s="41" t="n">
        <f aca="false">K243*M243*(N243-P243)</f>
        <v>0</v>
      </c>
      <c r="T243" s="42" t="e">
        <f aca="false">IF(I243="USD",S243,S243/#REF!)</f>
        <v>#VALUE!</v>
      </c>
      <c r="U243" s="5" t="e">
        <f aca="false">IF(I243="USD",M243,M243/#REF!)</f>
        <v>#VALUE!</v>
      </c>
      <c r="V243" s="4"/>
      <c r="W243" s="4"/>
      <c r="X243" s="4"/>
      <c r="Y243" s="4" t="str">
        <f aca="false">B243&amp;C243&amp;F243&amp;H243</f>
        <v/>
      </c>
      <c r="Z243" s="4" t="str">
        <f aca="false">IF(Y243='Input - Bookings'!Q839,"OK","Check")</f>
        <v>OK</v>
      </c>
      <c r="AA243" s="4"/>
      <c r="AB243" s="50"/>
      <c r="AC243" s="50"/>
      <c r="AD243" s="4"/>
      <c r="AE243" s="4"/>
      <c r="AF243" s="4"/>
      <c r="AG243" s="54"/>
      <c r="AH243" s="54"/>
      <c r="AI243" s="4"/>
      <c r="AJ243" s="4"/>
      <c r="AK243" s="4"/>
      <c r="AL243" s="4"/>
      <c r="AM243" s="4"/>
      <c r="AN243" s="49"/>
      <c r="AO243" s="50"/>
      <c r="AP243" s="50"/>
      <c r="AQ243" s="50"/>
      <c r="AR243" s="4"/>
      <c r="AS243" s="4"/>
    </row>
    <row r="244" customFormat="false" ht="12.75" hidden="false" customHeight="true" outlineLevel="0" collapsed="false">
      <c r="A244" s="33"/>
      <c r="B244" s="34"/>
      <c r="C244" s="34"/>
      <c r="D244" s="35"/>
      <c r="E244" s="35"/>
      <c r="F244" s="35"/>
      <c r="G244" s="35"/>
      <c r="H244" s="35"/>
      <c r="I244" s="35"/>
      <c r="J244" s="36"/>
      <c r="K244" s="6"/>
      <c r="L244" s="5"/>
      <c r="M244" s="5"/>
      <c r="N244" s="37"/>
      <c r="O244" s="38"/>
      <c r="P244" s="39" t="n">
        <f aca="false">IFERROR(IF(OR(B244&amp;C244="PAU",B244&amp;C244="AIN"),VLOOKUP(B244&amp;C244&amp;G244,#REF!,8,0),VLOOKUP(B244&amp;G244,#REF!,8,0)),0)</f>
        <v>0</v>
      </c>
      <c r="Q244" s="39" t="n">
        <f aca="false">N244-P244</f>
        <v>0</v>
      </c>
      <c r="R244" s="40" t="str">
        <f aca="false">IF(Q244&gt;=0%,"AOP",IF(Q244&gt;=-2%,"GM",IF(Q244&gt;=-6%,"MD","VP")))</f>
        <v>AOP</v>
      </c>
      <c r="S244" s="41" t="n">
        <f aca="false">K244*M244*(N244-P244)</f>
        <v>0</v>
      </c>
      <c r="T244" s="42" t="e">
        <f aca="false">IF(I244="USD",S244,S244/#REF!)</f>
        <v>#VALUE!</v>
      </c>
      <c r="U244" s="5" t="e">
        <f aca="false">IF(I244="USD",M244,M244/#REF!)</f>
        <v>#VALUE!</v>
      </c>
      <c r="V244" s="4"/>
      <c r="W244" s="4"/>
      <c r="X244" s="4"/>
      <c r="Y244" s="4" t="str">
        <f aca="false">B244&amp;C244&amp;F244&amp;H244</f>
        <v/>
      </c>
      <c r="Z244" s="4" t="str">
        <f aca="false">IF(Y244='Input - Bookings'!Q840,"OK","Check")</f>
        <v>OK</v>
      </c>
      <c r="AA244" s="4"/>
      <c r="AB244" s="50"/>
      <c r="AC244" s="50"/>
      <c r="AD244" s="4"/>
      <c r="AE244" s="4"/>
      <c r="AF244" s="4"/>
      <c r="AG244" s="54"/>
      <c r="AH244" s="54"/>
      <c r="AI244" s="4"/>
      <c r="AJ244" s="4"/>
      <c r="AK244" s="4"/>
      <c r="AL244" s="4"/>
      <c r="AM244" s="4"/>
      <c r="AN244" s="49"/>
      <c r="AO244" s="50"/>
      <c r="AP244" s="50"/>
      <c r="AQ244" s="50"/>
      <c r="AR244" s="4"/>
      <c r="AS244" s="4"/>
    </row>
    <row r="245" customFormat="false" ht="12.75" hidden="false" customHeight="true" outlineLevel="0" collapsed="false">
      <c r="A245" s="33"/>
      <c r="B245" s="34"/>
      <c r="C245" s="34"/>
      <c r="D245" s="35"/>
      <c r="E245" s="35"/>
      <c r="F245" s="35"/>
      <c r="G245" s="35"/>
      <c r="H245" s="35"/>
      <c r="I245" s="35"/>
      <c r="J245" s="36"/>
      <c r="K245" s="6"/>
      <c r="L245" s="5"/>
      <c r="M245" s="5"/>
      <c r="N245" s="37"/>
      <c r="O245" s="38"/>
      <c r="P245" s="39" t="n">
        <f aca="false">IFERROR(IF(OR(B245&amp;C245="PAU",B245&amp;C245="AIN"),VLOOKUP(B245&amp;C245&amp;G245,#REF!,8,0),VLOOKUP(B245&amp;G245,#REF!,8,0)),0)</f>
        <v>0</v>
      </c>
      <c r="Q245" s="39" t="n">
        <f aca="false">N245-P245</f>
        <v>0</v>
      </c>
      <c r="R245" s="40" t="str">
        <f aca="false">IF(Q245&gt;=0%,"AOP",IF(Q245&gt;=-2%,"GM",IF(Q245&gt;=-6%,"MD","VP")))</f>
        <v>AOP</v>
      </c>
      <c r="S245" s="41" t="n">
        <f aca="false">K245*M245*(N245-P245)</f>
        <v>0</v>
      </c>
      <c r="T245" s="42" t="e">
        <f aca="false">IF(I245="USD",S245,S245/#REF!)</f>
        <v>#VALUE!</v>
      </c>
      <c r="U245" s="5" t="e">
        <f aca="false">IF(I245="USD",M245,M245/#REF!)</f>
        <v>#VALUE!</v>
      </c>
      <c r="V245" s="4"/>
      <c r="W245" s="4"/>
      <c r="X245" s="4"/>
      <c r="Y245" s="4" t="str">
        <f aca="false">B245&amp;C245&amp;F245&amp;H245</f>
        <v/>
      </c>
      <c r="Z245" s="4" t="str">
        <f aca="false">IF(Y245='Input - Bookings'!Q841,"OK","Check")</f>
        <v>OK</v>
      </c>
      <c r="AA245" s="4"/>
      <c r="AB245" s="50"/>
      <c r="AC245" s="50"/>
      <c r="AD245" s="4"/>
      <c r="AE245" s="4"/>
      <c r="AF245" s="4"/>
      <c r="AG245" s="54"/>
      <c r="AH245" s="54"/>
      <c r="AI245" s="4"/>
      <c r="AJ245" s="4"/>
      <c r="AK245" s="4"/>
      <c r="AL245" s="4"/>
      <c r="AM245" s="4"/>
      <c r="AN245" s="49"/>
      <c r="AO245" s="50"/>
      <c r="AP245" s="50"/>
      <c r="AQ245" s="50"/>
      <c r="AR245" s="4"/>
      <c r="AS245" s="4"/>
    </row>
    <row r="246" customFormat="false" ht="12.75" hidden="false" customHeight="true" outlineLevel="0" collapsed="false">
      <c r="A246" s="33"/>
      <c r="B246" s="34"/>
      <c r="C246" s="34"/>
      <c r="D246" s="35"/>
      <c r="E246" s="35"/>
      <c r="F246" s="35"/>
      <c r="G246" s="35"/>
      <c r="H246" s="35"/>
      <c r="I246" s="35"/>
      <c r="J246" s="36"/>
      <c r="K246" s="6"/>
      <c r="L246" s="5"/>
      <c r="M246" s="5"/>
      <c r="N246" s="37"/>
      <c r="O246" s="38"/>
      <c r="P246" s="39" t="n">
        <f aca="false">IFERROR(IF(OR(B246&amp;C246="PAU",B246&amp;C246="AIN"),VLOOKUP(B246&amp;C246&amp;G246,#REF!,8,0),VLOOKUP(B246&amp;G246,#REF!,8,0)),0)</f>
        <v>0</v>
      </c>
      <c r="Q246" s="39" t="n">
        <f aca="false">N246-P246</f>
        <v>0</v>
      </c>
      <c r="R246" s="40" t="str">
        <f aca="false">IF(Q246&gt;=0%,"AOP",IF(Q246&gt;=-2%,"GM",IF(Q246&gt;=-6%,"MD","VP")))</f>
        <v>AOP</v>
      </c>
      <c r="S246" s="41" t="n">
        <f aca="false">K246*M246*(N246-P246)</f>
        <v>0</v>
      </c>
      <c r="T246" s="42" t="e">
        <f aca="false">IF(I246="USD",S246,S246/#REF!)</f>
        <v>#VALUE!</v>
      </c>
      <c r="U246" s="5" t="e">
        <f aca="false">IF(I246="USD",M246,M246/#REF!)</f>
        <v>#VALUE!</v>
      </c>
      <c r="V246" s="4"/>
      <c r="W246" s="4"/>
      <c r="X246" s="4"/>
      <c r="Y246" s="4" t="str">
        <f aca="false">B246&amp;C246&amp;F246&amp;H246</f>
        <v/>
      </c>
      <c r="Z246" s="4" t="str">
        <f aca="false">IF(Y246='Input - Bookings'!Q842,"OK","Check")</f>
        <v>OK</v>
      </c>
      <c r="AA246" s="4"/>
      <c r="AB246" s="50"/>
      <c r="AC246" s="50"/>
      <c r="AD246" s="4"/>
      <c r="AE246" s="4"/>
      <c r="AF246" s="4"/>
      <c r="AG246" s="54"/>
      <c r="AH246" s="54"/>
      <c r="AI246" s="4"/>
      <c r="AJ246" s="4"/>
      <c r="AK246" s="4"/>
      <c r="AL246" s="4"/>
      <c r="AM246" s="4"/>
      <c r="AN246" s="49"/>
      <c r="AO246" s="50"/>
      <c r="AP246" s="50"/>
      <c r="AQ246" s="50"/>
      <c r="AR246" s="4"/>
      <c r="AS246" s="4"/>
    </row>
    <row r="247" customFormat="false" ht="12.75" hidden="false" customHeight="true" outlineLevel="0" collapsed="false">
      <c r="A247" s="33"/>
      <c r="B247" s="34"/>
      <c r="C247" s="34"/>
      <c r="D247" s="35"/>
      <c r="E247" s="35"/>
      <c r="F247" s="35"/>
      <c r="G247" s="35"/>
      <c r="H247" s="35"/>
      <c r="I247" s="35"/>
      <c r="J247" s="36"/>
      <c r="K247" s="6"/>
      <c r="L247" s="5"/>
      <c r="M247" s="5"/>
      <c r="N247" s="37"/>
      <c r="O247" s="38"/>
      <c r="P247" s="39" t="n">
        <f aca="false">IFERROR(IF(OR(B247&amp;C247="PAU",B247&amp;C247="AIN"),VLOOKUP(B247&amp;C247&amp;G247,#REF!,8,0),VLOOKUP(B247&amp;G247,#REF!,8,0)),0)</f>
        <v>0</v>
      </c>
      <c r="Q247" s="39" t="n">
        <f aca="false">N247-P247</f>
        <v>0</v>
      </c>
      <c r="R247" s="40" t="str">
        <f aca="false">IF(Q247&gt;=0%,"AOP",IF(Q247&gt;=-2%,"GM",IF(Q247&gt;=-6%,"MD","VP")))</f>
        <v>AOP</v>
      </c>
      <c r="S247" s="41" t="n">
        <f aca="false">K247*M247*(N247-P247)</f>
        <v>0</v>
      </c>
      <c r="T247" s="42" t="e">
        <f aca="false">IF(I247="USD",S247,S247/#REF!)</f>
        <v>#VALUE!</v>
      </c>
      <c r="U247" s="5" t="e">
        <f aca="false">IF(I247="USD",M247,M247/#REF!)</f>
        <v>#VALUE!</v>
      </c>
      <c r="V247" s="4"/>
      <c r="W247" s="4"/>
      <c r="X247" s="4"/>
      <c r="Y247" s="4" t="str">
        <f aca="false">B247&amp;C247&amp;F247&amp;H247</f>
        <v/>
      </c>
      <c r="Z247" s="4" t="str">
        <f aca="false">IF(Y247='Input - Bookings'!Q843,"OK","Check")</f>
        <v>OK</v>
      </c>
      <c r="AA247" s="4"/>
      <c r="AB247" s="50"/>
      <c r="AC247" s="50"/>
      <c r="AD247" s="4"/>
      <c r="AE247" s="4"/>
      <c r="AF247" s="4"/>
      <c r="AG247" s="54"/>
      <c r="AH247" s="54"/>
      <c r="AI247" s="4"/>
      <c r="AJ247" s="4"/>
      <c r="AK247" s="4"/>
      <c r="AL247" s="4"/>
      <c r="AM247" s="4"/>
      <c r="AN247" s="49"/>
      <c r="AO247" s="50"/>
      <c r="AP247" s="50"/>
      <c r="AQ247" s="50"/>
      <c r="AR247" s="4"/>
      <c r="AS247" s="4"/>
    </row>
    <row r="248" customFormat="false" ht="12.75" hidden="false" customHeight="true" outlineLevel="0" collapsed="false">
      <c r="A248" s="33"/>
      <c r="B248" s="34"/>
      <c r="C248" s="34"/>
      <c r="D248" s="35"/>
      <c r="E248" s="35"/>
      <c r="F248" s="35"/>
      <c r="G248" s="35"/>
      <c r="H248" s="35"/>
      <c r="I248" s="35"/>
      <c r="J248" s="36"/>
      <c r="K248" s="6"/>
      <c r="L248" s="5"/>
      <c r="M248" s="5"/>
      <c r="N248" s="37"/>
      <c r="O248" s="38"/>
      <c r="P248" s="39" t="n">
        <f aca="false">IFERROR(IF(OR(B248&amp;C248="PAU",B248&amp;C248="AIN"),VLOOKUP(B248&amp;C248&amp;G248,#REF!,8,0),VLOOKUP(B248&amp;G248,#REF!,8,0)),0)</f>
        <v>0</v>
      </c>
      <c r="Q248" s="39" t="n">
        <f aca="false">N248-P248</f>
        <v>0</v>
      </c>
      <c r="R248" s="40" t="str">
        <f aca="false">IF(Q248&gt;=0%,"AOP",IF(Q248&gt;=-2%,"GM",IF(Q248&gt;=-6%,"MD","VP")))</f>
        <v>AOP</v>
      </c>
      <c r="S248" s="41" t="n">
        <f aca="false">K248*M248*(N248-P248)</f>
        <v>0</v>
      </c>
      <c r="T248" s="42" t="e">
        <f aca="false">IF(I248="USD",S248,S248/#REF!)</f>
        <v>#VALUE!</v>
      </c>
      <c r="U248" s="5" t="e">
        <f aca="false">IF(I248="USD",M248,M248/#REF!)</f>
        <v>#VALUE!</v>
      </c>
      <c r="V248" s="4"/>
      <c r="W248" s="4"/>
      <c r="X248" s="4"/>
      <c r="Y248" s="4" t="str">
        <f aca="false">B248&amp;C248&amp;F248&amp;H248</f>
        <v/>
      </c>
      <c r="Z248" s="4" t="str">
        <f aca="false">IF(Y248='Input - Bookings'!Q844,"OK","Check")</f>
        <v>OK</v>
      </c>
      <c r="AA248" s="4"/>
      <c r="AB248" s="50"/>
      <c r="AC248" s="50"/>
      <c r="AD248" s="4"/>
      <c r="AE248" s="4"/>
      <c r="AF248" s="4"/>
      <c r="AG248" s="54"/>
      <c r="AH248" s="54"/>
      <c r="AI248" s="4"/>
      <c r="AJ248" s="4"/>
      <c r="AK248" s="4"/>
      <c r="AL248" s="4"/>
      <c r="AM248" s="4"/>
      <c r="AN248" s="49"/>
      <c r="AO248" s="50"/>
      <c r="AP248" s="50"/>
      <c r="AQ248" s="50"/>
      <c r="AR248" s="4"/>
      <c r="AS248" s="4"/>
    </row>
    <row r="249" customFormat="false" ht="12.75" hidden="false" customHeight="true" outlineLevel="0" collapsed="false">
      <c r="A249" s="33"/>
      <c r="B249" s="34"/>
      <c r="C249" s="34"/>
      <c r="D249" s="35"/>
      <c r="E249" s="35"/>
      <c r="F249" s="35"/>
      <c r="G249" s="35"/>
      <c r="H249" s="35"/>
      <c r="I249" s="35"/>
      <c r="J249" s="36"/>
      <c r="K249" s="6"/>
      <c r="L249" s="5"/>
      <c r="M249" s="5"/>
      <c r="N249" s="37"/>
      <c r="O249" s="38"/>
      <c r="P249" s="39" t="n">
        <f aca="false">IFERROR(IF(OR(B249&amp;C249="PAU",B249&amp;C249="AIN"),VLOOKUP(B249&amp;C249&amp;G249,#REF!,8,0),VLOOKUP(B249&amp;G249,#REF!,8,0)),0)</f>
        <v>0</v>
      </c>
      <c r="Q249" s="39" t="n">
        <f aca="false">N249-P249</f>
        <v>0</v>
      </c>
      <c r="R249" s="40" t="str">
        <f aca="false">IF(Q249&gt;=0%,"AOP",IF(Q249&gt;=-2%,"GM",IF(Q249&gt;=-6%,"MD","VP")))</f>
        <v>AOP</v>
      </c>
      <c r="S249" s="41" t="n">
        <f aca="false">K249*M249*(N249-P249)</f>
        <v>0</v>
      </c>
      <c r="T249" s="42" t="e">
        <f aca="false">IF(I249="USD",S249,S249/#REF!)</f>
        <v>#VALUE!</v>
      </c>
      <c r="U249" s="5" t="e">
        <f aca="false">IF(I249="USD",M249,M249/#REF!)</f>
        <v>#VALUE!</v>
      </c>
      <c r="V249" s="4"/>
      <c r="W249" s="4"/>
      <c r="X249" s="4"/>
      <c r="Y249" s="4" t="str">
        <f aca="false">B249&amp;C249&amp;F249&amp;H249</f>
        <v/>
      </c>
      <c r="Z249" s="4" t="str">
        <f aca="false">IF(Y249='Input - Bookings'!Q845,"OK","Check")</f>
        <v>OK</v>
      </c>
      <c r="AA249" s="4"/>
      <c r="AB249" s="50"/>
      <c r="AC249" s="50"/>
      <c r="AD249" s="4"/>
      <c r="AE249" s="4"/>
      <c r="AF249" s="4"/>
      <c r="AG249" s="54"/>
      <c r="AH249" s="54"/>
      <c r="AI249" s="4"/>
      <c r="AJ249" s="4"/>
      <c r="AK249" s="4"/>
      <c r="AL249" s="4"/>
      <c r="AM249" s="4"/>
      <c r="AN249" s="49"/>
      <c r="AO249" s="50"/>
      <c r="AP249" s="50"/>
      <c r="AQ249" s="50"/>
      <c r="AR249" s="4"/>
      <c r="AS249" s="4"/>
    </row>
    <row r="250" customFormat="false" ht="12.75" hidden="false" customHeight="true" outlineLevel="0" collapsed="false">
      <c r="A250" s="33"/>
      <c r="B250" s="34"/>
      <c r="C250" s="34"/>
      <c r="D250" s="35"/>
      <c r="E250" s="35"/>
      <c r="F250" s="35"/>
      <c r="G250" s="35"/>
      <c r="H250" s="35"/>
      <c r="I250" s="35"/>
      <c r="J250" s="36"/>
      <c r="K250" s="6"/>
      <c r="L250" s="5"/>
      <c r="M250" s="5"/>
      <c r="N250" s="37"/>
      <c r="O250" s="38"/>
      <c r="P250" s="39" t="n">
        <f aca="false">IFERROR(IF(OR(B250&amp;C250="PAU",B250&amp;C250="AIN"),VLOOKUP(B250&amp;C250&amp;G250,#REF!,8,0),VLOOKUP(B250&amp;G250,#REF!,8,0)),0)</f>
        <v>0</v>
      </c>
      <c r="Q250" s="39" t="n">
        <f aca="false">N250-P250</f>
        <v>0</v>
      </c>
      <c r="R250" s="40" t="str">
        <f aca="false">IF(Q250&gt;=0%,"AOP",IF(Q250&gt;=-2%,"GM",IF(Q250&gt;=-6%,"MD","VP")))</f>
        <v>AOP</v>
      </c>
      <c r="S250" s="41" t="n">
        <f aca="false">K250*M250*(N250-P250)</f>
        <v>0</v>
      </c>
      <c r="T250" s="42" t="e">
        <f aca="false">IF(I250="USD",S250,S250/#REF!)</f>
        <v>#VALUE!</v>
      </c>
      <c r="U250" s="5" t="e">
        <f aca="false">IF(I250="USD",M250,M250/#REF!)</f>
        <v>#VALUE!</v>
      </c>
      <c r="V250" s="4"/>
      <c r="W250" s="4"/>
      <c r="X250" s="4"/>
      <c r="Y250" s="4" t="str">
        <f aca="false">B250&amp;C250&amp;F250&amp;H250</f>
        <v/>
      </c>
      <c r="Z250" s="4" t="str">
        <f aca="false">IF(Y250='Input - Bookings'!Q846,"OK","Check")</f>
        <v>OK</v>
      </c>
      <c r="AA250" s="4"/>
      <c r="AB250" s="50"/>
      <c r="AC250" s="50"/>
      <c r="AD250" s="4"/>
      <c r="AE250" s="4"/>
      <c r="AF250" s="4"/>
      <c r="AG250" s="54"/>
      <c r="AH250" s="54"/>
      <c r="AI250" s="4"/>
      <c r="AJ250" s="4"/>
      <c r="AK250" s="4"/>
      <c r="AL250" s="4"/>
      <c r="AM250" s="4"/>
      <c r="AN250" s="49"/>
      <c r="AO250" s="50"/>
      <c r="AP250" s="50"/>
      <c r="AQ250" s="50"/>
      <c r="AR250" s="4"/>
      <c r="AS250" s="4"/>
    </row>
    <row r="251" customFormat="false" ht="12.75" hidden="false" customHeight="true" outlineLevel="0" collapsed="false">
      <c r="A251" s="33"/>
      <c r="B251" s="34"/>
      <c r="C251" s="34"/>
      <c r="D251" s="35"/>
      <c r="E251" s="35"/>
      <c r="F251" s="35"/>
      <c r="G251" s="35"/>
      <c r="H251" s="35"/>
      <c r="I251" s="35"/>
      <c r="J251" s="36"/>
      <c r="K251" s="6"/>
      <c r="L251" s="5"/>
      <c r="M251" s="5"/>
      <c r="N251" s="37"/>
      <c r="O251" s="38"/>
      <c r="P251" s="39" t="n">
        <f aca="false">IFERROR(IF(OR(B251&amp;C251="PAU",B251&amp;C251="AIN"),VLOOKUP(B251&amp;C251&amp;G251,#REF!,8,0),VLOOKUP(B251&amp;G251,#REF!,8,0)),0)</f>
        <v>0</v>
      </c>
      <c r="Q251" s="39" t="n">
        <f aca="false">N251-P251</f>
        <v>0</v>
      </c>
      <c r="R251" s="40" t="str">
        <f aca="false">IF(Q251&gt;=0%,"AOP",IF(Q251&gt;=-2%,"GM",IF(Q251&gt;=-6%,"MD","VP")))</f>
        <v>AOP</v>
      </c>
      <c r="S251" s="41" t="n">
        <f aca="false">K251*M251*(N251-P251)</f>
        <v>0</v>
      </c>
      <c r="T251" s="42" t="e">
        <f aca="false">IF(I251="USD",S251,S251/#REF!)</f>
        <v>#VALUE!</v>
      </c>
      <c r="U251" s="5" t="e">
        <f aca="false">IF(I251="USD",M251,M251/#REF!)</f>
        <v>#VALUE!</v>
      </c>
      <c r="V251" s="4"/>
      <c r="W251" s="4"/>
      <c r="X251" s="4"/>
      <c r="Y251" s="4" t="str">
        <f aca="false">B251&amp;C251&amp;F251&amp;H251</f>
        <v/>
      </c>
      <c r="Z251" s="4" t="str">
        <f aca="false">IF(Y251='Input - Bookings'!Q847,"OK","Check")</f>
        <v>OK</v>
      </c>
      <c r="AA251" s="4"/>
      <c r="AB251" s="50"/>
      <c r="AC251" s="50"/>
      <c r="AD251" s="4"/>
      <c r="AE251" s="4"/>
      <c r="AF251" s="4"/>
      <c r="AG251" s="54"/>
      <c r="AH251" s="54"/>
      <c r="AI251" s="4"/>
      <c r="AJ251" s="4"/>
      <c r="AK251" s="4"/>
      <c r="AL251" s="4"/>
      <c r="AM251" s="4"/>
      <c r="AN251" s="49"/>
      <c r="AO251" s="50"/>
      <c r="AP251" s="50"/>
      <c r="AQ251" s="50"/>
      <c r="AR251" s="4"/>
      <c r="AS251" s="4"/>
    </row>
    <row r="252" customFormat="false" ht="12.75" hidden="false" customHeight="true" outlineLevel="0" collapsed="false">
      <c r="A252" s="33"/>
      <c r="B252" s="34"/>
      <c r="C252" s="34"/>
      <c r="D252" s="35"/>
      <c r="E252" s="35"/>
      <c r="F252" s="35"/>
      <c r="G252" s="35"/>
      <c r="H252" s="35"/>
      <c r="I252" s="35"/>
      <c r="J252" s="36"/>
      <c r="K252" s="6"/>
      <c r="L252" s="5"/>
      <c r="M252" s="5"/>
      <c r="N252" s="37"/>
      <c r="O252" s="38"/>
      <c r="P252" s="39" t="n">
        <f aca="false">IFERROR(IF(OR(B252&amp;C252="PAU",B252&amp;C252="AIN"),VLOOKUP(B252&amp;C252&amp;G252,#REF!,8,0),VLOOKUP(B252&amp;G252,#REF!,8,0)),0)</f>
        <v>0</v>
      </c>
      <c r="Q252" s="39" t="n">
        <f aca="false">N252-P252</f>
        <v>0</v>
      </c>
      <c r="R252" s="40" t="str">
        <f aca="false">IF(Q252&gt;=0%,"AOP",IF(Q252&gt;=-2%,"GM",IF(Q252&gt;=-6%,"MD","VP")))</f>
        <v>AOP</v>
      </c>
      <c r="S252" s="41" t="n">
        <f aca="false">K252*M252*(N252-P252)</f>
        <v>0</v>
      </c>
      <c r="T252" s="42" t="e">
        <f aca="false">IF(I252="USD",S252,S252/#REF!)</f>
        <v>#VALUE!</v>
      </c>
      <c r="U252" s="5" t="e">
        <f aca="false">IF(I252="USD",M252,M252/#REF!)</f>
        <v>#VALUE!</v>
      </c>
      <c r="V252" s="4"/>
      <c r="W252" s="4"/>
      <c r="X252" s="4"/>
      <c r="Y252" s="4" t="str">
        <f aca="false">B252&amp;C252&amp;F252&amp;H252</f>
        <v/>
      </c>
      <c r="Z252" s="4" t="str">
        <f aca="false">IF(Y252='Input - Bookings'!Q848,"OK","Check")</f>
        <v>OK</v>
      </c>
      <c r="AA252" s="4"/>
      <c r="AB252" s="50"/>
      <c r="AC252" s="50"/>
      <c r="AD252" s="4"/>
      <c r="AE252" s="4"/>
      <c r="AF252" s="4"/>
      <c r="AG252" s="54"/>
      <c r="AH252" s="54"/>
      <c r="AI252" s="4"/>
      <c r="AJ252" s="4"/>
      <c r="AK252" s="4"/>
      <c r="AL252" s="4"/>
      <c r="AM252" s="4"/>
      <c r="AN252" s="49"/>
      <c r="AO252" s="50"/>
      <c r="AP252" s="50"/>
      <c r="AQ252" s="50"/>
      <c r="AR252" s="4"/>
      <c r="AS252" s="4"/>
    </row>
    <row r="253" customFormat="false" ht="12.75" hidden="false" customHeight="true" outlineLevel="0" collapsed="false">
      <c r="A253" s="33"/>
      <c r="B253" s="34"/>
      <c r="C253" s="34"/>
      <c r="D253" s="35"/>
      <c r="E253" s="35"/>
      <c r="F253" s="35"/>
      <c r="G253" s="35"/>
      <c r="H253" s="35"/>
      <c r="I253" s="35"/>
      <c r="J253" s="36"/>
      <c r="K253" s="6"/>
      <c r="L253" s="5"/>
      <c r="M253" s="5"/>
      <c r="N253" s="37"/>
      <c r="O253" s="38"/>
      <c r="P253" s="39" t="n">
        <f aca="false">IFERROR(IF(OR(B253&amp;C253="PAU",B253&amp;C253="AIN"),VLOOKUP(B253&amp;C253&amp;G253,#REF!,8,0),VLOOKUP(B253&amp;G253,#REF!,8,0)),0)</f>
        <v>0</v>
      </c>
      <c r="Q253" s="39" t="n">
        <f aca="false">N253-P253</f>
        <v>0</v>
      </c>
      <c r="R253" s="40" t="str">
        <f aca="false">IF(Q253&gt;=0%,"AOP",IF(Q253&gt;=-2%,"GM",IF(Q253&gt;=-6%,"MD","VP")))</f>
        <v>AOP</v>
      </c>
      <c r="S253" s="41" t="n">
        <f aca="false">K253*M253*(N253-P253)</f>
        <v>0</v>
      </c>
      <c r="T253" s="42" t="e">
        <f aca="false">IF(I253="USD",S253,S253/#REF!)</f>
        <v>#VALUE!</v>
      </c>
      <c r="U253" s="5" t="e">
        <f aca="false">IF(I253="USD",M253,M253/#REF!)</f>
        <v>#VALUE!</v>
      </c>
      <c r="V253" s="4"/>
      <c r="W253" s="4"/>
      <c r="X253" s="4"/>
      <c r="Y253" s="4" t="str">
        <f aca="false">B253&amp;C253&amp;F253&amp;H253</f>
        <v/>
      </c>
      <c r="Z253" s="4" t="str">
        <f aca="false">IF(Y253='Input - Bookings'!Q849,"OK","Check")</f>
        <v>OK</v>
      </c>
      <c r="AA253" s="4"/>
      <c r="AB253" s="50"/>
      <c r="AC253" s="50"/>
      <c r="AD253" s="4"/>
      <c r="AE253" s="4"/>
      <c r="AF253" s="4"/>
      <c r="AG253" s="54"/>
      <c r="AH253" s="54"/>
      <c r="AI253" s="4"/>
      <c r="AJ253" s="4"/>
      <c r="AK253" s="4"/>
      <c r="AL253" s="4"/>
      <c r="AM253" s="4"/>
      <c r="AN253" s="49"/>
      <c r="AO253" s="50"/>
      <c r="AP253" s="50"/>
      <c r="AQ253" s="50"/>
      <c r="AR253" s="4"/>
      <c r="AS253" s="4"/>
    </row>
    <row r="254" customFormat="false" ht="12.75" hidden="false" customHeight="true" outlineLevel="0" collapsed="false">
      <c r="A254" s="33"/>
      <c r="B254" s="34"/>
      <c r="C254" s="34"/>
      <c r="D254" s="35"/>
      <c r="E254" s="35"/>
      <c r="F254" s="35"/>
      <c r="G254" s="35"/>
      <c r="H254" s="35"/>
      <c r="I254" s="35"/>
      <c r="J254" s="36"/>
      <c r="K254" s="6"/>
      <c r="L254" s="5"/>
      <c r="M254" s="5"/>
      <c r="N254" s="37"/>
      <c r="O254" s="38"/>
      <c r="P254" s="39" t="n">
        <f aca="false">IFERROR(IF(OR(B254&amp;C254="PAU",B254&amp;C254="AIN"),VLOOKUP(B254&amp;C254&amp;G254,#REF!,8,0),VLOOKUP(B254&amp;G254,#REF!,8,0)),0)</f>
        <v>0</v>
      </c>
      <c r="Q254" s="39" t="n">
        <f aca="false">N254-P254</f>
        <v>0</v>
      </c>
      <c r="R254" s="40" t="str">
        <f aca="false">IF(Q254&gt;=0%,"AOP",IF(Q254&gt;=-2%,"GM",IF(Q254&gt;=-6%,"MD","VP")))</f>
        <v>AOP</v>
      </c>
      <c r="S254" s="41" t="n">
        <f aca="false">K254*M254*(N254-P254)</f>
        <v>0</v>
      </c>
      <c r="T254" s="42" t="e">
        <f aca="false">IF(I254="USD",S254,S254/#REF!)</f>
        <v>#VALUE!</v>
      </c>
      <c r="U254" s="5" t="e">
        <f aca="false">IF(I254="USD",M254,M254/#REF!)</f>
        <v>#VALUE!</v>
      </c>
      <c r="V254" s="4"/>
      <c r="W254" s="4"/>
      <c r="X254" s="4"/>
      <c r="Y254" s="4" t="str">
        <f aca="false">B254&amp;C254&amp;F254&amp;H254</f>
        <v/>
      </c>
      <c r="Z254" s="4" t="str">
        <f aca="false">IF(Y254='Input - Bookings'!Q850,"OK","Check")</f>
        <v>OK</v>
      </c>
      <c r="AA254" s="4"/>
      <c r="AB254" s="50"/>
      <c r="AC254" s="50"/>
      <c r="AD254" s="4"/>
      <c r="AE254" s="4"/>
      <c r="AF254" s="4"/>
      <c r="AG254" s="54"/>
      <c r="AH254" s="54"/>
      <c r="AI254" s="4"/>
      <c r="AJ254" s="4"/>
      <c r="AK254" s="4"/>
      <c r="AL254" s="4"/>
      <c r="AM254" s="4"/>
      <c r="AN254" s="49"/>
      <c r="AO254" s="50"/>
      <c r="AP254" s="50"/>
      <c r="AQ254" s="50"/>
      <c r="AR254" s="4"/>
      <c r="AS254" s="4"/>
    </row>
    <row r="255" customFormat="false" ht="12.75" hidden="false" customHeight="true" outlineLevel="0" collapsed="false">
      <c r="A255" s="33"/>
      <c r="B255" s="34"/>
      <c r="C255" s="34"/>
      <c r="D255" s="35"/>
      <c r="E255" s="35"/>
      <c r="F255" s="35"/>
      <c r="G255" s="35"/>
      <c r="H255" s="35"/>
      <c r="I255" s="35"/>
      <c r="J255" s="36"/>
      <c r="K255" s="6"/>
      <c r="L255" s="5"/>
      <c r="M255" s="5"/>
      <c r="N255" s="37"/>
      <c r="O255" s="38"/>
      <c r="P255" s="39" t="n">
        <f aca="false">IFERROR(IF(OR(B255&amp;C255="PAU",B255&amp;C255="AIN"),VLOOKUP(B255&amp;C255&amp;G255,#REF!,8,0),VLOOKUP(B255&amp;G255,#REF!,8,0)),0)</f>
        <v>0</v>
      </c>
      <c r="Q255" s="39" t="n">
        <f aca="false">N255-P255</f>
        <v>0</v>
      </c>
      <c r="R255" s="40" t="str">
        <f aca="false">IF(Q255&gt;=0%,"AOP",IF(Q255&gt;=-2%,"GM",IF(Q255&gt;=-6%,"MD","VP")))</f>
        <v>AOP</v>
      </c>
      <c r="S255" s="41" t="n">
        <f aca="false">K255*M255*(N255-P255)</f>
        <v>0</v>
      </c>
      <c r="T255" s="42" t="e">
        <f aca="false">IF(I255="USD",S255,S255/#REF!)</f>
        <v>#VALUE!</v>
      </c>
      <c r="U255" s="5" t="e">
        <f aca="false">IF(I255="USD",M255,M255/#REF!)</f>
        <v>#VALUE!</v>
      </c>
      <c r="V255" s="4"/>
      <c r="W255" s="4"/>
      <c r="X255" s="4"/>
      <c r="Y255" s="4" t="str">
        <f aca="false">B255&amp;C255&amp;F255&amp;H255</f>
        <v/>
      </c>
      <c r="Z255" s="4" t="str">
        <f aca="false">IF(Y255='Input - Bookings'!Q851,"OK","Check")</f>
        <v>OK</v>
      </c>
      <c r="AA255" s="4"/>
      <c r="AB255" s="50"/>
      <c r="AC255" s="50"/>
      <c r="AD255" s="4"/>
      <c r="AE255" s="4"/>
      <c r="AF255" s="4"/>
      <c r="AG255" s="54"/>
      <c r="AH255" s="54"/>
      <c r="AI255" s="4"/>
      <c r="AJ255" s="4"/>
      <c r="AK255" s="4"/>
      <c r="AL255" s="4"/>
      <c r="AM255" s="4"/>
      <c r="AN255" s="49"/>
      <c r="AO255" s="50"/>
      <c r="AP255" s="50"/>
      <c r="AQ255" s="50"/>
      <c r="AR255" s="4"/>
      <c r="AS255" s="4"/>
    </row>
    <row r="256" customFormat="false" ht="12.75" hidden="false" customHeight="true" outlineLevel="0" collapsed="false">
      <c r="A256" s="33"/>
      <c r="B256" s="34"/>
      <c r="C256" s="34"/>
      <c r="D256" s="35"/>
      <c r="E256" s="35"/>
      <c r="F256" s="35"/>
      <c r="G256" s="35"/>
      <c r="H256" s="35"/>
      <c r="I256" s="35"/>
      <c r="J256" s="36"/>
      <c r="K256" s="6"/>
      <c r="L256" s="5"/>
      <c r="M256" s="5"/>
      <c r="N256" s="37"/>
      <c r="O256" s="38"/>
      <c r="P256" s="39" t="n">
        <f aca="false">IFERROR(IF(OR(B256&amp;C256="PAU",B256&amp;C256="AIN"),VLOOKUP(B256&amp;C256&amp;G256,#REF!,8,0),VLOOKUP(B256&amp;G256,#REF!,8,0)),0)</f>
        <v>0</v>
      </c>
      <c r="Q256" s="39" t="n">
        <f aca="false">N256-P256</f>
        <v>0</v>
      </c>
      <c r="R256" s="40" t="str">
        <f aca="false">IF(Q256&gt;=0%,"AOP",IF(Q256&gt;=-2%,"GM",IF(Q256&gt;=-6%,"MD","VP")))</f>
        <v>AOP</v>
      </c>
      <c r="S256" s="41" t="n">
        <f aca="false">K256*M256*(N256-P256)</f>
        <v>0</v>
      </c>
      <c r="T256" s="42" t="e">
        <f aca="false">IF(I256="USD",S256,S256/#REF!)</f>
        <v>#VALUE!</v>
      </c>
      <c r="U256" s="5" t="e">
        <f aca="false">IF(I256="USD",M256,M256/#REF!)</f>
        <v>#VALUE!</v>
      </c>
      <c r="V256" s="4"/>
      <c r="W256" s="4"/>
      <c r="X256" s="4"/>
      <c r="Y256" s="4" t="str">
        <f aca="false">B256&amp;C256&amp;F256&amp;H256</f>
        <v/>
      </c>
      <c r="Z256" s="4" t="str">
        <f aca="false">IF(Y256='Input - Bookings'!Q852,"OK","Check")</f>
        <v>OK</v>
      </c>
      <c r="AA256" s="4"/>
      <c r="AB256" s="50"/>
      <c r="AC256" s="50"/>
      <c r="AD256" s="4"/>
      <c r="AE256" s="4"/>
      <c r="AF256" s="4"/>
      <c r="AG256" s="54"/>
      <c r="AH256" s="54"/>
      <c r="AI256" s="4"/>
      <c r="AJ256" s="4"/>
      <c r="AK256" s="4"/>
      <c r="AL256" s="4"/>
      <c r="AM256" s="4"/>
      <c r="AN256" s="49"/>
      <c r="AO256" s="50"/>
      <c r="AP256" s="50"/>
      <c r="AQ256" s="50"/>
      <c r="AR256" s="4"/>
      <c r="AS256" s="4"/>
    </row>
    <row r="257" customFormat="false" ht="12.75" hidden="false" customHeight="true" outlineLevel="0" collapsed="false">
      <c r="A257" s="33"/>
      <c r="B257" s="34"/>
      <c r="C257" s="34"/>
      <c r="D257" s="35"/>
      <c r="E257" s="35"/>
      <c r="F257" s="35"/>
      <c r="G257" s="35"/>
      <c r="H257" s="35"/>
      <c r="I257" s="35"/>
      <c r="J257" s="36"/>
      <c r="K257" s="6"/>
      <c r="L257" s="5"/>
      <c r="M257" s="5"/>
      <c r="N257" s="37"/>
      <c r="O257" s="38"/>
      <c r="P257" s="39" t="n">
        <f aca="false">IFERROR(IF(OR(B257&amp;C257="PAU",B257&amp;C257="AIN"),VLOOKUP(B257&amp;C257&amp;G257,#REF!,8,0),VLOOKUP(B257&amp;G257,#REF!,8,0)),0)</f>
        <v>0</v>
      </c>
      <c r="Q257" s="39" t="n">
        <f aca="false">N257-P257</f>
        <v>0</v>
      </c>
      <c r="R257" s="40" t="str">
        <f aca="false">IF(Q257&gt;=0%,"AOP",IF(Q257&gt;=-2%,"GM",IF(Q257&gt;=-6%,"MD","VP")))</f>
        <v>AOP</v>
      </c>
      <c r="S257" s="41" t="n">
        <f aca="false">K257*M257*(N257-P257)</f>
        <v>0</v>
      </c>
      <c r="T257" s="42" t="e">
        <f aca="false">IF(I257="USD",S257,S257/#REF!)</f>
        <v>#VALUE!</v>
      </c>
      <c r="U257" s="5" t="e">
        <f aca="false">IF(I257="USD",M257,M257/#REF!)</f>
        <v>#VALUE!</v>
      </c>
      <c r="V257" s="4"/>
      <c r="W257" s="4"/>
      <c r="X257" s="4"/>
      <c r="Y257" s="4" t="str">
        <f aca="false">B257&amp;C257&amp;F257&amp;H257</f>
        <v/>
      </c>
      <c r="Z257" s="4" t="str">
        <f aca="false">IF(Y257='Input - Bookings'!Q853,"OK","Check")</f>
        <v>OK</v>
      </c>
      <c r="AA257" s="4"/>
      <c r="AB257" s="50"/>
      <c r="AC257" s="50"/>
      <c r="AD257" s="4"/>
      <c r="AE257" s="4"/>
      <c r="AF257" s="4"/>
      <c r="AG257" s="54"/>
      <c r="AH257" s="54"/>
      <c r="AI257" s="4"/>
      <c r="AJ257" s="4"/>
      <c r="AK257" s="4"/>
      <c r="AL257" s="4"/>
      <c r="AM257" s="4"/>
      <c r="AN257" s="49"/>
      <c r="AO257" s="50"/>
      <c r="AP257" s="50"/>
      <c r="AQ257" s="50"/>
      <c r="AR257" s="4"/>
      <c r="AS257" s="4"/>
    </row>
    <row r="258" customFormat="false" ht="12.75" hidden="false" customHeight="true" outlineLevel="0" collapsed="false">
      <c r="A258" s="33"/>
      <c r="B258" s="34"/>
      <c r="C258" s="34"/>
      <c r="D258" s="35"/>
      <c r="E258" s="35"/>
      <c r="F258" s="35"/>
      <c r="G258" s="35"/>
      <c r="H258" s="35"/>
      <c r="I258" s="35"/>
      <c r="J258" s="36"/>
      <c r="K258" s="6"/>
      <c r="L258" s="5"/>
      <c r="M258" s="5"/>
      <c r="N258" s="37"/>
      <c r="O258" s="38"/>
      <c r="P258" s="39" t="n">
        <f aca="false">IFERROR(IF(OR(B258&amp;C258="PAU",B258&amp;C258="AIN"),VLOOKUP(B258&amp;C258&amp;G258,#REF!,8,0),VLOOKUP(B258&amp;G258,#REF!,8,0)),0)</f>
        <v>0</v>
      </c>
      <c r="Q258" s="39" t="n">
        <f aca="false">N258-P258</f>
        <v>0</v>
      </c>
      <c r="R258" s="40" t="str">
        <f aca="false">IF(Q258&gt;=0%,"AOP",IF(Q258&gt;=-2%,"GM",IF(Q258&gt;=-6%,"MD","VP")))</f>
        <v>AOP</v>
      </c>
      <c r="S258" s="41" t="n">
        <f aca="false">K258*M258*(N258-P258)</f>
        <v>0</v>
      </c>
      <c r="T258" s="42" t="e">
        <f aca="false">IF(I258="USD",S258,S258/#REF!)</f>
        <v>#VALUE!</v>
      </c>
      <c r="U258" s="5" t="e">
        <f aca="false">IF(I258="USD",M258,M258/#REF!)</f>
        <v>#VALUE!</v>
      </c>
      <c r="V258" s="4"/>
      <c r="W258" s="4"/>
      <c r="X258" s="4"/>
      <c r="Y258" s="4" t="str">
        <f aca="false">B258&amp;C258&amp;F258&amp;H258</f>
        <v/>
      </c>
      <c r="Z258" s="4" t="str">
        <f aca="false">IF(Y258='Input - Bookings'!Q854,"OK","Check")</f>
        <v>OK</v>
      </c>
      <c r="AA258" s="4"/>
      <c r="AB258" s="50"/>
      <c r="AC258" s="50"/>
      <c r="AD258" s="4"/>
      <c r="AE258" s="4"/>
      <c r="AF258" s="4"/>
      <c r="AG258" s="54"/>
      <c r="AH258" s="54"/>
      <c r="AI258" s="4"/>
      <c r="AJ258" s="4"/>
      <c r="AK258" s="4"/>
      <c r="AL258" s="4"/>
      <c r="AM258" s="4"/>
      <c r="AN258" s="49"/>
      <c r="AO258" s="50"/>
      <c r="AP258" s="50"/>
      <c r="AQ258" s="50"/>
      <c r="AR258" s="4"/>
      <c r="AS258" s="4"/>
    </row>
    <row r="259" customFormat="false" ht="12.75" hidden="false" customHeight="true" outlineLevel="0" collapsed="false">
      <c r="A259" s="33"/>
      <c r="B259" s="34"/>
      <c r="C259" s="34"/>
      <c r="D259" s="35"/>
      <c r="E259" s="35"/>
      <c r="F259" s="35"/>
      <c r="G259" s="35"/>
      <c r="H259" s="35"/>
      <c r="I259" s="35"/>
      <c r="J259" s="36"/>
      <c r="K259" s="6"/>
      <c r="L259" s="5"/>
      <c r="M259" s="5"/>
      <c r="N259" s="37"/>
      <c r="O259" s="38"/>
      <c r="P259" s="39" t="n">
        <f aca="false">IFERROR(IF(OR(B259&amp;C259="PAU",B259&amp;C259="AIN"),VLOOKUP(B259&amp;C259&amp;G259,#REF!,8,0),VLOOKUP(B259&amp;G259,#REF!,8,0)),0)</f>
        <v>0</v>
      </c>
      <c r="Q259" s="39" t="n">
        <f aca="false">N259-P259</f>
        <v>0</v>
      </c>
      <c r="R259" s="40" t="str">
        <f aca="false">IF(Q259&gt;=0%,"AOP",IF(Q259&gt;=-2%,"GM",IF(Q259&gt;=-6%,"MD","VP")))</f>
        <v>AOP</v>
      </c>
      <c r="S259" s="41" t="n">
        <f aca="false">K259*M259*(N259-P259)</f>
        <v>0</v>
      </c>
      <c r="T259" s="42" t="e">
        <f aca="false">IF(I259="USD",S259,S259/#REF!)</f>
        <v>#VALUE!</v>
      </c>
      <c r="U259" s="5" t="e">
        <f aca="false">IF(I259="USD",M259,M259/#REF!)</f>
        <v>#VALUE!</v>
      </c>
      <c r="V259" s="4"/>
      <c r="W259" s="4"/>
      <c r="X259" s="4"/>
      <c r="Y259" s="4" t="str">
        <f aca="false">B259&amp;C259&amp;F259&amp;H259</f>
        <v/>
      </c>
      <c r="Z259" s="4" t="str">
        <f aca="false">IF(Y259='Input - Bookings'!Q855,"OK","Check")</f>
        <v>OK</v>
      </c>
      <c r="AA259" s="4"/>
      <c r="AB259" s="50"/>
      <c r="AC259" s="50"/>
      <c r="AD259" s="4"/>
      <c r="AE259" s="4"/>
      <c r="AF259" s="4"/>
      <c r="AG259" s="54"/>
      <c r="AH259" s="54"/>
      <c r="AI259" s="4"/>
      <c r="AJ259" s="4"/>
      <c r="AK259" s="4"/>
      <c r="AL259" s="4"/>
      <c r="AM259" s="4"/>
      <c r="AN259" s="49"/>
      <c r="AO259" s="50"/>
      <c r="AP259" s="50"/>
      <c r="AQ259" s="50"/>
      <c r="AR259" s="4"/>
      <c r="AS259" s="4"/>
    </row>
    <row r="260" customFormat="false" ht="12.75" hidden="false" customHeight="true" outlineLevel="0" collapsed="false">
      <c r="A260" s="33"/>
      <c r="B260" s="34"/>
      <c r="C260" s="34"/>
      <c r="D260" s="35"/>
      <c r="E260" s="35"/>
      <c r="F260" s="35"/>
      <c r="G260" s="35"/>
      <c r="H260" s="35"/>
      <c r="I260" s="35"/>
      <c r="J260" s="36"/>
      <c r="K260" s="6"/>
      <c r="L260" s="5"/>
      <c r="M260" s="5"/>
      <c r="N260" s="37"/>
      <c r="O260" s="38"/>
      <c r="P260" s="39" t="n">
        <f aca="false">IFERROR(IF(OR(B260&amp;C260="PAU",B260&amp;C260="AIN"),VLOOKUP(B260&amp;C260&amp;G260,#REF!,8,0),VLOOKUP(B260&amp;G260,#REF!,8,0)),0)</f>
        <v>0</v>
      </c>
      <c r="Q260" s="39" t="n">
        <f aca="false">N260-P260</f>
        <v>0</v>
      </c>
      <c r="R260" s="40" t="str">
        <f aca="false">IF(Q260&gt;=0%,"AOP",IF(Q260&gt;=-2%,"GM",IF(Q260&gt;=-6%,"MD","VP")))</f>
        <v>AOP</v>
      </c>
      <c r="S260" s="41" t="n">
        <f aca="false">K260*M260*(N260-P260)</f>
        <v>0</v>
      </c>
      <c r="T260" s="42" t="e">
        <f aca="false">IF(I260="USD",S260,S260/#REF!)</f>
        <v>#VALUE!</v>
      </c>
      <c r="U260" s="5" t="e">
        <f aca="false">IF(I260="USD",M260,M260/#REF!)</f>
        <v>#VALUE!</v>
      </c>
      <c r="V260" s="4"/>
      <c r="W260" s="4"/>
      <c r="X260" s="4"/>
      <c r="Y260" s="4" t="str">
        <f aca="false">B260&amp;C260&amp;F260&amp;H260</f>
        <v/>
      </c>
      <c r="Z260" s="4" t="str">
        <f aca="false">IF(Y260='Input - Bookings'!Q856,"OK","Check")</f>
        <v>OK</v>
      </c>
      <c r="AA260" s="4"/>
      <c r="AB260" s="50"/>
      <c r="AC260" s="50"/>
      <c r="AD260" s="4"/>
      <c r="AE260" s="4"/>
      <c r="AF260" s="4"/>
      <c r="AG260" s="54"/>
      <c r="AH260" s="54"/>
      <c r="AI260" s="4"/>
      <c r="AJ260" s="4"/>
      <c r="AK260" s="4"/>
      <c r="AL260" s="4"/>
      <c r="AM260" s="4"/>
      <c r="AN260" s="49"/>
      <c r="AO260" s="50"/>
      <c r="AP260" s="50"/>
      <c r="AQ260" s="50"/>
      <c r="AR260" s="4"/>
      <c r="AS260" s="4"/>
    </row>
    <row r="261" customFormat="false" ht="12.75" hidden="false" customHeight="true" outlineLevel="0" collapsed="false">
      <c r="A261" s="33"/>
      <c r="B261" s="34"/>
      <c r="C261" s="34"/>
      <c r="D261" s="35"/>
      <c r="E261" s="35"/>
      <c r="F261" s="35"/>
      <c r="G261" s="35"/>
      <c r="H261" s="35"/>
      <c r="I261" s="35"/>
      <c r="J261" s="36"/>
      <c r="K261" s="6"/>
      <c r="L261" s="5"/>
      <c r="M261" s="5"/>
      <c r="N261" s="37"/>
      <c r="O261" s="38"/>
      <c r="P261" s="39" t="n">
        <f aca="false">IFERROR(IF(OR(B261&amp;C261="PAU",B261&amp;C261="AIN"),VLOOKUP(B261&amp;C261&amp;G261,#REF!,8,0),VLOOKUP(B261&amp;G261,#REF!,8,0)),0)</f>
        <v>0</v>
      </c>
      <c r="Q261" s="39" t="n">
        <f aca="false">N261-P261</f>
        <v>0</v>
      </c>
      <c r="R261" s="40" t="str">
        <f aca="false">IF(Q261&gt;=0%,"AOP",IF(Q261&gt;=-2%,"GM",IF(Q261&gt;=-6%,"MD","VP")))</f>
        <v>AOP</v>
      </c>
      <c r="S261" s="41" t="n">
        <f aca="false">K261*M261*(N261-P261)</f>
        <v>0</v>
      </c>
      <c r="T261" s="42" t="e">
        <f aca="false">IF(I261="USD",S261,S261/#REF!)</f>
        <v>#VALUE!</v>
      </c>
      <c r="U261" s="5" t="e">
        <f aca="false">IF(I261="USD",M261,M261/#REF!)</f>
        <v>#VALUE!</v>
      </c>
      <c r="V261" s="4"/>
      <c r="W261" s="4"/>
      <c r="X261" s="4"/>
      <c r="Y261" s="4" t="str">
        <f aca="false">B261&amp;C261&amp;F261&amp;H261</f>
        <v/>
      </c>
      <c r="Z261" s="4" t="str">
        <f aca="false">IF(Y261='Input - Bookings'!Q857,"OK","Check")</f>
        <v>OK</v>
      </c>
      <c r="AA261" s="4"/>
      <c r="AB261" s="50"/>
      <c r="AC261" s="50"/>
      <c r="AD261" s="4"/>
      <c r="AE261" s="4"/>
      <c r="AF261" s="4"/>
      <c r="AG261" s="54"/>
      <c r="AH261" s="54"/>
      <c r="AI261" s="4"/>
      <c r="AJ261" s="4"/>
      <c r="AK261" s="4"/>
      <c r="AL261" s="4"/>
      <c r="AM261" s="4"/>
      <c r="AN261" s="49"/>
      <c r="AO261" s="50"/>
      <c r="AP261" s="50"/>
      <c r="AQ261" s="50"/>
      <c r="AR261" s="4"/>
      <c r="AS261" s="4"/>
    </row>
    <row r="262" customFormat="false" ht="12.75" hidden="false" customHeight="true" outlineLevel="0" collapsed="false">
      <c r="A262" s="33"/>
      <c r="B262" s="34"/>
      <c r="C262" s="34"/>
      <c r="D262" s="35"/>
      <c r="E262" s="35"/>
      <c r="F262" s="35"/>
      <c r="G262" s="35"/>
      <c r="H262" s="35"/>
      <c r="I262" s="35"/>
      <c r="J262" s="36"/>
      <c r="K262" s="6"/>
      <c r="L262" s="5"/>
      <c r="M262" s="5"/>
      <c r="N262" s="37"/>
      <c r="O262" s="38"/>
      <c r="P262" s="39" t="n">
        <f aca="false">IFERROR(IF(OR(B262&amp;C262="PAU",B262&amp;C262="AIN"),VLOOKUP(B262&amp;C262&amp;G262,#REF!,8,0),VLOOKUP(B262&amp;G262,#REF!,8,0)),0)</f>
        <v>0</v>
      </c>
      <c r="Q262" s="39" t="n">
        <f aca="false">N262-P262</f>
        <v>0</v>
      </c>
      <c r="R262" s="40" t="str">
        <f aca="false">IF(Q262&gt;=0%,"AOP",IF(Q262&gt;=-2%,"GM",IF(Q262&gt;=-6%,"MD","VP")))</f>
        <v>AOP</v>
      </c>
      <c r="S262" s="41" t="n">
        <f aca="false">K262*M262*(N262-P262)</f>
        <v>0</v>
      </c>
      <c r="T262" s="42" t="e">
        <f aca="false">IF(I262="USD",S262,S262/#REF!)</f>
        <v>#VALUE!</v>
      </c>
      <c r="U262" s="5" t="e">
        <f aca="false">IF(I262="USD",M262,M262/#REF!)</f>
        <v>#VALUE!</v>
      </c>
      <c r="V262" s="4"/>
      <c r="W262" s="4"/>
      <c r="X262" s="4"/>
      <c r="Y262" s="4" t="str">
        <f aca="false">B262&amp;C262&amp;F262&amp;H262</f>
        <v/>
      </c>
      <c r="Z262" s="4" t="str">
        <f aca="false">IF(Y262='Input - Bookings'!Q858,"OK","Check")</f>
        <v>OK</v>
      </c>
      <c r="AA262" s="4"/>
      <c r="AB262" s="50"/>
      <c r="AC262" s="50"/>
      <c r="AD262" s="4"/>
      <c r="AE262" s="4"/>
      <c r="AF262" s="4"/>
      <c r="AG262" s="54"/>
      <c r="AH262" s="54"/>
      <c r="AI262" s="4"/>
      <c r="AJ262" s="4"/>
      <c r="AK262" s="4"/>
      <c r="AL262" s="4"/>
      <c r="AM262" s="4"/>
      <c r="AN262" s="49"/>
      <c r="AO262" s="50"/>
      <c r="AP262" s="50"/>
      <c r="AQ262" s="50"/>
      <c r="AR262" s="4"/>
      <c r="AS262" s="4"/>
    </row>
    <row r="263" customFormat="false" ht="12.75" hidden="false" customHeight="true" outlineLevel="0" collapsed="false">
      <c r="A263" s="33"/>
      <c r="B263" s="34"/>
      <c r="C263" s="34"/>
      <c r="D263" s="35"/>
      <c r="E263" s="35"/>
      <c r="F263" s="35"/>
      <c r="G263" s="35"/>
      <c r="H263" s="35"/>
      <c r="I263" s="35"/>
      <c r="J263" s="36"/>
      <c r="K263" s="6"/>
      <c r="L263" s="5"/>
      <c r="M263" s="5"/>
      <c r="N263" s="37"/>
      <c r="O263" s="38"/>
      <c r="P263" s="39" t="n">
        <f aca="false">IFERROR(IF(OR(B263&amp;C263="PAU",B263&amp;C263="AIN"),VLOOKUP(B263&amp;C263&amp;G263,#REF!,8,0),VLOOKUP(B263&amp;G263,#REF!,8,0)),0)</f>
        <v>0</v>
      </c>
      <c r="Q263" s="39" t="n">
        <f aca="false">N263-P263</f>
        <v>0</v>
      </c>
      <c r="R263" s="40" t="str">
        <f aca="false">IF(Q263&gt;=0%,"AOP",IF(Q263&gt;=-2%,"GM",IF(Q263&gt;=-6%,"MD","VP")))</f>
        <v>AOP</v>
      </c>
      <c r="S263" s="41" t="n">
        <f aca="false">K263*M263*(N263-P263)</f>
        <v>0</v>
      </c>
      <c r="T263" s="42" t="e">
        <f aca="false">IF(I263="USD",S263,S263/#REF!)</f>
        <v>#VALUE!</v>
      </c>
      <c r="U263" s="5" t="e">
        <f aca="false">IF(I263="USD",M263,M263/#REF!)</f>
        <v>#VALUE!</v>
      </c>
      <c r="V263" s="4"/>
      <c r="W263" s="4"/>
      <c r="X263" s="4"/>
      <c r="Y263" s="4" t="str">
        <f aca="false">B263&amp;C263&amp;F263&amp;H263</f>
        <v/>
      </c>
      <c r="Z263" s="4" t="str">
        <f aca="false">IF(Y263='Input - Bookings'!Q859,"OK","Check")</f>
        <v>OK</v>
      </c>
      <c r="AA263" s="4"/>
      <c r="AB263" s="50"/>
      <c r="AC263" s="50"/>
      <c r="AD263" s="4"/>
      <c r="AE263" s="4"/>
      <c r="AF263" s="4"/>
      <c r="AG263" s="54"/>
      <c r="AH263" s="54"/>
      <c r="AI263" s="4"/>
      <c r="AJ263" s="4"/>
      <c r="AK263" s="4"/>
      <c r="AL263" s="4"/>
      <c r="AM263" s="4"/>
      <c r="AN263" s="49"/>
      <c r="AO263" s="50"/>
      <c r="AP263" s="50"/>
      <c r="AQ263" s="50"/>
      <c r="AR263" s="4"/>
      <c r="AS263" s="4"/>
    </row>
    <row r="264" customFormat="false" ht="12.75" hidden="false" customHeight="true" outlineLevel="0" collapsed="false">
      <c r="A264" s="33"/>
      <c r="B264" s="34"/>
      <c r="C264" s="34"/>
      <c r="D264" s="35"/>
      <c r="E264" s="35"/>
      <c r="F264" s="35"/>
      <c r="G264" s="35"/>
      <c r="H264" s="35"/>
      <c r="I264" s="35"/>
      <c r="J264" s="36"/>
      <c r="K264" s="6"/>
      <c r="L264" s="5"/>
      <c r="M264" s="5"/>
      <c r="N264" s="37"/>
      <c r="O264" s="38"/>
      <c r="P264" s="39" t="n">
        <f aca="false">IFERROR(IF(OR(B264&amp;C264="PAU",B264&amp;C264="AIN"),VLOOKUP(B264&amp;C264&amp;G264,#REF!,8,0),VLOOKUP(B264&amp;G264,#REF!,8,0)),0)</f>
        <v>0</v>
      </c>
      <c r="Q264" s="39" t="n">
        <f aca="false">N264-P264</f>
        <v>0</v>
      </c>
      <c r="R264" s="40" t="str">
        <f aca="false">IF(Q264&gt;=0%,"AOP",IF(Q264&gt;=-2%,"GM",IF(Q264&gt;=-6%,"MD","VP")))</f>
        <v>AOP</v>
      </c>
      <c r="S264" s="41" t="n">
        <f aca="false">K264*M264*(N264-P264)</f>
        <v>0</v>
      </c>
      <c r="T264" s="42" t="e">
        <f aca="false">IF(I264="USD",S264,S264/#REF!)</f>
        <v>#VALUE!</v>
      </c>
      <c r="U264" s="5" t="e">
        <f aca="false">IF(I264="USD",M264,M264/#REF!)</f>
        <v>#VALUE!</v>
      </c>
      <c r="V264" s="4"/>
      <c r="W264" s="4"/>
      <c r="X264" s="4"/>
      <c r="Y264" s="4" t="str">
        <f aca="false">B264&amp;C264&amp;F264&amp;H264</f>
        <v/>
      </c>
      <c r="Z264" s="4" t="str">
        <f aca="false">IF(Y264='Input - Bookings'!Q860,"OK","Check")</f>
        <v>OK</v>
      </c>
      <c r="AA264" s="4"/>
      <c r="AB264" s="50"/>
      <c r="AC264" s="50"/>
      <c r="AD264" s="4"/>
      <c r="AE264" s="4"/>
      <c r="AF264" s="4"/>
      <c r="AG264" s="54"/>
      <c r="AH264" s="54"/>
      <c r="AI264" s="4"/>
      <c r="AJ264" s="4"/>
      <c r="AK264" s="4"/>
      <c r="AL264" s="4"/>
      <c r="AM264" s="4"/>
      <c r="AN264" s="49"/>
      <c r="AO264" s="50"/>
      <c r="AP264" s="50"/>
      <c r="AQ264" s="50"/>
      <c r="AR264" s="4"/>
      <c r="AS264" s="4"/>
    </row>
    <row r="265" customFormat="false" ht="12.75" hidden="false" customHeight="true" outlineLevel="0" collapsed="false">
      <c r="A265" s="33"/>
      <c r="B265" s="34"/>
      <c r="C265" s="34"/>
      <c r="D265" s="35"/>
      <c r="E265" s="35"/>
      <c r="F265" s="35"/>
      <c r="G265" s="35"/>
      <c r="H265" s="35"/>
      <c r="I265" s="35"/>
      <c r="J265" s="36"/>
      <c r="K265" s="6"/>
      <c r="L265" s="5"/>
      <c r="M265" s="5"/>
      <c r="N265" s="37"/>
      <c r="O265" s="38"/>
      <c r="P265" s="39" t="n">
        <f aca="false">IFERROR(IF(OR(B265&amp;C265="PAU",B265&amp;C265="AIN"),VLOOKUP(B265&amp;C265&amp;G265,#REF!,8,0),VLOOKUP(B265&amp;G265,#REF!,8,0)),0)</f>
        <v>0</v>
      </c>
      <c r="Q265" s="39" t="n">
        <f aca="false">N265-P265</f>
        <v>0</v>
      </c>
      <c r="R265" s="40" t="str">
        <f aca="false">IF(Q265&gt;=0%,"AOP",IF(Q265&gt;=-2%,"GM",IF(Q265&gt;=-6%,"MD","VP")))</f>
        <v>AOP</v>
      </c>
      <c r="S265" s="41" t="n">
        <f aca="false">K265*M265*(N265-P265)</f>
        <v>0</v>
      </c>
      <c r="T265" s="42" t="e">
        <f aca="false">IF(I265="USD",S265,S265/#REF!)</f>
        <v>#VALUE!</v>
      </c>
      <c r="U265" s="5" t="e">
        <f aca="false">IF(I265="USD",M265,M265/#REF!)</f>
        <v>#VALUE!</v>
      </c>
      <c r="V265" s="4"/>
      <c r="W265" s="4"/>
      <c r="X265" s="4"/>
      <c r="Y265" s="4" t="str">
        <f aca="false">B265&amp;C265&amp;F265&amp;H265</f>
        <v/>
      </c>
      <c r="Z265" s="4" t="str">
        <f aca="false">IF(Y265='Input - Bookings'!Q861,"OK","Check")</f>
        <v>OK</v>
      </c>
      <c r="AA265" s="4"/>
      <c r="AB265" s="50"/>
      <c r="AC265" s="50"/>
      <c r="AD265" s="4"/>
      <c r="AE265" s="4"/>
      <c r="AF265" s="4"/>
      <c r="AG265" s="54"/>
      <c r="AH265" s="54"/>
      <c r="AI265" s="4"/>
      <c r="AJ265" s="4"/>
      <c r="AK265" s="4"/>
      <c r="AL265" s="4"/>
      <c r="AM265" s="4"/>
      <c r="AN265" s="49"/>
      <c r="AO265" s="50"/>
      <c r="AP265" s="50"/>
      <c r="AQ265" s="50"/>
      <c r="AR265" s="4"/>
      <c r="AS265" s="4"/>
    </row>
    <row r="266" customFormat="false" ht="12.75" hidden="false" customHeight="true" outlineLevel="0" collapsed="false">
      <c r="A266" s="33"/>
      <c r="B266" s="34"/>
      <c r="C266" s="34"/>
      <c r="D266" s="35"/>
      <c r="E266" s="35"/>
      <c r="F266" s="35"/>
      <c r="G266" s="35"/>
      <c r="H266" s="35"/>
      <c r="I266" s="35"/>
      <c r="J266" s="36"/>
      <c r="K266" s="6"/>
      <c r="L266" s="5"/>
      <c r="M266" s="5"/>
      <c r="N266" s="37"/>
      <c r="O266" s="38"/>
      <c r="P266" s="39" t="n">
        <f aca="false">IFERROR(IF(OR(B266&amp;C266="PAU",B266&amp;C266="AIN"),VLOOKUP(B266&amp;C266&amp;G266,#REF!,8,0),VLOOKUP(B266&amp;G266,#REF!,8,0)),0)</f>
        <v>0</v>
      </c>
      <c r="Q266" s="39" t="n">
        <f aca="false">N266-P266</f>
        <v>0</v>
      </c>
      <c r="R266" s="40" t="str">
        <f aca="false">IF(Q266&gt;=0%,"AOP",IF(Q266&gt;=-2%,"GM",IF(Q266&gt;=-6%,"MD","VP")))</f>
        <v>AOP</v>
      </c>
      <c r="S266" s="41" t="n">
        <f aca="false">K266*M266*(N266-P266)</f>
        <v>0</v>
      </c>
      <c r="T266" s="42" t="e">
        <f aca="false">IF(I266="USD",S266,S266/#REF!)</f>
        <v>#VALUE!</v>
      </c>
      <c r="U266" s="5" t="e">
        <f aca="false">IF(I266="USD",M266,M266/#REF!)</f>
        <v>#VALUE!</v>
      </c>
      <c r="V266" s="4"/>
      <c r="W266" s="4"/>
      <c r="X266" s="4"/>
      <c r="Y266" s="4" t="str">
        <f aca="false">B266&amp;C266&amp;F266&amp;H266</f>
        <v/>
      </c>
      <c r="Z266" s="4" t="str">
        <f aca="false">IF(Y266='Input - Bookings'!Q862,"OK","Check")</f>
        <v>OK</v>
      </c>
      <c r="AA266" s="4"/>
      <c r="AB266" s="50"/>
      <c r="AC266" s="50"/>
      <c r="AD266" s="4"/>
      <c r="AE266" s="4"/>
      <c r="AF266" s="4"/>
      <c r="AG266" s="54"/>
      <c r="AH266" s="54"/>
      <c r="AI266" s="4"/>
      <c r="AJ266" s="4"/>
      <c r="AK266" s="4"/>
      <c r="AL266" s="4"/>
      <c r="AM266" s="4"/>
      <c r="AN266" s="49"/>
      <c r="AO266" s="50"/>
      <c r="AP266" s="50"/>
      <c r="AQ266" s="50"/>
      <c r="AR266" s="4"/>
      <c r="AS266" s="4"/>
    </row>
    <row r="267" customFormat="false" ht="12.75" hidden="false" customHeight="true" outlineLevel="0" collapsed="false">
      <c r="A267" s="33"/>
      <c r="B267" s="34"/>
      <c r="C267" s="34"/>
      <c r="D267" s="35"/>
      <c r="E267" s="35"/>
      <c r="F267" s="35"/>
      <c r="G267" s="35"/>
      <c r="H267" s="35"/>
      <c r="I267" s="35"/>
      <c r="J267" s="36"/>
      <c r="K267" s="6"/>
      <c r="L267" s="5"/>
      <c r="M267" s="5"/>
      <c r="N267" s="37"/>
      <c r="O267" s="38"/>
      <c r="P267" s="39" t="n">
        <f aca="false">IFERROR(IF(OR(B267&amp;C267="PAU",B267&amp;C267="AIN"),VLOOKUP(B267&amp;C267&amp;G267,#REF!,8,0),VLOOKUP(B267&amp;G267,#REF!,8,0)),0)</f>
        <v>0</v>
      </c>
      <c r="Q267" s="39" t="n">
        <f aca="false">N267-P267</f>
        <v>0</v>
      </c>
      <c r="R267" s="40" t="str">
        <f aca="false">IF(Q267&gt;=0%,"AOP",IF(Q267&gt;=-2%,"GM",IF(Q267&gt;=-6%,"MD","VP")))</f>
        <v>AOP</v>
      </c>
      <c r="S267" s="41" t="n">
        <f aca="false">K267*M267*(N267-P267)</f>
        <v>0</v>
      </c>
      <c r="T267" s="42" t="e">
        <f aca="false">IF(I267="USD",S267,S267/#REF!)</f>
        <v>#VALUE!</v>
      </c>
      <c r="U267" s="5" t="e">
        <f aca="false">IF(I267="USD",M267,M267/#REF!)</f>
        <v>#VALUE!</v>
      </c>
      <c r="V267" s="4"/>
      <c r="W267" s="4"/>
      <c r="X267" s="4"/>
      <c r="Y267" s="4" t="str">
        <f aca="false">B267&amp;C267&amp;F267&amp;H267</f>
        <v/>
      </c>
      <c r="Z267" s="4" t="str">
        <f aca="false">IF(Y267='Input - Bookings'!Q863,"OK","Check")</f>
        <v>OK</v>
      </c>
      <c r="AA267" s="4"/>
      <c r="AB267" s="50"/>
      <c r="AC267" s="50"/>
      <c r="AD267" s="4"/>
      <c r="AE267" s="4"/>
      <c r="AF267" s="4"/>
      <c r="AG267" s="54"/>
      <c r="AH267" s="54"/>
      <c r="AI267" s="4"/>
      <c r="AJ267" s="4"/>
      <c r="AK267" s="4"/>
      <c r="AL267" s="4"/>
      <c r="AM267" s="4"/>
      <c r="AN267" s="49"/>
      <c r="AO267" s="50"/>
      <c r="AP267" s="50"/>
      <c r="AQ267" s="50"/>
      <c r="AR267" s="4"/>
      <c r="AS267" s="4"/>
    </row>
    <row r="268" customFormat="false" ht="12.75" hidden="false" customHeight="true" outlineLevel="0" collapsed="false">
      <c r="A268" s="33"/>
      <c r="B268" s="34"/>
      <c r="C268" s="34"/>
      <c r="D268" s="35"/>
      <c r="E268" s="35"/>
      <c r="F268" s="35"/>
      <c r="G268" s="35"/>
      <c r="H268" s="35"/>
      <c r="I268" s="35"/>
      <c r="J268" s="36"/>
      <c r="K268" s="6"/>
      <c r="L268" s="5"/>
      <c r="M268" s="5"/>
      <c r="N268" s="37"/>
      <c r="O268" s="38"/>
      <c r="P268" s="39" t="n">
        <f aca="false">IFERROR(IF(OR(B268&amp;C268="PAU",B268&amp;C268="AIN"),VLOOKUP(B268&amp;C268&amp;G268,#REF!,8,0),VLOOKUP(B268&amp;G268,#REF!,8,0)),0)</f>
        <v>0</v>
      </c>
      <c r="Q268" s="39" t="n">
        <f aca="false">N268-P268</f>
        <v>0</v>
      </c>
      <c r="R268" s="40" t="str">
        <f aca="false">IF(Q268&gt;=0%,"AOP",IF(Q268&gt;=-2%,"GM",IF(Q268&gt;=-6%,"MD","VP")))</f>
        <v>AOP</v>
      </c>
      <c r="S268" s="41" t="n">
        <f aca="false">K268*M268*(N268-P268)</f>
        <v>0</v>
      </c>
      <c r="T268" s="42" t="e">
        <f aca="false">IF(I268="USD",S268,S268/#REF!)</f>
        <v>#VALUE!</v>
      </c>
      <c r="U268" s="5" t="e">
        <f aca="false">IF(I268="USD",M268,M268/#REF!)</f>
        <v>#VALUE!</v>
      </c>
      <c r="V268" s="4"/>
      <c r="W268" s="4"/>
      <c r="X268" s="4"/>
      <c r="Y268" s="4" t="str">
        <f aca="false">B268&amp;C268&amp;F268&amp;H268</f>
        <v/>
      </c>
      <c r="Z268" s="4" t="str">
        <f aca="false">IF(Y268='Input - Bookings'!Q864,"OK","Check")</f>
        <v>OK</v>
      </c>
      <c r="AA268" s="4"/>
      <c r="AB268" s="50"/>
      <c r="AC268" s="50"/>
      <c r="AD268" s="4"/>
      <c r="AE268" s="4"/>
      <c r="AF268" s="4"/>
      <c r="AG268" s="54"/>
      <c r="AH268" s="54"/>
      <c r="AI268" s="4"/>
      <c r="AJ268" s="4"/>
      <c r="AK268" s="4"/>
      <c r="AL268" s="4"/>
      <c r="AM268" s="4"/>
      <c r="AN268" s="49"/>
      <c r="AO268" s="50"/>
      <c r="AP268" s="50"/>
      <c r="AQ268" s="50"/>
      <c r="AR268" s="4"/>
      <c r="AS268" s="4"/>
    </row>
    <row r="269" customFormat="false" ht="12.75" hidden="false" customHeight="true" outlineLevel="0" collapsed="false">
      <c r="A269" s="33"/>
      <c r="B269" s="34"/>
      <c r="C269" s="34"/>
      <c r="D269" s="35"/>
      <c r="E269" s="35"/>
      <c r="F269" s="35"/>
      <c r="G269" s="35"/>
      <c r="H269" s="35"/>
      <c r="I269" s="35"/>
      <c r="J269" s="36"/>
      <c r="K269" s="6"/>
      <c r="L269" s="5"/>
      <c r="M269" s="5"/>
      <c r="N269" s="37"/>
      <c r="O269" s="38"/>
      <c r="P269" s="39" t="n">
        <f aca="false">IFERROR(IF(OR(B269&amp;C269="PAU",B269&amp;C269="AIN"),VLOOKUP(B269&amp;C269&amp;G269,#REF!,8,0),VLOOKUP(B269&amp;G269,#REF!,8,0)),0)</f>
        <v>0</v>
      </c>
      <c r="Q269" s="39" t="n">
        <f aca="false">N269-P269</f>
        <v>0</v>
      </c>
      <c r="R269" s="40" t="str">
        <f aca="false">IF(Q269&gt;=0%,"AOP",IF(Q269&gt;=-2%,"GM",IF(Q269&gt;=-6%,"MD","VP")))</f>
        <v>AOP</v>
      </c>
      <c r="S269" s="41" t="n">
        <f aca="false">K269*M269*(N269-P269)</f>
        <v>0</v>
      </c>
      <c r="T269" s="42" t="e">
        <f aca="false">IF(I269="USD",S269,S269/#REF!)</f>
        <v>#VALUE!</v>
      </c>
      <c r="U269" s="5" t="e">
        <f aca="false">IF(I269="USD",M269,M269/#REF!)</f>
        <v>#VALUE!</v>
      </c>
      <c r="V269" s="4"/>
      <c r="W269" s="4"/>
      <c r="X269" s="4"/>
      <c r="Y269" s="4" t="str">
        <f aca="false">B269&amp;C269&amp;F269&amp;H269</f>
        <v/>
      </c>
      <c r="Z269" s="4" t="str">
        <f aca="false">IF(Y269='Input - Bookings'!Q865,"OK","Check")</f>
        <v>OK</v>
      </c>
      <c r="AA269" s="4"/>
      <c r="AB269" s="50"/>
      <c r="AC269" s="50"/>
      <c r="AD269" s="4"/>
      <c r="AE269" s="4"/>
      <c r="AF269" s="4"/>
      <c r="AG269" s="54"/>
      <c r="AH269" s="54"/>
      <c r="AI269" s="4"/>
      <c r="AJ269" s="4"/>
      <c r="AK269" s="4"/>
      <c r="AL269" s="4"/>
      <c r="AM269" s="4"/>
      <c r="AN269" s="49"/>
      <c r="AO269" s="50"/>
      <c r="AP269" s="50"/>
      <c r="AQ269" s="50"/>
      <c r="AR269" s="4"/>
      <c r="AS269" s="4"/>
    </row>
    <row r="270" customFormat="false" ht="12.75" hidden="false" customHeight="true" outlineLevel="0" collapsed="false">
      <c r="A270" s="33"/>
      <c r="B270" s="34"/>
      <c r="C270" s="34"/>
      <c r="D270" s="35"/>
      <c r="E270" s="35"/>
      <c r="F270" s="35"/>
      <c r="G270" s="35"/>
      <c r="H270" s="35"/>
      <c r="I270" s="35"/>
      <c r="J270" s="36"/>
      <c r="K270" s="6"/>
      <c r="L270" s="5"/>
      <c r="M270" s="5"/>
      <c r="N270" s="37"/>
      <c r="O270" s="38"/>
      <c r="P270" s="39" t="n">
        <f aca="false">IFERROR(IF(OR(B270&amp;C270="PAU",B270&amp;C270="AIN"),VLOOKUP(B270&amp;C270&amp;G270,#REF!,8,0),VLOOKUP(B270&amp;G270,#REF!,8,0)),0)</f>
        <v>0</v>
      </c>
      <c r="Q270" s="39" t="n">
        <f aca="false">N270-P270</f>
        <v>0</v>
      </c>
      <c r="R270" s="40" t="str">
        <f aca="false">IF(Q270&gt;=0%,"AOP",IF(Q270&gt;=-2%,"GM",IF(Q270&gt;=-6%,"MD","VP")))</f>
        <v>AOP</v>
      </c>
      <c r="S270" s="41" t="n">
        <f aca="false">K270*M270*(N270-P270)</f>
        <v>0</v>
      </c>
      <c r="T270" s="42" t="e">
        <f aca="false">IF(I270="USD",S270,S270/#REF!)</f>
        <v>#VALUE!</v>
      </c>
      <c r="U270" s="5" t="e">
        <f aca="false">IF(I270="USD",M270,M270/#REF!)</f>
        <v>#VALUE!</v>
      </c>
      <c r="V270" s="4"/>
      <c r="W270" s="4"/>
      <c r="X270" s="4"/>
      <c r="Y270" s="4" t="str">
        <f aca="false">B270&amp;C270&amp;F270&amp;H270</f>
        <v/>
      </c>
      <c r="Z270" s="4" t="str">
        <f aca="false">IF(Y270='Input - Bookings'!Q866,"OK","Check")</f>
        <v>OK</v>
      </c>
      <c r="AA270" s="4"/>
      <c r="AB270" s="50"/>
      <c r="AC270" s="50"/>
      <c r="AD270" s="4"/>
      <c r="AE270" s="4"/>
      <c r="AF270" s="4"/>
      <c r="AG270" s="54"/>
      <c r="AH270" s="54"/>
      <c r="AI270" s="4"/>
      <c r="AJ270" s="4"/>
      <c r="AK270" s="4"/>
      <c r="AL270" s="4"/>
      <c r="AM270" s="4"/>
      <c r="AN270" s="49"/>
      <c r="AO270" s="50"/>
      <c r="AP270" s="50"/>
      <c r="AQ270" s="50"/>
      <c r="AR270" s="4"/>
      <c r="AS270" s="4"/>
    </row>
    <row r="271" customFormat="false" ht="12.75" hidden="false" customHeight="true" outlineLevel="0" collapsed="false">
      <c r="A271" s="33"/>
      <c r="B271" s="34"/>
      <c r="C271" s="34"/>
      <c r="D271" s="35"/>
      <c r="E271" s="35"/>
      <c r="F271" s="35"/>
      <c r="G271" s="35"/>
      <c r="H271" s="35"/>
      <c r="I271" s="35"/>
      <c r="J271" s="36"/>
      <c r="K271" s="6"/>
      <c r="L271" s="5"/>
      <c r="M271" s="5"/>
      <c r="N271" s="37"/>
      <c r="O271" s="38"/>
      <c r="P271" s="39" t="n">
        <f aca="false">IFERROR(IF(OR(B271&amp;C271="PAU",B271&amp;C271="AIN"),VLOOKUP(B271&amp;C271&amp;G271,#REF!,8,0),VLOOKUP(B271&amp;G271,#REF!,8,0)),0)</f>
        <v>0</v>
      </c>
      <c r="Q271" s="39" t="n">
        <f aca="false">N271-P271</f>
        <v>0</v>
      </c>
      <c r="R271" s="40" t="str">
        <f aca="false">IF(Q271&gt;=0%,"AOP",IF(Q271&gt;=-2%,"GM",IF(Q271&gt;=-6%,"MD","VP")))</f>
        <v>AOP</v>
      </c>
      <c r="S271" s="41" t="n">
        <f aca="false">K271*M271*(N271-P271)</f>
        <v>0</v>
      </c>
      <c r="T271" s="42" t="e">
        <f aca="false">IF(I271="USD",S271,S271/#REF!)</f>
        <v>#VALUE!</v>
      </c>
      <c r="U271" s="5" t="e">
        <f aca="false">IF(I271="USD",M271,M271/#REF!)</f>
        <v>#VALUE!</v>
      </c>
      <c r="V271" s="4"/>
      <c r="W271" s="4"/>
      <c r="X271" s="4"/>
      <c r="Y271" s="4" t="str">
        <f aca="false">B271&amp;C271&amp;F271&amp;H271</f>
        <v/>
      </c>
      <c r="Z271" s="4" t="str">
        <f aca="false">IF(Y271='Input - Bookings'!Q867,"OK","Check")</f>
        <v>OK</v>
      </c>
      <c r="AA271" s="4"/>
      <c r="AB271" s="50"/>
      <c r="AC271" s="50"/>
      <c r="AD271" s="4"/>
      <c r="AE271" s="4"/>
      <c r="AF271" s="4"/>
      <c r="AG271" s="54"/>
      <c r="AH271" s="54"/>
      <c r="AI271" s="4"/>
      <c r="AJ271" s="4"/>
      <c r="AK271" s="4"/>
      <c r="AL271" s="4"/>
      <c r="AM271" s="4"/>
      <c r="AN271" s="49"/>
      <c r="AO271" s="50"/>
      <c r="AP271" s="50"/>
      <c r="AQ271" s="50"/>
      <c r="AR271" s="4"/>
      <c r="AS271" s="4"/>
    </row>
    <row r="272" customFormat="false" ht="12.75" hidden="false" customHeight="true" outlineLevel="0" collapsed="false">
      <c r="A272" s="33"/>
      <c r="B272" s="34"/>
      <c r="C272" s="34"/>
      <c r="D272" s="35"/>
      <c r="E272" s="35"/>
      <c r="F272" s="35"/>
      <c r="G272" s="35"/>
      <c r="H272" s="35"/>
      <c r="I272" s="35"/>
      <c r="J272" s="36"/>
      <c r="K272" s="6"/>
      <c r="L272" s="5"/>
      <c r="M272" s="5"/>
      <c r="N272" s="37"/>
      <c r="O272" s="38"/>
      <c r="P272" s="39" t="n">
        <f aca="false">IFERROR(IF(OR(B272&amp;C272="PAU",B272&amp;C272="AIN"),VLOOKUP(B272&amp;C272&amp;G272,#REF!,8,0),VLOOKUP(B272&amp;G272,#REF!,8,0)),0)</f>
        <v>0</v>
      </c>
      <c r="Q272" s="39" t="n">
        <f aca="false">N272-P272</f>
        <v>0</v>
      </c>
      <c r="R272" s="40" t="str">
        <f aca="false">IF(Q272&gt;=0%,"AOP",IF(Q272&gt;=-2%,"GM",IF(Q272&gt;=-6%,"MD","VP")))</f>
        <v>AOP</v>
      </c>
      <c r="S272" s="41" t="n">
        <f aca="false">K272*M272*(N272-P272)</f>
        <v>0</v>
      </c>
      <c r="T272" s="42" t="e">
        <f aca="false">IF(I272="USD",S272,S272/#REF!)</f>
        <v>#VALUE!</v>
      </c>
      <c r="U272" s="5" t="e">
        <f aca="false">IF(I272="USD",M272,M272/#REF!)</f>
        <v>#VALUE!</v>
      </c>
      <c r="V272" s="4"/>
      <c r="W272" s="4"/>
      <c r="X272" s="4"/>
      <c r="Y272" s="4" t="str">
        <f aca="false">B272&amp;C272&amp;F272&amp;H272</f>
        <v/>
      </c>
      <c r="Z272" s="4" t="str">
        <f aca="false">IF(Y272='Input - Bookings'!Q868,"OK","Check")</f>
        <v>OK</v>
      </c>
      <c r="AA272" s="4"/>
      <c r="AB272" s="50"/>
      <c r="AC272" s="50"/>
      <c r="AD272" s="4"/>
      <c r="AE272" s="4"/>
      <c r="AF272" s="4"/>
      <c r="AG272" s="54"/>
      <c r="AH272" s="54"/>
      <c r="AI272" s="4"/>
      <c r="AJ272" s="4"/>
      <c r="AK272" s="4"/>
      <c r="AL272" s="4"/>
      <c r="AM272" s="4"/>
      <c r="AN272" s="49"/>
      <c r="AO272" s="50"/>
      <c r="AP272" s="50"/>
      <c r="AQ272" s="50"/>
      <c r="AR272" s="4"/>
      <c r="AS272" s="4"/>
    </row>
    <row r="273" customFormat="false" ht="12.75" hidden="false" customHeight="true" outlineLevel="0" collapsed="false">
      <c r="A273" s="33"/>
      <c r="B273" s="34"/>
      <c r="C273" s="34"/>
      <c r="D273" s="35"/>
      <c r="E273" s="35"/>
      <c r="F273" s="35"/>
      <c r="G273" s="35"/>
      <c r="H273" s="35"/>
      <c r="I273" s="35"/>
      <c r="J273" s="36"/>
      <c r="K273" s="6"/>
      <c r="L273" s="5"/>
      <c r="M273" s="5"/>
      <c r="N273" s="37"/>
      <c r="O273" s="38"/>
      <c r="P273" s="39" t="n">
        <f aca="false">IFERROR(IF(OR(B273&amp;C273="PAU",B273&amp;C273="AIN"),VLOOKUP(B273&amp;C273&amp;G273,#REF!,8,0),VLOOKUP(B273&amp;G273,#REF!,8,0)),0)</f>
        <v>0</v>
      </c>
      <c r="Q273" s="39" t="n">
        <f aca="false">N273-P273</f>
        <v>0</v>
      </c>
      <c r="R273" s="40" t="str">
        <f aca="false">IF(Q273&gt;=0%,"AOP",IF(Q273&gt;=-2%,"GM",IF(Q273&gt;=-6%,"MD","VP")))</f>
        <v>AOP</v>
      </c>
      <c r="S273" s="41" t="n">
        <f aca="false">K273*M273*(N273-P273)</f>
        <v>0</v>
      </c>
      <c r="T273" s="42" t="e">
        <f aca="false">IF(I273="USD",S273,S273/#REF!)</f>
        <v>#VALUE!</v>
      </c>
      <c r="U273" s="5" t="e">
        <f aca="false">IF(I273="USD",M273,M273/#REF!)</f>
        <v>#VALUE!</v>
      </c>
      <c r="V273" s="4"/>
      <c r="W273" s="4"/>
      <c r="X273" s="4"/>
      <c r="Y273" s="4" t="str">
        <f aca="false">B273&amp;C273&amp;F273&amp;H273</f>
        <v/>
      </c>
      <c r="Z273" s="4" t="str">
        <f aca="false">IF(Y273='Input - Bookings'!Q869,"OK","Check")</f>
        <v>OK</v>
      </c>
      <c r="AA273" s="4"/>
      <c r="AB273" s="50"/>
      <c r="AC273" s="50"/>
      <c r="AD273" s="4"/>
      <c r="AE273" s="4"/>
      <c r="AF273" s="4"/>
      <c r="AG273" s="54"/>
      <c r="AH273" s="54"/>
      <c r="AI273" s="4"/>
      <c r="AJ273" s="4"/>
      <c r="AK273" s="4"/>
      <c r="AL273" s="4"/>
      <c r="AM273" s="4"/>
      <c r="AN273" s="49"/>
      <c r="AO273" s="50"/>
      <c r="AP273" s="50"/>
      <c r="AQ273" s="50"/>
      <c r="AR273" s="4"/>
      <c r="AS273" s="4"/>
    </row>
    <row r="274" customFormat="false" ht="12.75" hidden="false" customHeight="true" outlineLevel="0" collapsed="false">
      <c r="A274" s="33"/>
      <c r="B274" s="34"/>
      <c r="C274" s="34"/>
      <c r="D274" s="35"/>
      <c r="E274" s="35"/>
      <c r="F274" s="35"/>
      <c r="G274" s="35"/>
      <c r="H274" s="35"/>
      <c r="I274" s="35"/>
      <c r="J274" s="36"/>
      <c r="K274" s="6"/>
      <c r="L274" s="5"/>
      <c r="M274" s="5"/>
      <c r="N274" s="37"/>
      <c r="O274" s="38"/>
      <c r="P274" s="39" t="n">
        <f aca="false">IFERROR(IF(OR(B274&amp;C274="PAU",B274&amp;C274="AIN"),VLOOKUP(B274&amp;C274&amp;G274,#REF!,8,0),VLOOKUP(B274&amp;G274,#REF!,8,0)),0)</f>
        <v>0</v>
      </c>
      <c r="Q274" s="39" t="n">
        <f aca="false">N274-P274</f>
        <v>0</v>
      </c>
      <c r="R274" s="40" t="str">
        <f aca="false">IF(Q274&gt;=0%,"AOP",IF(Q274&gt;=-2%,"GM",IF(Q274&gt;=-6%,"MD","VP")))</f>
        <v>AOP</v>
      </c>
      <c r="S274" s="41" t="n">
        <f aca="false">K274*M274*(N274-P274)</f>
        <v>0</v>
      </c>
      <c r="T274" s="42" t="e">
        <f aca="false">IF(I274="USD",S274,S274/#REF!)</f>
        <v>#VALUE!</v>
      </c>
      <c r="U274" s="5" t="e">
        <f aca="false">IF(I274="USD",M274,M274/#REF!)</f>
        <v>#VALUE!</v>
      </c>
      <c r="V274" s="4"/>
      <c r="W274" s="4"/>
      <c r="X274" s="4"/>
      <c r="Y274" s="4" t="str">
        <f aca="false">B274&amp;C274&amp;F274&amp;H274</f>
        <v/>
      </c>
      <c r="Z274" s="4" t="str">
        <f aca="false">IF(Y274='Input - Bookings'!Q870,"OK","Check")</f>
        <v>OK</v>
      </c>
      <c r="AA274" s="4"/>
      <c r="AB274" s="50"/>
      <c r="AC274" s="50"/>
      <c r="AD274" s="4"/>
      <c r="AE274" s="4"/>
      <c r="AF274" s="4"/>
      <c r="AG274" s="54"/>
      <c r="AH274" s="54"/>
      <c r="AI274" s="4"/>
      <c r="AJ274" s="4"/>
      <c r="AK274" s="4"/>
      <c r="AL274" s="4"/>
      <c r="AM274" s="4"/>
      <c r="AN274" s="49"/>
      <c r="AO274" s="50"/>
      <c r="AP274" s="50"/>
      <c r="AQ274" s="50"/>
      <c r="AR274" s="4"/>
      <c r="AS274" s="4"/>
    </row>
    <row r="275" customFormat="false" ht="12.75" hidden="false" customHeight="true" outlineLevel="0" collapsed="false">
      <c r="A275" s="33"/>
      <c r="B275" s="34"/>
      <c r="C275" s="34"/>
      <c r="D275" s="35"/>
      <c r="E275" s="35"/>
      <c r="F275" s="35"/>
      <c r="G275" s="35"/>
      <c r="H275" s="35"/>
      <c r="I275" s="35"/>
      <c r="J275" s="36"/>
      <c r="K275" s="6"/>
      <c r="L275" s="5"/>
      <c r="M275" s="5"/>
      <c r="N275" s="37"/>
      <c r="O275" s="38"/>
      <c r="P275" s="39" t="n">
        <f aca="false">IFERROR(IF(OR(B275&amp;C275="PAU",B275&amp;C275="AIN"),VLOOKUP(B275&amp;C275&amp;G275,#REF!,8,0),VLOOKUP(B275&amp;G275,#REF!,8,0)),0)</f>
        <v>0</v>
      </c>
      <c r="Q275" s="39" t="n">
        <f aca="false">N275-P275</f>
        <v>0</v>
      </c>
      <c r="R275" s="40" t="str">
        <f aca="false">IF(Q275&gt;=0%,"AOP",IF(Q275&gt;=-2%,"GM",IF(Q275&gt;=-6%,"MD","VP")))</f>
        <v>AOP</v>
      </c>
      <c r="S275" s="41" t="n">
        <f aca="false">K275*M275*(N275-P275)</f>
        <v>0</v>
      </c>
      <c r="T275" s="42" t="e">
        <f aca="false">IF(I275="USD",S275,S275/#REF!)</f>
        <v>#VALUE!</v>
      </c>
      <c r="U275" s="5" t="e">
        <f aca="false">IF(I275="USD",M275,M275/#REF!)</f>
        <v>#VALUE!</v>
      </c>
      <c r="V275" s="4"/>
      <c r="W275" s="4"/>
      <c r="X275" s="4"/>
      <c r="Y275" s="4" t="str">
        <f aca="false">B275&amp;C275&amp;F275&amp;H275</f>
        <v/>
      </c>
      <c r="Z275" s="4" t="str">
        <f aca="false">IF(Y275='Input - Bookings'!Q871,"OK","Check")</f>
        <v>OK</v>
      </c>
      <c r="AA275" s="4"/>
      <c r="AB275" s="50"/>
      <c r="AC275" s="50"/>
      <c r="AD275" s="4"/>
      <c r="AE275" s="4"/>
      <c r="AF275" s="4"/>
      <c r="AG275" s="54"/>
      <c r="AH275" s="54"/>
      <c r="AI275" s="4"/>
      <c r="AJ275" s="4"/>
      <c r="AK275" s="4"/>
      <c r="AL275" s="4"/>
      <c r="AM275" s="4"/>
      <c r="AN275" s="49"/>
      <c r="AO275" s="50"/>
      <c r="AP275" s="50"/>
      <c r="AQ275" s="50"/>
      <c r="AR275" s="4"/>
      <c r="AS275" s="4"/>
    </row>
    <row r="276" customFormat="false" ht="12.75" hidden="false" customHeight="true" outlineLevel="0" collapsed="false">
      <c r="A276" s="33"/>
      <c r="B276" s="34"/>
      <c r="C276" s="34"/>
      <c r="D276" s="35"/>
      <c r="E276" s="35"/>
      <c r="F276" s="35"/>
      <c r="G276" s="35"/>
      <c r="H276" s="35"/>
      <c r="I276" s="35"/>
      <c r="J276" s="36"/>
      <c r="K276" s="6"/>
      <c r="L276" s="5"/>
      <c r="M276" s="5"/>
      <c r="N276" s="37"/>
      <c r="O276" s="38"/>
      <c r="P276" s="39" t="n">
        <f aca="false">IFERROR(IF(OR(B276&amp;C276="PAU",B276&amp;C276="AIN"),VLOOKUP(B276&amp;C276&amp;G276,#REF!,8,0),VLOOKUP(B276&amp;G276,#REF!,8,0)),0)</f>
        <v>0</v>
      </c>
      <c r="Q276" s="39" t="n">
        <f aca="false">N276-P276</f>
        <v>0</v>
      </c>
      <c r="R276" s="40" t="str">
        <f aca="false">IF(Q276&gt;=0%,"AOP",IF(Q276&gt;=-2%,"GM",IF(Q276&gt;=-6%,"MD","VP")))</f>
        <v>AOP</v>
      </c>
      <c r="S276" s="41" t="n">
        <f aca="false">K276*M276*(N276-P276)</f>
        <v>0</v>
      </c>
      <c r="T276" s="42" t="e">
        <f aca="false">IF(I276="USD",S276,S276/#REF!)</f>
        <v>#VALUE!</v>
      </c>
      <c r="U276" s="5" t="e">
        <f aca="false">IF(I276="USD",M276,M276/#REF!)</f>
        <v>#VALUE!</v>
      </c>
      <c r="V276" s="4"/>
      <c r="W276" s="4"/>
      <c r="X276" s="4"/>
      <c r="Y276" s="4" t="str">
        <f aca="false">B276&amp;C276&amp;F276&amp;H276</f>
        <v/>
      </c>
      <c r="Z276" s="4" t="str">
        <f aca="false">IF(Y276='Input - Bookings'!Q872,"OK","Check")</f>
        <v>OK</v>
      </c>
      <c r="AA276" s="4"/>
      <c r="AB276" s="50"/>
      <c r="AC276" s="50"/>
      <c r="AD276" s="4"/>
      <c r="AE276" s="4"/>
      <c r="AF276" s="4"/>
      <c r="AG276" s="54"/>
      <c r="AH276" s="54"/>
      <c r="AI276" s="4"/>
      <c r="AJ276" s="4"/>
      <c r="AK276" s="4"/>
      <c r="AL276" s="4"/>
      <c r="AM276" s="4"/>
      <c r="AN276" s="49"/>
      <c r="AO276" s="50"/>
      <c r="AP276" s="50"/>
      <c r="AQ276" s="50"/>
      <c r="AR276" s="4"/>
      <c r="AS276" s="4"/>
    </row>
    <row r="277" customFormat="false" ht="12.75" hidden="false" customHeight="true" outlineLevel="0" collapsed="false">
      <c r="A277" s="33"/>
      <c r="B277" s="34"/>
      <c r="C277" s="34"/>
      <c r="D277" s="35"/>
      <c r="E277" s="35"/>
      <c r="F277" s="35"/>
      <c r="G277" s="35"/>
      <c r="H277" s="35"/>
      <c r="I277" s="35"/>
      <c r="J277" s="36"/>
      <c r="K277" s="6"/>
      <c r="L277" s="5"/>
      <c r="M277" s="5"/>
      <c r="N277" s="37"/>
      <c r="O277" s="38"/>
      <c r="P277" s="39" t="n">
        <f aca="false">IFERROR(IF(OR(B277&amp;C277="PAU",B277&amp;C277="AIN"),VLOOKUP(B277&amp;C277&amp;G277,#REF!,8,0),VLOOKUP(B277&amp;G277,#REF!,8,0)),0)</f>
        <v>0</v>
      </c>
      <c r="Q277" s="39" t="n">
        <f aca="false">N277-P277</f>
        <v>0</v>
      </c>
      <c r="R277" s="40" t="str">
        <f aca="false">IF(Q277&gt;=0%,"AOP",IF(Q277&gt;=-2%,"GM",IF(Q277&gt;=-6%,"MD","VP")))</f>
        <v>AOP</v>
      </c>
      <c r="S277" s="41" t="n">
        <f aca="false">K277*M277*(N277-P277)</f>
        <v>0</v>
      </c>
      <c r="T277" s="42" t="e">
        <f aca="false">IF(I277="USD",S277,S277/#REF!)</f>
        <v>#VALUE!</v>
      </c>
      <c r="U277" s="5" t="e">
        <f aca="false">IF(I277="USD",M277,M277/#REF!)</f>
        <v>#VALUE!</v>
      </c>
      <c r="V277" s="4"/>
      <c r="W277" s="4"/>
      <c r="X277" s="4"/>
      <c r="Y277" s="4" t="str">
        <f aca="false">B277&amp;C277&amp;F277&amp;H277</f>
        <v/>
      </c>
      <c r="Z277" s="4" t="str">
        <f aca="false">IF(Y277='Input - Bookings'!Q873,"OK","Check")</f>
        <v>OK</v>
      </c>
      <c r="AA277" s="4"/>
      <c r="AB277" s="50"/>
      <c r="AC277" s="50"/>
      <c r="AD277" s="4"/>
      <c r="AE277" s="4"/>
      <c r="AF277" s="4"/>
      <c r="AG277" s="54"/>
      <c r="AH277" s="54"/>
      <c r="AI277" s="4"/>
      <c r="AJ277" s="4"/>
      <c r="AK277" s="4"/>
      <c r="AL277" s="4"/>
      <c r="AM277" s="4"/>
      <c r="AN277" s="49"/>
      <c r="AO277" s="50"/>
      <c r="AP277" s="50"/>
      <c r="AQ277" s="50"/>
      <c r="AR277" s="4"/>
      <c r="AS277" s="4"/>
    </row>
    <row r="278" customFormat="false" ht="12.75" hidden="false" customHeight="true" outlineLevel="0" collapsed="false">
      <c r="A278" s="33"/>
      <c r="B278" s="34"/>
      <c r="C278" s="34"/>
      <c r="D278" s="35"/>
      <c r="E278" s="35"/>
      <c r="F278" s="35"/>
      <c r="G278" s="35"/>
      <c r="H278" s="35"/>
      <c r="I278" s="35"/>
      <c r="J278" s="36"/>
      <c r="K278" s="6"/>
      <c r="L278" s="5"/>
      <c r="M278" s="5"/>
      <c r="N278" s="37"/>
      <c r="O278" s="38"/>
      <c r="P278" s="39" t="n">
        <f aca="false">IFERROR(IF(OR(B278&amp;C278="PAU",B278&amp;C278="AIN"),VLOOKUP(B278&amp;C278&amp;G278,#REF!,8,0),VLOOKUP(B278&amp;G278,#REF!,8,0)),0)</f>
        <v>0</v>
      </c>
      <c r="Q278" s="39" t="n">
        <f aca="false">N278-P278</f>
        <v>0</v>
      </c>
      <c r="R278" s="40" t="str">
        <f aca="false">IF(Q278&gt;=0%,"AOP",IF(Q278&gt;=-2%,"GM",IF(Q278&gt;=-6%,"MD","VP")))</f>
        <v>AOP</v>
      </c>
      <c r="S278" s="41" t="n">
        <f aca="false">K278*M278*(N278-P278)</f>
        <v>0</v>
      </c>
      <c r="T278" s="42" t="e">
        <f aca="false">IF(I278="USD",S278,S278/#REF!)</f>
        <v>#VALUE!</v>
      </c>
      <c r="U278" s="5" t="e">
        <f aca="false">IF(I278="USD",M278,M278/#REF!)</f>
        <v>#VALUE!</v>
      </c>
      <c r="V278" s="4"/>
      <c r="W278" s="4"/>
      <c r="X278" s="4"/>
      <c r="Y278" s="4" t="str">
        <f aca="false">B278&amp;C278&amp;F278&amp;H278</f>
        <v/>
      </c>
      <c r="Z278" s="4" t="str">
        <f aca="false">IF(Y278='Input - Bookings'!Q874,"OK","Check")</f>
        <v>OK</v>
      </c>
      <c r="AA278" s="4"/>
      <c r="AB278" s="50"/>
      <c r="AC278" s="50"/>
      <c r="AD278" s="4"/>
      <c r="AE278" s="4"/>
      <c r="AF278" s="4"/>
      <c r="AG278" s="54"/>
      <c r="AH278" s="54"/>
      <c r="AI278" s="4"/>
      <c r="AJ278" s="4"/>
      <c r="AK278" s="4"/>
      <c r="AL278" s="4"/>
      <c r="AM278" s="4"/>
      <c r="AN278" s="49"/>
      <c r="AO278" s="50"/>
      <c r="AP278" s="50"/>
      <c r="AQ278" s="50"/>
      <c r="AR278" s="4"/>
      <c r="AS278" s="4"/>
    </row>
    <row r="279" customFormat="false" ht="12.75" hidden="false" customHeight="true" outlineLevel="0" collapsed="false">
      <c r="A279" s="33"/>
      <c r="B279" s="34"/>
      <c r="C279" s="34"/>
      <c r="D279" s="35"/>
      <c r="E279" s="35"/>
      <c r="F279" s="35"/>
      <c r="G279" s="35"/>
      <c r="H279" s="35"/>
      <c r="I279" s="35"/>
      <c r="J279" s="36"/>
      <c r="K279" s="6"/>
      <c r="L279" s="5"/>
      <c r="M279" s="5"/>
      <c r="N279" s="37"/>
      <c r="O279" s="38"/>
      <c r="P279" s="39" t="n">
        <f aca="false">IFERROR(IF(OR(B279&amp;C279="PAU",B279&amp;C279="AIN"),VLOOKUP(B279&amp;C279&amp;G279,#REF!,8,0),VLOOKUP(B279&amp;G279,#REF!,8,0)),0)</f>
        <v>0</v>
      </c>
      <c r="Q279" s="39" t="n">
        <f aca="false">N279-P279</f>
        <v>0</v>
      </c>
      <c r="R279" s="40" t="str">
        <f aca="false">IF(Q279&gt;=0%,"AOP",IF(Q279&gt;=-2%,"GM",IF(Q279&gt;=-6%,"MD","VP")))</f>
        <v>AOP</v>
      </c>
      <c r="S279" s="41" t="n">
        <f aca="false">K279*M279*(N279-P279)</f>
        <v>0</v>
      </c>
      <c r="T279" s="42" t="e">
        <f aca="false">IF(I279="USD",S279,S279/#REF!)</f>
        <v>#VALUE!</v>
      </c>
      <c r="U279" s="5" t="e">
        <f aca="false">IF(I279="USD",M279,M279/#REF!)</f>
        <v>#VALUE!</v>
      </c>
      <c r="V279" s="4"/>
      <c r="W279" s="4"/>
      <c r="X279" s="4"/>
      <c r="Y279" s="4" t="str">
        <f aca="false">B279&amp;C279&amp;F279&amp;H279</f>
        <v/>
      </c>
      <c r="Z279" s="4" t="str">
        <f aca="false">IF(Y279='Input - Bookings'!Q875,"OK","Check")</f>
        <v>OK</v>
      </c>
      <c r="AA279" s="4"/>
      <c r="AB279" s="50"/>
      <c r="AC279" s="50"/>
      <c r="AD279" s="4"/>
      <c r="AE279" s="4"/>
      <c r="AF279" s="4"/>
      <c r="AG279" s="54"/>
      <c r="AH279" s="54"/>
      <c r="AI279" s="4"/>
      <c r="AJ279" s="4"/>
      <c r="AK279" s="4"/>
      <c r="AL279" s="4"/>
      <c r="AM279" s="4"/>
      <c r="AN279" s="49"/>
      <c r="AO279" s="50"/>
      <c r="AP279" s="50"/>
      <c r="AQ279" s="50"/>
      <c r="AR279" s="4"/>
      <c r="AS279" s="4"/>
    </row>
    <row r="280" customFormat="false" ht="12.75" hidden="false" customHeight="true" outlineLevel="0" collapsed="false">
      <c r="A280" s="33"/>
      <c r="B280" s="34"/>
      <c r="C280" s="34"/>
      <c r="D280" s="35"/>
      <c r="E280" s="35"/>
      <c r="F280" s="35"/>
      <c r="G280" s="35"/>
      <c r="H280" s="35"/>
      <c r="I280" s="35"/>
      <c r="J280" s="36"/>
      <c r="K280" s="6"/>
      <c r="L280" s="5"/>
      <c r="M280" s="5"/>
      <c r="N280" s="37"/>
      <c r="O280" s="38"/>
      <c r="P280" s="39" t="n">
        <f aca="false">IFERROR(IF(OR(B280&amp;C280="PAU",B280&amp;C280="AIN"),VLOOKUP(B280&amp;C280&amp;G280,#REF!,8,0),VLOOKUP(B280&amp;G280,#REF!,8,0)),0)</f>
        <v>0</v>
      </c>
      <c r="Q280" s="39" t="n">
        <f aca="false">N280-P280</f>
        <v>0</v>
      </c>
      <c r="R280" s="40" t="str">
        <f aca="false">IF(Q280&gt;=0%,"AOP",IF(Q280&gt;=-2%,"GM",IF(Q280&gt;=-6%,"MD","VP")))</f>
        <v>AOP</v>
      </c>
      <c r="S280" s="41" t="n">
        <f aca="false">K280*M280*(N280-P280)</f>
        <v>0</v>
      </c>
      <c r="T280" s="42" t="e">
        <f aca="false">IF(I280="USD",S280,S280/#REF!)</f>
        <v>#VALUE!</v>
      </c>
      <c r="U280" s="5" t="e">
        <f aca="false">IF(I280="USD",M280,M280/#REF!)</f>
        <v>#VALUE!</v>
      </c>
      <c r="V280" s="4"/>
      <c r="W280" s="4"/>
      <c r="X280" s="4"/>
      <c r="Y280" s="4" t="str">
        <f aca="false">B280&amp;C280&amp;F280&amp;H280</f>
        <v/>
      </c>
      <c r="Z280" s="4" t="str">
        <f aca="false">IF(Y280='Input - Bookings'!Q876,"OK","Check")</f>
        <v>OK</v>
      </c>
      <c r="AA280" s="4"/>
      <c r="AB280" s="50"/>
      <c r="AC280" s="50"/>
      <c r="AD280" s="4"/>
      <c r="AE280" s="4"/>
      <c r="AF280" s="4"/>
      <c r="AG280" s="54"/>
      <c r="AH280" s="54"/>
      <c r="AI280" s="4"/>
      <c r="AJ280" s="4"/>
      <c r="AK280" s="4"/>
      <c r="AL280" s="4"/>
      <c r="AM280" s="4"/>
      <c r="AN280" s="49"/>
      <c r="AO280" s="50"/>
      <c r="AP280" s="50"/>
      <c r="AQ280" s="50"/>
      <c r="AR280" s="4"/>
      <c r="AS280" s="4"/>
    </row>
    <row r="281" customFormat="false" ht="12.75" hidden="false" customHeight="true" outlineLevel="0" collapsed="false">
      <c r="A281" s="33"/>
      <c r="B281" s="34"/>
      <c r="C281" s="34"/>
      <c r="D281" s="35"/>
      <c r="E281" s="35"/>
      <c r="F281" s="35"/>
      <c r="G281" s="35"/>
      <c r="H281" s="35"/>
      <c r="I281" s="35"/>
      <c r="J281" s="36"/>
      <c r="K281" s="6"/>
      <c r="L281" s="5"/>
      <c r="M281" s="5"/>
      <c r="N281" s="37"/>
      <c r="O281" s="38"/>
      <c r="P281" s="39" t="n">
        <f aca="false">IFERROR(IF(OR(B281&amp;C281="PAU",B281&amp;C281="AIN"),VLOOKUP(B281&amp;C281&amp;G281,#REF!,8,0),VLOOKUP(B281&amp;G281,#REF!,8,0)),0)</f>
        <v>0</v>
      </c>
      <c r="Q281" s="39" t="n">
        <f aca="false">N281-P281</f>
        <v>0</v>
      </c>
      <c r="R281" s="40" t="str">
        <f aca="false">IF(Q281&gt;=0%,"AOP",IF(Q281&gt;=-2%,"GM",IF(Q281&gt;=-6%,"MD","VP")))</f>
        <v>AOP</v>
      </c>
      <c r="S281" s="41" t="n">
        <f aca="false">K281*M281*(N281-P281)</f>
        <v>0</v>
      </c>
      <c r="T281" s="42" t="e">
        <f aca="false">IF(I281="USD",S281,S281/#REF!)</f>
        <v>#VALUE!</v>
      </c>
      <c r="U281" s="5" t="e">
        <f aca="false">IF(I281="USD",M281,M281/#REF!)</f>
        <v>#VALUE!</v>
      </c>
      <c r="V281" s="4"/>
      <c r="W281" s="4"/>
      <c r="X281" s="4"/>
      <c r="Y281" s="4" t="str">
        <f aca="false">B281&amp;C281&amp;F281&amp;H281</f>
        <v/>
      </c>
      <c r="Z281" s="4" t="str">
        <f aca="false">IF(Y281='Input - Bookings'!Q877,"OK","Check")</f>
        <v>OK</v>
      </c>
      <c r="AA281" s="4"/>
      <c r="AB281" s="50"/>
      <c r="AC281" s="50"/>
      <c r="AD281" s="4"/>
      <c r="AE281" s="4"/>
      <c r="AF281" s="4"/>
      <c r="AG281" s="54"/>
      <c r="AH281" s="54"/>
      <c r="AI281" s="4"/>
      <c r="AJ281" s="4"/>
      <c r="AK281" s="4"/>
      <c r="AL281" s="4"/>
      <c r="AM281" s="4"/>
      <c r="AN281" s="49"/>
      <c r="AO281" s="50"/>
      <c r="AP281" s="50"/>
      <c r="AQ281" s="50"/>
      <c r="AR281" s="4"/>
      <c r="AS281" s="4"/>
    </row>
    <row r="282" customFormat="false" ht="12.75" hidden="false" customHeight="true" outlineLevel="0" collapsed="false">
      <c r="A282" s="33"/>
      <c r="B282" s="34"/>
      <c r="C282" s="34"/>
      <c r="D282" s="35"/>
      <c r="E282" s="35"/>
      <c r="F282" s="35"/>
      <c r="G282" s="35"/>
      <c r="H282" s="35"/>
      <c r="I282" s="35"/>
      <c r="J282" s="36"/>
      <c r="K282" s="6"/>
      <c r="L282" s="5"/>
      <c r="M282" s="5"/>
      <c r="N282" s="37"/>
      <c r="O282" s="38"/>
      <c r="P282" s="39" t="n">
        <f aca="false">IFERROR(IF(OR(B282&amp;C282="PAU",B282&amp;C282="AIN"),VLOOKUP(B282&amp;C282&amp;G282,#REF!,8,0),VLOOKUP(B282&amp;G282,#REF!,8,0)),0)</f>
        <v>0</v>
      </c>
      <c r="Q282" s="39" t="n">
        <f aca="false">N282-P282</f>
        <v>0</v>
      </c>
      <c r="R282" s="40" t="str">
        <f aca="false">IF(Q282&gt;=0%,"AOP",IF(Q282&gt;=-2%,"GM",IF(Q282&gt;=-6%,"MD","VP")))</f>
        <v>AOP</v>
      </c>
      <c r="S282" s="41" t="n">
        <f aca="false">K282*M282*(N282-P282)</f>
        <v>0</v>
      </c>
      <c r="T282" s="42" t="e">
        <f aca="false">IF(I282="USD",S282,S282/#REF!)</f>
        <v>#VALUE!</v>
      </c>
      <c r="U282" s="5" t="e">
        <f aca="false">IF(I282="USD",M282,M282/#REF!)</f>
        <v>#VALUE!</v>
      </c>
      <c r="V282" s="4"/>
      <c r="W282" s="4"/>
      <c r="X282" s="4"/>
      <c r="Y282" s="4" t="str">
        <f aca="false">B282&amp;C282&amp;F282&amp;H282</f>
        <v/>
      </c>
      <c r="Z282" s="4" t="str">
        <f aca="false">IF(Y282='Input - Bookings'!Q878,"OK","Check")</f>
        <v>OK</v>
      </c>
      <c r="AA282" s="4"/>
      <c r="AB282" s="50"/>
      <c r="AC282" s="50"/>
      <c r="AD282" s="4"/>
      <c r="AE282" s="4"/>
      <c r="AF282" s="4"/>
      <c r="AG282" s="54"/>
      <c r="AH282" s="54"/>
      <c r="AI282" s="4"/>
      <c r="AJ282" s="4"/>
      <c r="AK282" s="4"/>
      <c r="AL282" s="4"/>
      <c r="AM282" s="4"/>
      <c r="AN282" s="49"/>
      <c r="AO282" s="50"/>
      <c r="AP282" s="50"/>
      <c r="AQ282" s="50"/>
      <c r="AR282" s="4"/>
      <c r="AS282" s="4"/>
    </row>
    <row r="283" customFormat="false" ht="12.75" hidden="false" customHeight="true" outlineLevel="0" collapsed="false">
      <c r="A283" s="33"/>
      <c r="B283" s="34"/>
      <c r="C283" s="34"/>
      <c r="D283" s="35"/>
      <c r="E283" s="35"/>
      <c r="F283" s="35"/>
      <c r="G283" s="35"/>
      <c r="H283" s="35"/>
      <c r="I283" s="35"/>
      <c r="J283" s="36"/>
      <c r="K283" s="6"/>
      <c r="L283" s="5"/>
      <c r="M283" s="5"/>
      <c r="N283" s="37"/>
      <c r="O283" s="38"/>
      <c r="P283" s="39" t="n">
        <f aca="false">IFERROR(IF(OR(B283&amp;C283="PAU",B283&amp;C283="AIN"),VLOOKUP(B283&amp;C283&amp;G283,#REF!,8,0),VLOOKUP(B283&amp;G283,#REF!,8,0)),0)</f>
        <v>0</v>
      </c>
      <c r="Q283" s="39" t="n">
        <f aca="false">N283-P283</f>
        <v>0</v>
      </c>
      <c r="R283" s="40" t="str">
        <f aca="false">IF(Q283&gt;=0%,"AOP",IF(Q283&gt;=-2%,"GM",IF(Q283&gt;=-6%,"MD","VP")))</f>
        <v>AOP</v>
      </c>
      <c r="S283" s="41" t="n">
        <f aca="false">K283*M283*(N283-P283)</f>
        <v>0</v>
      </c>
      <c r="T283" s="42" t="e">
        <f aca="false">IF(I283="USD",S283,S283/#REF!)</f>
        <v>#VALUE!</v>
      </c>
      <c r="U283" s="5" t="e">
        <f aca="false">IF(I283="USD",M283,M283/#REF!)</f>
        <v>#VALUE!</v>
      </c>
      <c r="V283" s="4"/>
      <c r="W283" s="4"/>
      <c r="X283" s="4"/>
      <c r="Y283" s="4" t="str">
        <f aca="false">B283&amp;C283&amp;F283&amp;H283</f>
        <v/>
      </c>
      <c r="Z283" s="4" t="str">
        <f aca="false">IF(Y283='Input - Bookings'!Q879,"OK","Check")</f>
        <v>OK</v>
      </c>
      <c r="AA283" s="4"/>
      <c r="AB283" s="50"/>
      <c r="AC283" s="50"/>
      <c r="AD283" s="4"/>
      <c r="AE283" s="4"/>
      <c r="AF283" s="4"/>
      <c r="AG283" s="54"/>
      <c r="AH283" s="54"/>
      <c r="AI283" s="4"/>
      <c r="AJ283" s="4"/>
      <c r="AK283" s="4"/>
      <c r="AL283" s="4"/>
      <c r="AM283" s="4"/>
      <c r="AN283" s="49"/>
      <c r="AO283" s="50"/>
      <c r="AP283" s="50"/>
      <c r="AQ283" s="50"/>
      <c r="AR283" s="4"/>
      <c r="AS283" s="4"/>
    </row>
    <row r="284" customFormat="false" ht="12.75" hidden="false" customHeight="true" outlineLevel="0" collapsed="false">
      <c r="A284" s="33"/>
      <c r="B284" s="34"/>
      <c r="C284" s="34"/>
      <c r="D284" s="35"/>
      <c r="E284" s="35"/>
      <c r="F284" s="35"/>
      <c r="G284" s="35"/>
      <c r="H284" s="35"/>
      <c r="I284" s="35"/>
      <c r="J284" s="36"/>
      <c r="K284" s="6"/>
      <c r="L284" s="5"/>
      <c r="M284" s="5"/>
      <c r="N284" s="37"/>
      <c r="O284" s="38"/>
      <c r="P284" s="39" t="n">
        <f aca="false">IFERROR(IF(OR(B284&amp;C284="PAU",B284&amp;C284="AIN"),VLOOKUP(B284&amp;C284&amp;G284,#REF!,8,0),VLOOKUP(B284&amp;G284,#REF!,8,0)),0)</f>
        <v>0</v>
      </c>
      <c r="Q284" s="39" t="n">
        <f aca="false">N284-P284</f>
        <v>0</v>
      </c>
      <c r="R284" s="40" t="str">
        <f aca="false">IF(Q284&gt;=0%,"AOP",IF(Q284&gt;=-2%,"GM",IF(Q284&gt;=-6%,"MD","VP")))</f>
        <v>AOP</v>
      </c>
      <c r="S284" s="41" t="n">
        <f aca="false">K284*M284*(N284-P284)</f>
        <v>0</v>
      </c>
      <c r="T284" s="42" t="e">
        <f aca="false">IF(I284="USD",S284,S284/#REF!)</f>
        <v>#VALUE!</v>
      </c>
      <c r="U284" s="5" t="e">
        <f aca="false">IF(I284="USD",M284,M284/#REF!)</f>
        <v>#VALUE!</v>
      </c>
      <c r="V284" s="4"/>
      <c r="W284" s="4"/>
      <c r="X284" s="4"/>
      <c r="Y284" s="4" t="str">
        <f aca="false">B284&amp;C284&amp;F284&amp;H284</f>
        <v/>
      </c>
      <c r="Z284" s="4" t="str">
        <f aca="false">IF(Y284='Input - Bookings'!Q880,"OK","Check")</f>
        <v>OK</v>
      </c>
      <c r="AA284" s="4"/>
      <c r="AB284" s="50"/>
      <c r="AC284" s="50"/>
      <c r="AD284" s="4"/>
      <c r="AE284" s="4"/>
      <c r="AF284" s="4"/>
      <c r="AG284" s="54"/>
      <c r="AH284" s="54"/>
      <c r="AI284" s="4"/>
      <c r="AJ284" s="4"/>
      <c r="AK284" s="4"/>
      <c r="AL284" s="4"/>
      <c r="AM284" s="4"/>
      <c r="AN284" s="49"/>
      <c r="AO284" s="50"/>
      <c r="AP284" s="50"/>
      <c r="AQ284" s="50"/>
      <c r="AR284" s="4"/>
      <c r="AS284" s="4"/>
    </row>
    <row r="285" customFormat="false" ht="12.75" hidden="false" customHeight="true" outlineLevel="0" collapsed="false">
      <c r="A285" s="33"/>
      <c r="B285" s="34"/>
      <c r="C285" s="34"/>
      <c r="D285" s="35"/>
      <c r="E285" s="35"/>
      <c r="F285" s="35"/>
      <c r="G285" s="35"/>
      <c r="H285" s="35"/>
      <c r="I285" s="35"/>
      <c r="J285" s="36"/>
      <c r="K285" s="6"/>
      <c r="L285" s="5"/>
      <c r="M285" s="5"/>
      <c r="N285" s="37"/>
      <c r="O285" s="38"/>
      <c r="P285" s="39" t="n">
        <f aca="false">IFERROR(IF(OR(B285&amp;C285="PAU",B285&amp;C285="AIN"),VLOOKUP(B285&amp;C285&amp;G285,#REF!,8,0),VLOOKUP(B285&amp;G285,#REF!,8,0)),0)</f>
        <v>0</v>
      </c>
      <c r="Q285" s="39" t="n">
        <f aca="false">N285-P285</f>
        <v>0</v>
      </c>
      <c r="R285" s="40" t="str">
        <f aca="false">IF(Q285&gt;=0%,"AOP",IF(Q285&gt;=-2%,"GM",IF(Q285&gt;=-6%,"MD","VP")))</f>
        <v>AOP</v>
      </c>
      <c r="S285" s="41" t="n">
        <f aca="false">K285*M285*(N285-P285)</f>
        <v>0</v>
      </c>
      <c r="T285" s="42" t="e">
        <f aca="false">IF(I285="USD",S285,S285/#REF!)</f>
        <v>#VALUE!</v>
      </c>
      <c r="U285" s="5" t="e">
        <f aca="false">IF(I285="USD",M285,M285/#REF!)</f>
        <v>#VALUE!</v>
      </c>
      <c r="V285" s="4"/>
      <c r="W285" s="4"/>
      <c r="X285" s="4"/>
      <c r="Y285" s="4" t="str">
        <f aca="false">B285&amp;C285&amp;F285&amp;H285</f>
        <v/>
      </c>
      <c r="Z285" s="4" t="str">
        <f aca="false">IF(Y285='Input - Bookings'!Q881,"OK","Check")</f>
        <v>OK</v>
      </c>
      <c r="AA285" s="4"/>
      <c r="AB285" s="50"/>
      <c r="AC285" s="50"/>
      <c r="AD285" s="4"/>
      <c r="AE285" s="4"/>
      <c r="AF285" s="4"/>
      <c r="AG285" s="54"/>
      <c r="AH285" s="54"/>
      <c r="AI285" s="4"/>
      <c r="AJ285" s="4"/>
      <c r="AK285" s="4"/>
      <c r="AL285" s="4"/>
      <c r="AM285" s="4"/>
      <c r="AN285" s="49"/>
      <c r="AO285" s="50"/>
      <c r="AP285" s="50"/>
      <c r="AQ285" s="50"/>
      <c r="AR285" s="4"/>
      <c r="AS285" s="4"/>
    </row>
    <row r="286" customFormat="false" ht="12.75" hidden="false" customHeight="true" outlineLevel="0" collapsed="false">
      <c r="A286" s="33"/>
      <c r="B286" s="34"/>
      <c r="C286" s="34"/>
      <c r="D286" s="35"/>
      <c r="E286" s="35"/>
      <c r="F286" s="35"/>
      <c r="G286" s="35"/>
      <c r="H286" s="35"/>
      <c r="I286" s="35"/>
      <c r="J286" s="36"/>
      <c r="K286" s="6"/>
      <c r="L286" s="5"/>
      <c r="M286" s="5"/>
      <c r="N286" s="37"/>
      <c r="O286" s="38"/>
      <c r="P286" s="39" t="n">
        <f aca="false">IFERROR(IF(OR(B286&amp;C286="PAU",B286&amp;C286="AIN"),VLOOKUP(B286&amp;C286&amp;G286,#REF!,8,0),VLOOKUP(B286&amp;G286,#REF!,8,0)),0)</f>
        <v>0</v>
      </c>
      <c r="Q286" s="39" t="n">
        <f aca="false">N286-P286</f>
        <v>0</v>
      </c>
      <c r="R286" s="40" t="str">
        <f aca="false">IF(Q286&gt;=0%,"AOP",IF(Q286&gt;=-2%,"GM",IF(Q286&gt;=-6%,"MD","VP")))</f>
        <v>AOP</v>
      </c>
      <c r="S286" s="41" t="n">
        <f aca="false">K286*M286*(N286-P286)</f>
        <v>0</v>
      </c>
      <c r="T286" s="42" t="e">
        <f aca="false">IF(I286="USD",S286,S286/#REF!)</f>
        <v>#VALUE!</v>
      </c>
      <c r="U286" s="5" t="e">
        <f aca="false">IF(I286="USD",M286,M286/#REF!)</f>
        <v>#VALUE!</v>
      </c>
      <c r="V286" s="4"/>
      <c r="W286" s="4"/>
      <c r="X286" s="4"/>
      <c r="Y286" s="4" t="str">
        <f aca="false">B286&amp;C286&amp;F286&amp;H286</f>
        <v/>
      </c>
      <c r="Z286" s="4" t="str">
        <f aca="false">IF(Y286='Input - Bookings'!Q882,"OK","Check")</f>
        <v>OK</v>
      </c>
      <c r="AA286" s="4"/>
      <c r="AB286" s="50"/>
      <c r="AC286" s="50"/>
      <c r="AD286" s="4"/>
      <c r="AE286" s="4"/>
      <c r="AF286" s="4"/>
      <c r="AG286" s="54"/>
      <c r="AH286" s="54"/>
      <c r="AI286" s="4"/>
      <c r="AJ286" s="4"/>
      <c r="AK286" s="4"/>
      <c r="AL286" s="4"/>
      <c r="AM286" s="4"/>
      <c r="AN286" s="49"/>
      <c r="AO286" s="50"/>
      <c r="AP286" s="50"/>
      <c r="AQ286" s="50"/>
      <c r="AR286" s="4"/>
      <c r="AS286" s="4"/>
    </row>
    <row r="287" customFormat="false" ht="12.75" hidden="false" customHeight="true" outlineLevel="0" collapsed="false">
      <c r="A287" s="33"/>
      <c r="B287" s="34"/>
      <c r="C287" s="34"/>
      <c r="D287" s="35"/>
      <c r="E287" s="35"/>
      <c r="F287" s="35"/>
      <c r="G287" s="35"/>
      <c r="H287" s="35"/>
      <c r="I287" s="35"/>
      <c r="J287" s="36"/>
      <c r="K287" s="6"/>
      <c r="L287" s="5"/>
      <c r="M287" s="5"/>
      <c r="N287" s="37"/>
      <c r="O287" s="38"/>
      <c r="P287" s="39" t="n">
        <f aca="false">IFERROR(IF(OR(B287&amp;C287="PAU",B287&amp;C287="AIN"),VLOOKUP(B287&amp;C287&amp;G287,#REF!,8,0),VLOOKUP(B287&amp;G287,#REF!,8,0)),0)</f>
        <v>0</v>
      </c>
      <c r="Q287" s="39" t="n">
        <f aca="false">N287-P287</f>
        <v>0</v>
      </c>
      <c r="R287" s="40" t="str">
        <f aca="false">IF(Q287&gt;=0%,"AOP",IF(Q287&gt;=-2%,"GM",IF(Q287&gt;=-6%,"MD","VP")))</f>
        <v>AOP</v>
      </c>
      <c r="S287" s="41" t="n">
        <f aca="false">K287*M287*(N287-P287)</f>
        <v>0</v>
      </c>
      <c r="T287" s="42" t="e">
        <f aca="false">IF(I287="USD",S287,S287/#REF!)</f>
        <v>#VALUE!</v>
      </c>
      <c r="U287" s="5" t="e">
        <f aca="false">IF(I287="USD",M287,M287/#REF!)</f>
        <v>#VALUE!</v>
      </c>
      <c r="V287" s="4"/>
      <c r="W287" s="4"/>
      <c r="X287" s="4"/>
      <c r="Y287" s="4" t="str">
        <f aca="false">B287&amp;C287&amp;F287&amp;H287</f>
        <v/>
      </c>
      <c r="Z287" s="4" t="str">
        <f aca="false">IF(Y287='Input - Bookings'!Q883,"OK","Check")</f>
        <v>OK</v>
      </c>
      <c r="AA287" s="4"/>
      <c r="AB287" s="50"/>
      <c r="AC287" s="50"/>
      <c r="AD287" s="4"/>
      <c r="AE287" s="4"/>
      <c r="AF287" s="4"/>
      <c r="AG287" s="54"/>
      <c r="AH287" s="54"/>
      <c r="AI287" s="4"/>
      <c r="AJ287" s="4"/>
      <c r="AK287" s="4"/>
      <c r="AL287" s="4"/>
      <c r="AM287" s="4"/>
      <c r="AN287" s="49"/>
      <c r="AO287" s="50"/>
      <c r="AP287" s="50"/>
      <c r="AQ287" s="50"/>
      <c r="AR287" s="4"/>
      <c r="AS287" s="4"/>
    </row>
    <row r="288" customFormat="false" ht="12.75" hidden="false" customHeight="true" outlineLevel="0" collapsed="false">
      <c r="A288" s="33"/>
      <c r="B288" s="34"/>
      <c r="C288" s="34"/>
      <c r="D288" s="35"/>
      <c r="E288" s="35"/>
      <c r="F288" s="35"/>
      <c r="G288" s="35"/>
      <c r="H288" s="35"/>
      <c r="I288" s="35"/>
      <c r="J288" s="36"/>
      <c r="K288" s="6"/>
      <c r="L288" s="5"/>
      <c r="M288" s="5"/>
      <c r="N288" s="37"/>
      <c r="O288" s="38"/>
      <c r="P288" s="39" t="n">
        <f aca="false">IFERROR(IF(OR(B288&amp;C288="PAU",B288&amp;C288="AIN"),VLOOKUP(B288&amp;C288&amp;G288,#REF!,8,0),VLOOKUP(B288&amp;G288,#REF!,8,0)),0)</f>
        <v>0</v>
      </c>
      <c r="Q288" s="39" t="n">
        <f aca="false">N288-P288</f>
        <v>0</v>
      </c>
      <c r="R288" s="40" t="str">
        <f aca="false">IF(Q288&gt;=0%,"AOP",IF(Q288&gt;=-2%,"GM",IF(Q288&gt;=-6%,"MD","VP")))</f>
        <v>AOP</v>
      </c>
      <c r="S288" s="41" t="n">
        <f aca="false">K288*M288*(N288-P288)</f>
        <v>0</v>
      </c>
      <c r="T288" s="42" t="e">
        <f aca="false">IF(I288="USD",S288,S288/#REF!)</f>
        <v>#VALUE!</v>
      </c>
      <c r="U288" s="5" t="e">
        <f aca="false">IF(I288="USD",M288,M288/#REF!)</f>
        <v>#VALUE!</v>
      </c>
      <c r="V288" s="4"/>
      <c r="W288" s="4"/>
      <c r="X288" s="4"/>
      <c r="Y288" s="4" t="str">
        <f aca="false">B288&amp;C288&amp;F288&amp;H288</f>
        <v/>
      </c>
      <c r="Z288" s="4" t="str">
        <f aca="false">IF(Y288='Input - Bookings'!Q884,"OK","Check")</f>
        <v>OK</v>
      </c>
      <c r="AA288" s="4"/>
      <c r="AB288" s="50"/>
      <c r="AC288" s="50"/>
      <c r="AD288" s="4"/>
      <c r="AE288" s="4"/>
      <c r="AF288" s="4"/>
      <c r="AG288" s="54"/>
      <c r="AH288" s="54"/>
      <c r="AI288" s="4"/>
      <c r="AJ288" s="4"/>
      <c r="AK288" s="4"/>
      <c r="AL288" s="4"/>
      <c r="AM288" s="4"/>
      <c r="AN288" s="49"/>
      <c r="AO288" s="50"/>
      <c r="AP288" s="50"/>
      <c r="AQ288" s="50"/>
      <c r="AR288" s="4"/>
      <c r="AS288" s="4"/>
    </row>
    <row r="289" customFormat="false" ht="12.75" hidden="false" customHeight="true" outlineLevel="0" collapsed="false">
      <c r="A289" s="33"/>
      <c r="B289" s="34"/>
      <c r="C289" s="34"/>
      <c r="D289" s="35"/>
      <c r="E289" s="35"/>
      <c r="F289" s="35"/>
      <c r="G289" s="35"/>
      <c r="H289" s="35"/>
      <c r="I289" s="35"/>
      <c r="J289" s="36"/>
      <c r="K289" s="6"/>
      <c r="L289" s="5"/>
      <c r="M289" s="5"/>
      <c r="N289" s="37"/>
      <c r="O289" s="38"/>
      <c r="P289" s="39" t="n">
        <f aca="false">IFERROR(IF(OR(B289&amp;C289="PAU",B289&amp;C289="AIN"),VLOOKUP(B289&amp;C289&amp;G289,#REF!,8,0),VLOOKUP(B289&amp;G289,#REF!,8,0)),0)</f>
        <v>0</v>
      </c>
      <c r="Q289" s="39" t="n">
        <f aca="false">N289-P289</f>
        <v>0</v>
      </c>
      <c r="R289" s="40" t="str">
        <f aca="false">IF(Q289&gt;=0%,"AOP",IF(Q289&gt;=-2%,"GM",IF(Q289&gt;=-6%,"MD","VP")))</f>
        <v>AOP</v>
      </c>
      <c r="S289" s="41" t="n">
        <f aca="false">K289*M289*(N289-P289)</f>
        <v>0</v>
      </c>
      <c r="T289" s="42" t="e">
        <f aca="false">IF(I289="USD",S289,S289/#REF!)</f>
        <v>#VALUE!</v>
      </c>
      <c r="U289" s="5" t="e">
        <f aca="false">IF(I289="USD",M289,M289/#REF!)</f>
        <v>#VALUE!</v>
      </c>
      <c r="V289" s="4"/>
      <c r="W289" s="4"/>
      <c r="X289" s="4"/>
      <c r="Y289" s="4" t="str">
        <f aca="false">B289&amp;C289&amp;F289&amp;H289</f>
        <v/>
      </c>
      <c r="Z289" s="4" t="str">
        <f aca="false">IF(Y289='Input - Bookings'!Q885,"OK","Check")</f>
        <v>OK</v>
      </c>
      <c r="AA289" s="4"/>
      <c r="AB289" s="50"/>
      <c r="AC289" s="50"/>
      <c r="AD289" s="4"/>
      <c r="AE289" s="4"/>
      <c r="AF289" s="4"/>
      <c r="AG289" s="54"/>
      <c r="AH289" s="54"/>
      <c r="AI289" s="4"/>
      <c r="AJ289" s="4"/>
      <c r="AK289" s="4"/>
      <c r="AL289" s="4"/>
      <c r="AM289" s="4"/>
      <c r="AN289" s="49"/>
      <c r="AO289" s="50"/>
      <c r="AP289" s="50"/>
      <c r="AQ289" s="50"/>
      <c r="AR289" s="4"/>
      <c r="AS289" s="4"/>
    </row>
    <row r="290" customFormat="false" ht="12.75" hidden="false" customHeight="true" outlineLevel="0" collapsed="false">
      <c r="A290" s="33"/>
      <c r="B290" s="34"/>
      <c r="C290" s="34"/>
      <c r="D290" s="35"/>
      <c r="E290" s="35"/>
      <c r="F290" s="35"/>
      <c r="G290" s="35"/>
      <c r="H290" s="35"/>
      <c r="I290" s="35"/>
      <c r="J290" s="36"/>
      <c r="K290" s="6"/>
      <c r="L290" s="5"/>
      <c r="M290" s="5"/>
      <c r="N290" s="37"/>
      <c r="O290" s="38"/>
      <c r="P290" s="39" t="n">
        <f aca="false">IFERROR(IF(OR(B290&amp;C290="PAU",B290&amp;C290="AIN"),VLOOKUP(B290&amp;C290&amp;G290,#REF!,8,0),VLOOKUP(B290&amp;G290,#REF!,8,0)),0)</f>
        <v>0</v>
      </c>
      <c r="Q290" s="39" t="n">
        <f aca="false">N290-P290</f>
        <v>0</v>
      </c>
      <c r="R290" s="40" t="str">
        <f aca="false">IF(Q290&gt;=0%,"AOP",IF(Q290&gt;=-2%,"GM",IF(Q290&gt;=-6%,"MD","VP")))</f>
        <v>AOP</v>
      </c>
      <c r="S290" s="41" t="n">
        <f aca="false">K290*M290*(N290-P290)</f>
        <v>0</v>
      </c>
      <c r="T290" s="42" t="e">
        <f aca="false">IF(I290="USD",S290,S290/#REF!)</f>
        <v>#VALUE!</v>
      </c>
      <c r="U290" s="5" t="e">
        <f aca="false">IF(I290="USD",M290,M290/#REF!)</f>
        <v>#VALUE!</v>
      </c>
      <c r="V290" s="4"/>
      <c r="W290" s="4"/>
      <c r="X290" s="4"/>
      <c r="Y290" s="4" t="str">
        <f aca="false">B290&amp;C290&amp;F290&amp;H290</f>
        <v/>
      </c>
      <c r="Z290" s="4" t="str">
        <f aca="false">IF(Y290='Input - Bookings'!Q886,"OK","Check")</f>
        <v>OK</v>
      </c>
      <c r="AA290" s="4"/>
      <c r="AB290" s="50"/>
      <c r="AC290" s="50"/>
      <c r="AD290" s="4"/>
      <c r="AE290" s="4"/>
      <c r="AF290" s="4"/>
      <c r="AG290" s="54"/>
      <c r="AH290" s="54"/>
      <c r="AI290" s="4"/>
      <c r="AJ290" s="4"/>
      <c r="AK290" s="4"/>
      <c r="AL290" s="4"/>
      <c r="AM290" s="4"/>
      <c r="AN290" s="49"/>
      <c r="AO290" s="50"/>
      <c r="AP290" s="50"/>
      <c r="AQ290" s="50"/>
      <c r="AR290" s="4"/>
      <c r="AS290" s="4"/>
    </row>
    <row r="291" customFormat="false" ht="12.75" hidden="false" customHeight="true" outlineLevel="0" collapsed="false">
      <c r="A291" s="33"/>
      <c r="B291" s="34"/>
      <c r="C291" s="34"/>
      <c r="D291" s="35"/>
      <c r="E291" s="35"/>
      <c r="F291" s="35"/>
      <c r="G291" s="35"/>
      <c r="H291" s="35"/>
      <c r="I291" s="35"/>
      <c r="J291" s="36"/>
      <c r="K291" s="6"/>
      <c r="L291" s="5"/>
      <c r="M291" s="5"/>
      <c r="N291" s="37"/>
      <c r="O291" s="38"/>
      <c r="P291" s="39" t="n">
        <f aca="false">IFERROR(IF(OR(B291&amp;C291="PAU",B291&amp;C291="AIN"),VLOOKUP(B291&amp;C291&amp;G291,#REF!,8,0),VLOOKUP(B291&amp;G291,#REF!,8,0)),0)</f>
        <v>0</v>
      </c>
      <c r="Q291" s="39" t="n">
        <f aca="false">N291-P291</f>
        <v>0</v>
      </c>
      <c r="R291" s="40" t="str">
        <f aca="false">IF(Q291&gt;=0%,"AOP",IF(Q291&gt;=-2%,"GM",IF(Q291&gt;=-6%,"MD","VP")))</f>
        <v>AOP</v>
      </c>
      <c r="S291" s="41" t="n">
        <f aca="false">K291*M291*(N291-P291)</f>
        <v>0</v>
      </c>
      <c r="T291" s="42" t="e">
        <f aca="false">IF(I291="USD",S291,S291/#REF!)</f>
        <v>#VALUE!</v>
      </c>
      <c r="U291" s="5" t="e">
        <f aca="false">IF(I291="USD",M291,M291/#REF!)</f>
        <v>#VALUE!</v>
      </c>
      <c r="V291" s="4"/>
      <c r="W291" s="4"/>
      <c r="X291" s="4"/>
      <c r="Y291" s="4" t="str">
        <f aca="false">B291&amp;C291&amp;F291&amp;H291</f>
        <v/>
      </c>
      <c r="Z291" s="4" t="str">
        <f aca="false">IF(Y291='Input - Bookings'!Q887,"OK","Check")</f>
        <v>OK</v>
      </c>
      <c r="AA291" s="4"/>
      <c r="AB291" s="50"/>
      <c r="AC291" s="50"/>
      <c r="AD291" s="4"/>
      <c r="AE291" s="4"/>
      <c r="AF291" s="4"/>
      <c r="AG291" s="54"/>
      <c r="AH291" s="54"/>
      <c r="AI291" s="4"/>
      <c r="AJ291" s="4"/>
      <c r="AK291" s="4"/>
      <c r="AL291" s="4"/>
      <c r="AM291" s="4"/>
      <c r="AN291" s="49"/>
      <c r="AO291" s="50"/>
      <c r="AP291" s="50"/>
      <c r="AQ291" s="50"/>
      <c r="AR291" s="4"/>
      <c r="AS291" s="4"/>
    </row>
    <row r="292" customFormat="false" ht="12.75" hidden="false" customHeight="true" outlineLevel="0" collapsed="false">
      <c r="A292" s="33"/>
      <c r="B292" s="34"/>
      <c r="C292" s="34"/>
      <c r="D292" s="35"/>
      <c r="E292" s="35"/>
      <c r="F292" s="35"/>
      <c r="G292" s="35"/>
      <c r="H292" s="35"/>
      <c r="I292" s="35"/>
      <c r="J292" s="36"/>
      <c r="K292" s="6"/>
      <c r="L292" s="5"/>
      <c r="M292" s="5"/>
      <c r="N292" s="37"/>
      <c r="O292" s="38"/>
      <c r="P292" s="39" t="n">
        <f aca="false">IFERROR(IF(OR(B292&amp;C292="PAU",B292&amp;C292="AIN"),VLOOKUP(B292&amp;C292&amp;G292,#REF!,8,0),VLOOKUP(B292&amp;G292,#REF!,8,0)),0)</f>
        <v>0</v>
      </c>
      <c r="Q292" s="39" t="n">
        <f aca="false">N292-P292</f>
        <v>0</v>
      </c>
      <c r="R292" s="40" t="str">
        <f aca="false">IF(Q292&gt;=0%,"AOP",IF(Q292&gt;=-2%,"GM",IF(Q292&gt;=-6%,"MD","VP")))</f>
        <v>AOP</v>
      </c>
      <c r="S292" s="41" t="n">
        <f aca="false">K292*M292*(N292-P292)</f>
        <v>0</v>
      </c>
      <c r="T292" s="42" t="e">
        <f aca="false">IF(I292="USD",S292,S292/#REF!)</f>
        <v>#VALUE!</v>
      </c>
      <c r="U292" s="5" t="e">
        <f aca="false">IF(I292="USD",M292,M292/#REF!)</f>
        <v>#VALUE!</v>
      </c>
      <c r="V292" s="4"/>
      <c r="W292" s="4"/>
      <c r="X292" s="4"/>
      <c r="Y292" s="4" t="str">
        <f aca="false">B292&amp;C292&amp;F292&amp;H292</f>
        <v/>
      </c>
      <c r="Z292" s="4" t="str">
        <f aca="false">IF(Y292='Input - Bookings'!Q888,"OK","Check")</f>
        <v>OK</v>
      </c>
      <c r="AA292" s="4"/>
      <c r="AB292" s="50"/>
      <c r="AC292" s="50"/>
      <c r="AD292" s="4"/>
      <c r="AE292" s="4"/>
      <c r="AF292" s="4"/>
      <c r="AG292" s="54"/>
      <c r="AH292" s="54"/>
      <c r="AI292" s="4"/>
      <c r="AJ292" s="4"/>
      <c r="AK292" s="4"/>
      <c r="AL292" s="4"/>
      <c r="AM292" s="4"/>
      <c r="AN292" s="49"/>
      <c r="AO292" s="50"/>
      <c r="AP292" s="50"/>
      <c r="AQ292" s="50"/>
      <c r="AR292" s="4"/>
      <c r="AS292" s="4"/>
    </row>
    <row r="293" customFormat="false" ht="12.75" hidden="false" customHeight="true" outlineLevel="0" collapsed="false">
      <c r="A293" s="33"/>
      <c r="B293" s="34"/>
      <c r="C293" s="34"/>
      <c r="D293" s="35"/>
      <c r="E293" s="35"/>
      <c r="F293" s="35"/>
      <c r="G293" s="35"/>
      <c r="H293" s="35"/>
      <c r="I293" s="35"/>
      <c r="J293" s="36"/>
      <c r="K293" s="6"/>
      <c r="L293" s="5"/>
      <c r="M293" s="5"/>
      <c r="N293" s="37"/>
      <c r="O293" s="38"/>
      <c r="P293" s="39" t="n">
        <f aca="false">IFERROR(IF(OR(B293&amp;C293="PAU",B293&amp;C293="AIN"),VLOOKUP(B293&amp;C293&amp;G293,#REF!,8,0),VLOOKUP(B293&amp;G293,#REF!,8,0)),0)</f>
        <v>0</v>
      </c>
      <c r="Q293" s="39" t="n">
        <f aca="false">N293-P293</f>
        <v>0</v>
      </c>
      <c r="R293" s="40" t="str">
        <f aca="false">IF(Q293&gt;=0%,"AOP",IF(Q293&gt;=-2%,"GM",IF(Q293&gt;=-6%,"MD","VP")))</f>
        <v>AOP</v>
      </c>
      <c r="S293" s="41" t="n">
        <f aca="false">K293*M293*(N293-P293)</f>
        <v>0</v>
      </c>
      <c r="T293" s="42" t="e">
        <f aca="false">IF(I293="USD",S293,S293/#REF!)</f>
        <v>#VALUE!</v>
      </c>
      <c r="U293" s="5" t="e">
        <f aca="false">IF(I293="USD",M293,M293/#REF!)</f>
        <v>#VALUE!</v>
      </c>
      <c r="V293" s="4"/>
      <c r="W293" s="4"/>
      <c r="X293" s="4"/>
      <c r="Y293" s="4" t="str">
        <f aca="false">B293&amp;C293&amp;F293&amp;H293</f>
        <v/>
      </c>
      <c r="Z293" s="4" t="str">
        <f aca="false">IF(Y293='Input - Bookings'!Q889,"OK","Check")</f>
        <v>OK</v>
      </c>
      <c r="AA293" s="4"/>
      <c r="AB293" s="50"/>
      <c r="AC293" s="50"/>
      <c r="AD293" s="4"/>
      <c r="AE293" s="4"/>
      <c r="AF293" s="4"/>
      <c r="AG293" s="54"/>
      <c r="AH293" s="54"/>
      <c r="AI293" s="4"/>
      <c r="AJ293" s="4"/>
      <c r="AK293" s="4"/>
      <c r="AL293" s="4"/>
      <c r="AM293" s="4"/>
      <c r="AN293" s="49"/>
      <c r="AO293" s="50"/>
      <c r="AP293" s="50"/>
      <c r="AQ293" s="50"/>
      <c r="AR293" s="4"/>
      <c r="AS293" s="4"/>
    </row>
    <row r="294" customFormat="false" ht="12.75" hidden="false" customHeight="true" outlineLevel="0" collapsed="false">
      <c r="A294" s="33"/>
      <c r="B294" s="34"/>
      <c r="C294" s="34"/>
      <c r="D294" s="35"/>
      <c r="E294" s="35"/>
      <c r="F294" s="35"/>
      <c r="G294" s="35"/>
      <c r="H294" s="35"/>
      <c r="I294" s="35"/>
      <c r="J294" s="36"/>
      <c r="K294" s="6"/>
      <c r="L294" s="5"/>
      <c r="M294" s="5"/>
      <c r="N294" s="37"/>
      <c r="O294" s="38"/>
      <c r="P294" s="39" t="n">
        <f aca="false">IFERROR(IF(OR(B294&amp;C294="PAU",B294&amp;C294="AIN"),VLOOKUP(B294&amp;C294&amp;G294,#REF!,8,0),VLOOKUP(B294&amp;G294,#REF!,8,0)),0)</f>
        <v>0</v>
      </c>
      <c r="Q294" s="39" t="n">
        <f aca="false">N294-P294</f>
        <v>0</v>
      </c>
      <c r="R294" s="40" t="str">
        <f aca="false">IF(Q294&gt;=0%,"AOP",IF(Q294&gt;=-2%,"GM",IF(Q294&gt;=-6%,"MD","VP")))</f>
        <v>AOP</v>
      </c>
      <c r="S294" s="41" t="n">
        <f aca="false">K294*M294*(N294-P294)</f>
        <v>0</v>
      </c>
      <c r="T294" s="42" t="e">
        <f aca="false">IF(I294="USD",S294,S294/#REF!)</f>
        <v>#VALUE!</v>
      </c>
      <c r="U294" s="5" t="e">
        <f aca="false">IF(I294="USD",M294,M294/#REF!)</f>
        <v>#VALUE!</v>
      </c>
      <c r="V294" s="4"/>
      <c r="W294" s="4"/>
      <c r="X294" s="4"/>
      <c r="Y294" s="4" t="str">
        <f aca="false">B294&amp;C294&amp;F294&amp;H294</f>
        <v/>
      </c>
      <c r="Z294" s="4" t="str">
        <f aca="false">IF(Y294='Input - Bookings'!Q890,"OK","Check")</f>
        <v>OK</v>
      </c>
      <c r="AA294" s="4"/>
      <c r="AB294" s="50"/>
      <c r="AC294" s="50"/>
      <c r="AD294" s="4"/>
      <c r="AE294" s="4"/>
      <c r="AF294" s="4"/>
      <c r="AG294" s="54"/>
      <c r="AH294" s="54"/>
      <c r="AI294" s="4"/>
      <c r="AJ294" s="4"/>
      <c r="AK294" s="4"/>
      <c r="AL294" s="4"/>
      <c r="AM294" s="4"/>
      <c r="AN294" s="49"/>
      <c r="AO294" s="50"/>
      <c r="AP294" s="50"/>
      <c r="AQ294" s="50"/>
      <c r="AR294" s="4"/>
      <c r="AS294" s="4"/>
    </row>
    <row r="295" customFormat="false" ht="12.75" hidden="false" customHeight="true" outlineLevel="0" collapsed="false">
      <c r="A295" s="33"/>
      <c r="B295" s="34"/>
      <c r="C295" s="34"/>
      <c r="D295" s="35"/>
      <c r="E295" s="35"/>
      <c r="F295" s="35"/>
      <c r="G295" s="35"/>
      <c r="H295" s="35"/>
      <c r="I295" s="35"/>
      <c r="J295" s="36"/>
      <c r="K295" s="6"/>
      <c r="L295" s="5"/>
      <c r="M295" s="5"/>
      <c r="N295" s="37"/>
      <c r="O295" s="38"/>
      <c r="P295" s="39" t="n">
        <f aca="false">IFERROR(IF(OR(B295&amp;C295="PAU",B295&amp;C295="AIN"),VLOOKUP(B295&amp;C295&amp;G295,#REF!,8,0),VLOOKUP(B295&amp;G295,#REF!,8,0)),0)</f>
        <v>0</v>
      </c>
      <c r="Q295" s="39" t="n">
        <f aca="false">N295-P295</f>
        <v>0</v>
      </c>
      <c r="R295" s="40" t="str">
        <f aca="false">IF(Q295&gt;=0%,"AOP",IF(Q295&gt;=-2%,"GM",IF(Q295&gt;=-6%,"MD","VP")))</f>
        <v>AOP</v>
      </c>
      <c r="S295" s="41" t="n">
        <f aca="false">K295*M295*(N295-P295)</f>
        <v>0</v>
      </c>
      <c r="T295" s="42" t="e">
        <f aca="false">IF(I295="USD",S295,S295/#REF!)</f>
        <v>#VALUE!</v>
      </c>
      <c r="U295" s="5" t="e">
        <f aca="false">IF(I295="USD",M295,M295/#REF!)</f>
        <v>#VALUE!</v>
      </c>
      <c r="V295" s="4"/>
      <c r="W295" s="4"/>
      <c r="X295" s="4"/>
      <c r="Y295" s="4" t="str">
        <f aca="false">B295&amp;C295&amp;F295&amp;H295</f>
        <v/>
      </c>
      <c r="Z295" s="4" t="str">
        <f aca="false">IF(Y295='Input - Bookings'!Q891,"OK","Check")</f>
        <v>OK</v>
      </c>
      <c r="AA295" s="4"/>
      <c r="AB295" s="50"/>
      <c r="AC295" s="50"/>
      <c r="AD295" s="4"/>
      <c r="AE295" s="4"/>
      <c r="AF295" s="4"/>
      <c r="AG295" s="54"/>
      <c r="AH295" s="54"/>
      <c r="AI295" s="4"/>
      <c r="AJ295" s="4"/>
      <c r="AK295" s="4"/>
      <c r="AL295" s="4"/>
      <c r="AM295" s="4"/>
      <c r="AN295" s="49"/>
      <c r="AO295" s="50"/>
      <c r="AP295" s="50"/>
      <c r="AQ295" s="50"/>
      <c r="AR295" s="4"/>
      <c r="AS295" s="4"/>
    </row>
    <row r="296" customFormat="false" ht="12.75" hidden="false" customHeight="true" outlineLevel="0" collapsed="false">
      <c r="A296" s="33"/>
      <c r="B296" s="34"/>
      <c r="C296" s="34"/>
      <c r="D296" s="35"/>
      <c r="E296" s="35"/>
      <c r="F296" s="35"/>
      <c r="G296" s="35"/>
      <c r="H296" s="35"/>
      <c r="I296" s="35"/>
      <c r="J296" s="36"/>
      <c r="K296" s="6"/>
      <c r="L296" s="5"/>
      <c r="M296" s="5"/>
      <c r="N296" s="37"/>
      <c r="O296" s="38"/>
      <c r="P296" s="39" t="n">
        <f aca="false">IFERROR(IF(OR(B296&amp;C296="PAU",B296&amp;C296="AIN"),VLOOKUP(B296&amp;C296&amp;G296,#REF!,8,0),VLOOKUP(B296&amp;G296,#REF!,8,0)),0)</f>
        <v>0</v>
      </c>
      <c r="Q296" s="39" t="n">
        <f aca="false">N296-P296</f>
        <v>0</v>
      </c>
      <c r="R296" s="40" t="str">
        <f aca="false">IF(Q296&gt;=0%,"AOP",IF(Q296&gt;=-2%,"GM",IF(Q296&gt;=-6%,"MD","VP")))</f>
        <v>AOP</v>
      </c>
      <c r="S296" s="41" t="n">
        <f aca="false">K296*M296*(N296-P296)</f>
        <v>0</v>
      </c>
      <c r="T296" s="42" t="e">
        <f aca="false">IF(I296="USD",S296,S296/#REF!)</f>
        <v>#VALUE!</v>
      </c>
      <c r="U296" s="5" t="e">
        <f aca="false">IF(I296="USD",M296,M296/#REF!)</f>
        <v>#VALUE!</v>
      </c>
      <c r="V296" s="4"/>
      <c r="W296" s="4"/>
      <c r="X296" s="4"/>
      <c r="Y296" s="4" t="str">
        <f aca="false">B296&amp;C296&amp;F296&amp;H296</f>
        <v/>
      </c>
      <c r="Z296" s="4" t="str">
        <f aca="false">IF(Y296='Input - Bookings'!Q892,"OK","Check")</f>
        <v>OK</v>
      </c>
      <c r="AA296" s="4"/>
      <c r="AB296" s="50"/>
      <c r="AC296" s="50"/>
      <c r="AD296" s="4"/>
      <c r="AE296" s="4"/>
      <c r="AF296" s="4"/>
      <c r="AG296" s="54"/>
      <c r="AH296" s="54"/>
      <c r="AI296" s="4"/>
      <c r="AJ296" s="4"/>
      <c r="AK296" s="4"/>
      <c r="AL296" s="4"/>
      <c r="AM296" s="4"/>
      <c r="AN296" s="49"/>
      <c r="AO296" s="50"/>
      <c r="AP296" s="50"/>
      <c r="AQ296" s="50"/>
      <c r="AR296" s="4"/>
      <c r="AS296" s="4"/>
    </row>
    <row r="297" customFormat="false" ht="12.75" hidden="false" customHeight="true" outlineLevel="0" collapsed="false">
      <c r="A297" s="33"/>
      <c r="B297" s="34"/>
      <c r="C297" s="34"/>
      <c r="D297" s="35"/>
      <c r="E297" s="35"/>
      <c r="F297" s="35"/>
      <c r="G297" s="35"/>
      <c r="H297" s="35"/>
      <c r="I297" s="35"/>
      <c r="J297" s="36"/>
      <c r="K297" s="6"/>
      <c r="L297" s="5"/>
      <c r="M297" s="5"/>
      <c r="N297" s="37"/>
      <c r="O297" s="38"/>
      <c r="P297" s="39" t="n">
        <f aca="false">IFERROR(IF(OR(B297&amp;C297="PAU",B297&amp;C297="AIN"),VLOOKUP(B297&amp;C297&amp;G297,#REF!,8,0),VLOOKUP(B297&amp;G297,#REF!,8,0)),0)</f>
        <v>0</v>
      </c>
      <c r="Q297" s="39" t="n">
        <f aca="false">N297-P297</f>
        <v>0</v>
      </c>
      <c r="R297" s="40" t="str">
        <f aca="false">IF(Q297&gt;=0%,"AOP",IF(Q297&gt;=-2%,"GM",IF(Q297&gt;=-6%,"MD","VP")))</f>
        <v>AOP</v>
      </c>
      <c r="S297" s="41" t="n">
        <f aca="false">K297*M297*(N297-P297)</f>
        <v>0</v>
      </c>
      <c r="T297" s="42" t="e">
        <f aca="false">IF(I297="USD",S297,S297/#REF!)</f>
        <v>#VALUE!</v>
      </c>
      <c r="U297" s="5" t="e">
        <f aca="false">IF(I297="USD",M297,M297/#REF!)</f>
        <v>#VALUE!</v>
      </c>
      <c r="V297" s="4"/>
      <c r="W297" s="4"/>
      <c r="X297" s="4"/>
      <c r="Y297" s="4" t="str">
        <f aca="false">B297&amp;C297&amp;F297&amp;H297</f>
        <v/>
      </c>
      <c r="Z297" s="4" t="str">
        <f aca="false">IF(Y297='Input - Bookings'!Q893,"OK","Check")</f>
        <v>OK</v>
      </c>
      <c r="AA297" s="4"/>
      <c r="AB297" s="50"/>
      <c r="AC297" s="50"/>
      <c r="AD297" s="4"/>
      <c r="AE297" s="4"/>
      <c r="AF297" s="4"/>
      <c r="AG297" s="54"/>
      <c r="AH297" s="54"/>
      <c r="AI297" s="4"/>
      <c r="AJ297" s="4"/>
      <c r="AK297" s="4"/>
      <c r="AL297" s="4"/>
      <c r="AM297" s="4"/>
      <c r="AN297" s="49"/>
      <c r="AO297" s="50"/>
      <c r="AP297" s="50"/>
      <c r="AQ297" s="50"/>
      <c r="AR297" s="4"/>
      <c r="AS297" s="4"/>
    </row>
    <row r="298" customFormat="false" ht="12.75" hidden="false" customHeight="true" outlineLevel="0" collapsed="false">
      <c r="A298" s="33"/>
      <c r="B298" s="34"/>
      <c r="C298" s="34"/>
      <c r="D298" s="35"/>
      <c r="E298" s="35"/>
      <c r="F298" s="35"/>
      <c r="G298" s="35"/>
      <c r="H298" s="35"/>
      <c r="I298" s="35"/>
      <c r="J298" s="36"/>
      <c r="K298" s="6"/>
      <c r="L298" s="5"/>
      <c r="M298" s="5"/>
      <c r="N298" s="37"/>
      <c r="O298" s="38"/>
      <c r="P298" s="39" t="n">
        <f aca="false">IFERROR(IF(OR(B298&amp;C298="PAU",B298&amp;C298="AIN"),VLOOKUP(B298&amp;C298&amp;G298,#REF!,8,0),VLOOKUP(B298&amp;G298,#REF!,8,0)),0)</f>
        <v>0</v>
      </c>
      <c r="Q298" s="39" t="n">
        <f aca="false">N298-P298</f>
        <v>0</v>
      </c>
      <c r="R298" s="40" t="str">
        <f aca="false">IF(Q298&gt;=0%,"AOP",IF(Q298&gt;=-2%,"GM",IF(Q298&gt;=-6%,"MD","VP")))</f>
        <v>AOP</v>
      </c>
      <c r="S298" s="41" t="n">
        <f aca="false">K298*M298*(N298-P298)</f>
        <v>0</v>
      </c>
      <c r="T298" s="42" t="e">
        <f aca="false">IF(I298="USD",S298,S298/#REF!)</f>
        <v>#VALUE!</v>
      </c>
      <c r="U298" s="5" t="e">
        <f aca="false">IF(I298="USD",M298,M298/#REF!)</f>
        <v>#VALUE!</v>
      </c>
      <c r="V298" s="4"/>
      <c r="W298" s="4"/>
      <c r="X298" s="4"/>
      <c r="Y298" s="4" t="str">
        <f aca="false">B298&amp;C298&amp;F298&amp;H298</f>
        <v/>
      </c>
      <c r="Z298" s="4" t="str">
        <f aca="false">IF(Y298='Input - Bookings'!Q894,"OK","Check")</f>
        <v>OK</v>
      </c>
      <c r="AA298" s="4"/>
      <c r="AB298" s="50"/>
      <c r="AC298" s="50"/>
      <c r="AD298" s="4"/>
      <c r="AE298" s="4"/>
      <c r="AF298" s="4"/>
      <c r="AG298" s="54"/>
      <c r="AH298" s="54"/>
      <c r="AI298" s="4"/>
      <c r="AJ298" s="4"/>
      <c r="AK298" s="4"/>
      <c r="AL298" s="4"/>
      <c r="AM298" s="4"/>
      <c r="AN298" s="49"/>
      <c r="AO298" s="50"/>
      <c r="AP298" s="50"/>
      <c r="AQ298" s="50"/>
      <c r="AR298" s="4"/>
      <c r="AS298" s="4"/>
    </row>
    <row r="299" customFormat="false" ht="12.75" hidden="false" customHeight="true" outlineLevel="0" collapsed="false">
      <c r="A299" s="33"/>
      <c r="B299" s="34"/>
      <c r="C299" s="34"/>
      <c r="D299" s="35"/>
      <c r="E299" s="35"/>
      <c r="F299" s="35"/>
      <c r="G299" s="35"/>
      <c r="H299" s="35"/>
      <c r="I299" s="35"/>
      <c r="J299" s="36"/>
      <c r="K299" s="6"/>
      <c r="L299" s="5"/>
      <c r="M299" s="5"/>
      <c r="N299" s="37"/>
      <c r="O299" s="38"/>
      <c r="P299" s="39" t="n">
        <f aca="false">IFERROR(IF(OR(B299&amp;C299="PAU",B299&amp;C299="AIN"),VLOOKUP(B299&amp;C299&amp;G299,#REF!,8,0),VLOOKUP(B299&amp;G299,#REF!,8,0)),0)</f>
        <v>0</v>
      </c>
      <c r="Q299" s="39" t="n">
        <f aca="false">N299-P299</f>
        <v>0</v>
      </c>
      <c r="R299" s="40" t="str">
        <f aca="false">IF(Q299&gt;=0%,"AOP",IF(Q299&gt;=-2%,"GM",IF(Q299&gt;=-6%,"MD","VP")))</f>
        <v>AOP</v>
      </c>
      <c r="S299" s="41" t="n">
        <f aca="false">K299*M299*(N299-P299)</f>
        <v>0</v>
      </c>
      <c r="T299" s="42" t="e">
        <f aca="false">IF(I299="USD",S299,S299/#REF!)</f>
        <v>#VALUE!</v>
      </c>
      <c r="U299" s="5" t="e">
        <f aca="false">IF(I299="USD",M299,M299/#REF!)</f>
        <v>#VALUE!</v>
      </c>
      <c r="V299" s="4"/>
      <c r="W299" s="4"/>
      <c r="X299" s="4"/>
      <c r="Y299" s="4" t="str">
        <f aca="false">B299&amp;C299&amp;F299&amp;H299</f>
        <v/>
      </c>
      <c r="Z299" s="4" t="str">
        <f aca="false">IF(Y299='Input - Bookings'!Q895,"OK","Check")</f>
        <v>OK</v>
      </c>
      <c r="AA299" s="4"/>
      <c r="AB299" s="50"/>
      <c r="AC299" s="50"/>
      <c r="AD299" s="4"/>
      <c r="AE299" s="4"/>
      <c r="AF299" s="4"/>
      <c r="AG299" s="54"/>
      <c r="AH299" s="54"/>
      <c r="AI299" s="4"/>
      <c r="AJ299" s="4"/>
      <c r="AK299" s="4"/>
      <c r="AL299" s="4"/>
      <c r="AM299" s="4"/>
      <c r="AN299" s="49"/>
      <c r="AO299" s="50"/>
      <c r="AP299" s="50"/>
      <c r="AQ299" s="50"/>
      <c r="AR299" s="4"/>
      <c r="AS299" s="4"/>
    </row>
    <row r="300" customFormat="false" ht="12.75" hidden="false" customHeight="true" outlineLevel="0" collapsed="false">
      <c r="A300" s="33"/>
      <c r="B300" s="34"/>
      <c r="C300" s="34"/>
      <c r="D300" s="35"/>
      <c r="E300" s="35"/>
      <c r="F300" s="35"/>
      <c r="G300" s="35"/>
      <c r="H300" s="35"/>
      <c r="I300" s="35"/>
      <c r="J300" s="36"/>
      <c r="K300" s="6"/>
      <c r="L300" s="5"/>
      <c r="M300" s="5"/>
      <c r="N300" s="37"/>
      <c r="O300" s="38"/>
      <c r="P300" s="39" t="n">
        <f aca="false">IFERROR(IF(OR(B300&amp;C300="PAU",B300&amp;C300="AIN"),VLOOKUP(B300&amp;C300&amp;G300,#REF!,8,0),VLOOKUP(B300&amp;G300,#REF!,8,0)),0)</f>
        <v>0</v>
      </c>
      <c r="Q300" s="39" t="n">
        <f aca="false">N300-P300</f>
        <v>0</v>
      </c>
      <c r="R300" s="40" t="str">
        <f aca="false">IF(Q300&gt;=0%,"AOP",IF(Q300&gt;=-2%,"GM",IF(Q300&gt;=-6%,"MD","VP")))</f>
        <v>AOP</v>
      </c>
      <c r="S300" s="41" t="n">
        <f aca="false">K300*M300*(N300-P300)</f>
        <v>0</v>
      </c>
      <c r="T300" s="42" t="e">
        <f aca="false">IF(I300="USD",S300,S300/#REF!)</f>
        <v>#VALUE!</v>
      </c>
      <c r="U300" s="5" t="e">
        <f aca="false">IF(I300="USD",M300,M300/#REF!)</f>
        <v>#VALUE!</v>
      </c>
      <c r="V300" s="4"/>
      <c r="W300" s="4"/>
      <c r="X300" s="4"/>
      <c r="Y300" s="4" t="str">
        <f aca="false">B300&amp;C300&amp;F300&amp;H300</f>
        <v/>
      </c>
      <c r="Z300" s="4" t="str">
        <f aca="false">IF(Y300='Input - Bookings'!Q896,"OK","Check")</f>
        <v>OK</v>
      </c>
      <c r="AA300" s="4"/>
      <c r="AB300" s="50"/>
      <c r="AC300" s="50"/>
      <c r="AD300" s="4"/>
      <c r="AE300" s="4"/>
      <c r="AF300" s="4"/>
      <c r="AG300" s="54"/>
      <c r="AH300" s="54"/>
      <c r="AI300" s="4"/>
      <c r="AJ300" s="4"/>
      <c r="AK300" s="4"/>
      <c r="AL300" s="4"/>
      <c r="AM300" s="4"/>
      <c r="AN300" s="49"/>
      <c r="AO300" s="50"/>
      <c r="AP300" s="50"/>
      <c r="AQ300" s="50"/>
      <c r="AR300" s="4"/>
      <c r="AS300" s="4"/>
    </row>
    <row r="301" customFormat="false" ht="12.75" hidden="false" customHeight="true" outlineLevel="0" collapsed="false">
      <c r="A301" s="33"/>
      <c r="B301" s="34"/>
      <c r="C301" s="34"/>
      <c r="D301" s="35"/>
      <c r="E301" s="35"/>
      <c r="F301" s="35"/>
      <c r="G301" s="35"/>
      <c r="H301" s="35"/>
      <c r="I301" s="35"/>
      <c r="J301" s="36"/>
      <c r="K301" s="6"/>
      <c r="L301" s="5"/>
      <c r="M301" s="5"/>
      <c r="N301" s="37"/>
      <c r="O301" s="38"/>
      <c r="P301" s="39" t="n">
        <f aca="false">IFERROR(IF(OR(B301&amp;C301="PAU",B301&amp;C301="AIN"),VLOOKUP(B301&amp;C301&amp;G301,#REF!,8,0),VLOOKUP(B301&amp;G301,#REF!,8,0)),0)</f>
        <v>0</v>
      </c>
      <c r="Q301" s="39" t="n">
        <f aca="false">N301-P301</f>
        <v>0</v>
      </c>
      <c r="R301" s="40" t="str">
        <f aca="false">IF(Q301&gt;=0%,"AOP",IF(Q301&gt;=-2%,"GM",IF(Q301&gt;=-6%,"MD","VP")))</f>
        <v>AOP</v>
      </c>
      <c r="S301" s="41" t="n">
        <f aca="false">K301*M301*(N301-P301)</f>
        <v>0</v>
      </c>
      <c r="T301" s="42" t="e">
        <f aca="false">IF(I301="USD",S301,S301/#REF!)</f>
        <v>#VALUE!</v>
      </c>
      <c r="U301" s="5" t="e">
        <f aca="false">IF(I301="USD",M301,M301/#REF!)</f>
        <v>#VALUE!</v>
      </c>
      <c r="V301" s="4"/>
      <c r="W301" s="4"/>
      <c r="X301" s="4"/>
      <c r="Y301" s="4" t="str">
        <f aca="false">B301&amp;C301&amp;F301&amp;H301</f>
        <v/>
      </c>
      <c r="Z301" s="4" t="str">
        <f aca="false">IF(Y301='Input - Bookings'!Q897,"OK","Check")</f>
        <v>OK</v>
      </c>
      <c r="AA301" s="4"/>
      <c r="AB301" s="50"/>
      <c r="AC301" s="50"/>
      <c r="AD301" s="4"/>
      <c r="AE301" s="4"/>
      <c r="AF301" s="4"/>
      <c r="AG301" s="54"/>
      <c r="AH301" s="54"/>
      <c r="AI301" s="4"/>
      <c r="AJ301" s="4"/>
      <c r="AK301" s="4"/>
      <c r="AL301" s="4"/>
      <c r="AM301" s="4"/>
      <c r="AN301" s="49"/>
      <c r="AO301" s="50"/>
      <c r="AP301" s="50"/>
      <c r="AQ301" s="50"/>
      <c r="AR301" s="4"/>
      <c r="AS301" s="4"/>
    </row>
    <row r="302" customFormat="false" ht="12.75" hidden="false" customHeight="true" outlineLevel="0" collapsed="false">
      <c r="A302" s="33"/>
      <c r="B302" s="34"/>
      <c r="C302" s="34"/>
      <c r="D302" s="35"/>
      <c r="E302" s="35"/>
      <c r="F302" s="35"/>
      <c r="G302" s="35"/>
      <c r="H302" s="35"/>
      <c r="I302" s="35"/>
      <c r="J302" s="36"/>
      <c r="K302" s="6"/>
      <c r="L302" s="5"/>
      <c r="M302" s="5"/>
      <c r="N302" s="37"/>
      <c r="O302" s="38"/>
      <c r="P302" s="39" t="n">
        <f aca="false">IFERROR(IF(OR(B302&amp;C302="PAU",B302&amp;C302="AIN"),VLOOKUP(B302&amp;C302&amp;G302,#REF!,8,0),VLOOKUP(B302&amp;G302,#REF!,8,0)),0)</f>
        <v>0</v>
      </c>
      <c r="Q302" s="39" t="n">
        <f aca="false">N302-P302</f>
        <v>0</v>
      </c>
      <c r="R302" s="40" t="str">
        <f aca="false">IF(Q302&gt;=0%,"AOP",IF(Q302&gt;=-2%,"GM",IF(Q302&gt;=-6%,"MD","VP")))</f>
        <v>AOP</v>
      </c>
      <c r="S302" s="41" t="n">
        <f aca="false">K302*M302*(N302-P302)</f>
        <v>0</v>
      </c>
      <c r="T302" s="42" t="e">
        <f aca="false">IF(I302="USD",S302,S302/#REF!)</f>
        <v>#VALUE!</v>
      </c>
      <c r="U302" s="5" t="e">
        <f aca="false">IF(I302="USD",M302,M302/#REF!)</f>
        <v>#VALUE!</v>
      </c>
      <c r="V302" s="4"/>
      <c r="W302" s="4"/>
      <c r="X302" s="4"/>
      <c r="Y302" s="4" t="str">
        <f aca="false">B302&amp;C302&amp;F302&amp;H302</f>
        <v/>
      </c>
      <c r="Z302" s="4" t="str">
        <f aca="false">IF(Y302='Input - Bookings'!Q898,"OK","Check")</f>
        <v>OK</v>
      </c>
      <c r="AA302" s="4"/>
      <c r="AB302" s="50"/>
      <c r="AC302" s="50"/>
      <c r="AD302" s="4"/>
      <c r="AE302" s="4"/>
      <c r="AF302" s="4"/>
      <c r="AG302" s="54"/>
      <c r="AH302" s="54"/>
      <c r="AI302" s="4"/>
      <c r="AJ302" s="4"/>
      <c r="AK302" s="4"/>
      <c r="AL302" s="4"/>
      <c r="AM302" s="4"/>
      <c r="AN302" s="49"/>
      <c r="AO302" s="50"/>
      <c r="AP302" s="50"/>
      <c r="AQ302" s="50"/>
      <c r="AR302" s="4"/>
      <c r="AS302" s="4"/>
    </row>
    <row r="303" customFormat="false" ht="12.75" hidden="false" customHeight="true" outlineLevel="0" collapsed="false">
      <c r="A303" s="33"/>
      <c r="B303" s="34"/>
      <c r="C303" s="34"/>
      <c r="D303" s="35"/>
      <c r="E303" s="35"/>
      <c r="F303" s="35"/>
      <c r="G303" s="35"/>
      <c r="H303" s="35"/>
      <c r="I303" s="35"/>
      <c r="J303" s="36"/>
      <c r="K303" s="6"/>
      <c r="L303" s="5"/>
      <c r="M303" s="5"/>
      <c r="N303" s="37"/>
      <c r="O303" s="38"/>
      <c r="P303" s="39" t="n">
        <f aca="false">IFERROR(IF(OR(B303&amp;C303="PAU",B303&amp;C303="AIN"),VLOOKUP(B303&amp;C303&amp;G303,#REF!,8,0),VLOOKUP(B303&amp;G303,#REF!,8,0)),0)</f>
        <v>0</v>
      </c>
      <c r="Q303" s="39" t="n">
        <f aca="false">N303-P303</f>
        <v>0</v>
      </c>
      <c r="R303" s="40" t="str">
        <f aca="false">IF(Q303&gt;=0%,"AOP",IF(Q303&gt;=-2%,"GM",IF(Q303&gt;=-6%,"MD","VP")))</f>
        <v>AOP</v>
      </c>
      <c r="S303" s="41" t="n">
        <f aca="false">K303*M303*(N303-P303)</f>
        <v>0</v>
      </c>
      <c r="T303" s="42" t="e">
        <f aca="false">IF(I303="USD",S303,S303/#REF!)</f>
        <v>#VALUE!</v>
      </c>
      <c r="U303" s="5" t="e">
        <f aca="false">IF(I303="USD",M303,M303/#REF!)</f>
        <v>#VALUE!</v>
      </c>
      <c r="V303" s="4"/>
      <c r="W303" s="4"/>
      <c r="X303" s="4"/>
      <c r="Y303" s="4" t="str">
        <f aca="false">B303&amp;C303&amp;F303&amp;H303</f>
        <v/>
      </c>
      <c r="Z303" s="4" t="str">
        <f aca="false">IF(Y303='Input - Bookings'!Q899,"OK","Check")</f>
        <v>OK</v>
      </c>
      <c r="AA303" s="4"/>
      <c r="AB303" s="50"/>
      <c r="AC303" s="50"/>
      <c r="AD303" s="4"/>
      <c r="AE303" s="4"/>
      <c r="AF303" s="4"/>
      <c r="AG303" s="54"/>
      <c r="AH303" s="54"/>
      <c r="AI303" s="4"/>
      <c r="AJ303" s="4"/>
      <c r="AK303" s="4"/>
      <c r="AL303" s="4"/>
      <c r="AM303" s="4"/>
      <c r="AN303" s="49"/>
      <c r="AO303" s="50"/>
      <c r="AP303" s="50"/>
      <c r="AQ303" s="50"/>
      <c r="AR303" s="4"/>
      <c r="AS303" s="4"/>
    </row>
    <row r="304" customFormat="false" ht="12.75" hidden="false" customHeight="true" outlineLevel="0" collapsed="false">
      <c r="A304" s="33"/>
      <c r="B304" s="34"/>
      <c r="C304" s="34"/>
      <c r="D304" s="35"/>
      <c r="E304" s="35"/>
      <c r="F304" s="35"/>
      <c r="G304" s="35"/>
      <c r="H304" s="35"/>
      <c r="I304" s="35"/>
      <c r="J304" s="36"/>
      <c r="K304" s="6"/>
      <c r="L304" s="5"/>
      <c r="M304" s="5"/>
      <c r="N304" s="37"/>
      <c r="O304" s="38"/>
      <c r="P304" s="39" t="n">
        <f aca="false">IFERROR(IF(OR(B304&amp;C304="PAU",B304&amp;C304="AIN"),VLOOKUP(B304&amp;C304&amp;G304,#REF!,8,0),VLOOKUP(B304&amp;G304,#REF!,8,0)),0)</f>
        <v>0</v>
      </c>
      <c r="Q304" s="39" t="n">
        <f aca="false">N304-P304</f>
        <v>0</v>
      </c>
      <c r="R304" s="40" t="str">
        <f aca="false">IF(Q304&gt;=0%,"AOP",IF(Q304&gt;=-2%,"GM",IF(Q304&gt;=-6%,"MD","VP")))</f>
        <v>AOP</v>
      </c>
      <c r="S304" s="41" t="n">
        <f aca="false">K304*M304*(N304-P304)</f>
        <v>0</v>
      </c>
      <c r="T304" s="42" t="e">
        <f aca="false">IF(I304="USD",S304,S304/#REF!)</f>
        <v>#VALUE!</v>
      </c>
      <c r="U304" s="5" t="e">
        <f aca="false">IF(I304="USD",M304,M304/#REF!)</f>
        <v>#VALUE!</v>
      </c>
      <c r="V304" s="4"/>
      <c r="W304" s="4"/>
      <c r="X304" s="4"/>
      <c r="Y304" s="4" t="str">
        <f aca="false">B304&amp;C304&amp;F304&amp;H304</f>
        <v/>
      </c>
      <c r="Z304" s="4" t="str">
        <f aca="false">IF(Y304='Input - Bookings'!Q900,"OK","Check")</f>
        <v>OK</v>
      </c>
      <c r="AA304" s="4"/>
      <c r="AB304" s="50"/>
      <c r="AC304" s="50"/>
      <c r="AD304" s="4"/>
      <c r="AE304" s="4"/>
      <c r="AF304" s="4"/>
      <c r="AG304" s="54"/>
      <c r="AH304" s="54"/>
      <c r="AI304" s="4"/>
      <c r="AJ304" s="4"/>
      <c r="AK304" s="4"/>
      <c r="AL304" s="4"/>
      <c r="AM304" s="4"/>
      <c r="AN304" s="49"/>
      <c r="AO304" s="50"/>
      <c r="AP304" s="50"/>
      <c r="AQ304" s="50"/>
      <c r="AR304" s="4"/>
      <c r="AS304" s="4"/>
    </row>
    <row r="305" customFormat="false" ht="12.75" hidden="false" customHeight="true" outlineLevel="0" collapsed="false">
      <c r="A305" s="33"/>
      <c r="B305" s="34"/>
      <c r="C305" s="34"/>
      <c r="D305" s="35"/>
      <c r="E305" s="35"/>
      <c r="F305" s="35"/>
      <c r="G305" s="35"/>
      <c r="H305" s="35"/>
      <c r="I305" s="35"/>
      <c r="J305" s="36"/>
      <c r="K305" s="6"/>
      <c r="L305" s="5"/>
      <c r="M305" s="5"/>
      <c r="N305" s="37"/>
      <c r="O305" s="38"/>
      <c r="P305" s="39" t="n">
        <f aca="false">IFERROR(IF(OR(B305&amp;C305="PAU",B305&amp;C305="AIN"),VLOOKUP(B305&amp;C305&amp;G305,#REF!,8,0),VLOOKUP(B305&amp;G305,#REF!,8,0)),0)</f>
        <v>0</v>
      </c>
      <c r="Q305" s="39" t="n">
        <f aca="false">N305-P305</f>
        <v>0</v>
      </c>
      <c r="R305" s="40" t="str">
        <f aca="false">IF(Q305&gt;=0%,"AOP",IF(Q305&gt;=-2%,"GM",IF(Q305&gt;=-6%,"MD","VP")))</f>
        <v>AOP</v>
      </c>
      <c r="S305" s="41" t="n">
        <f aca="false">K305*M305*(N305-P305)</f>
        <v>0</v>
      </c>
      <c r="T305" s="42" t="e">
        <f aca="false">IF(I305="USD",S305,S305/#REF!)</f>
        <v>#VALUE!</v>
      </c>
      <c r="U305" s="5" t="e">
        <f aca="false">IF(I305="USD",M305,M305/#REF!)</f>
        <v>#VALUE!</v>
      </c>
      <c r="V305" s="4"/>
      <c r="W305" s="4"/>
      <c r="X305" s="4"/>
      <c r="Y305" s="4" t="str">
        <f aca="false">B305&amp;C305&amp;F305&amp;H305</f>
        <v/>
      </c>
      <c r="Z305" s="4" t="str">
        <f aca="false">IF(Y305='Input - Bookings'!Q901,"OK","Check")</f>
        <v>OK</v>
      </c>
      <c r="AA305" s="4"/>
      <c r="AB305" s="50"/>
      <c r="AC305" s="50"/>
      <c r="AD305" s="4"/>
      <c r="AE305" s="4"/>
      <c r="AF305" s="4"/>
      <c r="AG305" s="54"/>
      <c r="AH305" s="54"/>
      <c r="AI305" s="4"/>
      <c r="AJ305" s="4"/>
      <c r="AK305" s="4"/>
      <c r="AL305" s="4"/>
      <c r="AM305" s="4"/>
      <c r="AN305" s="49"/>
      <c r="AO305" s="50"/>
      <c r="AP305" s="50"/>
      <c r="AQ305" s="50"/>
      <c r="AR305" s="4"/>
      <c r="AS305" s="4"/>
    </row>
    <row r="306" customFormat="false" ht="12.75" hidden="false" customHeight="true" outlineLevel="0" collapsed="false">
      <c r="A306" s="33"/>
      <c r="B306" s="34"/>
      <c r="C306" s="34"/>
      <c r="D306" s="35"/>
      <c r="E306" s="35"/>
      <c r="F306" s="35"/>
      <c r="G306" s="35"/>
      <c r="H306" s="35"/>
      <c r="I306" s="35"/>
      <c r="J306" s="36"/>
      <c r="K306" s="6"/>
      <c r="L306" s="5"/>
      <c r="M306" s="5"/>
      <c r="N306" s="37"/>
      <c r="O306" s="38"/>
      <c r="P306" s="39" t="n">
        <f aca="false">IFERROR(IF(OR(B306&amp;C306="PAU",B306&amp;C306="AIN"),VLOOKUP(B306&amp;C306&amp;G306,#REF!,8,0),VLOOKUP(B306&amp;G306,#REF!,8,0)),0)</f>
        <v>0</v>
      </c>
      <c r="Q306" s="39" t="n">
        <f aca="false">N306-P306</f>
        <v>0</v>
      </c>
      <c r="R306" s="40" t="str">
        <f aca="false">IF(Q306&gt;=0%,"AOP",IF(Q306&gt;=-2%,"GM",IF(Q306&gt;=-6%,"MD","VP")))</f>
        <v>AOP</v>
      </c>
      <c r="S306" s="41" t="n">
        <f aca="false">K306*M306*(N306-P306)</f>
        <v>0</v>
      </c>
      <c r="T306" s="42" t="e">
        <f aca="false">IF(I306="USD",S306,S306/#REF!)</f>
        <v>#VALUE!</v>
      </c>
      <c r="U306" s="5" t="e">
        <f aca="false">IF(I306="USD",M306,M306/#REF!)</f>
        <v>#VALUE!</v>
      </c>
      <c r="V306" s="4"/>
      <c r="W306" s="4"/>
      <c r="X306" s="4"/>
      <c r="Y306" s="4" t="str">
        <f aca="false">B306&amp;C306&amp;F306&amp;H306</f>
        <v/>
      </c>
      <c r="Z306" s="4" t="str">
        <f aca="false">IF(Y306='Input - Bookings'!Q902,"OK","Check")</f>
        <v>OK</v>
      </c>
      <c r="AA306" s="4"/>
      <c r="AB306" s="50"/>
      <c r="AC306" s="50"/>
      <c r="AD306" s="4"/>
      <c r="AE306" s="4"/>
      <c r="AF306" s="4"/>
      <c r="AG306" s="54"/>
      <c r="AH306" s="54"/>
      <c r="AI306" s="4"/>
      <c r="AJ306" s="4"/>
      <c r="AK306" s="4"/>
      <c r="AL306" s="4"/>
      <c r="AM306" s="4"/>
      <c r="AN306" s="49"/>
      <c r="AO306" s="50"/>
      <c r="AP306" s="50"/>
      <c r="AQ306" s="50"/>
      <c r="AR306" s="4"/>
      <c r="AS306" s="4"/>
    </row>
    <row r="307" customFormat="false" ht="12.75" hidden="false" customHeight="true" outlineLevel="0" collapsed="false">
      <c r="A307" s="33"/>
      <c r="B307" s="34"/>
      <c r="C307" s="34"/>
      <c r="D307" s="35"/>
      <c r="E307" s="35"/>
      <c r="F307" s="35"/>
      <c r="G307" s="35"/>
      <c r="H307" s="35"/>
      <c r="I307" s="35"/>
      <c r="J307" s="36"/>
      <c r="K307" s="6"/>
      <c r="L307" s="5"/>
      <c r="M307" s="5"/>
      <c r="N307" s="37"/>
      <c r="O307" s="38"/>
      <c r="P307" s="39" t="n">
        <f aca="false">IFERROR(IF(OR(B307&amp;C307="PAU",B307&amp;C307="AIN"),VLOOKUP(B307&amp;C307&amp;G307,#REF!,8,0),VLOOKUP(B307&amp;G307,#REF!,8,0)),0)</f>
        <v>0</v>
      </c>
      <c r="Q307" s="39" t="n">
        <f aca="false">N307-P307</f>
        <v>0</v>
      </c>
      <c r="R307" s="40" t="str">
        <f aca="false">IF(Q307&gt;=0%,"AOP",IF(Q307&gt;=-2%,"GM",IF(Q307&gt;=-6%,"MD","VP")))</f>
        <v>AOP</v>
      </c>
      <c r="S307" s="41" t="n">
        <f aca="false">K307*M307*(N307-P307)</f>
        <v>0</v>
      </c>
      <c r="T307" s="42" t="e">
        <f aca="false">IF(I307="USD",S307,S307/#REF!)</f>
        <v>#VALUE!</v>
      </c>
      <c r="U307" s="5" t="e">
        <f aca="false">IF(I307="USD",M307,M307/#REF!)</f>
        <v>#VALUE!</v>
      </c>
      <c r="V307" s="4"/>
      <c r="W307" s="4"/>
      <c r="X307" s="4"/>
      <c r="Y307" s="4" t="str">
        <f aca="false">B307&amp;C307&amp;F307&amp;H307</f>
        <v/>
      </c>
      <c r="Z307" s="4" t="str">
        <f aca="false">IF(Y307='Input - Bookings'!Q903,"OK","Check")</f>
        <v>OK</v>
      </c>
      <c r="AA307" s="4"/>
      <c r="AB307" s="50"/>
      <c r="AC307" s="50"/>
      <c r="AD307" s="4"/>
      <c r="AE307" s="4"/>
      <c r="AF307" s="4"/>
      <c r="AG307" s="54"/>
      <c r="AH307" s="54"/>
      <c r="AI307" s="4"/>
      <c r="AJ307" s="4"/>
      <c r="AK307" s="4"/>
      <c r="AL307" s="4"/>
      <c r="AM307" s="4"/>
      <c r="AN307" s="49"/>
      <c r="AO307" s="50"/>
      <c r="AP307" s="50"/>
      <c r="AQ307" s="50"/>
      <c r="AR307" s="4"/>
      <c r="AS307" s="4"/>
    </row>
    <row r="308" customFormat="false" ht="12.75" hidden="false" customHeight="true" outlineLevel="0" collapsed="false">
      <c r="A308" s="33"/>
      <c r="B308" s="34"/>
      <c r="C308" s="34"/>
      <c r="D308" s="35"/>
      <c r="E308" s="35"/>
      <c r="F308" s="35"/>
      <c r="G308" s="35"/>
      <c r="H308" s="35"/>
      <c r="I308" s="35"/>
      <c r="J308" s="36"/>
      <c r="K308" s="6"/>
      <c r="L308" s="5"/>
      <c r="M308" s="5"/>
      <c r="N308" s="37"/>
      <c r="O308" s="38"/>
      <c r="P308" s="39" t="n">
        <f aca="false">IFERROR(IF(OR(B308&amp;C308="PAU",B308&amp;C308="AIN"),VLOOKUP(B308&amp;C308&amp;G308,#REF!,8,0),VLOOKUP(B308&amp;G308,#REF!,8,0)),0)</f>
        <v>0</v>
      </c>
      <c r="Q308" s="39" t="n">
        <f aca="false">N308-P308</f>
        <v>0</v>
      </c>
      <c r="R308" s="40" t="str">
        <f aca="false">IF(Q308&gt;=0%,"AOP",IF(Q308&gt;=-2%,"GM",IF(Q308&gt;=-6%,"MD","VP")))</f>
        <v>AOP</v>
      </c>
      <c r="S308" s="41" t="n">
        <f aca="false">K308*M308*(N308-P308)</f>
        <v>0</v>
      </c>
      <c r="T308" s="42" t="e">
        <f aca="false">IF(I308="USD",S308,S308/#REF!)</f>
        <v>#VALUE!</v>
      </c>
      <c r="U308" s="5" t="e">
        <f aca="false">IF(I308="USD",M308,M308/#REF!)</f>
        <v>#VALUE!</v>
      </c>
      <c r="V308" s="4"/>
      <c r="W308" s="4"/>
      <c r="X308" s="4"/>
      <c r="Y308" s="4" t="str">
        <f aca="false">B308&amp;C308&amp;F308&amp;H308</f>
        <v/>
      </c>
      <c r="Z308" s="4" t="str">
        <f aca="false">IF(Y308='Input - Bookings'!Q904,"OK","Check")</f>
        <v>OK</v>
      </c>
      <c r="AA308" s="4"/>
      <c r="AB308" s="50"/>
      <c r="AC308" s="50"/>
      <c r="AD308" s="4"/>
      <c r="AE308" s="4"/>
      <c r="AF308" s="4"/>
      <c r="AG308" s="54"/>
      <c r="AH308" s="54"/>
      <c r="AI308" s="4"/>
      <c r="AJ308" s="4"/>
      <c r="AK308" s="4"/>
      <c r="AL308" s="4"/>
      <c r="AM308" s="4"/>
      <c r="AN308" s="49"/>
      <c r="AO308" s="50"/>
      <c r="AP308" s="50"/>
      <c r="AQ308" s="50"/>
      <c r="AR308" s="4"/>
      <c r="AS308" s="4"/>
    </row>
    <row r="309" customFormat="false" ht="12.75" hidden="false" customHeight="true" outlineLevel="0" collapsed="false">
      <c r="A309" s="33"/>
      <c r="B309" s="34"/>
      <c r="C309" s="34"/>
      <c r="D309" s="35"/>
      <c r="E309" s="35"/>
      <c r="F309" s="35"/>
      <c r="G309" s="35"/>
      <c r="H309" s="35"/>
      <c r="I309" s="35"/>
      <c r="J309" s="36"/>
      <c r="K309" s="6"/>
      <c r="L309" s="5"/>
      <c r="M309" s="5"/>
      <c r="N309" s="37"/>
      <c r="O309" s="38"/>
      <c r="P309" s="39" t="n">
        <f aca="false">IFERROR(IF(OR(B309&amp;C309="PAU",B309&amp;C309="AIN"),VLOOKUP(B309&amp;C309&amp;G309,#REF!,8,0),VLOOKUP(B309&amp;G309,#REF!,8,0)),0)</f>
        <v>0</v>
      </c>
      <c r="Q309" s="39" t="n">
        <f aca="false">N309-P309</f>
        <v>0</v>
      </c>
      <c r="R309" s="40" t="str">
        <f aca="false">IF(Q309&gt;=0%,"AOP",IF(Q309&gt;=-2%,"GM",IF(Q309&gt;=-6%,"MD","VP")))</f>
        <v>AOP</v>
      </c>
      <c r="S309" s="41" t="n">
        <f aca="false">K309*M309*(N309-P309)</f>
        <v>0</v>
      </c>
      <c r="T309" s="42" t="e">
        <f aca="false">IF(I309="USD",S309,S309/#REF!)</f>
        <v>#VALUE!</v>
      </c>
      <c r="U309" s="5" t="e">
        <f aca="false">IF(I309="USD",M309,M309/#REF!)</f>
        <v>#VALUE!</v>
      </c>
      <c r="V309" s="4"/>
      <c r="W309" s="4"/>
      <c r="X309" s="4"/>
      <c r="Y309" s="4" t="str">
        <f aca="false">B309&amp;C309&amp;F309&amp;H309</f>
        <v/>
      </c>
      <c r="Z309" s="4" t="str">
        <f aca="false">IF(Y309='Input - Bookings'!Q905,"OK","Check")</f>
        <v>OK</v>
      </c>
      <c r="AA309" s="4"/>
      <c r="AB309" s="50"/>
      <c r="AC309" s="50"/>
      <c r="AD309" s="4"/>
      <c r="AE309" s="4"/>
      <c r="AF309" s="4"/>
      <c r="AG309" s="54"/>
      <c r="AH309" s="54"/>
      <c r="AI309" s="4"/>
      <c r="AJ309" s="4"/>
      <c r="AK309" s="4"/>
      <c r="AL309" s="4"/>
      <c r="AM309" s="4"/>
      <c r="AN309" s="49"/>
      <c r="AO309" s="50"/>
      <c r="AP309" s="50"/>
      <c r="AQ309" s="50"/>
      <c r="AR309" s="4"/>
      <c r="AS309" s="4"/>
    </row>
    <row r="310" customFormat="false" ht="12.75" hidden="false" customHeight="true" outlineLevel="0" collapsed="false">
      <c r="A310" s="33"/>
      <c r="B310" s="34"/>
      <c r="C310" s="34"/>
      <c r="D310" s="35"/>
      <c r="E310" s="35"/>
      <c r="F310" s="35"/>
      <c r="G310" s="35"/>
      <c r="H310" s="35"/>
      <c r="I310" s="35"/>
      <c r="J310" s="36"/>
      <c r="K310" s="6"/>
      <c r="L310" s="5"/>
      <c r="M310" s="5"/>
      <c r="N310" s="37"/>
      <c r="O310" s="38"/>
      <c r="P310" s="39" t="n">
        <f aca="false">IFERROR(IF(OR(B310&amp;C310="PAU",B310&amp;C310="AIN"),VLOOKUP(B310&amp;C310&amp;G310,#REF!,8,0),VLOOKUP(B310&amp;G310,#REF!,8,0)),0)</f>
        <v>0</v>
      </c>
      <c r="Q310" s="39" t="n">
        <f aca="false">N310-P310</f>
        <v>0</v>
      </c>
      <c r="R310" s="40" t="str">
        <f aca="false">IF(Q310&gt;=0%,"AOP",IF(Q310&gt;=-2%,"GM",IF(Q310&gt;=-6%,"MD","VP")))</f>
        <v>AOP</v>
      </c>
      <c r="S310" s="41" t="n">
        <f aca="false">K310*M310*(N310-P310)</f>
        <v>0</v>
      </c>
      <c r="T310" s="42" t="e">
        <f aca="false">IF(I310="USD",S310,S310/#REF!)</f>
        <v>#VALUE!</v>
      </c>
      <c r="U310" s="5" t="e">
        <f aca="false">IF(I310="USD",M310,M310/#REF!)</f>
        <v>#VALUE!</v>
      </c>
      <c r="V310" s="4"/>
      <c r="W310" s="4"/>
      <c r="X310" s="4"/>
      <c r="Y310" s="4" t="str">
        <f aca="false">B310&amp;C310&amp;F310&amp;H310</f>
        <v/>
      </c>
      <c r="Z310" s="4" t="str">
        <f aca="false">IF(Y310='Input - Bookings'!Q906,"OK","Check")</f>
        <v>OK</v>
      </c>
      <c r="AA310" s="4"/>
      <c r="AB310" s="50"/>
      <c r="AC310" s="50"/>
      <c r="AD310" s="4"/>
      <c r="AE310" s="4"/>
      <c r="AF310" s="4"/>
      <c r="AG310" s="54"/>
      <c r="AH310" s="54"/>
      <c r="AI310" s="4"/>
      <c r="AJ310" s="4"/>
      <c r="AK310" s="4"/>
      <c r="AL310" s="4"/>
      <c r="AM310" s="4"/>
      <c r="AN310" s="49"/>
      <c r="AO310" s="50"/>
      <c r="AP310" s="50"/>
      <c r="AQ310" s="50"/>
      <c r="AR310" s="4"/>
      <c r="AS310" s="4"/>
    </row>
    <row r="311" customFormat="false" ht="12.75" hidden="false" customHeight="true" outlineLevel="0" collapsed="false">
      <c r="A311" s="33"/>
      <c r="B311" s="34"/>
      <c r="C311" s="34"/>
      <c r="D311" s="35"/>
      <c r="E311" s="35"/>
      <c r="F311" s="35"/>
      <c r="G311" s="35"/>
      <c r="H311" s="35"/>
      <c r="I311" s="35"/>
      <c r="J311" s="36"/>
      <c r="K311" s="6"/>
      <c r="L311" s="5"/>
      <c r="M311" s="5"/>
      <c r="N311" s="37"/>
      <c r="O311" s="38"/>
      <c r="P311" s="39" t="n">
        <f aca="false">IFERROR(IF(OR(B311&amp;C311="PAU",B311&amp;C311="AIN"),VLOOKUP(B311&amp;C311&amp;G311,#REF!,8,0),VLOOKUP(B311&amp;G311,#REF!,8,0)),0)</f>
        <v>0</v>
      </c>
      <c r="Q311" s="39" t="n">
        <f aca="false">N311-P311</f>
        <v>0</v>
      </c>
      <c r="R311" s="40" t="str">
        <f aca="false">IF(Q311&gt;=0%,"AOP",IF(Q311&gt;=-2%,"GM",IF(Q311&gt;=-6%,"MD","VP")))</f>
        <v>AOP</v>
      </c>
      <c r="S311" s="41" t="n">
        <f aca="false">K311*M311*(N311-P311)</f>
        <v>0</v>
      </c>
      <c r="T311" s="42" t="e">
        <f aca="false">IF(I311="USD",S311,S311/#REF!)</f>
        <v>#VALUE!</v>
      </c>
      <c r="U311" s="5" t="e">
        <f aca="false">IF(I311="USD",M311,M311/#REF!)</f>
        <v>#VALUE!</v>
      </c>
      <c r="V311" s="4"/>
      <c r="W311" s="4"/>
      <c r="X311" s="4"/>
      <c r="Y311" s="4" t="str">
        <f aca="false">B311&amp;C311&amp;F311&amp;H311</f>
        <v/>
      </c>
      <c r="Z311" s="4" t="str">
        <f aca="false">IF(Y311='Input - Bookings'!Q907,"OK","Check")</f>
        <v>OK</v>
      </c>
      <c r="AA311" s="4"/>
      <c r="AB311" s="50"/>
      <c r="AC311" s="50"/>
      <c r="AD311" s="4"/>
      <c r="AE311" s="4"/>
      <c r="AF311" s="4"/>
      <c r="AG311" s="54"/>
      <c r="AH311" s="54"/>
      <c r="AI311" s="4"/>
      <c r="AJ311" s="4"/>
      <c r="AK311" s="4"/>
      <c r="AL311" s="4"/>
      <c r="AM311" s="4"/>
      <c r="AN311" s="49"/>
      <c r="AO311" s="50"/>
      <c r="AP311" s="50"/>
      <c r="AQ311" s="50"/>
      <c r="AR311" s="4"/>
      <c r="AS311" s="4"/>
    </row>
    <row r="312" customFormat="false" ht="12.75" hidden="false" customHeight="true" outlineLevel="0" collapsed="false">
      <c r="A312" s="33"/>
      <c r="B312" s="34"/>
      <c r="C312" s="34"/>
      <c r="D312" s="35"/>
      <c r="E312" s="35"/>
      <c r="F312" s="35"/>
      <c r="G312" s="35"/>
      <c r="H312" s="35"/>
      <c r="I312" s="35"/>
      <c r="J312" s="36"/>
      <c r="K312" s="6"/>
      <c r="L312" s="5"/>
      <c r="M312" s="5"/>
      <c r="N312" s="37"/>
      <c r="O312" s="38"/>
      <c r="P312" s="39" t="n">
        <f aca="false">IFERROR(IF(OR(B312&amp;C312="PAU",B312&amp;C312="AIN"),VLOOKUP(B312&amp;C312&amp;G312,#REF!,8,0),VLOOKUP(B312&amp;G312,#REF!,8,0)),0)</f>
        <v>0</v>
      </c>
      <c r="Q312" s="39" t="n">
        <f aca="false">N312-P312</f>
        <v>0</v>
      </c>
      <c r="R312" s="40" t="str">
        <f aca="false">IF(Q312&gt;=0%,"AOP",IF(Q312&gt;=-2%,"GM",IF(Q312&gt;=-6%,"MD","VP")))</f>
        <v>AOP</v>
      </c>
      <c r="S312" s="41" t="n">
        <f aca="false">K312*M312*(N312-P312)</f>
        <v>0</v>
      </c>
      <c r="T312" s="42" t="e">
        <f aca="false">IF(I312="USD",S312,S312/#REF!)</f>
        <v>#VALUE!</v>
      </c>
      <c r="U312" s="5" t="e">
        <f aca="false">IF(I312="USD",M312,M312/#REF!)</f>
        <v>#VALUE!</v>
      </c>
      <c r="V312" s="4"/>
      <c r="W312" s="4"/>
      <c r="X312" s="4"/>
      <c r="Y312" s="4" t="str">
        <f aca="false">B312&amp;C312&amp;F312&amp;H312</f>
        <v/>
      </c>
      <c r="Z312" s="4" t="str">
        <f aca="false">IF(Y312='Input - Bookings'!Q908,"OK","Check")</f>
        <v>OK</v>
      </c>
      <c r="AA312" s="4"/>
      <c r="AB312" s="50"/>
      <c r="AC312" s="50"/>
      <c r="AD312" s="4"/>
      <c r="AE312" s="4"/>
      <c r="AF312" s="4"/>
      <c r="AG312" s="54"/>
      <c r="AH312" s="54"/>
      <c r="AI312" s="4"/>
      <c r="AJ312" s="4"/>
      <c r="AK312" s="4"/>
      <c r="AL312" s="4"/>
      <c r="AM312" s="4"/>
      <c r="AN312" s="49"/>
      <c r="AO312" s="50"/>
      <c r="AP312" s="50"/>
      <c r="AQ312" s="50"/>
      <c r="AR312" s="4"/>
      <c r="AS312" s="4"/>
    </row>
    <row r="313" customFormat="false" ht="12.75" hidden="false" customHeight="true" outlineLevel="0" collapsed="false">
      <c r="A313" s="33"/>
      <c r="B313" s="34"/>
      <c r="C313" s="34"/>
      <c r="D313" s="35"/>
      <c r="E313" s="35"/>
      <c r="F313" s="35"/>
      <c r="G313" s="35"/>
      <c r="H313" s="35"/>
      <c r="I313" s="35"/>
      <c r="J313" s="36"/>
      <c r="K313" s="6"/>
      <c r="L313" s="5"/>
      <c r="M313" s="5"/>
      <c r="N313" s="37"/>
      <c r="O313" s="38"/>
      <c r="P313" s="39" t="n">
        <f aca="false">IFERROR(IF(OR(B313&amp;C313="PAU",B313&amp;C313="AIN"),VLOOKUP(B313&amp;C313&amp;G313,#REF!,8,0),VLOOKUP(B313&amp;G313,#REF!,8,0)),0)</f>
        <v>0</v>
      </c>
      <c r="Q313" s="39" t="n">
        <f aca="false">N313-P313</f>
        <v>0</v>
      </c>
      <c r="R313" s="40" t="str">
        <f aca="false">IF(Q313&gt;=0%,"AOP",IF(Q313&gt;=-2%,"GM",IF(Q313&gt;=-6%,"MD","VP")))</f>
        <v>AOP</v>
      </c>
      <c r="S313" s="41" t="n">
        <f aca="false">K313*M313*(N313-P313)</f>
        <v>0</v>
      </c>
      <c r="T313" s="42" t="e">
        <f aca="false">IF(I313="USD",S313,S313/#REF!)</f>
        <v>#VALUE!</v>
      </c>
      <c r="U313" s="5" t="e">
        <f aca="false">IF(I313="USD",M313,M313/#REF!)</f>
        <v>#VALUE!</v>
      </c>
      <c r="V313" s="4"/>
      <c r="W313" s="4"/>
      <c r="X313" s="4"/>
      <c r="Y313" s="4" t="str">
        <f aca="false">B313&amp;C313&amp;F313&amp;H313</f>
        <v/>
      </c>
      <c r="Z313" s="4" t="str">
        <f aca="false">IF(Y313='Input - Bookings'!Q909,"OK","Check")</f>
        <v>OK</v>
      </c>
      <c r="AA313" s="4"/>
      <c r="AB313" s="50"/>
      <c r="AC313" s="50"/>
      <c r="AD313" s="4"/>
      <c r="AE313" s="4"/>
      <c r="AF313" s="4"/>
      <c r="AG313" s="54"/>
      <c r="AH313" s="54"/>
      <c r="AI313" s="4"/>
      <c r="AJ313" s="4"/>
      <c r="AK313" s="4"/>
      <c r="AL313" s="4"/>
      <c r="AM313" s="4"/>
      <c r="AN313" s="49"/>
      <c r="AO313" s="50"/>
      <c r="AP313" s="50"/>
      <c r="AQ313" s="50"/>
      <c r="AR313" s="4"/>
      <c r="AS313" s="4"/>
    </row>
    <row r="314" customFormat="false" ht="12.75" hidden="false" customHeight="true" outlineLevel="0" collapsed="false">
      <c r="A314" s="33"/>
      <c r="B314" s="34"/>
      <c r="C314" s="34"/>
      <c r="D314" s="35"/>
      <c r="E314" s="35"/>
      <c r="F314" s="35"/>
      <c r="G314" s="35"/>
      <c r="H314" s="35"/>
      <c r="I314" s="35"/>
      <c r="J314" s="36"/>
      <c r="K314" s="6"/>
      <c r="L314" s="5"/>
      <c r="M314" s="5"/>
      <c r="N314" s="37"/>
      <c r="O314" s="38"/>
      <c r="P314" s="39" t="n">
        <f aca="false">IFERROR(IF(OR(B314&amp;C314="PAU",B314&amp;C314="AIN"),VLOOKUP(B314&amp;C314&amp;G314,#REF!,8,0),VLOOKUP(B314&amp;G314,#REF!,8,0)),0)</f>
        <v>0</v>
      </c>
      <c r="Q314" s="39" t="n">
        <f aca="false">N314-P314</f>
        <v>0</v>
      </c>
      <c r="R314" s="40" t="str">
        <f aca="false">IF(Q314&gt;=0%,"AOP",IF(Q314&gt;=-2%,"GM",IF(Q314&gt;=-6%,"MD","VP")))</f>
        <v>AOP</v>
      </c>
      <c r="S314" s="41" t="n">
        <f aca="false">K314*M314*(N314-P314)</f>
        <v>0</v>
      </c>
      <c r="T314" s="42" t="e">
        <f aca="false">IF(I314="USD",S314,S314/#REF!)</f>
        <v>#VALUE!</v>
      </c>
      <c r="U314" s="5" t="e">
        <f aca="false">IF(I314="USD",M314,M314/#REF!)</f>
        <v>#VALUE!</v>
      </c>
      <c r="V314" s="4"/>
      <c r="W314" s="4"/>
      <c r="X314" s="4"/>
      <c r="Y314" s="4" t="str">
        <f aca="false">B314&amp;C314&amp;F314&amp;H314</f>
        <v/>
      </c>
      <c r="Z314" s="4" t="str">
        <f aca="false">IF(Y314='Input - Bookings'!Q910,"OK","Check")</f>
        <v>OK</v>
      </c>
      <c r="AA314" s="4"/>
      <c r="AB314" s="50"/>
      <c r="AC314" s="50"/>
      <c r="AD314" s="4"/>
      <c r="AE314" s="4"/>
      <c r="AF314" s="4"/>
      <c r="AG314" s="54"/>
      <c r="AH314" s="54"/>
      <c r="AI314" s="4"/>
      <c r="AJ314" s="4"/>
      <c r="AK314" s="4"/>
      <c r="AL314" s="4"/>
      <c r="AM314" s="4"/>
      <c r="AN314" s="49"/>
      <c r="AO314" s="50"/>
      <c r="AP314" s="50"/>
      <c r="AQ314" s="50"/>
      <c r="AR314" s="4"/>
      <c r="AS314" s="4"/>
    </row>
    <row r="315" customFormat="false" ht="12.75" hidden="false" customHeight="true" outlineLevel="0" collapsed="false">
      <c r="A315" s="33"/>
      <c r="B315" s="34"/>
      <c r="C315" s="34"/>
      <c r="D315" s="35"/>
      <c r="E315" s="35"/>
      <c r="F315" s="35"/>
      <c r="G315" s="35"/>
      <c r="H315" s="35"/>
      <c r="I315" s="35"/>
      <c r="J315" s="36"/>
      <c r="K315" s="6"/>
      <c r="L315" s="5"/>
      <c r="M315" s="5"/>
      <c r="N315" s="37"/>
      <c r="O315" s="38"/>
      <c r="P315" s="39" t="n">
        <f aca="false">IFERROR(IF(OR(B315&amp;C315="PAU",B315&amp;C315="AIN"),VLOOKUP(B315&amp;C315&amp;G315,#REF!,8,0),VLOOKUP(B315&amp;G315,#REF!,8,0)),0)</f>
        <v>0</v>
      </c>
      <c r="Q315" s="39" t="n">
        <f aca="false">N315-P315</f>
        <v>0</v>
      </c>
      <c r="R315" s="40" t="str">
        <f aca="false">IF(Q315&gt;=0%,"AOP",IF(Q315&gt;=-2%,"GM",IF(Q315&gt;=-6%,"MD","VP")))</f>
        <v>AOP</v>
      </c>
      <c r="S315" s="41" t="n">
        <f aca="false">K315*M315*(N315-P315)</f>
        <v>0</v>
      </c>
      <c r="T315" s="42" t="e">
        <f aca="false">IF(I315="USD",S315,S315/#REF!)</f>
        <v>#VALUE!</v>
      </c>
      <c r="U315" s="5" t="e">
        <f aca="false">IF(I315="USD",M315,M315/#REF!)</f>
        <v>#VALUE!</v>
      </c>
      <c r="V315" s="4"/>
      <c r="W315" s="4"/>
      <c r="X315" s="4"/>
      <c r="Y315" s="4" t="str">
        <f aca="false">B315&amp;C315&amp;F315&amp;H315</f>
        <v/>
      </c>
      <c r="Z315" s="4" t="str">
        <f aca="false">IF(Y315='Input - Bookings'!Q911,"OK","Check")</f>
        <v>OK</v>
      </c>
      <c r="AA315" s="4"/>
      <c r="AB315" s="50"/>
      <c r="AC315" s="50"/>
      <c r="AD315" s="4"/>
      <c r="AE315" s="4"/>
      <c r="AF315" s="4"/>
      <c r="AG315" s="54"/>
      <c r="AH315" s="54"/>
      <c r="AI315" s="4"/>
      <c r="AJ315" s="4"/>
      <c r="AK315" s="4"/>
      <c r="AL315" s="4"/>
      <c r="AM315" s="4"/>
      <c r="AN315" s="49"/>
      <c r="AO315" s="50"/>
      <c r="AP315" s="50"/>
      <c r="AQ315" s="50"/>
      <c r="AR315" s="4"/>
      <c r="AS315" s="4"/>
    </row>
    <row r="316" customFormat="false" ht="12.75" hidden="false" customHeight="true" outlineLevel="0" collapsed="false">
      <c r="A316" s="33"/>
      <c r="B316" s="34"/>
      <c r="C316" s="34"/>
      <c r="D316" s="35"/>
      <c r="E316" s="35"/>
      <c r="F316" s="35"/>
      <c r="G316" s="35"/>
      <c r="H316" s="35"/>
      <c r="I316" s="35"/>
      <c r="J316" s="36"/>
      <c r="K316" s="6"/>
      <c r="L316" s="5"/>
      <c r="M316" s="5"/>
      <c r="N316" s="37"/>
      <c r="O316" s="38"/>
      <c r="P316" s="39" t="n">
        <f aca="false">IFERROR(IF(OR(B316&amp;C316="PAU",B316&amp;C316="AIN"),VLOOKUP(B316&amp;C316&amp;G316,#REF!,8,0),VLOOKUP(B316&amp;G316,#REF!,8,0)),0)</f>
        <v>0</v>
      </c>
      <c r="Q316" s="39" t="n">
        <f aca="false">N316-P316</f>
        <v>0</v>
      </c>
      <c r="R316" s="40" t="str">
        <f aca="false">IF(Q316&gt;=0%,"AOP",IF(Q316&gt;=-2%,"GM",IF(Q316&gt;=-6%,"MD","VP")))</f>
        <v>AOP</v>
      </c>
      <c r="S316" s="41" t="n">
        <f aca="false">K316*M316*(N316-P316)</f>
        <v>0</v>
      </c>
      <c r="T316" s="42" t="e">
        <f aca="false">IF(I316="USD",S316,S316/#REF!)</f>
        <v>#VALUE!</v>
      </c>
      <c r="U316" s="5" t="e">
        <f aca="false">IF(I316="USD",M316,M316/#REF!)</f>
        <v>#VALUE!</v>
      </c>
      <c r="V316" s="4"/>
      <c r="W316" s="4"/>
      <c r="X316" s="4"/>
      <c r="Y316" s="4" t="str">
        <f aca="false">B316&amp;C316&amp;F316&amp;H316</f>
        <v/>
      </c>
      <c r="Z316" s="4" t="str">
        <f aca="false">IF(Y316='Input - Bookings'!Q912,"OK","Check")</f>
        <v>OK</v>
      </c>
      <c r="AA316" s="4"/>
      <c r="AB316" s="50"/>
      <c r="AC316" s="50"/>
      <c r="AD316" s="4"/>
      <c r="AE316" s="4"/>
      <c r="AF316" s="4"/>
      <c r="AG316" s="54"/>
      <c r="AH316" s="54"/>
      <c r="AI316" s="4"/>
      <c r="AJ316" s="4"/>
      <c r="AK316" s="4"/>
      <c r="AL316" s="4"/>
      <c r="AM316" s="4"/>
      <c r="AN316" s="49"/>
      <c r="AO316" s="50"/>
      <c r="AP316" s="50"/>
      <c r="AQ316" s="50"/>
      <c r="AR316" s="4"/>
      <c r="AS316" s="4"/>
    </row>
    <row r="317" customFormat="false" ht="12.75" hidden="false" customHeight="true" outlineLevel="0" collapsed="false">
      <c r="A317" s="33"/>
      <c r="B317" s="34"/>
      <c r="C317" s="34"/>
      <c r="D317" s="35"/>
      <c r="E317" s="35"/>
      <c r="F317" s="35"/>
      <c r="G317" s="35"/>
      <c r="H317" s="35"/>
      <c r="I317" s="35"/>
      <c r="J317" s="36"/>
      <c r="K317" s="6"/>
      <c r="L317" s="5"/>
      <c r="M317" s="5"/>
      <c r="N317" s="37"/>
      <c r="O317" s="38"/>
      <c r="P317" s="39" t="n">
        <f aca="false">IFERROR(IF(OR(B317&amp;C317="PAU",B317&amp;C317="AIN"),VLOOKUP(B317&amp;C317&amp;G317,#REF!,8,0),VLOOKUP(B317&amp;G317,#REF!,8,0)),0)</f>
        <v>0</v>
      </c>
      <c r="Q317" s="39" t="n">
        <f aca="false">N318-P317</f>
        <v>0</v>
      </c>
      <c r="R317" s="40" t="str">
        <f aca="false">IF(Q317&gt;=0%,"AOP",IF(Q317&gt;=-2%,"GM",IF(Q317&gt;=-6%,"MD","VP")))</f>
        <v>AOP</v>
      </c>
      <c r="S317" s="41" t="n">
        <f aca="false">K317*M318*(N318-P317)</f>
        <v>0</v>
      </c>
      <c r="T317" s="42" t="e">
        <f aca="false">IF(I317="USD",S317,S317/#REF!)</f>
        <v>#VALUE!</v>
      </c>
      <c r="U317" s="5" t="e">
        <f aca="false">IF(I317="USD",M317,M317/#REF!)</f>
        <v>#VALUE!</v>
      </c>
      <c r="V317" s="4"/>
      <c r="W317" s="4"/>
      <c r="X317" s="4"/>
      <c r="Y317" s="4" t="str">
        <f aca="false">B317&amp;C317&amp;F317&amp;H317</f>
        <v/>
      </c>
      <c r="Z317" s="4" t="str">
        <f aca="false">IF(Y317='Input - Bookings'!Q913,"OK","Check")</f>
        <v>OK</v>
      </c>
      <c r="AA317" s="4"/>
      <c r="AB317" s="50"/>
      <c r="AC317" s="50"/>
      <c r="AD317" s="4"/>
      <c r="AE317" s="4"/>
      <c r="AF317" s="4"/>
      <c r="AG317" s="54"/>
      <c r="AH317" s="54"/>
      <c r="AI317" s="4"/>
      <c r="AJ317" s="4"/>
      <c r="AK317" s="4"/>
      <c r="AL317" s="4"/>
      <c r="AM317" s="4"/>
      <c r="AN317" s="49"/>
      <c r="AO317" s="50"/>
      <c r="AP317" s="50"/>
      <c r="AQ317" s="50"/>
      <c r="AR317" s="4"/>
      <c r="AS317" s="4"/>
    </row>
    <row r="318" customFormat="false" ht="12.75" hidden="false" customHeight="true" outlineLevel="0" collapsed="false">
      <c r="A318" s="33"/>
      <c r="B318" s="34"/>
      <c r="C318" s="34"/>
      <c r="D318" s="35"/>
      <c r="E318" s="35"/>
      <c r="F318" s="35"/>
      <c r="G318" s="35"/>
      <c r="H318" s="35"/>
      <c r="I318" s="35"/>
      <c r="J318" s="36"/>
      <c r="K318" s="6"/>
      <c r="L318" s="5"/>
      <c r="M318" s="5"/>
      <c r="N318" s="37"/>
      <c r="O318" s="38"/>
      <c r="P318" s="39" t="n">
        <f aca="false">IFERROR(IF(OR(B318&amp;C318="PAU",B318&amp;C318="AIN"),VLOOKUP(B318&amp;C318&amp;G318,#REF!,8,0),VLOOKUP(B318&amp;G318,#REF!,8,0)),0)</f>
        <v>0</v>
      </c>
      <c r="Q318" s="39" t="n">
        <f aca="false">N317-P318</f>
        <v>0</v>
      </c>
      <c r="R318" s="40" t="str">
        <f aca="false">IF(Q318&gt;=0%,"AOP",IF(Q318&gt;=-2%,"GM",IF(Q318&gt;=-6%,"MD","VP")))</f>
        <v>AOP</v>
      </c>
      <c r="S318" s="41" t="n">
        <f aca="false">K318*M317*(N317-P318)</f>
        <v>0</v>
      </c>
      <c r="T318" s="42" t="e">
        <f aca="false">IF(I318="USD",S318,S318/#REF!)</f>
        <v>#VALUE!</v>
      </c>
      <c r="U318" s="5" t="e">
        <f aca="false">IF(I318="USD",M318,M318/#REF!)</f>
        <v>#VALUE!</v>
      </c>
      <c r="V318" s="4"/>
      <c r="W318" s="4"/>
      <c r="X318" s="4"/>
      <c r="Y318" s="4" t="str">
        <f aca="false">B318&amp;C318&amp;F318&amp;H318</f>
        <v/>
      </c>
      <c r="Z318" s="4" t="str">
        <f aca="false">IF(Y318='Input - Bookings'!Q914,"OK","Check")</f>
        <v>OK</v>
      </c>
      <c r="AA318" s="4"/>
      <c r="AB318" s="50"/>
      <c r="AC318" s="50"/>
      <c r="AD318" s="4"/>
      <c r="AE318" s="4"/>
      <c r="AF318" s="4"/>
      <c r="AG318" s="54"/>
      <c r="AH318" s="54"/>
      <c r="AI318" s="4"/>
      <c r="AJ318" s="4"/>
      <c r="AK318" s="4"/>
      <c r="AL318" s="4"/>
      <c r="AM318" s="4"/>
      <c r="AN318" s="49"/>
      <c r="AO318" s="50"/>
      <c r="AP318" s="50"/>
      <c r="AQ318" s="50"/>
      <c r="AR318" s="4"/>
      <c r="AS318" s="4"/>
    </row>
    <row r="319" customFormat="false" ht="12.75" hidden="false" customHeight="true" outlineLevel="0" collapsed="false">
      <c r="A319" s="33"/>
      <c r="B319" s="34"/>
      <c r="C319" s="34"/>
      <c r="D319" s="35"/>
      <c r="E319" s="35"/>
      <c r="F319" s="35"/>
      <c r="G319" s="35"/>
      <c r="H319" s="35"/>
      <c r="I319" s="35"/>
      <c r="J319" s="36"/>
      <c r="K319" s="6"/>
      <c r="L319" s="5"/>
      <c r="M319" s="5"/>
      <c r="N319" s="37"/>
      <c r="O319" s="38"/>
      <c r="P319" s="39" t="n">
        <f aca="false">IFERROR(IF(OR(B319&amp;C319="PAU",B319&amp;C319="AIN"),VLOOKUP(B319&amp;C319&amp;G319,#REF!,8,0),VLOOKUP(B319&amp;G319,#REF!,8,0)),0)</f>
        <v>0</v>
      </c>
      <c r="Q319" s="39" t="n">
        <f aca="false">N319-P319</f>
        <v>0</v>
      </c>
      <c r="R319" s="40" t="str">
        <f aca="false">IF(Q319&gt;=0%,"AOP",IF(Q319&gt;=-2%,"GM",IF(Q319&gt;=-6%,"MD","VP")))</f>
        <v>AOP</v>
      </c>
      <c r="S319" s="41" t="n">
        <f aca="false">K319*M319*(N319-P319)</f>
        <v>0</v>
      </c>
      <c r="T319" s="42" t="e">
        <f aca="false">IF(I319="USD",S319,S319/#REF!)</f>
        <v>#VALUE!</v>
      </c>
      <c r="U319" s="5" t="e">
        <f aca="false">IF(I319="USD",M319,M319/#REF!)</f>
        <v>#VALUE!</v>
      </c>
      <c r="V319" s="4"/>
      <c r="W319" s="4"/>
      <c r="X319" s="4"/>
      <c r="Y319" s="4" t="str">
        <f aca="false">B319&amp;C319&amp;F319&amp;H319</f>
        <v/>
      </c>
      <c r="Z319" s="4" t="str">
        <f aca="false">IF(Y319='Input - Bookings'!Q915,"OK","Check")</f>
        <v>OK</v>
      </c>
      <c r="AA319" s="4"/>
      <c r="AB319" s="50"/>
      <c r="AC319" s="50"/>
      <c r="AD319" s="4"/>
      <c r="AE319" s="4"/>
      <c r="AF319" s="4"/>
      <c r="AG319" s="54"/>
      <c r="AH319" s="54"/>
      <c r="AI319" s="4"/>
      <c r="AJ319" s="4"/>
      <c r="AK319" s="4"/>
      <c r="AL319" s="4"/>
      <c r="AM319" s="4"/>
      <c r="AN319" s="49"/>
      <c r="AO319" s="50"/>
      <c r="AP319" s="50"/>
      <c r="AQ319" s="50"/>
      <c r="AR319" s="4"/>
      <c r="AS319" s="4"/>
    </row>
    <row r="320" customFormat="false" ht="12.75" hidden="false" customHeight="true" outlineLevel="0" collapsed="false">
      <c r="A320" s="33"/>
      <c r="B320" s="34"/>
      <c r="C320" s="34"/>
      <c r="D320" s="35"/>
      <c r="E320" s="35"/>
      <c r="F320" s="35"/>
      <c r="G320" s="35"/>
      <c r="H320" s="35"/>
      <c r="I320" s="35"/>
      <c r="J320" s="36"/>
      <c r="K320" s="6"/>
      <c r="L320" s="5"/>
      <c r="M320" s="5"/>
      <c r="N320" s="37"/>
      <c r="O320" s="38"/>
      <c r="P320" s="39" t="n">
        <f aca="false">IFERROR(IF(OR(B320&amp;C320="PAU",B320&amp;C320="AIN"),VLOOKUP(B320&amp;C320&amp;G320,#REF!,8,0),VLOOKUP(B320&amp;G320,#REF!,8,0)),0)</f>
        <v>0</v>
      </c>
      <c r="Q320" s="39" t="n">
        <f aca="false">N320-P320</f>
        <v>0</v>
      </c>
      <c r="R320" s="40" t="str">
        <f aca="false">IF(Q320&gt;=0%,"AOP",IF(Q320&gt;=-2%,"GM",IF(Q320&gt;=-6%,"MD","VP")))</f>
        <v>AOP</v>
      </c>
      <c r="S320" s="41" t="n">
        <f aca="false">K320*M320*(N320-P320)</f>
        <v>0</v>
      </c>
      <c r="T320" s="42" t="e">
        <f aca="false">IF(I320="USD",S320,S320/#REF!)</f>
        <v>#VALUE!</v>
      </c>
      <c r="U320" s="5" t="e">
        <f aca="false">IF(I320="USD",M320,M320/#REF!)</f>
        <v>#VALUE!</v>
      </c>
      <c r="V320" s="4"/>
      <c r="W320" s="4"/>
      <c r="X320" s="4"/>
      <c r="Y320" s="4" t="str">
        <f aca="false">B320&amp;C320&amp;F320&amp;H320</f>
        <v/>
      </c>
      <c r="Z320" s="4" t="str">
        <f aca="false">IF(Y320='Input - Bookings'!Q916,"OK","Check")</f>
        <v>OK</v>
      </c>
      <c r="AA320" s="4"/>
      <c r="AB320" s="50"/>
      <c r="AC320" s="50"/>
      <c r="AD320" s="4"/>
      <c r="AE320" s="4"/>
      <c r="AF320" s="4"/>
      <c r="AG320" s="54"/>
      <c r="AH320" s="54"/>
      <c r="AI320" s="4"/>
      <c r="AJ320" s="4"/>
      <c r="AK320" s="4"/>
      <c r="AL320" s="4"/>
      <c r="AM320" s="4"/>
      <c r="AN320" s="49"/>
      <c r="AO320" s="50"/>
      <c r="AP320" s="50"/>
      <c r="AQ320" s="50"/>
      <c r="AR320" s="4"/>
      <c r="AS320" s="4"/>
    </row>
    <row r="321" customFormat="false" ht="12.75" hidden="false" customHeight="true" outlineLevel="0" collapsed="false">
      <c r="A321" s="33"/>
      <c r="B321" s="34"/>
      <c r="C321" s="34"/>
      <c r="D321" s="35"/>
      <c r="E321" s="35"/>
      <c r="F321" s="35"/>
      <c r="G321" s="35"/>
      <c r="H321" s="35"/>
      <c r="I321" s="35"/>
      <c r="J321" s="36"/>
      <c r="K321" s="6"/>
      <c r="L321" s="5"/>
      <c r="M321" s="5"/>
      <c r="N321" s="37"/>
      <c r="O321" s="38"/>
      <c r="P321" s="39" t="n">
        <f aca="false">IFERROR(IF(OR(B321&amp;C321="PAU",B321&amp;C321="AIN"),VLOOKUP(B321&amp;C321&amp;G321,#REF!,8,0),VLOOKUP(B321&amp;G321,#REF!,8,0)),0)</f>
        <v>0</v>
      </c>
      <c r="Q321" s="39" t="n">
        <f aca="false">N321-P321</f>
        <v>0</v>
      </c>
      <c r="R321" s="40" t="str">
        <f aca="false">IF(Q321&gt;=0%,"AOP",IF(Q321&gt;=-2%,"GM",IF(Q321&gt;=-6%,"MD","VP")))</f>
        <v>AOP</v>
      </c>
      <c r="S321" s="41" t="n">
        <f aca="false">K321*M321*(N321-P321)</f>
        <v>0</v>
      </c>
      <c r="T321" s="42" t="e">
        <f aca="false">IF(I321="USD",S321,S321/#REF!)</f>
        <v>#VALUE!</v>
      </c>
      <c r="U321" s="5" t="e">
        <f aca="false">IF(I321="USD",M321,M321/#REF!)</f>
        <v>#VALUE!</v>
      </c>
      <c r="V321" s="4"/>
      <c r="W321" s="4"/>
      <c r="X321" s="4"/>
      <c r="Y321" s="4" t="str">
        <f aca="false">B321&amp;C321&amp;F321&amp;H321</f>
        <v/>
      </c>
      <c r="Z321" s="4" t="str">
        <f aca="false">IF(Y321='Input - Bookings'!Q917,"OK","Check")</f>
        <v>OK</v>
      </c>
      <c r="AA321" s="4"/>
      <c r="AB321" s="50"/>
      <c r="AC321" s="50"/>
      <c r="AD321" s="4"/>
      <c r="AE321" s="4"/>
      <c r="AF321" s="4"/>
      <c r="AG321" s="54"/>
      <c r="AH321" s="54"/>
      <c r="AI321" s="4"/>
      <c r="AJ321" s="4"/>
      <c r="AK321" s="4"/>
      <c r="AL321" s="4"/>
      <c r="AM321" s="4"/>
      <c r="AN321" s="49"/>
      <c r="AO321" s="50"/>
      <c r="AP321" s="50"/>
      <c r="AQ321" s="50"/>
      <c r="AR321" s="4"/>
      <c r="AS321" s="4"/>
    </row>
    <row r="322" customFormat="false" ht="12.75" hidden="false" customHeight="true" outlineLevel="0" collapsed="false">
      <c r="A322" s="33"/>
      <c r="B322" s="34"/>
      <c r="C322" s="34"/>
      <c r="D322" s="35"/>
      <c r="E322" s="35"/>
      <c r="F322" s="35"/>
      <c r="G322" s="35"/>
      <c r="H322" s="35"/>
      <c r="I322" s="35"/>
      <c r="J322" s="36"/>
      <c r="K322" s="6"/>
      <c r="L322" s="5"/>
      <c r="M322" s="5"/>
      <c r="N322" s="37"/>
      <c r="O322" s="38"/>
      <c r="P322" s="39" t="n">
        <f aca="false">IFERROR(IF(OR(B322&amp;C322="PAU",B322&amp;C322="AIN"),VLOOKUP(B322&amp;C322&amp;G322,#REF!,8,0),VLOOKUP(B322&amp;G322,#REF!,8,0)),0)</f>
        <v>0</v>
      </c>
      <c r="Q322" s="39" t="n">
        <f aca="false">N322-P322</f>
        <v>0</v>
      </c>
      <c r="R322" s="40" t="str">
        <f aca="false">IF(Q322&gt;=0%,"AOP",IF(Q322&gt;=-2%,"GM",IF(Q322&gt;=-6%,"MD","VP")))</f>
        <v>AOP</v>
      </c>
      <c r="S322" s="41" t="n">
        <f aca="false">K322*M322*(N322-P322)</f>
        <v>0</v>
      </c>
      <c r="T322" s="42" t="e">
        <f aca="false">IF(I322="USD",S322,S322/#REF!)</f>
        <v>#VALUE!</v>
      </c>
      <c r="U322" s="5" t="e">
        <f aca="false">IF(I322="USD",M322,M322/#REF!)</f>
        <v>#VALUE!</v>
      </c>
      <c r="V322" s="4"/>
      <c r="W322" s="4"/>
      <c r="X322" s="4"/>
      <c r="Y322" s="4" t="str">
        <f aca="false">B322&amp;C322&amp;F322&amp;H322</f>
        <v/>
      </c>
      <c r="Z322" s="4" t="str">
        <f aca="false">IF(Y322='Input - Bookings'!Q918,"OK","Check")</f>
        <v>OK</v>
      </c>
      <c r="AA322" s="4"/>
      <c r="AB322" s="50"/>
      <c r="AC322" s="50"/>
      <c r="AD322" s="4"/>
      <c r="AE322" s="4"/>
      <c r="AF322" s="4"/>
      <c r="AG322" s="54"/>
      <c r="AH322" s="54"/>
      <c r="AI322" s="4"/>
      <c r="AJ322" s="4"/>
      <c r="AK322" s="4"/>
      <c r="AL322" s="4"/>
      <c r="AM322" s="4"/>
      <c r="AN322" s="49"/>
      <c r="AO322" s="50"/>
      <c r="AP322" s="50"/>
      <c r="AQ322" s="50"/>
      <c r="AR322" s="4"/>
      <c r="AS322" s="4"/>
    </row>
    <row r="323" customFormat="false" ht="12.75" hidden="false" customHeight="true" outlineLevel="0" collapsed="false">
      <c r="A323" s="33"/>
      <c r="B323" s="34"/>
      <c r="C323" s="34"/>
      <c r="D323" s="35"/>
      <c r="E323" s="35"/>
      <c r="F323" s="35"/>
      <c r="G323" s="35"/>
      <c r="H323" s="35"/>
      <c r="I323" s="35"/>
      <c r="J323" s="36"/>
      <c r="K323" s="6"/>
      <c r="L323" s="5"/>
      <c r="M323" s="5"/>
      <c r="N323" s="37"/>
      <c r="O323" s="38"/>
      <c r="P323" s="39" t="n">
        <f aca="false">IFERROR(IF(OR(B323&amp;C323="PAU",B323&amp;C323="AIN"),VLOOKUP(B323&amp;C323&amp;G323,#REF!,8,0),VLOOKUP(B323&amp;G323,#REF!,8,0)),0)</f>
        <v>0</v>
      </c>
      <c r="Q323" s="39" t="n">
        <f aca="false">N323-P323</f>
        <v>0</v>
      </c>
      <c r="R323" s="40" t="str">
        <f aca="false">IF(Q323&gt;=0%,"AOP",IF(Q323&gt;=-2%,"GM",IF(Q323&gt;=-6%,"MD","VP")))</f>
        <v>AOP</v>
      </c>
      <c r="S323" s="41" t="n">
        <f aca="false">K323*M323*(N323-P323)</f>
        <v>0</v>
      </c>
      <c r="T323" s="42" t="e">
        <f aca="false">IF(I323="USD",S323,S323/#REF!)</f>
        <v>#VALUE!</v>
      </c>
      <c r="U323" s="5" t="e">
        <f aca="false">IF(I323="USD",M323,M323/#REF!)</f>
        <v>#VALUE!</v>
      </c>
      <c r="V323" s="4"/>
      <c r="W323" s="4"/>
      <c r="X323" s="4"/>
      <c r="Y323" s="4" t="str">
        <f aca="false">B323&amp;C323&amp;F323&amp;H323</f>
        <v/>
      </c>
      <c r="Z323" s="4" t="str">
        <f aca="false">IF(Y323='Input - Bookings'!Q919,"OK","Check")</f>
        <v>OK</v>
      </c>
      <c r="AA323" s="4"/>
      <c r="AB323" s="50"/>
      <c r="AC323" s="50"/>
      <c r="AD323" s="4"/>
      <c r="AE323" s="4"/>
      <c r="AF323" s="4"/>
      <c r="AG323" s="54"/>
      <c r="AH323" s="54"/>
      <c r="AI323" s="4"/>
      <c r="AJ323" s="4"/>
      <c r="AK323" s="4"/>
      <c r="AL323" s="4"/>
      <c r="AM323" s="4"/>
      <c r="AN323" s="49"/>
      <c r="AO323" s="50"/>
      <c r="AP323" s="50"/>
      <c r="AQ323" s="50"/>
      <c r="AR323" s="4"/>
      <c r="AS323" s="4"/>
    </row>
    <row r="324" customFormat="false" ht="12.75" hidden="false" customHeight="true" outlineLevel="0" collapsed="false">
      <c r="A324" s="33"/>
      <c r="B324" s="34"/>
      <c r="C324" s="34"/>
      <c r="D324" s="35"/>
      <c r="E324" s="35"/>
      <c r="F324" s="35"/>
      <c r="G324" s="35"/>
      <c r="H324" s="35"/>
      <c r="I324" s="35"/>
      <c r="J324" s="36"/>
      <c r="K324" s="6"/>
      <c r="L324" s="5"/>
      <c r="M324" s="5"/>
      <c r="N324" s="37"/>
      <c r="O324" s="38"/>
      <c r="P324" s="39" t="n">
        <f aca="false">IFERROR(IF(OR(B324&amp;C324="PAU",B324&amp;C324="AIN"),VLOOKUP(B324&amp;C324&amp;G324,#REF!,8,0),VLOOKUP(B324&amp;G324,#REF!,8,0)),0)</f>
        <v>0</v>
      </c>
      <c r="Q324" s="39" t="n">
        <f aca="false">N324-P324</f>
        <v>0</v>
      </c>
      <c r="R324" s="40" t="str">
        <f aca="false">IF(Q324&gt;=0%,"AOP",IF(Q324&gt;=-2%,"GM",IF(Q324&gt;=-6%,"MD","VP")))</f>
        <v>AOP</v>
      </c>
      <c r="S324" s="41" t="n">
        <f aca="false">K324*M324*(N324-P324)</f>
        <v>0</v>
      </c>
      <c r="T324" s="42" t="e">
        <f aca="false">IF(I324="USD",S324,S324/#REF!)</f>
        <v>#VALUE!</v>
      </c>
      <c r="U324" s="5" t="e">
        <f aca="false">IF(I324="USD",M324,M324/#REF!)</f>
        <v>#VALUE!</v>
      </c>
      <c r="V324" s="4"/>
      <c r="W324" s="4"/>
      <c r="X324" s="4"/>
      <c r="Y324" s="4" t="str">
        <f aca="false">B324&amp;C324&amp;F324&amp;H324</f>
        <v/>
      </c>
      <c r="Z324" s="4" t="str">
        <f aca="false">IF(Y324='Input - Bookings'!Q920,"OK","Check")</f>
        <v>OK</v>
      </c>
      <c r="AA324" s="4"/>
      <c r="AB324" s="50"/>
      <c r="AC324" s="50"/>
      <c r="AD324" s="4"/>
      <c r="AE324" s="4"/>
      <c r="AF324" s="4"/>
      <c r="AG324" s="54"/>
      <c r="AH324" s="54"/>
      <c r="AI324" s="4"/>
      <c r="AJ324" s="4"/>
      <c r="AK324" s="4"/>
      <c r="AL324" s="4"/>
      <c r="AM324" s="4"/>
      <c r="AN324" s="49"/>
      <c r="AO324" s="50"/>
      <c r="AP324" s="50"/>
      <c r="AQ324" s="50"/>
      <c r="AR324" s="4"/>
      <c r="AS324" s="4"/>
    </row>
    <row r="325" customFormat="false" ht="12.75" hidden="false" customHeight="true" outlineLevel="0" collapsed="false">
      <c r="A325" s="33"/>
      <c r="B325" s="34"/>
      <c r="C325" s="34"/>
      <c r="D325" s="35"/>
      <c r="E325" s="35"/>
      <c r="F325" s="35"/>
      <c r="G325" s="35"/>
      <c r="H325" s="35"/>
      <c r="I325" s="35"/>
      <c r="J325" s="36"/>
      <c r="K325" s="6"/>
      <c r="L325" s="5"/>
      <c r="M325" s="5"/>
      <c r="N325" s="37"/>
      <c r="O325" s="38"/>
      <c r="P325" s="39" t="n">
        <f aca="false">IFERROR(IF(OR(B325&amp;C325="PAU",B325&amp;C325="AIN"),VLOOKUP(B325&amp;C325&amp;G325,#REF!,8,0),VLOOKUP(B325&amp;G325,#REF!,8,0)),0)</f>
        <v>0</v>
      </c>
      <c r="Q325" s="39" t="n">
        <f aca="false">N325-P325</f>
        <v>0</v>
      </c>
      <c r="R325" s="40" t="str">
        <f aca="false">IF(Q325&gt;=0%,"AOP",IF(Q325&gt;=-2%,"GM",IF(Q325&gt;=-6%,"MD","VP")))</f>
        <v>AOP</v>
      </c>
      <c r="S325" s="41" t="n">
        <f aca="false">K325*M325*(N325-P325)</f>
        <v>0</v>
      </c>
      <c r="T325" s="42" t="e">
        <f aca="false">IF(I325="USD",S325,S325/#REF!)</f>
        <v>#VALUE!</v>
      </c>
      <c r="U325" s="5" t="e">
        <f aca="false">IF(I325="USD",M325,M325/#REF!)</f>
        <v>#VALUE!</v>
      </c>
      <c r="V325" s="4"/>
      <c r="W325" s="4"/>
      <c r="X325" s="4"/>
      <c r="Y325" s="4" t="str">
        <f aca="false">B325&amp;C325&amp;F325&amp;H325</f>
        <v/>
      </c>
      <c r="Z325" s="4" t="str">
        <f aca="false">IF(Y325='Input - Bookings'!Q921,"OK","Check")</f>
        <v>OK</v>
      </c>
      <c r="AA325" s="4"/>
      <c r="AB325" s="50"/>
      <c r="AC325" s="50"/>
      <c r="AD325" s="4"/>
      <c r="AE325" s="4"/>
      <c r="AF325" s="4"/>
      <c r="AG325" s="54"/>
      <c r="AH325" s="54"/>
      <c r="AI325" s="4"/>
      <c r="AJ325" s="4"/>
      <c r="AK325" s="4"/>
      <c r="AL325" s="4"/>
      <c r="AM325" s="4"/>
      <c r="AN325" s="49"/>
      <c r="AO325" s="50"/>
      <c r="AP325" s="50"/>
      <c r="AQ325" s="50"/>
      <c r="AR325" s="4"/>
      <c r="AS325" s="4"/>
    </row>
    <row r="326" customFormat="false" ht="12.75" hidden="false" customHeight="true" outlineLevel="0" collapsed="false">
      <c r="A326" s="33"/>
      <c r="B326" s="34"/>
      <c r="C326" s="34"/>
      <c r="D326" s="35"/>
      <c r="E326" s="35"/>
      <c r="F326" s="35"/>
      <c r="G326" s="35"/>
      <c r="H326" s="35"/>
      <c r="I326" s="35"/>
      <c r="J326" s="36"/>
      <c r="K326" s="6"/>
      <c r="L326" s="5"/>
      <c r="M326" s="5"/>
      <c r="N326" s="37"/>
      <c r="O326" s="38"/>
      <c r="P326" s="39" t="n">
        <f aca="false">IFERROR(IF(OR(B326&amp;C326="PAU",B326&amp;C326="AIN"),VLOOKUP(B326&amp;C326&amp;G326,#REF!,8,0),VLOOKUP(B326&amp;G326,#REF!,8,0)),0)</f>
        <v>0</v>
      </c>
      <c r="Q326" s="39" t="n">
        <f aca="false">N326-P326</f>
        <v>0</v>
      </c>
      <c r="R326" s="40" t="str">
        <f aca="false">IF(Q326&gt;=0%,"AOP",IF(Q326&gt;=-2%,"GM",IF(Q326&gt;=-6%,"MD","VP")))</f>
        <v>AOP</v>
      </c>
      <c r="S326" s="41" t="n">
        <f aca="false">K326*M326*(N326-P326)</f>
        <v>0</v>
      </c>
      <c r="T326" s="42" t="e">
        <f aca="false">IF(I326="USD",S326,S326/#REF!)</f>
        <v>#VALUE!</v>
      </c>
      <c r="U326" s="5" t="e">
        <f aca="false">IF(I326="USD",M326,M326/#REF!)</f>
        <v>#VALUE!</v>
      </c>
      <c r="V326" s="4"/>
      <c r="W326" s="4"/>
      <c r="X326" s="4"/>
      <c r="Y326" s="4" t="str">
        <f aca="false">B326&amp;C326&amp;F326&amp;H326</f>
        <v/>
      </c>
      <c r="Z326" s="4" t="str">
        <f aca="false">IF(Y326='Input - Bookings'!Q922,"OK","Check")</f>
        <v>OK</v>
      </c>
      <c r="AA326" s="4"/>
      <c r="AB326" s="50"/>
      <c r="AC326" s="50"/>
      <c r="AD326" s="4"/>
      <c r="AE326" s="4"/>
      <c r="AF326" s="4"/>
      <c r="AG326" s="54"/>
      <c r="AH326" s="54"/>
      <c r="AI326" s="4"/>
      <c r="AJ326" s="4"/>
      <c r="AK326" s="4"/>
      <c r="AL326" s="4"/>
      <c r="AM326" s="4"/>
      <c r="AN326" s="49"/>
      <c r="AO326" s="50"/>
      <c r="AP326" s="50"/>
      <c r="AQ326" s="50"/>
      <c r="AR326" s="4"/>
      <c r="AS326" s="4"/>
    </row>
    <row r="327" customFormat="false" ht="12.75" hidden="false" customHeight="true" outlineLevel="0" collapsed="false">
      <c r="A327" s="33"/>
      <c r="B327" s="34"/>
      <c r="C327" s="34"/>
      <c r="D327" s="35"/>
      <c r="E327" s="35"/>
      <c r="F327" s="35"/>
      <c r="G327" s="35"/>
      <c r="H327" s="35"/>
      <c r="I327" s="35"/>
      <c r="J327" s="36"/>
      <c r="K327" s="6"/>
      <c r="L327" s="5"/>
      <c r="M327" s="5"/>
      <c r="N327" s="37"/>
      <c r="O327" s="38"/>
      <c r="P327" s="39" t="n">
        <f aca="false">IFERROR(IF(OR(B327&amp;C327="PAU",B327&amp;C327="AIN"),VLOOKUP(B327&amp;C327&amp;G327,#REF!,8,0),VLOOKUP(B327&amp;G327,#REF!,8,0)),0)</f>
        <v>0</v>
      </c>
      <c r="Q327" s="39" t="n">
        <f aca="false">N327-P327</f>
        <v>0</v>
      </c>
      <c r="R327" s="40" t="str">
        <f aca="false">IF(Q327&gt;=0%,"AOP",IF(Q327&gt;=-2%,"GM",IF(Q327&gt;=-6%,"MD","VP")))</f>
        <v>AOP</v>
      </c>
      <c r="S327" s="41" t="n">
        <f aca="false">K327*M327*(N327-P327)</f>
        <v>0</v>
      </c>
      <c r="T327" s="42" t="e">
        <f aca="false">IF(I327="USD",S327,S327/#REF!)</f>
        <v>#VALUE!</v>
      </c>
      <c r="U327" s="5" t="e">
        <f aca="false">IF(I327="USD",M327,M327/#REF!)</f>
        <v>#VALUE!</v>
      </c>
      <c r="V327" s="4"/>
      <c r="W327" s="4"/>
      <c r="X327" s="4"/>
      <c r="Y327" s="4" t="str">
        <f aca="false">B327&amp;C327&amp;F327&amp;H327</f>
        <v/>
      </c>
      <c r="Z327" s="4" t="str">
        <f aca="false">IF(Y327='Input - Bookings'!Q923,"OK","Check")</f>
        <v>OK</v>
      </c>
      <c r="AA327" s="4"/>
      <c r="AB327" s="50"/>
      <c r="AC327" s="50"/>
      <c r="AD327" s="4"/>
      <c r="AE327" s="4"/>
      <c r="AF327" s="4"/>
      <c r="AG327" s="54"/>
      <c r="AH327" s="54"/>
      <c r="AI327" s="4"/>
      <c r="AJ327" s="4"/>
      <c r="AK327" s="4"/>
      <c r="AL327" s="4"/>
      <c r="AM327" s="4"/>
      <c r="AN327" s="49"/>
      <c r="AO327" s="50"/>
      <c r="AP327" s="50"/>
      <c r="AQ327" s="50"/>
      <c r="AR327" s="4"/>
      <c r="AS327" s="4"/>
    </row>
    <row r="328" customFormat="false" ht="12.75" hidden="false" customHeight="true" outlineLevel="0" collapsed="false">
      <c r="A328" s="33"/>
      <c r="B328" s="34"/>
      <c r="C328" s="34"/>
      <c r="D328" s="35"/>
      <c r="E328" s="35"/>
      <c r="F328" s="35"/>
      <c r="G328" s="35"/>
      <c r="H328" s="35"/>
      <c r="I328" s="35"/>
      <c r="J328" s="36"/>
      <c r="K328" s="6"/>
      <c r="L328" s="5"/>
      <c r="M328" s="5"/>
      <c r="N328" s="37"/>
      <c r="O328" s="38"/>
      <c r="P328" s="39" t="n">
        <f aca="false">IFERROR(IF(OR(B328&amp;C328="PAU",B328&amp;C328="AIN"),VLOOKUP(B328&amp;C328&amp;G328,#REF!,8,0),VLOOKUP(B328&amp;G328,#REF!,8,0)),0)</f>
        <v>0</v>
      </c>
      <c r="Q328" s="39" t="n">
        <f aca="false">N328-P328</f>
        <v>0</v>
      </c>
      <c r="R328" s="40" t="str">
        <f aca="false">IF(Q328&gt;=0%,"AOP",IF(Q328&gt;=-2%,"GM",IF(Q328&gt;=-6%,"MD","VP")))</f>
        <v>AOP</v>
      </c>
      <c r="S328" s="41" t="n">
        <f aca="false">K328*M328*(N328-P328)</f>
        <v>0</v>
      </c>
      <c r="T328" s="42" t="e">
        <f aca="false">IF(I328="USD",S328,S328/#REF!)</f>
        <v>#VALUE!</v>
      </c>
      <c r="U328" s="5" t="e">
        <f aca="false">IF(I328="USD",M328,M328/#REF!)</f>
        <v>#VALUE!</v>
      </c>
      <c r="V328" s="4"/>
      <c r="W328" s="4"/>
      <c r="X328" s="4"/>
      <c r="Y328" s="4" t="str">
        <f aca="false">B328&amp;C328&amp;F328&amp;H328</f>
        <v/>
      </c>
      <c r="Z328" s="4" t="str">
        <f aca="false">IF(Y328='Input - Bookings'!Q924,"OK","Check")</f>
        <v>OK</v>
      </c>
      <c r="AA328" s="4"/>
      <c r="AB328" s="50"/>
      <c r="AC328" s="50"/>
      <c r="AD328" s="4"/>
      <c r="AE328" s="4"/>
      <c r="AF328" s="4"/>
      <c r="AG328" s="54"/>
      <c r="AH328" s="54"/>
      <c r="AI328" s="4"/>
      <c r="AJ328" s="4"/>
      <c r="AK328" s="4"/>
      <c r="AL328" s="4"/>
      <c r="AM328" s="4"/>
      <c r="AN328" s="49"/>
      <c r="AO328" s="50"/>
      <c r="AP328" s="50"/>
      <c r="AQ328" s="50"/>
      <c r="AR328" s="4"/>
      <c r="AS328" s="4"/>
    </row>
    <row r="329" customFormat="false" ht="12.75" hidden="false" customHeight="true" outlineLevel="0" collapsed="false">
      <c r="A329" s="33"/>
      <c r="B329" s="34"/>
      <c r="C329" s="34"/>
      <c r="D329" s="35"/>
      <c r="E329" s="35"/>
      <c r="F329" s="35"/>
      <c r="G329" s="35"/>
      <c r="H329" s="35"/>
      <c r="I329" s="35"/>
      <c r="J329" s="36"/>
      <c r="K329" s="6"/>
      <c r="L329" s="5"/>
      <c r="M329" s="5"/>
      <c r="N329" s="37"/>
      <c r="O329" s="38"/>
      <c r="P329" s="39" t="n">
        <f aca="false">IFERROR(IF(OR(B329&amp;C329="PAU",B329&amp;C329="AIN"),VLOOKUP(B329&amp;C329&amp;G329,#REF!,8,0),VLOOKUP(B329&amp;G329,#REF!,8,0)),0)</f>
        <v>0</v>
      </c>
      <c r="Q329" s="39" t="n">
        <f aca="false">N329-P329</f>
        <v>0</v>
      </c>
      <c r="R329" s="40" t="str">
        <f aca="false">IF(Q329&gt;=0%,"AOP",IF(Q329&gt;=-2%,"GM",IF(Q329&gt;=-6%,"MD","VP")))</f>
        <v>AOP</v>
      </c>
      <c r="S329" s="41" t="n">
        <f aca="false">K329*M329*(N329-P329)</f>
        <v>0</v>
      </c>
      <c r="T329" s="42" t="e">
        <f aca="false">IF(I329="USD",S329,S329/#REF!)</f>
        <v>#VALUE!</v>
      </c>
      <c r="U329" s="5" t="e">
        <f aca="false">IF(I329="USD",M329,M329/#REF!)</f>
        <v>#VALUE!</v>
      </c>
      <c r="V329" s="4"/>
      <c r="W329" s="4"/>
      <c r="X329" s="4"/>
      <c r="Y329" s="4" t="str">
        <f aca="false">B329&amp;C329&amp;F329&amp;H329</f>
        <v/>
      </c>
      <c r="Z329" s="4" t="str">
        <f aca="false">IF(Y329='Input - Bookings'!Q925,"OK","Check")</f>
        <v>OK</v>
      </c>
      <c r="AA329" s="4"/>
      <c r="AB329" s="50"/>
      <c r="AC329" s="50"/>
      <c r="AD329" s="4"/>
      <c r="AE329" s="4"/>
      <c r="AF329" s="4"/>
      <c r="AG329" s="54"/>
      <c r="AH329" s="54"/>
      <c r="AI329" s="4"/>
      <c r="AJ329" s="4"/>
      <c r="AK329" s="4"/>
      <c r="AL329" s="4"/>
      <c r="AM329" s="4"/>
      <c r="AN329" s="49"/>
      <c r="AO329" s="50"/>
      <c r="AP329" s="50"/>
      <c r="AQ329" s="50"/>
      <c r="AR329" s="4"/>
      <c r="AS329" s="4"/>
    </row>
    <row r="330" customFormat="false" ht="12.75" hidden="false" customHeight="true" outlineLevel="0" collapsed="false">
      <c r="A330" s="33"/>
      <c r="B330" s="34"/>
      <c r="C330" s="34"/>
      <c r="D330" s="35"/>
      <c r="E330" s="35"/>
      <c r="F330" s="35"/>
      <c r="G330" s="35"/>
      <c r="H330" s="35"/>
      <c r="I330" s="35"/>
      <c r="J330" s="36"/>
      <c r="K330" s="6"/>
      <c r="L330" s="5"/>
      <c r="M330" s="5"/>
      <c r="N330" s="37"/>
      <c r="O330" s="38"/>
      <c r="P330" s="39" t="n">
        <f aca="false">IFERROR(IF(OR(B330&amp;C330="PAU",B330&amp;C330="AIN"),VLOOKUP(B330&amp;C330&amp;G330,#REF!,8,0),VLOOKUP(B330&amp;G330,#REF!,8,0)),0)</f>
        <v>0</v>
      </c>
      <c r="Q330" s="39" t="n">
        <f aca="false">N330-P330</f>
        <v>0</v>
      </c>
      <c r="R330" s="40" t="str">
        <f aca="false">IF(Q330&gt;=0%,"AOP",IF(Q330&gt;=-2%,"GM",IF(Q330&gt;=-6%,"MD","VP")))</f>
        <v>AOP</v>
      </c>
      <c r="S330" s="41" t="n">
        <f aca="false">K330*M330*(N330-P330)</f>
        <v>0</v>
      </c>
      <c r="T330" s="42" t="e">
        <f aca="false">IF(I330="USD",S330,S330/#REF!)</f>
        <v>#VALUE!</v>
      </c>
      <c r="U330" s="5" t="e">
        <f aca="false">IF(I330="USD",M330,M330/#REF!)</f>
        <v>#VALUE!</v>
      </c>
      <c r="V330" s="4"/>
      <c r="W330" s="4"/>
      <c r="X330" s="4"/>
      <c r="Y330" s="4" t="str">
        <f aca="false">B330&amp;C330&amp;F330&amp;H330</f>
        <v/>
      </c>
      <c r="Z330" s="4" t="str">
        <f aca="false">IF(Y330='Input - Bookings'!Q926,"OK","Check")</f>
        <v>OK</v>
      </c>
      <c r="AA330" s="4"/>
      <c r="AB330" s="50"/>
      <c r="AC330" s="50"/>
      <c r="AD330" s="4"/>
      <c r="AE330" s="4"/>
      <c r="AF330" s="4"/>
      <c r="AG330" s="54"/>
      <c r="AH330" s="54"/>
      <c r="AI330" s="4"/>
      <c r="AJ330" s="4"/>
      <c r="AK330" s="4"/>
      <c r="AL330" s="4"/>
      <c r="AM330" s="4"/>
      <c r="AN330" s="49"/>
      <c r="AO330" s="50"/>
      <c r="AP330" s="50"/>
      <c r="AQ330" s="50"/>
      <c r="AR330" s="4"/>
      <c r="AS330" s="4"/>
    </row>
    <row r="331" customFormat="false" ht="12.75" hidden="false" customHeight="true" outlineLevel="0" collapsed="false">
      <c r="A331" s="33"/>
      <c r="B331" s="34"/>
      <c r="C331" s="34"/>
      <c r="D331" s="35"/>
      <c r="E331" s="35"/>
      <c r="F331" s="35"/>
      <c r="G331" s="35"/>
      <c r="H331" s="35"/>
      <c r="I331" s="35"/>
      <c r="J331" s="36"/>
      <c r="K331" s="6"/>
      <c r="L331" s="5"/>
      <c r="M331" s="5"/>
      <c r="N331" s="37"/>
      <c r="O331" s="38"/>
      <c r="P331" s="39" t="n">
        <f aca="false">IFERROR(IF(OR(B331&amp;C331="PAU",B331&amp;C331="AIN"),VLOOKUP(B331&amp;C331&amp;G331,#REF!,8,0),VLOOKUP(B331&amp;G331,#REF!,8,0)),0)</f>
        <v>0</v>
      </c>
      <c r="Q331" s="39" t="n">
        <f aca="false">N331-P331</f>
        <v>0</v>
      </c>
      <c r="R331" s="40" t="str">
        <f aca="false">IF(Q331&gt;=0%,"AOP",IF(Q331&gt;=-2%,"GM",IF(Q331&gt;=-6%,"MD","VP")))</f>
        <v>AOP</v>
      </c>
      <c r="S331" s="41" t="n">
        <f aca="false">K331*M331*(N331-P331)</f>
        <v>0</v>
      </c>
      <c r="T331" s="42" t="e">
        <f aca="false">IF(I331="USD",S331,S331/#REF!)</f>
        <v>#VALUE!</v>
      </c>
      <c r="U331" s="5" t="e">
        <f aca="false">IF(I331="USD",M331,M331/#REF!)</f>
        <v>#VALUE!</v>
      </c>
      <c r="V331" s="4"/>
      <c r="W331" s="4"/>
      <c r="X331" s="4"/>
      <c r="Y331" s="4" t="str">
        <f aca="false">B331&amp;C331&amp;F331&amp;H331</f>
        <v/>
      </c>
      <c r="Z331" s="4" t="str">
        <f aca="false">IF(Y331='Input - Bookings'!Q927,"OK","Check")</f>
        <v>OK</v>
      </c>
      <c r="AA331" s="4"/>
      <c r="AB331" s="50"/>
      <c r="AC331" s="50"/>
      <c r="AD331" s="4"/>
      <c r="AE331" s="4"/>
      <c r="AF331" s="4"/>
      <c r="AG331" s="54"/>
      <c r="AH331" s="54"/>
      <c r="AI331" s="4"/>
      <c r="AJ331" s="4"/>
      <c r="AK331" s="4"/>
      <c r="AL331" s="4"/>
      <c r="AM331" s="4"/>
      <c r="AN331" s="49"/>
      <c r="AO331" s="50"/>
      <c r="AP331" s="50"/>
      <c r="AQ331" s="50"/>
      <c r="AR331" s="4"/>
      <c r="AS331" s="4"/>
    </row>
    <row r="332" customFormat="false" ht="12.75" hidden="false" customHeight="true" outlineLevel="0" collapsed="false">
      <c r="A332" s="33"/>
      <c r="B332" s="34"/>
      <c r="C332" s="34"/>
      <c r="D332" s="35"/>
      <c r="E332" s="35"/>
      <c r="F332" s="35"/>
      <c r="G332" s="35"/>
      <c r="H332" s="35"/>
      <c r="I332" s="35"/>
      <c r="J332" s="36"/>
      <c r="K332" s="6"/>
      <c r="L332" s="5"/>
      <c r="M332" s="5"/>
      <c r="N332" s="37"/>
      <c r="O332" s="38"/>
      <c r="P332" s="39" t="n">
        <f aca="false">IFERROR(IF(OR(B332&amp;C332="PAU",B332&amp;C332="AIN"),VLOOKUP(B332&amp;C332&amp;G332,#REF!,8,0),VLOOKUP(B332&amp;G332,#REF!,8,0)),0)</f>
        <v>0</v>
      </c>
      <c r="Q332" s="39" t="n">
        <f aca="false">N332-P332</f>
        <v>0</v>
      </c>
      <c r="R332" s="40" t="str">
        <f aca="false">IF(Q332&gt;=0%,"AOP",IF(Q332&gt;=-2%,"GM",IF(Q332&gt;=-6%,"MD","VP")))</f>
        <v>AOP</v>
      </c>
      <c r="S332" s="41" t="n">
        <f aca="false">K332*M332*(N332-P332)</f>
        <v>0</v>
      </c>
      <c r="T332" s="42" t="e">
        <f aca="false">IF(I332="USD",S332,S332/#REF!)</f>
        <v>#VALUE!</v>
      </c>
      <c r="U332" s="5" t="e">
        <f aca="false">IF(I332="USD",M332,M332/#REF!)</f>
        <v>#VALUE!</v>
      </c>
      <c r="V332" s="4"/>
      <c r="W332" s="4"/>
      <c r="X332" s="4"/>
      <c r="Y332" s="4" t="str">
        <f aca="false">B332&amp;C332&amp;F332&amp;H332</f>
        <v/>
      </c>
      <c r="Z332" s="4" t="str">
        <f aca="false">IF(Y332='Input - Bookings'!Q928,"OK","Check")</f>
        <v>OK</v>
      </c>
      <c r="AA332" s="4"/>
      <c r="AB332" s="50"/>
      <c r="AC332" s="50"/>
      <c r="AD332" s="4"/>
      <c r="AE332" s="4"/>
      <c r="AF332" s="4"/>
      <c r="AG332" s="54"/>
      <c r="AH332" s="54"/>
      <c r="AI332" s="4"/>
      <c r="AJ332" s="4"/>
      <c r="AK332" s="4"/>
      <c r="AL332" s="4"/>
      <c r="AM332" s="4"/>
      <c r="AN332" s="49"/>
      <c r="AO332" s="50"/>
      <c r="AP332" s="50"/>
      <c r="AQ332" s="50"/>
      <c r="AR332" s="4"/>
      <c r="AS332" s="4"/>
    </row>
    <row r="333" customFormat="false" ht="12.75" hidden="false" customHeight="true" outlineLevel="0" collapsed="false">
      <c r="A333" s="33"/>
      <c r="B333" s="34"/>
      <c r="C333" s="34"/>
      <c r="D333" s="35"/>
      <c r="E333" s="35"/>
      <c r="F333" s="35"/>
      <c r="G333" s="35"/>
      <c r="H333" s="35"/>
      <c r="I333" s="35"/>
      <c r="J333" s="36"/>
      <c r="K333" s="6"/>
      <c r="L333" s="5"/>
      <c r="M333" s="5"/>
      <c r="N333" s="37"/>
      <c r="O333" s="38"/>
      <c r="P333" s="39" t="n">
        <f aca="false">IFERROR(IF(OR(B333&amp;C333="PAU",B333&amp;C333="AIN"),VLOOKUP(B333&amp;C333&amp;G333,#REF!,8,0),VLOOKUP(B333&amp;G333,#REF!,8,0)),0)</f>
        <v>0</v>
      </c>
      <c r="Q333" s="39" t="n">
        <f aca="false">N333-P333</f>
        <v>0</v>
      </c>
      <c r="R333" s="40" t="str">
        <f aca="false">IF(Q333&gt;=0%,"AOP",IF(Q333&gt;=-2%,"GM",IF(Q333&gt;=-6%,"MD","VP")))</f>
        <v>AOP</v>
      </c>
      <c r="S333" s="41" t="n">
        <f aca="false">K333*M333*(N333-P333)</f>
        <v>0</v>
      </c>
      <c r="T333" s="42" t="e">
        <f aca="false">IF(I333="USD",S333,S333/#REF!)</f>
        <v>#VALUE!</v>
      </c>
      <c r="U333" s="5" t="e">
        <f aca="false">IF(I333="USD",M333,M333/#REF!)</f>
        <v>#VALUE!</v>
      </c>
      <c r="V333" s="4"/>
      <c r="W333" s="4"/>
      <c r="X333" s="4"/>
      <c r="Y333" s="4" t="str">
        <f aca="false">B333&amp;C333&amp;F333&amp;H333</f>
        <v/>
      </c>
      <c r="Z333" s="4" t="str">
        <f aca="false">IF(Y333='Input - Bookings'!Q929,"OK","Check")</f>
        <v>OK</v>
      </c>
      <c r="AA333" s="4"/>
      <c r="AB333" s="50"/>
      <c r="AC333" s="50"/>
      <c r="AD333" s="4"/>
      <c r="AE333" s="4"/>
      <c r="AF333" s="4"/>
      <c r="AG333" s="54"/>
      <c r="AH333" s="54"/>
      <c r="AI333" s="4"/>
      <c r="AJ333" s="4"/>
      <c r="AK333" s="4"/>
      <c r="AL333" s="4"/>
      <c r="AM333" s="4"/>
      <c r="AN333" s="49"/>
      <c r="AO333" s="50"/>
      <c r="AP333" s="50"/>
      <c r="AQ333" s="50"/>
      <c r="AR333" s="4"/>
      <c r="AS333" s="4"/>
    </row>
    <row r="334" customFormat="false" ht="12.75" hidden="false" customHeight="true" outlineLevel="0" collapsed="false">
      <c r="A334" s="33"/>
      <c r="B334" s="34"/>
      <c r="C334" s="34"/>
      <c r="D334" s="35"/>
      <c r="E334" s="35"/>
      <c r="F334" s="35"/>
      <c r="G334" s="35"/>
      <c r="H334" s="35"/>
      <c r="I334" s="35"/>
      <c r="J334" s="36"/>
      <c r="K334" s="6"/>
      <c r="L334" s="5"/>
      <c r="M334" s="5"/>
      <c r="N334" s="37"/>
      <c r="O334" s="38"/>
      <c r="P334" s="39" t="n">
        <f aca="false">IFERROR(IF(OR(B334&amp;C334="PAU",B334&amp;C334="AIN"),VLOOKUP(B334&amp;C334&amp;G334,#REF!,8,0),VLOOKUP(B334&amp;G334,#REF!,8,0)),0)</f>
        <v>0</v>
      </c>
      <c r="Q334" s="39" t="n">
        <f aca="false">N334-P334</f>
        <v>0</v>
      </c>
      <c r="R334" s="40" t="str">
        <f aca="false">IF(Q334&gt;=0%,"AOP",IF(Q334&gt;=-2%,"GM",IF(Q334&gt;=-6%,"MD","VP")))</f>
        <v>AOP</v>
      </c>
      <c r="S334" s="41" t="n">
        <f aca="false">K334*M334*(N334-P334)</f>
        <v>0</v>
      </c>
      <c r="T334" s="42" t="e">
        <f aca="false">IF(I334="USD",S334,S334/#REF!)</f>
        <v>#VALUE!</v>
      </c>
      <c r="U334" s="5" t="e">
        <f aca="false">IF(I334="USD",M334,M334/#REF!)</f>
        <v>#VALUE!</v>
      </c>
      <c r="V334" s="4"/>
      <c r="W334" s="4"/>
      <c r="X334" s="4"/>
      <c r="Y334" s="4" t="str">
        <f aca="false">B334&amp;C334&amp;F334&amp;H334</f>
        <v/>
      </c>
      <c r="Z334" s="4" t="str">
        <f aca="false">IF(Y334='Input - Bookings'!Q930,"OK","Check")</f>
        <v>OK</v>
      </c>
      <c r="AA334" s="4"/>
      <c r="AB334" s="50"/>
      <c r="AC334" s="50"/>
      <c r="AD334" s="4"/>
      <c r="AE334" s="4"/>
      <c r="AF334" s="4"/>
      <c r="AG334" s="54"/>
      <c r="AH334" s="54"/>
      <c r="AI334" s="4"/>
      <c r="AJ334" s="4"/>
      <c r="AK334" s="4"/>
      <c r="AL334" s="4"/>
      <c r="AM334" s="4"/>
      <c r="AN334" s="49"/>
      <c r="AO334" s="50"/>
      <c r="AP334" s="50"/>
      <c r="AQ334" s="50"/>
      <c r="AR334" s="4"/>
      <c r="AS334" s="4"/>
    </row>
    <row r="335" customFormat="false" ht="12.75" hidden="false" customHeight="true" outlineLevel="0" collapsed="false">
      <c r="A335" s="33"/>
      <c r="B335" s="34"/>
      <c r="C335" s="34"/>
      <c r="D335" s="35"/>
      <c r="E335" s="35"/>
      <c r="F335" s="35"/>
      <c r="G335" s="35"/>
      <c r="H335" s="35"/>
      <c r="I335" s="35"/>
      <c r="J335" s="36"/>
      <c r="K335" s="6"/>
      <c r="L335" s="5"/>
      <c r="M335" s="5"/>
      <c r="N335" s="37"/>
      <c r="O335" s="38"/>
      <c r="P335" s="39" t="n">
        <f aca="false">IFERROR(IF(OR(B335&amp;C335="PAU",B335&amp;C335="AIN"),VLOOKUP(B335&amp;C335&amp;G335,#REF!,8,0),VLOOKUP(B335&amp;G335,#REF!,8,0)),0)</f>
        <v>0</v>
      </c>
      <c r="Q335" s="39" t="n">
        <f aca="false">N335-P335</f>
        <v>0</v>
      </c>
      <c r="R335" s="40" t="str">
        <f aca="false">IF(Q335&gt;=0%,"AOP",IF(Q335&gt;=-2%,"GM",IF(Q335&gt;=-6%,"MD","VP")))</f>
        <v>AOP</v>
      </c>
      <c r="S335" s="41" t="n">
        <f aca="false">K335*M335*(N335-P335)</f>
        <v>0</v>
      </c>
      <c r="T335" s="42" t="e">
        <f aca="false">IF(I335="USD",S335,S335/#REF!)</f>
        <v>#VALUE!</v>
      </c>
      <c r="U335" s="5" t="e">
        <f aca="false">IF(I335="USD",M335,M335/#REF!)</f>
        <v>#VALUE!</v>
      </c>
      <c r="V335" s="4"/>
      <c r="W335" s="4"/>
      <c r="X335" s="4"/>
      <c r="Y335" s="4" t="str">
        <f aca="false">B335&amp;C335&amp;F335&amp;H335</f>
        <v/>
      </c>
      <c r="Z335" s="4" t="str">
        <f aca="false">IF(Y335='Input - Bookings'!Q931,"OK","Check")</f>
        <v>OK</v>
      </c>
      <c r="AA335" s="4"/>
      <c r="AB335" s="50"/>
      <c r="AC335" s="50"/>
      <c r="AD335" s="4"/>
      <c r="AE335" s="4"/>
      <c r="AF335" s="4"/>
      <c r="AG335" s="54"/>
      <c r="AH335" s="54"/>
      <c r="AI335" s="4"/>
      <c r="AJ335" s="4"/>
      <c r="AK335" s="4"/>
      <c r="AL335" s="4"/>
      <c r="AM335" s="4"/>
      <c r="AN335" s="49"/>
      <c r="AO335" s="50"/>
      <c r="AP335" s="50"/>
      <c r="AQ335" s="50"/>
      <c r="AR335" s="4"/>
      <c r="AS335" s="4"/>
    </row>
    <row r="336" customFormat="false" ht="12.75" hidden="false" customHeight="true" outlineLevel="0" collapsed="false">
      <c r="A336" s="33"/>
      <c r="B336" s="34"/>
      <c r="C336" s="34"/>
      <c r="D336" s="35"/>
      <c r="E336" s="35"/>
      <c r="F336" s="35"/>
      <c r="G336" s="35"/>
      <c r="H336" s="35"/>
      <c r="I336" s="35"/>
      <c r="J336" s="36"/>
      <c r="K336" s="6"/>
      <c r="L336" s="5"/>
      <c r="M336" s="5"/>
      <c r="N336" s="37"/>
      <c r="O336" s="38"/>
      <c r="P336" s="39" t="n">
        <f aca="false">IFERROR(IF(OR(B336&amp;C336="PAU",B336&amp;C336="AIN"),VLOOKUP(B336&amp;C336&amp;G336,#REF!,8,0),VLOOKUP(B336&amp;G336,#REF!,8,0)),0)</f>
        <v>0</v>
      </c>
      <c r="Q336" s="39" t="n">
        <f aca="false">N336-P336</f>
        <v>0</v>
      </c>
      <c r="R336" s="40" t="str">
        <f aca="false">IF(Q336&gt;=0%,"AOP",IF(Q336&gt;=-2%,"GM",IF(Q336&gt;=-6%,"MD","VP")))</f>
        <v>AOP</v>
      </c>
      <c r="S336" s="41" t="n">
        <f aca="false">K336*M336*(N336-P336)</f>
        <v>0</v>
      </c>
      <c r="T336" s="42" t="e">
        <f aca="false">IF(I336="USD",S336,S336/#REF!)</f>
        <v>#VALUE!</v>
      </c>
      <c r="U336" s="5" t="e">
        <f aca="false">IF(I336="USD",M336,M336/#REF!)</f>
        <v>#VALUE!</v>
      </c>
      <c r="V336" s="4"/>
      <c r="W336" s="4"/>
      <c r="X336" s="4"/>
      <c r="Y336" s="4" t="str">
        <f aca="false">B336&amp;C336&amp;F336&amp;H336</f>
        <v/>
      </c>
      <c r="Z336" s="4" t="str">
        <f aca="false">IF(Y336='Input - Bookings'!Q932,"OK","Check")</f>
        <v>OK</v>
      </c>
      <c r="AA336" s="4"/>
      <c r="AB336" s="50"/>
      <c r="AC336" s="50"/>
      <c r="AD336" s="4"/>
      <c r="AE336" s="4"/>
      <c r="AF336" s="4"/>
      <c r="AG336" s="54"/>
      <c r="AH336" s="54"/>
      <c r="AI336" s="4"/>
      <c r="AJ336" s="4"/>
      <c r="AK336" s="4"/>
      <c r="AL336" s="4"/>
      <c r="AM336" s="4"/>
      <c r="AN336" s="49"/>
      <c r="AO336" s="50"/>
      <c r="AP336" s="50"/>
      <c r="AQ336" s="50"/>
      <c r="AR336" s="4"/>
      <c r="AS336" s="4"/>
    </row>
    <row r="337" customFormat="false" ht="12.75" hidden="false" customHeight="true" outlineLevel="0" collapsed="false">
      <c r="A337" s="33"/>
      <c r="B337" s="34"/>
      <c r="C337" s="34"/>
      <c r="D337" s="35"/>
      <c r="E337" s="35"/>
      <c r="F337" s="35"/>
      <c r="G337" s="35"/>
      <c r="H337" s="35"/>
      <c r="I337" s="35"/>
      <c r="J337" s="36"/>
      <c r="K337" s="6"/>
      <c r="L337" s="5"/>
      <c r="M337" s="5"/>
      <c r="N337" s="37"/>
      <c r="O337" s="38"/>
      <c r="P337" s="39" t="n">
        <f aca="false">IFERROR(IF(OR(B337&amp;C337="PAU",B337&amp;C337="AIN"),VLOOKUP(B337&amp;C337&amp;G337,#REF!,8,0),VLOOKUP(B337&amp;G337,#REF!,8,0)),0)</f>
        <v>0</v>
      </c>
      <c r="Q337" s="39" t="n">
        <f aca="false">N337-P337</f>
        <v>0</v>
      </c>
      <c r="R337" s="40" t="str">
        <f aca="false">IF(Q337&gt;=0%,"AOP",IF(Q337&gt;=-2%,"GM",IF(Q337&gt;=-6%,"MD","VP")))</f>
        <v>AOP</v>
      </c>
      <c r="S337" s="41" t="n">
        <f aca="false">K337*M337*(N337-P337)</f>
        <v>0</v>
      </c>
      <c r="T337" s="42" t="e">
        <f aca="false">IF(I337="USD",S337,S337/#REF!)</f>
        <v>#VALUE!</v>
      </c>
      <c r="U337" s="5" t="e">
        <f aca="false">IF(I337="USD",M337,M337/#REF!)</f>
        <v>#VALUE!</v>
      </c>
      <c r="V337" s="4"/>
      <c r="W337" s="4"/>
      <c r="X337" s="4"/>
      <c r="Y337" s="4" t="str">
        <f aca="false">B337&amp;C337&amp;F337&amp;H337</f>
        <v/>
      </c>
      <c r="Z337" s="4" t="str">
        <f aca="false">IF(Y337='Input - Bookings'!Q933,"OK","Check")</f>
        <v>OK</v>
      </c>
      <c r="AA337" s="4"/>
      <c r="AB337" s="50"/>
      <c r="AC337" s="50"/>
      <c r="AD337" s="4"/>
      <c r="AE337" s="4"/>
      <c r="AF337" s="4"/>
      <c r="AG337" s="54"/>
      <c r="AH337" s="54"/>
      <c r="AI337" s="4"/>
      <c r="AJ337" s="4"/>
      <c r="AK337" s="4"/>
      <c r="AL337" s="4"/>
      <c r="AM337" s="4"/>
      <c r="AN337" s="49"/>
      <c r="AO337" s="50"/>
      <c r="AP337" s="50"/>
      <c r="AQ337" s="50"/>
      <c r="AR337" s="4"/>
      <c r="AS337" s="4"/>
    </row>
    <row r="338" customFormat="false" ht="12.75" hidden="false" customHeight="true" outlineLevel="0" collapsed="false">
      <c r="A338" s="33"/>
      <c r="B338" s="34"/>
      <c r="C338" s="34"/>
      <c r="D338" s="35"/>
      <c r="E338" s="35"/>
      <c r="F338" s="35"/>
      <c r="G338" s="35"/>
      <c r="H338" s="35"/>
      <c r="I338" s="35"/>
      <c r="J338" s="36"/>
      <c r="K338" s="6"/>
      <c r="L338" s="5"/>
      <c r="M338" s="5"/>
      <c r="N338" s="37"/>
      <c r="O338" s="38"/>
      <c r="P338" s="39" t="n">
        <f aca="false">IFERROR(IF(OR(B338&amp;C338="PAU",B338&amp;C338="AIN"),VLOOKUP(B338&amp;C338&amp;G338,#REF!,8,0),VLOOKUP(B338&amp;G338,#REF!,8,0)),0)</f>
        <v>0</v>
      </c>
      <c r="Q338" s="39" t="n">
        <f aca="false">N338-P338</f>
        <v>0</v>
      </c>
      <c r="R338" s="40" t="str">
        <f aca="false">IF(Q338&gt;=0%,"AOP",IF(Q338&gt;=-2%,"GM",IF(Q338&gt;=-6%,"MD","VP")))</f>
        <v>AOP</v>
      </c>
      <c r="S338" s="41" t="n">
        <f aca="false">K338*M338*(N338-P338)</f>
        <v>0</v>
      </c>
      <c r="T338" s="42" t="e">
        <f aca="false">IF(I338="USD",S338,S338/#REF!)</f>
        <v>#VALUE!</v>
      </c>
      <c r="U338" s="5" t="e">
        <f aca="false">IF(I338="USD",M338,M338/#REF!)</f>
        <v>#VALUE!</v>
      </c>
      <c r="V338" s="4"/>
      <c r="W338" s="4"/>
      <c r="X338" s="4"/>
      <c r="Y338" s="4" t="str">
        <f aca="false">B338&amp;C338&amp;F338&amp;H338</f>
        <v/>
      </c>
      <c r="Z338" s="4" t="str">
        <f aca="false">IF(Y338='Input - Bookings'!Q934,"OK","Check")</f>
        <v>OK</v>
      </c>
      <c r="AA338" s="4"/>
      <c r="AB338" s="50"/>
      <c r="AC338" s="50"/>
      <c r="AD338" s="4"/>
      <c r="AE338" s="4"/>
      <c r="AF338" s="4"/>
      <c r="AG338" s="54"/>
      <c r="AH338" s="54"/>
      <c r="AI338" s="4"/>
      <c r="AJ338" s="4"/>
      <c r="AK338" s="4"/>
      <c r="AL338" s="4"/>
      <c r="AM338" s="4"/>
      <c r="AN338" s="49"/>
      <c r="AO338" s="50"/>
      <c r="AP338" s="50"/>
      <c r="AQ338" s="50"/>
      <c r="AR338" s="4"/>
      <c r="AS338" s="4"/>
    </row>
    <row r="339" customFormat="false" ht="12.75" hidden="false" customHeight="true" outlineLevel="0" collapsed="false">
      <c r="A339" s="33"/>
      <c r="B339" s="34"/>
      <c r="C339" s="34"/>
      <c r="D339" s="35"/>
      <c r="E339" s="35"/>
      <c r="F339" s="35"/>
      <c r="G339" s="35"/>
      <c r="H339" s="35"/>
      <c r="I339" s="35"/>
      <c r="J339" s="36"/>
      <c r="K339" s="6"/>
      <c r="L339" s="5"/>
      <c r="M339" s="5"/>
      <c r="N339" s="37"/>
      <c r="O339" s="38"/>
      <c r="P339" s="39" t="n">
        <f aca="false">IFERROR(IF(OR(B339&amp;C339="PAU",B339&amp;C339="AIN"),VLOOKUP(B339&amp;C339&amp;G339,#REF!,8,0),VLOOKUP(B339&amp;G339,#REF!,8,0)),0)</f>
        <v>0</v>
      </c>
      <c r="Q339" s="39" t="n">
        <f aca="false">N339-P339</f>
        <v>0</v>
      </c>
      <c r="R339" s="40" t="str">
        <f aca="false">IF(Q339&gt;=0%,"AOP",IF(Q339&gt;=-2%,"GM",IF(Q339&gt;=-6%,"MD","VP")))</f>
        <v>AOP</v>
      </c>
      <c r="S339" s="41" t="n">
        <f aca="false">K339*M339*(N339-P339)</f>
        <v>0</v>
      </c>
      <c r="T339" s="42" t="e">
        <f aca="false">IF(I339="USD",S339,S339/#REF!)</f>
        <v>#VALUE!</v>
      </c>
      <c r="U339" s="5" t="e">
        <f aca="false">IF(I339="USD",M339,M339/#REF!)</f>
        <v>#VALUE!</v>
      </c>
      <c r="V339" s="4"/>
      <c r="W339" s="4"/>
      <c r="X339" s="4"/>
      <c r="Y339" s="4" t="str">
        <f aca="false">B339&amp;C339&amp;F339&amp;H339</f>
        <v/>
      </c>
      <c r="Z339" s="4" t="str">
        <f aca="false">IF(Y339='Input - Bookings'!Q935,"OK","Check")</f>
        <v>OK</v>
      </c>
      <c r="AA339" s="4"/>
      <c r="AB339" s="50"/>
      <c r="AC339" s="50"/>
      <c r="AD339" s="4"/>
      <c r="AE339" s="4"/>
      <c r="AF339" s="4"/>
      <c r="AG339" s="54"/>
      <c r="AH339" s="54"/>
      <c r="AI339" s="4"/>
      <c r="AJ339" s="4"/>
      <c r="AK339" s="4"/>
      <c r="AL339" s="4"/>
      <c r="AM339" s="4"/>
      <c r="AN339" s="49"/>
      <c r="AO339" s="50"/>
      <c r="AP339" s="50"/>
      <c r="AQ339" s="50"/>
      <c r="AR339" s="4"/>
      <c r="AS339" s="4"/>
    </row>
    <row r="340" customFormat="false" ht="12.75" hidden="false" customHeight="true" outlineLevel="0" collapsed="false">
      <c r="A340" s="33"/>
      <c r="B340" s="34"/>
      <c r="C340" s="34"/>
      <c r="D340" s="35"/>
      <c r="E340" s="35"/>
      <c r="F340" s="35"/>
      <c r="G340" s="35"/>
      <c r="H340" s="35"/>
      <c r="I340" s="35"/>
      <c r="J340" s="36"/>
      <c r="K340" s="6"/>
      <c r="L340" s="5"/>
      <c r="M340" s="5"/>
      <c r="N340" s="37"/>
      <c r="O340" s="38"/>
      <c r="P340" s="39" t="n">
        <f aca="false">IFERROR(IF(OR(B340&amp;C340="PAU",B340&amp;C340="AIN"),VLOOKUP(B340&amp;C340&amp;G340,#REF!,8,0),VLOOKUP(B340&amp;G340,#REF!,8,0)),0)</f>
        <v>0</v>
      </c>
      <c r="Q340" s="39" t="n">
        <f aca="false">N340-P340</f>
        <v>0</v>
      </c>
      <c r="R340" s="40" t="str">
        <f aca="false">IF(Q340&gt;=0%,"AOP",IF(Q340&gt;=-2%,"GM",IF(Q340&gt;=-6%,"MD","VP")))</f>
        <v>AOP</v>
      </c>
      <c r="S340" s="41" t="n">
        <f aca="false">K340*M340*(N340-P340)</f>
        <v>0</v>
      </c>
      <c r="T340" s="42" t="e">
        <f aca="false">IF(I340="USD",S340,S340/#REF!)</f>
        <v>#VALUE!</v>
      </c>
      <c r="U340" s="5" t="e">
        <f aca="false">IF(I340="USD",M340,M340/#REF!)</f>
        <v>#VALUE!</v>
      </c>
      <c r="V340" s="4"/>
      <c r="W340" s="4"/>
      <c r="X340" s="4"/>
      <c r="Y340" s="4" t="str">
        <f aca="false">B340&amp;C340&amp;F340&amp;H340</f>
        <v/>
      </c>
      <c r="Z340" s="4" t="str">
        <f aca="false">IF(Y340='Input - Bookings'!Q936,"OK","Check")</f>
        <v>OK</v>
      </c>
      <c r="AA340" s="4"/>
      <c r="AB340" s="50"/>
      <c r="AC340" s="50"/>
      <c r="AD340" s="4"/>
      <c r="AE340" s="4"/>
      <c r="AF340" s="4"/>
      <c r="AG340" s="54"/>
      <c r="AH340" s="54"/>
      <c r="AI340" s="4"/>
      <c r="AJ340" s="4"/>
      <c r="AK340" s="4"/>
      <c r="AL340" s="4"/>
      <c r="AM340" s="4"/>
      <c r="AN340" s="49"/>
      <c r="AO340" s="50"/>
      <c r="AP340" s="50"/>
      <c r="AQ340" s="50"/>
      <c r="AR340" s="4"/>
      <c r="AS340" s="4"/>
    </row>
    <row r="341" customFormat="false" ht="12.75" hidden="false" customHeight="true" outlineLevel="0" collapsed="false">
      <c r="A341" s="33"/>
      <c r="B341" s="34"/>
      <c r="C341" s="34"/>
      <c r="D341" s="35"/>
      <c r="E341" s="35"/>
      <c r="F341" s="35"/>
      <c r="G341" s="35"/>
      <c r="H341" s="35"/>
      <c r="I341" s="35"/>
      <c r="J341" s="36"/>
      <c r="K341" s="6"/>
      <c r="L341" s="5"/>
      <c r="M341" s="5"/>
      <c r="N341" s="37"/>
      <c r="O341" s="38"/>
      <c r="P341" s="39" t="n">
        <f aca="false">IFERROR(IF(OR(B341&amp;C341="PAU",B341&amp;C341="AIN"),VLOOKUP(B341&amp;C341&amp;G341,#REF!,8,0),VLOOKUP(B341&amp;G341,#REF!,8,0)),0)</f>
        <v>0</v>
      </c>
      <c r="Q341" s="39" t="n">
        <f aca="false">N341-P341</f>
        <v>0</v>
      </c>
      <c r="R341" s="40" t="str">
        <f aca="false">IF(Q341&gt;=0%,"AOP",IF(Q341&gt;=-2%,"GM",IF(Q341&gt;=-6%,"MD","VP")))</f>
        <v>AOP</v>
      </c>
      <c r="S341" s="41" t="n">
        <f aca="false">K341*M341*(N341-P341)</f>
        <v>0</v>
      </c>
      <c r="T341" s="42" t="e">
        <f aca="false">IF(I341="USD",S341,S341/#REF!)</f>
        <v>#VALUE!</v>
      </c>
      <c r="U341" s="5" t="e">
        <f aca="false">IF(I341="USD",M341,M341/#REF!)</f>
        <v>#VALUE!</v>
      </c>
      <c r="V341" s="4"/>
      <c r="W341" s="4"/>
      <c r="X341" s="4"/>
      <c r="Y341" s="4" t="str">
        <f aca="false">B341&amp;C341&amp;F341&amp;H341</f>
        <v/>
      </c>
      <c r="Z341" s="4" t="str">
        <f aca="false">IF(Y341='Input - Bookings'!Q937,"OK","Check")</f>
        <v>OK</v>
      </c>
      <c r="AA341" s="4"/>
      <c r="AB341" s="50"/>
      <c r="AC341" s="50"/>
      <c r="AD341" s="4"/>
      <c r="AE341" s="4"/>
      <c r="AF341" s="4"/>
      <c r="AG341" s="54"/>
      <c r="AH341" s="54"/>
      <c r="AI341" s="4"/>
      <c r="AJ341" s="4"/>
      <c r="AK341" s="4"/>
      <c r="AL341" s="4"/>
      <c r="AM341" s="4"/>
      <c r="AN341" s="49"/>
      <c r="AO341" s="50"/>
      <c r="AP341" s="50"/>
      <c r="AQ341" s="50"/>
      <c r="AR341" s="4"/>
      <c r="AS341" s="4"/>
    </row>
    <row r="342" customFormat="false" ht="12.75" hidden="false" customHeight="true" outlineLevel="0" collapsed="false">
      <c r="A342" s="33"/>
      <c r="B342" s="34"/>
      <c r="C342" s="34"/>
      <c r="D342" s="35"/>
      <c r="E342" s="35"/>
      <c r="F342" s="35"/>
      <c r="G342" s="35"/>
      <c r="H342" s="35"/>
      <c r="I342" s="35"/>
      <c r="J342" s="36"/>
      <c r="K342" s="6"/>
      <c r="L342" s="5"/>
      <c r="M342" s="5"/>
      <c r="N342" s="37"/>
      <c r="O342" s="38"/>
      <c r="P342" s="39" t="n">
        <f aca="false">IFERROR(IF(OR(B342&amp;C342="PAU",B342&amp;C342="AIN"),VLOOKUP(B342&amp;C342&amp;G342,#REF!,8,0),VLOOKUP(B342&amp;G342,#REF!,8,0)),0)</f>
        <v>0</v>
      </c>
      <c r="Q342" s="39" t="n">
        <f aca="false">N342-P342</f>
        <v>0</v>
      </c>
      <c r="R342" s="40" t="str">
        <f aca="false">IF(Q342&gt;=0%,"AOP",IF(Q342&gt;=-2%,"GM",IF(Q342&gt;=-6%,"MD","VP")))</f>
        <v>AOP</v>
      </c>
      <c r="S342" s="41" t="n">
        <f aca="false">K342*M342*(N342-P342)</f>
        <v>0</v>
      </c>
      <c r="T342" s="42" t="e">
        <f aca="false">IF(I342="USD",S342,S342/#REF!)</f>
        <v>#VALUE!</v>
      </c>
      <c r="U342" s="5" t="e">
        <f aca="false">IF(I342="USD",M342,M342/#REF!)</f>
        <v>#VALUE!</v>
      </c>
      <c r="V342" s="4"/>
      <c r="W342" s="4"/>
      <c r="X342" s="4"/>
      <c r="Y342" s="4" t="str">
        <f aca="false">B342&amp;C342&amp;F342&amp;H342</f>
        <v/>
      </c>
      <c r="Z342" s="4" t="str">
        <f aca="false">IF(Y342='Input - Bookings'!Q938,"OK","Check")</f>
        <v>OK</v>
      </c>
      <c r="AA342" s="4"/>
      <c r="AB342" s="50"/>
      <c r="AC342" s="50"/>
      <c r="AD342" s="4"/>
      <c r="AE342" s="4"/>
      <c r="AF342" s="4"/>
      <c r="AG342" s="54"/>
      <c r="AH342" s="54"/>
      <c r="AI342" s="4"/>
      <c r="AJ342" s="4"/>
      <c r="AK342" s="4"/>
      <c r="AL342" s="4"/>
      <c r="AM342" s="4"/>
      <c r="AN342" s="49"/>
      <c r="AO342" s="50"/>
      <c r="AP342" s="50"/>
      <c r="AQ342" s="50"/>
      <c r="AR342" s="4"/>
      <c r="AS342" s="4"/>
    </row>
    <row r="343" customFormat="false" ht="12.75" hidden="false" customHeight="true" outlineLevel="0" collapsed="false">
      <c r="A343" s="33"/>
      <c r="B343" s="34"/>
      <c r="C343" s="34"/>
      <c r="D343" s="35"/>
      <c r="E343" s="35"/>
      <c r="F343" s="35"/>
      <c r="G343" s="35"/>
      <c r="H343" s="35"/>
      <c r="I343" s="35"/>
      <c r="J343" s="36"/>
      <c r="K343" s="6"/>
      <c r="L343" s="5"/>
      <c r="M343" s="5"/>
      <c r="N343" s="37"/>
      <c r="O343" s="38"/>
      <c r="P343" s="39" t="n">
        <f aca="false">IFERROR(IF(OR(B343&amp;C343="PAU",B343&amp;C343="AIN"),VLOOKUP(B343&amp;C343&amp;G343,#REF!,8,0),VLOOKUP(B343&amp;G343,#REF!,8,0)),0)</f>
        <v>0</v>
      </c>
      <c r="Q343" s="39" t="n">
        <f aca="false">N343-P343</f>
        <v>0</v>
      </c>
      <c r="R343" s="40" t="str">
        <f aca="false">IF(Q343&gt;=0%,"AOP",IF(Q343&gt;=-2%,"GM",IF(Q343&gt;=-6%,"MD","VP")))</f>
        <v>AOP</v>
      </c>
      <c r="S343" s="41" t="n">
        <f aca="false">K343*M343*(N343-P343)</f>
        <v>0</v>
      </c>
      <c r="T343" s="42" t="e">
        <f aca="false">IF(I343="USD",S343,S343/#REF!)</f>
        <v>#VALUE!</v>
      </c>
      <c r="U343" s="5" t="e">
        <f aca="false">IF(I343="USD",M343,M343/#REF!)</f>
        <v>#VALUE!</v>
      </c>
      <c r="V343" s="4"/>
      <c r="W343" s="4"/>
      <c r="X343" s="4"/>
      <c r="Y343" s="4" t="str">
        <f aca="false">B343&amp;C343&amp;F343&amp;H343</f>
        <v/>
      </c>
      <c r="Z343" s="4" t="str">
        <f aca="false">IF(Y343='Input - Bookings'!Q939,"OK","Check")</f>
        <v>OK</v>
      </c>
      <c r="AA343" s="4"/>
      <c r="AB343" s="50"/>
      <c r="AC343" s="50"/>
      <c r="AD343" s="4"/>
      <c r="AE343" s="4"/>
      <c r="AF343" s="4"/>
      <c r="AG343" s="54"/>
      <c r="AH343" s="54"/>
      <c r="AI343" s="4"/>
      <c r="AJ343" s="4"/>
      <c r="AK343" s="4"/>
      <c r="AL343" s="4"/>
      <c r="AM343" s="4"/>
      <c r="AN343" s="49"/>
      <c r="AO343" s="50"/>
      <c r="AP343" s="50"/>
      <c r="AQ343" s="50"/>
      <c r="AR343" s="4"/>
      <c r="AS343" s="4"/>
    </row>
    <row r="344" customFormat="false" ht="12.75" hidden="false" customHeight="true" outlineLevel="0" collapsed="false">
      <c r="A344" s="33"/>
      <c r="B344" s="34"/>
      <c r="C344" s="34"/>
      <c r="D344" s="35"/>
      <c r="E344" s="35"/>
      <c r="F344" s="35"/>
      <c r="G344" s="35"/>
      <c r="H344" s="35"/>
      <c r="I344" s="35"/>
      <c r="J344" s="36"/>
      <c r="K344" s="6"/>
      <c r="L344" s="5"/>
      <c r="M344" s="5"/>
      <c r="N344" s="37"/>
      <c r="O344" s="38"/>
      <c r="P344" s="39" t="n">
        <f aca="false">IFERROR(IF(OR(B344&amp;C344="PAU",B344&amp;C344="AIN"),VLOOKUP(B344&amp;C344&amp;G344,#REF!,8,0),VLOOKUP(B344&amp;G344,#REF!,8,0)),0)</f>
        <v>0</v>
      </c>
      <c r="Q344" s="39" t="n">
        <f aca="false">N344-P344</f>
        <v>0</v>
      </c>
      <c r="R344" s="40" t="str">
        <f aca="false">IF(Q344&gt;=0%,"AOP",IF(Q344&gt;=-2%,"GM",IF(Q344&gt;=-6%,"MD","VP")))</f>
        <v>AOP</v>
      </c>
      <c r="S344" s="41" t="n">
        <f aca="false">K344*M344*(N344-P344)</f>
        <v>0</v>
      </c>
      <c r="T344" s="42" t="e">
        <f aca="false">IF(I344="USD",S344,S344/#REF!)</f>
        <v>#VALUE!</v>
      </c>
      <c r="U344" s="5" t="e">
        <f aca="false">IF(I344="USD",M344,M344/#REF!)</f>
        <v>#VALUE!</v>
      </c>
      <c r="V344" s="4"/>
      <c r="W344" s="4"/>
      <c r="X344" s="4"/>
      <c r="Y344" s="4" t="str">
        <f aca="false">B344&amp;C344&amp;F344&amp;H344</f>
        <v/>
      </c>
      <c r="Z344" s="4" t="str">
        <f aca="false">IF(Y344='Input - Bookings'!Q940,"OK","Check")</f>
        <v>OK</v>
      </c>
      <c r="AA344" s="4"/>
      <c r="AB344" s="50"/>
      <c r="AC344" s="50"/>
      <c r="AD344" s="4"/>
      <c r="AE344" s="4"/>
      <c r="AF344" s="4"/>
      <c r="AG344" s="54"/>
      <c r="AH344" s="54"/>
      <c r="AI344" s="4"/>
      <c r="AJ344" s="4"/>
      <c r="AK344" s="4"/>
      <c r="AL344" s="4"/>
      <c r="AM344" s="4"/>
      <c r="AN344" s="49"/>
      <c r="AO344" s="50"/>
      <c r="AP344" s="50"/>
      <c r="AQ344" s="50"/>
      <c r="AR344" s="4"/>
      <c r="AS344" s="4"/>
    </row>
    <row r="345" customFormat="false" ht="12.75" hidden="false" customHeight="true" outlineLevel="0" collapsed="false">
      <c r="A345" s="33"/>
      <c r="B345" s="34"/>
      <c r="C345" s="34"/>
      <c r="D345" s="35"/>
      <c r="E345" s="35"/>
      <c r="F345" s="35"/>
      <c r="G345" s="35"/>
      <c r="H345" s="35"/>
      <c r="I345" s="35"/>
      <c r="J345" s="36"/>
      <c r="K345" s="6"/>
      <c r="L345" s="5"/>
      <c r="M345" s="5"/>
      <c r="N345" s="37"/>
      <c r="O345" s="38"/>
      <c r="P345" s="39" t="n">
        <f aca="false">IFERROR(IF(OR(B345&amp;C345="PAU",B345&amp;C345="AIN"),VLOOKUP(B345&amp;C345&amp;G345,#REF!,8,0),VLOOKUP(B345&amp;G345,#REF!,8,0)),0)</f>
        <v>0</v>
      </c>
      <c r="Q345" s="39" t="n">
        <f aca="false">N345-P345</f>
        <v>0</v>
      </c>
      <c r="R345" s="40" t="str">
        <f aca="false">IF(Q345&gt;=0%,"AOP",IF(Q345&gt;=-2%,"GM",IF(Q345&gt;=-6%,"MD","VP")))</f>
        <v>AOP</v>
      </c>
      <c r="S345" s="41" t="n">
        <f aca="false">K345*M345*(N345-P345)</f>
        <v>0</v>
      </c>
      <c r="T345" s="42" t="e">
        <f aca="false">IF(I345="USD",S345,S345/#REF!)</f>
        <v>#VALUE!</v>
      </c>
      <c r="U345" s="5" t="e">
        <f aca="false">IF(I345="USD",M345,M345/#REF!)</f>
        <v>#VALUE!</v>
      </c>
      <c r="V345" s="4"/>
      <c r="W345" s="4"/>
      <c r="X345" s="4"/>
      <c r="Y345" s="4" t="str">
        <f aca="false">B345&amp;C345&amp;F345&amp;H345</f>
        <v/>
      </c>
      <c r="Z345" s="4" t="str">
        <f aca="false">IF(Y345='Input - Bookings'!Q941,"OK","Check")</f>
        <v>OK</v>
      </c>
      <c r="AA345" s="4"/>
      <c r="AB345" s="50"/>
      <c r="AC345" s="50"/>
      <c r="AD345" s="4"/>
      <c r="AE345" s="4"/>
      <c r="AF345" s="4"/>
      <c r="AG345" s="54"/>
      <c r="AH345" s="54"/>
      <c r="AI345" s="4"/>
      <c r="AJ345" s="4"/>
      <c r="AK345" s="4"/>
      <c r="AL345" s="4"/>
      <c r="AM345" s="4"/>
      <c r="AN345" s="49"/>
      <c r="AO345" s="50"/>
      <c r="AP345" s="50"/>
      <c r="AQ345" s="50"/>
      <c r="AR345" s="4"/>
      <c r="AS345" s="4"/>
    </row>
    <row r="346" customFormat="false" ht="12.75" hidden="false" customHeight="true" outlineLevel="0" collapsed="false">
      <c r="A346" s="33"/>
      <c r="B346" s="34"/>
      <c r="C346" s="34"/>
      <c r="D346" s="35"/>
      <c r="E346" s="35"/>
      <c r="F346" s="35"/>
      <c r="G346" s="35"/>
      <c r="H346" s="35"/>
      <c r="I346" s="35"/>
      <c r="J346" s="36"/>
      <c r="K346" s="6"/>
      <c r="L346" s="5"/>
      <c r="M346" s="5"/>
      <c r="N346" s="37"/>
      <c r="O346" s="38"/>
      <c r="P346" s="39" t="n">
        <f aca="false">IFERROR(IF(OR(B346&amp;C346="PAU",B346&amp;C346="AIN"),VLOOKUP(B346&amp;C346&amp;G346,#REF!,8,0),VLOOKUP(B346&amp;G346,#REF!,8,0)),0)</f>
        <v>0</v>
      </c>
      <c r="Q346" s="39" t="n">
        <f aca="false">N346-P346</f>
        <v>0</v>
      </c>
      <c r="R346" s="40" t="str">
        <f aca="false">IF(Q346&gt;=0%,"AOP",IF(Q346&gt;=-2%,"GM",IF(Q346&gt;=-6%,"MD","VP")))</f>
        <v>AOP</v>
      </c>
      <c r="S346" s="41" t="n">
        <f aca="false">K346*M346*(N346-P346)</f>
        <v>0</v>
      </c>
      <c r="T346" s="42" t="e">
        <f aca="false">IF(I346="USD",S346,S346/#REF!)</f>
        <v>#VALUE!</v>
      </c>
      <c r="U346" s="5" t="e">
        <f aca="false">IF(I346="USD",M346,M346/#REF!)</f>
        <v>#VALUE!</v>
      </c>
      <c r="V346" s="4"/>
      <c r="W346" s="4"/>
      <c r="X346" s="4"/>
      <c r="Y346" s="4" t="str">
        <f aca="false">B346&amp;C346&amp;F346&amp;H346</f>
        <v/>
      </c>
      <c r="Z346" s="4" t="str">
        <f aca="false">IF(Y346='Input - Bookings'!Q942,"OK","Check")</f>
        <v>OK</v>
      </c>
      <c r="AA346" s="4"/>
      <c r="AB346" s="50"/>
      <c r="AC346" s="50"/>
      <c r="AD346" s="4"/>
      <c r="AE346" s="4"/>
      <c r="AF346" s="4"/>
      <c r="AG346" s="54"/>
      <c r="AH346" s="54"/>
      <c r="AI346" s="4"/>
      <c r="AJ346" s="4"/>
      <c r="AK346" s="4"/>
      <c r="AL346" s="4"/>
      <c r="AM346" s="4"/>
      <c r="AN346" s="49"/>
      <c r="AO346" s="50"/>
      <c r="AP346" s="50"/>
      <c r="AQ346" s="50"/>
      <c r="AR346" s="4"/>
      <c r="AS346" s="4"/>
    </row>
    <row r="347" customFormat="false" ht="12.75" hidden="false" customHeight="true" outlineLevel="0" collapsed="false">
      <c r="A347" s="33"/>
      <c r="B347" s="34"/>
      <c r="C347" s="34"/>
      <c r="D347" s="35"/>
      <c r="E347" s="35"/>
      <c r="F347" s="35"/>
      <c r="G347" s="35"/>
      <c r="H347" s="35"/>
      <c r="I347" s="35"/>
      <c r="J347" s="36"/>
      <c r="K347" s="6"/>
      <c r="L347" s="5"/>
      <c r="M347" s="5"/>
      <c r="N347" s="37"/>
      <c r="O347" s="38"/>
      <c r="P347" s="39" t="n">
        <f aca="false">IFERROR(IF(OR(B347&amp;C347="PAU",B347&amp;C347="AIN"),VLOOKUP(B347&amp;C347&amp;G347,#REF!,8,0),VLOOKUP(B347&amp;G347,#REF!,8,0)),0)</f>
        <v>0</v>
      </c>
      <c r="Q347" s="39" t="n">
        <f aca="false">N347-P347</f>
        <v>0</v>
      </c>
      <c r="R347" s="40" t="str">
        <f aca="false">IF(Q347&gt;=0%,"AOP",IF(Q347&gt;=-2%,"GM",IF(Q347&gt;=-6%,"MD","VP")))</f>
        <v>AOP</v>
      </c>
      <c r="S347" s="41" t="n">
        <f aca="false">K347*M347*(N347-P347)</f>
        <v>0</v>
      </c>
      <c r="T347" s="42" t="e">
        <f aca="false">IF(I347="USD",S347,S347/#REF!)</f>
        <v>#VALUE!</v>
      </c>
      <c r="U347" s="5" t="e">
        <f aca="false">IF(I347="USD",M347,M347/#REF!)</f>
        <v>#VALUE!</v>
      </c>
      <c r="V347" s="4"/>
      <c r="W347" s="4"/>
      <c r="X347" s="4"/>
      <c r="Y347" s="4" t="str">
        <f aca="false">B347&amp;C347&amp;F347&amp;H347</f>
        <v/>
      </c>
      <c r="Z347" s="4" t="str">
        <f aca="false">IF(Y347='Input - Bookings'!Q943,"OK","Check")</f>
        <v>OK</v>
      </c>
      <c r="AA347" s="4"/>
      <c r="AB347" s="50"/>
      <c r="AC347" s="50"/>
      <c r="AD347" s="4"/>
      <c r="AE347" s="4"/>
      <c r="AF347" s="4"/>
      <c r="AG347" s="54"/>
      <c r="AH347" s="54"/>
      <c r="AI347" s="4"/>
      <c r="AJ347" s="4"/>
      <c r="AK347" s="4"/>
      <c r="AL347" s="4"/>
      <c r="AM347" s="4"/>
      <c r="AN347" s="49"/>
      <c r="AO347" s="50"/>
      <c r="AP347" s="50"/>
      <c r="AQ347" s="50"/>
      <c r="AR347" s="4"/>
      <c r="AS347" s="4"/>
    </row>
    <row r="348" customFormat="false" ht="12.75" hidden="false" customHeight="true" outlineLevel="0" collapsed="false">
      <c r="A348" s="33"/>
      <c r="B348" s="34"/>
      <c r="C348" s="34"/>
      <c r="D348" s="35"/>
      <c r="E348" s="35"/>
      <c r="F348" s="35"/>
      <c r="G348" s="35"/>
      <c r="H348" s="35"/>
      <c r="I348" s="35"/>
      <c r="J348" s="36"/>
      <c r="K348" s="6"/>
      <c r="L348" s="5"/>
      <c r="M348" s="5"/>
      <c r="N348" s="37"/>
      <c r="O348" s="38"/>
      <c r="P348" s="39" t="n">
        <f aca="false">IFERROR(IF(OR(B348&amp;C348="PAU",B348&amp;C348="AIN"),VLOOKUP(B348&amp;C348&amp;G348,#REF!,8,0),VLOOKUP(B348&amp;G348,#REF!,8,0)),0)</f>
        <v>0</v>
      </c>
      <c r="Q348" s="39" t="n">
        <f aca="false">N348-P348</f>
        <v>0</v>
      </c>
      <c r="R348" s="40" t="str">
        <f aca="false">IF(Q348&gt;=0%,"AOP",IF(Q348&gt;=-2%,"GM",IF(Q348&gt;=-6%,"MD","VP")))</f>
        <v>AOP</v>
      </c>
      <c r="S348" s="41" t="n">
        <f aca="false">K348*M348*(N348-P348)</f>
        <v>0</v>
      </c>
      <c r="T348" s="42" t="e">
        <f aca="false">IF(I348="USD",S348,S348/#REF!)</f>
        <v>#VALUE!</v>
      </c>
      <c r="U348" s="5" t="e">
        <f aca="false">IF(I348="USD",M348,M348/#REF!)</f>
        <v>#VALUE!</v>
      </c>
      <c r="V348" s="4"/>
      <c r="W348" s="4"/>
      <c r="X348" s="4"/>
      <c r="Y348" s="4" t="str">
        <f aca="false">B348&amp;C348&amp;F348&amp;H348</f>
        <v/>
      </c>
      <c r="Z348" s="4" t="str">
        <f aca="false">IF(Y348='Input - Bookings'!Q944,"OK","Check")</f>
        <v>OK</v>
      </c>
      <c r="AA348" s="4"/>
      <c r="AB348" s="50"/>
      <c r="AC348" s="50"/>
      <c r="AD348" s="4"/>
      <c r="AE348" s="4"/>
      <c r="AF348" s="4"/>
      <c r="AG348" s="54"/>
      <c r="AH348" s="54"/>
      <c r="AI348" s="4"/>
      <c r="AJ348" s="4"/>
      <c r="AK348" s="4"/>
      <c r="AL348" s="4"/>
      <c r="AM348" s="4"/>
      <c r="AN348" s="49"/>
      <c r="AO348" s="50"/>
      <c r="AP348" s="50"/>
      <c r="AQ348" s="50"/>
      <c r="AR348" s="4"/>
      <c r="AS348" s="4"/>
    </row>
    <row r="349" customFormat="false" ht="12.75" hidden="false" customHeight="true" outlineLevel="0" collapsed="false">
      <c r="A349" s="33"/>
      <c r="B349" s="34"/>
      <c r="C349" s="34"/>
      <c r="D349" s="35"/>
      <c r="E349" s="35"/>
      <c r="F349" s="35"/>
      <c r="G349" s="35"/>
      <c r="H349" s="35"/>
      <c r="I349" s="35"/>
      <c r="J349" s="36"/>
      <c r="K349" s="6"/>
      <c r="L349" s="5"/>
      <c r="M349" s="5"/>
      <c r="N349" s="37"/>
      <c r="O349" s="38"/>
      <c r="P349" s="39" t="n">
        <f aca="false">IFERROR(IF(OR(B349&amp;C349="PAU",B349&amp;C349="AIN"),VLOOKUP(B349&amp;C349&amp;G349,#REF!,8,0),VLOOKUP(B349&amp;G349,#REF!,8,0)),0)</f>
        <v>0</v>
      </c>
      <c r="Q349" s="39" t="n">
        <f aca="false">N349-P349</f>
        <v>0</v>
      </c>
      <c r="R349" s="40" t="str">
        <f aca="false">IF(Q349&gt;=0%,"AOP",IF(Q349&gt;=-2%,"GM",IF(Q349&gt;=-6%,"MD","VP")))</f>
        <v>AOP</v>
      </c>
      <c r="S349" s="41" t="n">
        <f aca="false">K349*M349*(N349-P349)</f>
        <v>0</v>
      </c>
      <c r="T349" s="42" t="e">
        <f aca="false">IF(I349="USD",S349,S349/#REF!)</f>
        <v>#VALUE!</v>
      </c>
      <c r="U349" s="5" t="e">
        <f aca="false">IF(I349="USD",M349,M349/#REF!)</f>
        <v>#VALUE!</v>
      </c>
      <c r="V349" s="4"/>
      <c r="W349" s="4"/>
      <c r="X349" s="4"/>
      <c r="Y349" s="4" t="str">
        <f aca="false">B349&amp;C349&amp;F349&amp;H349</f>
        <v/>
      </c>
      <c r="Z349" s="4" t="str">
        <f aca="false">IF(Y349='Input - Bookings'!Q945,"OK","Check")</f>
        <v>OK</v>
      </c>
      <c r="AA349" s="4"/>
      <c r="AB349" s="50"/>
      <c r="AC349" s="50"/>
      <c r="AD349" s="4"/>
      <c r="AE349" s="4"/>
      <c r="AF349" s="4"/>
      <c r="AG349" s="54"/>
      <c r="AH349" s="54"/>
      <c r="AI349" s="4"/>
      <c r="AJ349" s="4"/>
      <c r="AK349" s="4"/>
      <c r="AL349" s="4"/>
      <c r="AM349" s="4"/>
      <c r="AN349" s="49"/>
      <c r="AO349" s="50"/>
      <c r="AP349" s="50"/>
      <c r="AQ349" s="50"/>
      <c r="AR349" s="4"/>
      <c r="AS349" s="4"/>
    </row>
    <row r="350" customFormat="false" ht="12.75" hidden="false" customHeight="true" outlineLevel="0" collapsed="false">
      <c r="A350" s="33"/>
      <c r="B350" s="34"/>
      <c r="C350" s="34"/>
      <c r="D350" s="35"/>
      <c r="E350" s="35"/>
      <c r="F350" s="35"/>
      <c r="G350" s="35"/>
      <c r="H350" s="35"/>
      <c r="I350" s="35"/>
      <c r="J350" s="36"/>
      <c r="K350" s="6"/>
      <c r="L350" s="5"/>
      <c r="M350" s="5"/>
      <c r="N350" s="37"/>
      <c r="O350" s="38"/>
      <c r="P350" s="39" t="n">
        <f aca="false">IFERROR(IF(OR(B350&amp;C350="PAU",B350&amp;C350="AIN"),VLOOKUP(B350&amp;C350&amp;G350,#REF!,8,0),VLOOKUP(B350&amp;G350,#REF!,8,0)),0)</f>
        <v>0</v>
      </c>
      <c r="Q350" s="39" t="n">
        <f aca="false">N350-P350</f>
        <v>0</v>
      </c>
      <c r="R350" s="40" t="str">
        <f aca="false">IF(Q350&gt;=0%,"AOP",IF(Q350&gt;=-2%,"GM",IF(Q350&gt;=-6%,"MD","VP")))</f>
        <v>AOP</v>
      </c>
      <c r="S350" s="41" t="n">
        <f aca="false">K350*M350*(N350-P350)</f>
        <v>0</v>
      </c>
      <c r="T350" s="42" t="e">
        <f aca="false">IF(I350="USD",S350,S350/#REF!)</f>
        <v>#VALUE!</v>
      </c>
      <c r="U350" s="5" t="e">
        <f aca="false">IF(I350="USD",M350,M350/#REF!)</f>
        <v>#VALUE!</v>
      </c>
      <c r="V350" s="4"/>
      <c r="W350" s="4"/>
      <c r="X350" s="4"/>
      <c r="Y350" s="4" t="str">
        <f aca="false">B350&amp;C350&amp;F350&amp;H350</f>
        <v/>
      </c>
      <c r="Z350" s="4" t="str">
        <f aca="false">IF(Y350='Input - Bookings'!Q946,"OK","Check")</f>
        <v>OK</v>
      </c>
      <c r="AA350" s="4"/>
      <c r="AB350" s="50"/>
      <c r="AC350" s="50"/>
      <c r="AD350" s="4"/>
      <c r="AE350" s="4"/>
      <c r="AF350" s="4"/>
      <c r="AG350" s="54"/>
      <c r="AH350" s="54"/>
      <c r="AI350" s="4"/>
      <c r="AJ350" s="4"/>
      <c r="AK350" s="4"/>
      <c r="AL350" s="4"/>
      <c r="AM350" s="4"/>
      <c r="AN350" s="49"/>
      <c r="AO350" s="50"/>
      <c r="AP350" s="50"/>
      <c r="AQ350" s="50"/>
      <c r="AR350" s="4"/>
      <c r="AS350" s="4"/>
    </row>
    <row r="351" customFormat="false" ht="12.75" hidden="false" customHeight="true" outlineLevel="0" collapsed="false">
      <c r="A351" s="33"/>
      <c r="B351" s="34"/>
      <c r="C351" s="34"/>
      <c r="D351" s="35"/>
      <c r="E351" s="35"/>
      <c r="F351" s="35"/>
      <c r="G351" s="35"/>
      <c r="H351" s="35"/>
      <c r="I351" s="35"/>
      <c r="J351" s="36"/>
      <c r="K351" s="6"/>
      <c r="L351" s="5"/>
      <c r="M351" s="5"/>
      <c r="N351" s="37"/>
      <c r="O351" s="38"/>
      <c r="P351" s="39" t="n">
        <f aca="false">IFERROR(IF(OR(B351&amp;C351="PAU",B351&amp;C351="AIN"),VLOOKUP(B351&amp;C351&amp;G351,#REF!,8,0),VLOOKUP(B351&amp;G351,#REF!,8,0)),0)</f>
        <v>0</v>
      </c>
      <c r="Q351" s="39" t="n">
        <f aca="false">N351-P351</f>
        <v>0</v>
      </c>
      <c r="R351" s="40" t="str">
        <f aca="false">IF(Q351&gt;=0%,"AOP",IF(Q351&gt;=-2%,"GM",IF(Q351&gt;=-6%,"MD","VP")))</f>
        <v>AOP</v>
      </c>
      <c r="S351" s="41" t="n">
        <f aca="false">K351*M351*(N351-P351)</f>
        <v>0</v>
      </c>
      <c r="T351" s="42" t="e">
        <f aca="false">IF(I351="USD",S351,S351/#REF!)</f>
        <v>#VALUE!</v>
      </c>
      <c r="U351" s="5" t="e">
        <f aca="false">IF(I351="USD",M351,M351/#REF!)</f>
        <v>#VALUE!</v>
      </c>
      <c r="V351" s="4"/>
      <c r="W351" s="4"/>
      <c r="X351" s="4"/>
      <c r="Y351" s="4" t="str">
        <f aca="false">B351&amp;C351&amp;F351&amp;H351</f>
        <v/>
      </c>
      <c r="Z351" s="4" t="str">
        <f aca="false">IF(Y351='Input - Bookings'!Q947,"OK","Check")</f>
        <v>OK</v>
      </c>
      <c r="AA351" s="4"/>
      <c r="AB351" s="50"/>
      <c r="AC351" s="50"/>
      <c r="AD351" s="4"/>
      <c r="AE351" s="4"/>
      <c r="AF351" s="4"/>
      <c r="AG351" s="54"/>
      <c r="AH351" s="54"/>
      <c r="AI351" s="4"/>
      <c r="AJ351" s="4"/>
      <c r="AK351" s="4"/>
      <c r="AL351" s="4"/>
      <c r="AM351" s="4"/>
      <c r="AN351" s="49"/>
      <c r="AO351" s="50"/>
      <c r="AP351" s="50"/>
      <c r="AQ351" s="50"/>
      <c r="AR351" s="4"/>
      <c r="AS351" s="4"/>
    </row>
    <row r="352" customFormat="false" ht="12.75" hidden="false" customHeight="true" outlineLevel="0" collapsed="false">
      <c r="A352" s="33"/>
      <c r="B352" s="34"/>
      <c r="C352" s="34"/>
      <c r="D352" s="35"/>
      <c r="E352" s="35"/>
      <c r="F352" s="35"/>
      <c r="G352" s="35"/>
      <c r="H352" s="35"/>
      <c r="I352" s="35"/>
      <c r="J352" s="36"/>
      <c r="K352" s="6"/>
      <c r="L352" s="5"/>
      <c r="M352" s="5"/>
      <c r="N352" s="37"/>
      <c r="O352" s="38"/>
      <c r="P352" s="39" t="n">
        <f aca="false">IFERROR(IF(OR(B352&amp;C352="PAU",B352&amp;C352="AIN"),VLOOKUP(B352&amp;C352&amp;G352,#REF!,8,0),VLOOKUP(B352&amp;G352,#REF!,8,0)),0)</f>
        <v>0</v>
      </c>
      <c r="Q352" s="39" t="n">
        <f aca="false">N352-P352</f>
        <v>0</v>
      </c>
      <c r="R352" s="40" t="str">
        <f aca="false">IF(Q352&gt;=0%,"AOP",IF(Q352&gt;=-2%,"GM",IF(Q352&gt;=-6%,"MD","VP")))</f>
        <v>AOP</v>
      </c>
      <c r="S352" s="41" t="n">
        <f aca="false">K352*M352*(N352-P352)</f>
        <v>0</v>
      </c>
      <c r="T352" s="42" t="e">
        <f aca="false">IF(I352="USD",S352,S352/#REF!)</f>
        <v>#VALUE!</v>
      </c>
      <c r="U352" s="5" t="e">
        <f aca="false">IF(I352="USD",M352,M352/#REF!)</f>
        <v>#VALUE!</v>
      </c>
      <c r="V352" s="4"/>
      <c r="W352" s="4"/>
      <c r="X352" s="4"/>
      <c r="Y352" s="4" t="str">
        <f aca="false">B352&amp;C352&amp;F352&amp;H352</f>
        <v/>
      </c>
      <c r="Z352" s="4" t="str">
        <f aca="false">IF(Y352='Input - Bookings'!Q948,"OK","Check")</f>
        <v>OK</v>
      </c>
      <c r="AA352" s="4"/>
      <c r="AB352" s="50"/>
      <c r="AC352" s="50"/>
      <c r="AD352" s="4"/>
      <c r="AE352" s="4"/>
      <c r="AF352" s="4"/>
      <c r="AG352" s="54"/>
      <c r="AH352" s="54"/>
      <c r="AI352" s="4"/>
      <c r="AJ352" s="4"/>
      <c r="AK352" s="4"/>
      <c r="AL352" s="4"/>
      <c r="AM352" s="4"/>
      <c r="AN352" s="49"/>
      <c r="AO352" s="50"/>
      <c r="AP352" s="50"/>
      <c r="AQ352" s="50"/>
      <c r="AR352" s="4"/>
      <c r="AS352" s="4"/>
    </row>
    <row r="353" customFormat="false" ht="12.75" hidden="false" customHeight="true" outlineLevel="0" collapsed="false">
      <c r="A353" s="33"/>
      <c r="B353" s="34"/>
      <c r="C353" s="34"/>
      <c r="D353" s="35"/>
      <c r="E353" s="35"/>
      <c r="F353" s="35"/>
      <c r="G353" s="35"/>
      <c r="H353" s="35"/>
      <c r="I353" s="35"/>
      <c r="J353" s="36"/>
      <c r="K353" s="6"/>
      <c r="L353" s="5"/>
      <c r="M353" s="5"/>
      <c r="N353" s="37"/>
      <c r="O353" s="38"/>
      <c r="P353" s="39" t="n">
        <f aca="false">IFERROR(IF(OR(B353&amp;C353="PAU",B353&amp;C353="AIN"),VLOOKUP(B353&amp;C353&amp;G353,#REF!,8,0),VLOOKUP(B353&amp;G353,#REF!,8,0)),0)</f>
        <v>0</v>
      </c>
      <c r="Q353" s="39" t="n">
        <f aca="false">N353-P353</f>
        <v>0</v>
      </c>
      <c r="R353" s="40" t="str">
        <f aca="false">IF(Q353&gt;=0%,"AOP",IF(Q353&gt;=-2%,"GM",IF(Q353&gt;=-6%,"MD","VP")))</f>
        <v>AOP</v>
      </c>
      <c r="S353" s="41" t="n">
        <f aca="false">K353*M353*(N353-P353)</f>
        <v>0</v>
      </c>
      <c r="T353" s="42" t="e">
        <f aca="false">IF(I353="USD",S353,S353/#REF!)</f>
        <v>#VALUE!</v>
      </c>
      <c r="U353" s="5" t="e">
        <f aca="false">IF(I353="USD",M353,M353/#REF!)</f>
        <v>#VALUE!</v>
      </c>
      <c r="V353" s="4"/>
      <c r="W353" s="4"/>
      <c r="X353" s="4"/>
      <c r="Y353" s="4" t="str">
        <f aca="false">B353&amp;C353&amp;F353&amp;H353</f>
        <v/>
      </c>
      <c r="Z353" s="4" t="str">
        <f aca="false">IF(Y353='Input - Bookings'!Q949,"OK","Check")</f>
        <v>OK</v>
      </c>
      <c r="AA353" s="4"/>
      <c r="AB353" s="50"/>
      <c r="AC353" s="50"/>
      <c r="AD353" s="4"/>
      <c r="AE353" s="4"/>
      <c r="AF353" s="4"/>
      <c r="AG353" s="54"/>
      <c r="AH353" s="54"/>
      <c r="AI353" s="4"/>
      <c r="AJ353" s="4"/>
      <c r="AK353" s="4"/>
      <c r="AL353" s="4"/>
      <c r="AM353" s="4"/>
      <c r="AN353" s="49"/>
      <c r="AO353" s="50"/>
      <c r="AP353" s="50"/>
      <c r="AQ353" s="50"/>
      <c r="AR353" s="4"/>
      <c r="AS353" s="4"/>
    </row>
    <row r="354" customFormat="false" ht="12.75" hidden="false" customHeight="true" outlineLevel="0" collapsed="false">
      <c r="A354" s="33"/>
      <c r="B354" s="34"/>
      <c r="C354" s="34"/>
      <c r="D354" s="35"/>
      <c r="E354" s="35"/>
      <c r="F354" s="35"/>
      <c r="G354" s="35"/>
      <c r="H354" s="35"/>
      <c r="I354" s="35"/>
      <c r="J354" s="36"/>
      <c r="K354" s="6"/>
      <c r="L354" s="5"/>
      <c r="M354" s="5"/>
      <c r="N354" s="37"/>
      <c r="O354" s="38"/>
      <c r="P354" s="39" t="n">
        <f aca="false">IFERROR(IF(OR(B354&amp;C354="PAU",B354&amp;C354="AIN"),VLOOKUP(B354&amp;C354&amp;G354,#REF!,8,0),VLOOKUP(B354&amp;G354,#REF!,8,0)),0)</f>
        <v>0</v>
      </c>
      <c r="Q354" s="39" t="n">
        <f aca="false">N354-P354</f>
        <v>0</v>
      </c>
      <c r="R354" s="40" t="str">
        <f aca="false">IF(Q354&gt;=0%,"AOP",IF(Q354&gt;=-2%,"GM",IF(Q354&gt;=-6%,"MD","VP")))</f>
        <v>AOP</v>
      </c>
      <c r="S354" s="41" t="n">
        <f aca="false">K354*M354*(N354-P354)</f>
        <v>0</v>
      </c>
      <c r="T354" s="42" t="e">
        <f aca="false">IF(I354="USD",S354,S354/#REF!)</f>
        <v>#VALUE!</v>
      </c>
      <c r="U354" s="5" t="e">
        <f aca="false">IF(I354="USD",M354,M354/#REF!)</f>
        <v>#VALUE!</v>
      </c>
      <c r="V354" s="4"/>
      <c r="W354" s="4"/>
      <c r="X354" s="4"/>
      <c r="Y354" s="4" t="str">
        <f aca="false">B354&amp;C354&amp;F354&amp;H354</f>
        <v/>
      </c>
      <c r="Z354" s="4" t="str">
        <f aca="false">IF(Y354='Input - Bookings'!Q950,"OK","Check")</f>
        <v>OK</v>
      </c>
      <c r="AA354" s="4"/>
      <c r="AB354" s="50"/>
      <c r="AC354" s="50"/>
      <c r="AD354" s="4"/>
      <c r="AE354" s="4"/>
      <c r="AF354" s="4"/>
      <c r="AG354" s="54"/>
      <c r="AH354" s="54"/>
      <c r="AI354" s="4"/>
      <c r="AJ354" s="4"/>
      <c r="AK354" s="4"/>
      <c r="AL354" s="4"/>
      <c r="AM354" s="4"/>
      <c r="AN354" s="49"/>
      <c r="AO354" s="50"/>
      <c r="AP354" s="50"/>
      <c r="AQ354" s="50"/>
      <c r="AR354" s="4"/>
      <c r="AS354" s="4"/>
    </row>
    <row r="355" customFormat="false" ht="12.75" hidden="false" customHeight="true" outlineLevel="0" collapsed="false">
      <c r="A355" s="33"/>
      <c r="B355" s="34"/>
      <c r="C355" s="34"/>
      <c r="D355" s="35"/>
      <c r="E355" s="35"/>
      <c r="F355" s="35"/>
      <c r="G355" s="35"/>
      <c r="H355" s="35"/>
      <c r="I355" s="35"/>
      <c r="J355" s="36"/>
      <c r="K355" s="6"/>
      <c r="L355" s="5"/>
      <c r="M355" s="5"/>
      <c r="N355" s="37"/>
      <c r="O355" s="38"/>
      <c r="P355" s="39" t="n">
        <f aca="false">IFERROR(IF(OR(B355&amp;C355="PAU",B355&amp;C355="AIN"),VLOOKUP(B355&amp;C355&amp;G355,#REF!,8,0),VLOOKUP(B355&amp;G355,#REF!,8,0)),0)</f>
        <v>0</v>
      </c>
      <c r="Q355" s="39" t="n">
        <f aca="false">N355-P355</f>
        <v>0</v>
      </c>
      <c r="R355" s="40" t="str">
        <f aca="false">IF(Q355&gt;=0%,"AOP",IF(Q355&gt;=-2%,"GM",IF(Q355&gt;=-6%,"MD","VP")))</f>
        <v>AOP</v>
      </c>
      <c r="S355" s="41" t="n">
        <f aca="false">K355*M355*(N355-P355)</f>
        <v>0</v>
      </c>
      <c r="T355" s="42" t="e">
        <f aca="false">IF(I355="USD",S355,S355/#REF!)</f>
        <v>#VALUE!</v>
      </c>
      <c r="U355" s="5" t="e">
        <f aca="false">IF(I355="USD",M355,M355/#REF!)</f>
        <v>#VALUE!</v>
      </c>
      <c r="V355" s="4"/>
      <c r="W355" s="4"/>
      <c r="X355" s="4"/>
      <c r="Y355" s="4" t="str">
        <f aca="false">B355&amp;C355&amp;F355&amp;H355</f>
        <v/>
      </c>
      <c r="Z355" s="4" t="str">
        <f aca="false">IF(Y355='Input - Bookings'!Q951,"OK","Check")</f>
        <v>OK</v>
      </c>
      <c r="AA355" s="4"/>
      <c r="AB355" s="50"/>
      <c r="AC355" s="50"/>
      <c r="AD355" s="4"/>
      <c r="AE355" s="4"/>
      <c r="AF355" s="4"/>
      <c r="AG355" s="54"/>
      <c r="AH355" s="54"/>
      <c r="AI355" s="4"/>
      <c r="AJ355" s="4"/>
      <c r="AK355" s="4"/>
      <c r="AL355" s="4"/>
      <c r="AM355" s="4"/>
      <c r="AN355" s="49"/>
      <c r="AO355" s="50"/>
      <c r="AP355" s="50"/>
      <c r="AQ355" s="50"/>
      <c r="AR355" s="4"/>
      <c r="AS355" s="4"/>
    </row>
    <row r="356" customFormat="false" ht="12.75" hidden="false" customHeight="true" outlineLevel="0" collapsed="false">
      <c r="A356" s="33"/>
      <c r="B356" s="34"/>
      <c r="C356" s="34"/>
      <c r="D356" s="35"/>
      <c r="E356" s="35"/>
      <c r="F356" s="35"/>
      <c r="G356" s="35"/>
      <c r="H356" s="35"/>
      <c r="I356" s="35"/>
      <c r="J356" s="36"/>
      <c r="K356" s="6"/>
      <c r="L356" s="5"/>
      <c r="M356" s="5"/>
      <c r="N356" s="37"/>
      <c r="O356" s="38"/>
      <c r="P356" s="39" t="n">
        <f aca="false">IFERROR(IF(OR(B356&amp;C356="PAU",B356&amp;C356="AIN"),VLOOKUP(B356&amp;C356&amp;G356,#REF!,8,0),VLOOKUP(B356&amp;G356,#REF!,8,0)),0)</f>
        <v>0</v>
      </c>
      <c r="Q356" s="39" t="n">
        <f aca="false">N356-P356</f>
        <v>0</v>
      </c>
      <c r="R356" s="40" t="str">
        <f aca="false">IF(Q356&gt;=0%,"AOP",IF(Q356&gt;=-2%,"GM",IF(Q356&gt;=-6%,"MD","VP")))</f>
        <v>AOP</v>
      </c>
      <c r="S356" s="41" t="n">
        <f aca="false">K356*M356*(N356-P356)</f>
        <v>0</v>
      </c>
      <c r="T356" s="42" t="e">
        <f aca="false">IF(I356="USD",S356,S356/#REF!)</f>
        <v>#VALUE!</v>
      </c>
      <c r="U356" s="5" t="e">
        <f aca="false">IF(I356="USD",M356,M356/#REF!)</f>
        <v>#VALUE!</v>
      </c>
      <c r="V356" s="4"/>
      <c r="W356" s="4"/>
      <c r="X356" s="4"/>
      <c r="Y356" s="4" t="str">
        <f aca="false">B356&amp;C356&amp;F356&amp;H356</f>
        <v/>
      </c>
      <c r="Z356" s="4" t="str">
        <f aca="false">IF(Y356='Input - Bookings'!Q952,"OK","Check")</f>
        <v>OK</v>
      </c>
      <c r="AA356" s="4"/>
      <c r="AB356" s="50"/>
      <c r="AC356" s="50"/>
      <c r="AD356" s="4"/>
      <c r="AE356" s="4"/>
      <c r="AF356" s="4"/>
      <c r="AG356" s="54"/>
      <c r="AH356" s="54"/>
      <c r="AI356" s="4"/>
      <c r="AJ356" s="4"/>
      <c r="AK356" s="4"/>
      <c r="AL356" s="4"/>
      <c r="AM356" s="4"/>
      <c r="AN356" s="49"/>
      <c r="AO356" s="50"/>
      <c r="AP356" s="50"/>
      <c r="AQ356" s="50"/>
      <c r="AR356" s="4"/>
      <c r="AS356" s="4"/>
    </row>
    <row r="357" customFormat="false" ht="12.75" hidden="false" customHeight="true" outlineLevel="0" collapsed="false">
      <c r="A357" s="33"/>
      <c r="B357" s="34"/>
      <c r="C357" s="34"/>
      <c r="D357" s="35"/>
      <c r="E357" s="35"/>
      <c r="F357" s="35"/>
      <c r="G357" s="35"/>
      <c r="H357" s="35"/>
      <c r="I357" s="35"/>
      <c r="J357" s="36"/>
      <c r="K357" s="6"/>
      <c r="L357" s="5"/>
      <c r="M357" s="5"/>
      <c r="N357" s="37"/>
      <c r="O357" s="38"/>
      <c r="P357" s="39" t="n">
        <f aca="false">IFERROR(IF(OR(B357&amp;C357="PAU",B357&amp;C357="AIN"),VLOOKUP(B357&amp;C357&amp;G357,#REF!,8,0),VLOOKUP(B357&amp;G357,#REF!,8,0)),0)</f>
        <v>0</v>
      </c>
      <c r="Q357" s="39" t="n">
        <f aca="false">N357-P357</f>
        <v>0</v>
      </c>
      <c r="R357" s="40" t="str">
        <f aca="false">IF(Q357&gt;=0%,"AOP",IF(Q357&gt;=-2%,"GM",IF(Q357&gt;=-6%,"MD","VP")))</f>
        <v>AOP</v>
      </c>
      <c r="S357" s="41" t="n">
        <f aca="false">K357*M357*(N357-P357)</f>
        <v>0</v>
      </c>
      <c r="T357" s="42" t="e">
        <f aca="false">IF(I357="USD",S357,S357/#REF!)</f>
        <v>#VALUE!</v>
      </c>
      <c r="U357" s="5" t="e">
        <f aca="false">IF(I357="USD",M357,M357/#REF!)</f>
        <v>#VALUE!</v>
      </c>
      <c r="V357" s="4"/>
      <c r="W357" s="4"/>
      <c r="X357" s="4"/>
      <c r="Y357" s="4" t="str">
        <f aca="false">B357&amp;C357&amp;F357&amp;H357</f>
        <v/>
      </c>
      <c r="Z357" s="4" t="str">
        <f aca="false">IF(Y357='Input - Bookings'!Q953,"OK","Check")</f>
        <v>OK</v>
      </c>
      <c r="AA357" s="4"/>
      <c r="AB357" s="50"/>
      <c r="AC357" s="50"/>
      <c r="AD357" s="4"/>
      <c r="AE357" s="4"/>
      <c r="AF357" s="4"/>
      <c r="AG357" s="54"/>
      <c r="AH357" s="54"/>
      <c r="AI357" s="4"/>
      <c r="AJ357" s="4"/>
      <c r="AK357" s="4"/>
      <c r="AL357" s="4"/>
      <c r="AM357" s="4"/>
      <c r="AN357" s="49"/>
      <c r="AO357" s="50"/>
      <c r="AP357" s="50"/>
      <c r="AQ357" s="50"/>
      <c r="AR357" s="4"/>
      <c r="AS357" s="4"/>
    </row>
    <row r="358" customFormat="false" ht="12.75" hidden="false" customHeight="true" outlineLevel="0" collapsed="false">
      <c r="A358" s="33"/>
      <c r="B358" s="34"/>
      <c r="C358" s="34"/>
      <c r="D358" s="35"/>
      <c r="E358" s="35"/>
      <c r="F358" s="35"/>
      <c r="G358" s="35"/>
      <c r="H358" s="35"/>
      <c r="I358" s="35"/>
      <c r="J358" s="36"/>
      <c r="K358" s="6"/>
      <c r="L358" s="5"/>
      <c r="M358" s="5"/>
      <c r="N358" s="37"/>
      <c r="O358" s="38"/>
      <c r="P358" s="39" t="n">
        <f aca="false">IFERROR(IF(OR(B358&amp;C358="PAU",B358&amp;C358="AIN"),VLOOKUP(B358&amp;C358&amp;G358,#REF!,8,0),VLOOKUP(B358&amp;G358,#REF!,8,0)),0)</f>
        <v>0</v>
      </c>
      <c r="Q358" s="39" t="n">
        <f aca="false">N358-P358</f>
        <v>0</v>
      </c>
      <c r="R358" s="40" t="str">
        <f aca="false">IF(Q358&gt;=0%,"AOP",IF(Q358&gt;=-2%,"GM",IF(Q358&gt;=-6%,"MD","VP")))</f>
        <v>AOP</v>
      </c>
      <c r="S358" s="41" t="n">
        <f aca="false">K358*M358*(N358-P358)</f>
        <v>0</v>
      </c>
      <c r="T358" s="42" t="e">
        <f aca="false">IF(I358="USD",S358,S358/#REF!)</f>
        <v>#VALUE!</v>
      </c>
      <c r="U358" s="5" t="e">
        <f aca="false">IF(I358="USD",M358,M358/#REF!)</f>
        <v>#VALUE!</v>
      </c>
      <c r="V358" s="4"/>
      <c r="W358" s="4"/>
      <c r="X358" s="4"/>
      <c r="Y358" s="4" t="str">
        <f aca="false">B358&amp;C358&amp;F358&amp;H358</f>
        <v/>
      </c>
      <c r="Z358" s="4" t="str">
        <f aca="false">IF(Y358='Input - Bookings'!Q954,"OK","Check")</f>
        <v>OK</v>
      </c>
      <c r="AA358" s="4"/>
      <c r="AB358" s="50"/>
      <c r="AC358" s="50"/>
      <c r="AD358" s="4"/>
      <c r="AE358" s="4"/>
      <c r="AF358" s="4"/>
      <c r="AG358" s="54"/>
      <c r="AH358" s="54"/>
      <c r="AI358" s="4"/>
      <c r="AJ358" s="4"/>
      <c r="AK358" s="4"/>
      <c r="AL358" s="4"/>
      <c r="AM358" s="4"/>
      <c r="AN358" s="49"/>
      <c r="AO358" s="50"/>
      <c r="AP358" s="50"/>
      <c r="AQ358" s="50"/>
      <c r="AR358" s="4"/>
      <c r="AS358" s="4"/>
    </row>
    <row r="359" customFormat="false" ht="12.75" hidden="false" customHeight="true" outlineLevel="0" collapsed="false">
      <c r="A359" s="33"/>
      <c r="B359" s="34"/>
      <c r="C359" s="34"/>
      <c r="D359" s="35"/>
      <c r="E359" s="35"/>
      <c r="F359" s="35"/>
      <c r="G359" s="35"/>
      <c r="H359" s="35"/>
      <c r="I359" s="35"/>
      <c r="J359" s="36"/>
      <c r="K359" s="6"/>
      <c r="L359" s="5"/>
      <c r="M359" s="5"/>
      <c r="N359" s="37"/>
      <c r="O359" s="38"/>
      <c r="P359" s="39" t="n">
        <f aca="false">IFERROR(IF(OR(B359&amp;C359="PAU",B359&amp;C359="AIN"),VLOOKUP(B359&amp;C359&amp;G359,#REF!,8,0),VLOOKUP(B359&amp;G359,#REF!,8,0)),0)</f>
        <v>0</v>
      </c>
      <c r="Q359" s="39" t="n">
        <f aca="false">N359-P359</f>
        <v>0</v>
      </c>
      <c r="R359" s="40" t="str">
        <f aca="false">IF(Q359&gt;=0%,"AOP",IF(Q359&gt;=-2%,"GM",IF(Q359&gt;=-6%,"MD","VP")))</f>
        <v>AOP</v>
      </c>
      <c r="S359" s="41" t="n">
        <f aca="false">K359*M359*(N359-P359)</f>
        <v>0</v>
      </c>
      <c r="T359" s="42" t="e">
        <f aca="false">IF(I359="USD",S359,S359/#REF!)</f>
        <v>#VALUE!</v>
      </c>
      <c r="U359" s="5" t="e">
        <f aca="false">IF(I359="USD",M359,M359/#REF!)</f>
        <v>#VALUE!</v>
      </c>
      <c r="V359" s="4"/>
      <c r="W359" s="4"/>
      <c r="X359" s="4"/>
      <c r="Y359" s="4" t="str">
        <f aca="false">B359&amp;C359&amp;F359&amp;H359</f>
        <v/>
      </c>
      <c r="Z359" s="4" t="str">
        <f aca="false">IF(Y359='Input - Bookings'!Q955,"OK","Check")</f>
        <v>OK</v>
      </c>
      <c r="AA359" s="4"/>
      <c r="AB359" s="50"/>
      <c r="AC359" s="50"/>
      <c r="AD359" s="4"/>
      <c r="AE359" s="4"/>
      <c r="AF359" s="4"/>
      <c r="AG359" s="54"/>
      <c r="AH359" s="54"/>
      <c r="AI359" s="4"/>
      <c r="AJ359" s="4"/>
      <c r="AK359" s="4"/>
      <c r="AL359" s="4"/>
      <c r="AM359" s="4"/>
      <c r="AN359" s="49"/>
      <c r="AO359" s="50"/>
      <c r="AP359" s="50"/>
      <c r="AQ359" s="50"/>
      <c r="AR359" s="4"/>
      <c r="AS359" s="4"/>
    </row>
    <row r="360" customFormat="false" ht="12.75" hidden="false" customHeight="true" outlineLevel="0" collapsed="false">
      <c r="A360" s="33"/>
      <c r="B360" s="34"/>
      <c r="C360" s="34"/>
      <c r="D360" s="35"/>
      <c r="E360" s="35"/>
      <c r="F360" s="35"/>
      <c r="G360" s="35"/>
      <c r="H360" s="35"/>
      <c r="I360" s="35"/>
      <c r="J360" s="36"/>
      <c r="K360" s="6"/>
      <c r="L360" s="5"/>
      <c r="M360" s="5"/>
      <c r="N360" s="37"/>
      <c r="O360" s="38"/>
      <c r="P360" s="39" t="n">
        <f aca="false">IFERROR(IF(OR(B360&amp;C360="PAU",B360&amp;C360="AIN"),VLOOKUP(B360&amp;C360&amp;G360,#REF!,8,0),VLOOKUP(B360&amp;G360,#REF!,8,0)),0)</f>
        <v>0</v>
      </c>
      <c r="Q360" s="39" t="n">
        <f aca="false">N360-P360</f>
        <v>0</v>
      </c>
      <c r="R360" s="40" t="str">
        <f aca="false">IF(Q360&gt;=0%,"AOP",IF(Q360&gt;=-2%,"GM",IF(Q360&gt;=-6%,"MD","VP")))</f>
        <v>AOP</v>
      </c>
      <c r="S360" s="41" t="n">
        <f aca="false">K360*M360*(N360-P360)</f>
        <v>0</v>
      </c>
      <c r="T360" s="42" t="e">
        <f aca="false">IF(I360="USD",S360,S360/#REF!)</f>
        <v>#VALUE!</v>
      </c>
      <c r="U360" s="5" t="e">
        <f aca="false">IF(I360="USD",M360,M360/#REF!)</f>
        <v>#VALUE!</v>
      </c>
      <c r="V360" s="4"/>
      <c r="W360" s="4"/>
      <c r="X360" s="4"/>
      <c r="Y360" s="4" t="str">
        <f aca="false">B360&amp;C360&amp;F360&amp;H360</f>
        <v/>
      </c>
      <c r="Z360" s="4" t="str">
        <f aca="false">IF(Y360='Input - Bookings'!Q956,"OK","Check")</f>
        <v>OK</v>
      </c>
      <c r="AA360" s="4"/>
      <c r="AB360" s="50"/>
      <c r="AC360" s="50"/>
      <c r="AD360" s="4"/>
      <c r="AE360" s="4"/>
      <c r="AF360" s="4"/>
      <c r="AG360" s="54"/>
      <c r="AH360" s="54"/>
      <c r="AI360" s="4"/>
      <c r="AJ360" s="4"/>
      <c r="AK360" s="4"/>
      <c r="AL360" s="4"/>
      <c r="AM360" s="4"/>
      <c r="AN360" s="49"/>
      <c r="AO360" s="50"/>
      <c r="AP360" s="50"/>
      <c r="AQ360" s="50"/>
      <c r="AR360" s="4"/>
      <c r="AS360" s="4"/>
    </row>
    <row r="361" customFormat="false" ht="12.75" hidden="false" customHeight="true" outlineLevel="0" collapsed="false">
      <c r="A361" s="33"/>
      <c r="B361" s="34"/>
      <c r="C361" s="34"/>
      <c r="D361" s="35"/>
      <c r="E361" s="35"/>
      <c r="F361" s="35"/>
      <c r="G361" s="35"/>
      <c r="H361" s="35"/>
      <c r="I361" s="35"/>
      <c r="J361" s="36"/>
      <c r="K361" s="6"/>
      <c r="L361" s="5"/>
      <c r="M361" s="5"/>
      <c r="N361" s="37"/>
      <c r="O361" s="38"/>
      <c r="P361" s="39" t="n">
        <f aca="false">IFERROR(IF(OR(B361&amp;C361="PAU",B361&amp;C361="AIN"),VLOOKUP(B361&amp;C361&amp;G361,#REF!,8,0),VLOOKUP(B361&amp;G361,#REF!,8,0)),0)</f>
        <v>0</v>
      </c>
      <c r="Q361" s="39" t="n">
        <f aca="false">N361-P361</f>
        <v>0</v>
      </c>
      <c r="R361" s="40" t="str">
        <f aca="false">IF(Q361&gt;=0%,"AOP",IF(Q361&gt;=-2%,"GM",IF(Q361&gt;=-6%,"MD","VP")))</f>
        <v>AOP</v>
      </c>
      <c r="S361" s="41" t="n">
        <f aca="false">K361*M361*(N361-P361)</f>
        <v>0</v>
      </c>
      <c r="T361" s="42" t="e">
        <f aca="false">IF(I361="USD",S361,S361/#REF!)</f>
        <v>#VALUE!</v>
      </c>
      <c r="U361" s="5" t="e">
        <f aca="false">IF(I361="USD",M361,M361/#REF!)</f>
        <v>#VALUE!</v>
      </c>
      <c r="V361" s="4"/>
      <c r="W361" s="4"/>
      <c r="X361" s="4"/>
      <c r="Y361" s="4" t="str">
        <f aca="false">B361&amp;C361&amp;F361&amp;H361</f>
        <v/>
      </c>
      <c r="Z361" s="4" t="str">
        <f aca="false">IF(Y361='Input - Bookings'!Q957,"OK","Check")</f>
        <v>OK</v>
      </c>
      <c r="AA361" s="4"/>
      <c r="AB361" s="50"/>
      <c r="AC361" s="50"/>
      <c r="AD361" s="4"/>
      <c r="AE361" s="4"/>
      <c r="AF361" s="4"/>
      <c r="AG361" s="54"/>
      <c r="AH361" s="54"/>
      <c r="AI361" s="4"/>
      <c r="AJ361" s="4"/>
      <c r="AK361" s="4"/>
      <c r="AL361" s="4"/>
      <c r="AM361" s="4"/>
      <c r="AN361" s="49"/>
      <c r="AO361" s="50"/>
      <c r="AP361" s="50"/>
      <c r="AQ361" s="50"/>
      <c r="AR361" s="4"/>
      <c r="AS361" s="4"/>
    </row>
    <row r="362" customFormat="false" ht="12.75" hidden="false" customHeight="true" outlineLevel="0" collapsed="false">
      <c r="A362" s="33"/>
      <c r="B362" s="34"/>
      <c r="C362" s="34"/>
      <c r="D362" s="35"/>
      <c r="E362" s="35"/>
      <c r="F362" s="35"/>
      <c r="G362" s="35"/>
      <c r="H362" s="35"/>
      <c r="I362" s="35"/>
      <c r="J362" s="36"/>
      <c r="K362" s="6"/>
      <c r="L362" s="5"/>
      <c r="M362" s="5"/>
      <c r="N362" s="37"/>
      <c r="O362" s="38"/>
      <c r="P362" s="39" t="n">
        <f aca="false">IFERROR(IF(OR(B362&amp;C362="PAU",B362&amp;C362="AIN"),VLOOKUP(B362&amp;C362&amp;G362,#REF!,8,0),VLOOKUP(B362&amp;G362,#REF!,8,0)),0)</f>
        <v>0</v>
      </c>
      <c r="Q362" s="39" t="n">
        <f aca="false">N362-P362</f>
        <v>0</v>
      </c>
      <c r="R362" s="40" t="str">
        <f aca="false">IF(Q362&gt;=0%,"AOP",IF(Q362&gt;=-2%,"GM",IF(Q362&gt;=-6%,"MD","VP")))</f>
        <v>AOP</v>
      </c>
      <c r="S362" s="41" t="n">
        <f aca="false">K362*M362*(N362-P362)</f>
        <v>0</v>
      </c>
      <c r="T362" s="42" t="e">
        <f aca="false">IF(I362="USD",S362,S362/#REF!)</f>
        <v>#VALUE!</v>
      </c>
      <c r="U362" s="5" t="e">
        <f aca="false">IF(I362="USD",M362,M362/#REF!)</f>
        <v>#VALUE!</v>
      </c>
      <c r="V362" s="4"/>
      <c r="W362" s="4"/>
      <c r="X362" s="4"/>
      <c r="Y362" s="4" t="str">
        <f aca="false">B362&amp;C362&amp;F362&amp;H362</f>
        <v/>
      </c>
      <c r="Z362" s="4" t="str">
        <f aca="false">IF(Y362='Input - Bookings'!Q958,"OK","Check")</f>
        <v>OK</v>
      </c>
      <c r="AA362" s="4"/>
      <c r="AB362" s="50"/>
      <c r="AC362" s="50"/>
      <c r="AD362" s="4"/>
      <c r="AE362" s="4"/>
      <c r="AF362" s="4"/>
      <c r="AG362" s="54"/>
      <c r="AH362" s="54"/>
      <c r="AI362" s="4"/>
      <c r="AJ362" s="4"/>
      <c r="AK362" s="4"/>
      <c r="AL362" s="4"/>
      <c r="AM362" s="4"/>
      <c r="AN362" s="49"/>
      <c r="AO362" s="50"/>
      <c r="AP362" s="50"/>
      <c r="AQ362" s="50"/>
      <c r="AR362" s="4"/>
      <c r="AS362" s="4"/>
    </row>
    <row r="363" customFormat="false" ht="12.75" hidden="false" customHeight="true" outlineLevel="0" collapsed="false">
      <c r="A363" s="33"/>
      <c r="B363" s="34"/>
      <c r="C363" s="34"/>
      <c r="D363" s="35"/>
      <c r="E363" s="35"/>
      <c r="F363" s="35"/>
      <c r="G363" s="35"/>
      <c r="H363" s="35"/>
      <c r="I363" s="35"/>
      <c r="J363" s="36"/>
      <c r="K363" s="6"/>
      <c r="L363" s="5"/>
      <c r="M363" s="5"/>
      <c r="N363" s="37"/>
      <c r="O363" s="38"/>
      <c r="P363" s="39" t="n">
        <f aca="false">IFERROR(IF(OR(B363&amp;C363="PAU",B363&amp;C363="AIN"),VLOOKUP(B363&amp;C363&amp;G363,#REF!,8,0),VLOOKUP(B363&amp;G363,#REF!,8,0)),0)</f>
        <v>0</v>
      </c>
      <c r="Q363" s="39" t="n">
        <f aca="false">N363-P363</f>
        <v>0</v>
      </c>
      <c r="R363" s="40" t="str">
        <f aca="false">IF(Q363&gt;=0%,"AOP",IF(Q363&gt;=-2%,"GM",IF(Q363&gt;=-6%,"MD","VP")))</f>
        <v>AOP</v>
      </c>
      <c r="S363" s="41" t="n">
        <f aca="false">K363*M363*(N363-P363)</f>
        <v>0</v>
      </c>
      <c r="T363" s="42" t="e">
        <f aca="false">IF(I363="USD",S363,S363/#REF!)</f>
        <v>#VALUE!</v>
      </c>
      <c r="U363" s="5" t="e">
        <f aca="false">IF(I363="USD",M363,M363/#REF!)</f>
        <v>#VALUE!</v>
      </c>
      <c r="V363" s="4"/>
      <c r="W363" s="4"/>
      <c r="X363" s="4"/>
      <c r="Y363" s="4" t="str">
        <f aca="false">B363&amp;C363&amp;F363&amp;H363</f>
        <v/>
      </c>
      <c r="Z363" s="4" t="str">
        <f aca="false">IF(Y363='Input - Bookings'!Q959,"OK","Check")</f>
        <v>OK</v>
      </c>
      <c r="AA363" s="4"/>
      <c r="AB363" s="50"/>
      <c r="AC363" s="50"/>
      <c r="AD363" s="4"/>
      <c r="AE363" s="4"/>
      <c r="AF363" s="4"/>
      <c r="AG363" s="54"/>
      <c r="AH363" s="54"/>
      <c r="AI363" s="4"/>
      <c r="AJ363" s="4"/>
      <c r="AK363" s="4"/>
      <c r="AL363" s="4"/>
      <c r="AM363" s="4"/>
      <c r="AN363" s="49"/>
      <c r="AO363" s="50"/>
      <c r="AP363" s="50"/>
      <c r="AQ363" s="50"/>
      <c r="AR363" s="4"/>
      <c r="AS363" s="4"/>
    </row>
    <row r="364" customFormat="false" ht="12.75" hidden="false" customHeight="true" outlineLevel="0" collapsed="false">
      <c r="A364" s="33"/>
      <c r="B364" s="34"/>
      <c r="C364" s="34"/>
      <c r="D364" s="35"/>
      <c r="E364" s="35"/>
      <c r="F364" s="35"/>
      <c r="G364" s="35"/>
      <c r="H364" s="35"/>
      <c r="I364" s="35"/>
      <c r="J364" s="36"/>
      <c r="K364" s="6"/>
      <c r="L364" s="5"/>
      <c r="M364" s="5"/>
      <c r="N364" s="37"/>
      <c r="O364" s="38"/>
      <c r="P364" s="39" t="n">
        <f aca="false">IFERROR(IF(OR(B364&amp;C364="PAU",B364&amp;C364="AIN"),VLOOKUP(B364&amp;C364&amp;G364,#REF!,8,0),VLOOKUP(B364&amp;G364,#REF!,8,0)),0)</f>
        <v>0</v>
      </c>
      <c r="Q364" s="39" t="n">
        <f aca="false">N364-P364</f>
        <v>0</v>
      </c>
      <c r="R364" s="40" t="str">
        <f aca="false">IF(Q364&gt;=0%,"AOP",IF(Q364&gt;=-2%,"GM",IF(Q364&gt;=-6%,"MD","VP")))</f>
        <v>AOP</v>
      </c>
      <c r="S364" s="41" t="n">
        <f aca="false">K364*M364*(N364-P364)</f>
        <v>0</v>
      </c>
      <c r="T364" s="42" t="e">
        <f aca="false">IF(I364="USD",S364,S364/#REF!)</f>
        <v>#VALUE!</v>
      </c>
      <c r="U364" s="5" t="e">
        <f aca="false">IF(I364="USD",M364,M364/#REF!)</f>
        <v>#VALUE!</v>
      </c>
      <c r="V364" s="4"/>
      <c r="W364" s="4"/>
      <c r="X364" s="4"/>
      <c r="Y364" s="4" t="str">
        <f aca="false">B364&amp;C364&amp;F364&amp;H364</f>
        <v/>
      </c>
      <c r="Z364" s="4" t="str">
        <f aca="false">IF(Y364='Input - Bookings'!Q960,"OK","Check")</f>
        <v>OK</v>
      </c>
      <c r="AA364" s="4"/>
      <c r="AB364" s="50"/>
      <c r="AC364" s="50"/>
      <c r="AD364" s="4"/>
      <c r="AE364" s="4"/>
      <c r="AF364" s="4"/>
      <c r="AG364" s="54"/>
      <c r="AH364" s="54"/>
      <c r="AI364" s="4"/>
      <c r="AJ364" s="4"/>
      <c r="AK364" s="4"/>
      <c r="AL364" s="4"/>
      <c r="AM364" s="4"/>
      <c r="AN364" s="49"/>
      <c r="AO364" s="50"/>
      <c r="AP364" s="50"/>
      <c r="AQ364" s="50"/>
      <c r="AR364" s="4"/>
      <c r="AS364" s="4"/>
    </row>
    <row r="365" customFormat="false" ht="12.75" hidden="false" customHeight="true" outlineLevel="0" collapsed="false">
      <c r="A365" s="33"/>
      <c r="B365" s="34"/>
      <c r="C365" s="34"/>
      <c r="D365" s="35"/>
      <c r="E365" s="35"/>
      <c r="F365" s="35"/>
      <c r="G365" s="35"/>
      <c r="H365" s="35"/>
      <c r="I365" s="35"/>
      <c r="J365" s="36"/>
      <c r="K365" s="6"/>
      <c r="L365" s="5"/>
      <c r="M365" s="5"/>
      <c r="N365" s="37"/>
      <c r="O365" s="38"/>
      <c r="P365" s="39" t="n">
        <f aca="false">IFERROR(IF(OR(B365&amp;C365="PAU",B365&amp;C365="AIN"),VLOOKUP(B365&amp;C365&amp;G365,#REF!,8,0),VLOOKUP(B365&amp;G365,#REF!,8,0)),0)</f>
        <v>0</v>
      </c>
      <c r="Q365" s="39" t="n">
        <f aca="false">N365-P365</f>
        <v>0</v>
      </c>
      <c r="R365" s="40" t="str">
        <f aca="false">IF(Q365&gt;=0%,"AOP",IF(Q365&gt;=-2%,"GM",IF(Q365&gt;=-6%,"MD","VP")))</f>
        <v>AOP</v>
      </c>
      <c r="S365" s="41" t="n">
        <f aca="false">K365*M365*(N365-P365)</f>
        <v>0</v>
      </c>
      <c r="T365" s="42" t="e">
        <f aca="false">IF(I365="USD",S365,S365/#REF!)</f>
        <v>#VALUE!</v>
      </c>
      <c r="U365" s="5" t="e">
        <f aca="false">IF(I365="USD",M365,M365/#REF!)</f>
        <v>#VALUE!</v>
      </c>
      <c r="V365" s="4"/>
      <c r="W365" s="4"/>
      <c r="X365" s="4"/>
      <c r="Y365" s="4" t="str">
        <f aca="false">B365&amp;C365&amp;F365&amp;H365</f>
        <v/>
      </c>
      <c r="Z365" s="4" t="str">
        <f aca="false">IF(Y365='Input - Bookings'!Q961,"OK","Check")</f>
        <v>OK</v>
      </c>
      <c r="AA365" s="4"/>
      <c r="AB365" s="50"/>
      <c r="AC365" s="50"/>
      <c r="AD365" s="4"/>
      <c r="AE365" s="4"/>
      <c r="AF365" s="4"/>
      <c r="AG365" s="54"/>
      <c r="AH365" s="54"/>
      <c r="AI365" s="4"/>
      <c r="AJ365" s="4"/>
      <c r="AK365" s="4"/>
      <c r="AL365" s="4"/>
      <c r="AM365" s="4"/>
      <c r="AN365" s="49"/>
      <c r="AO365" s="50"/>
      <c r="AP365" s="50"/>
      <c r="AQ365" s="50"/>
      <c r="AR365" s="4"/>
      <c r="AS365" s="4"/>
    </row>
    <row r="366" customFormat="false" ht="12.75" hidden="false" customHeight="true" outlineLevel="0" collapsed="false">
      <c r="A366" s="33"/>
      <c r="B366" s="34"/>
      <c r="C366" s="34"/>
      <c r="D366" s="35"/>
      <c r="E366" s="35"/>
      <c r="F366" s="35"/>
      <c r="G366" s="35"/>
      <c r="H366" s="35"/>
      <c r="I366" s="35"/>
      <c r="J366" s="36"/>
      <c r="K366" s="6"/>
      <c r="L366" s="5"/>
      <c r="M366" s="5"/>
      <c r="N366" s="37"/>
      <c r="O366" s="38"/>
      <c r="P366" s="39" t="n">
        <f aca="false">IFERROR(IF(OR(B366&amp;C366="PAU",B366&amp;C366="AIN"),VLOOKUP(B366&amp;C366&amp;G366,#REF!,8,0),VLOOKUP(B366&amp;G366,#REF!,8,0)),0)</f>
        <v>0</v>
      </c>
      <c r="Q366" s="39" t="n">
        <f aca="false">N366-P366</f>
        <v>0</v>
      </c>
      <c r="R366" s="40" t="str">
        <f aca="false">IF(Q366&gt;=0%,"AOP",IF(Q366&gt;=-2%,"GM",IF(Q366&gt;=-6%,"MD","VP")))</f>
        <v>AOP</v>
      </c>
      <c r="S366" s="41" t="n">
        <f aca="false">K366*M366*(N366-P366)</f>
        <v>0</v>
      </c>
      <c r="T366" s="42" t="e">
        <f aca="false">IF(I366="USD",S366,S366/#REF!)</f>
        <v>#VALUE!</v>
      </c>
      <c r="U366" s="5" t="e">
        <f aca="false">IF(I366="USD",M366,M366/#REF!)</f>
        <v>#VALUE!</v>
      </c>
      <c r="V366" s="4"/>
      <c r="W366" s="4"/>
      <c r="X366" s="4"/>
      <c r="Y366" s="4" t="str">
        <f aca="false">B366&amp;C366&amp;F366&amp;H366</f>
        <v/>
      </c>
      <c r="Z366" s="4" t="str">
        <f aca="false">IF(Y366='Input - Bookings'!Q962,"OK","Check")</f>
        <v>OK</v>
      </c>
      <c r="AA366" s="4"/>
      <c r="AB366" s="50"/>
      <c r="AC366" s="50"/>
      <c r="AD366" s="4"/>
      <c r="AE366" s="4"/>
      <c r="AF366" s="4"/>
      <c r="AG366" s="54"/>
      <c r="AH366" s="54"/>
      <c r="AI366" s="4"/>
      <c r="AJ366" s="4"/>
      <c r="AK366" s="4"/>
      <c r="AL366" s="4"/>
      <c r="AM366" s="4"/>
      <c r="AN366" s="49"/>
      <c r="AO366" s="50"/>
      <c r="AP366" s="50"/>
      <c r="AQ366" s="50"/>
      <c r="AR366" s="4"/>
      <c r="AS366" s="4"/>
    </row>
    <row r="367" customFormat="false" ht="12.75" hidden="false" customHeight="true" outlineLevel="0" collapsed="false">
      <c r="A367" s="33"/>
      <c r="B367" s="34"/>
      <c r="C367" s="34"/>
      <c r="D367" s="35"/>
      <c r="E367" s="35"/>
      <c r="F367" s="35"/>
      <c r="G367" s="35"/>
      <c r="H367" s="35"/>
      <c r="I367" s="35"/>
      <c r="J367" s="36"/>
      <c r="K367" s="6"/>
      <c r="L367" s="5"/>
      <c r="M367" s="5"/>
      <c r="N367" s="37"/>
      <c r="O367" s="38"/>
      <c r="P367" s="39" t="n">
        <f aca="false">IFERROR(IF(OR(B367&amp;C367="PAU",B367&amp;C367="AIN"),VLOOKUP(B367&amp;C367&amp;G367,#REF!,8,0),VLOOKUP(B367&amp;G367,#REF!,8,0)),0)</f>
        <v>0</v>
      </c>
      <c r="Q367" s="39" t="n">
        <f aca="false">N367-P367</f>
        <v>0</v>
      </c>
      <c r="R367" s="40" t="str">
        <f aca="false">IF(Q367&gt;=0%,"AOP",IF(Q367&gt;=-2%,"GM",IF(Q367&gt;=-6%,"MD","VP")))</f>
        <v>AOP</v>
      </c>
      <c r="S367" s="41" t="n">
        <f aca="false">K367*M367*(N367-P367)</f>
        <v>0</v>
      </c>
      <c r="T367" s="42" t="e">
        <f aca="false">IF(I367="USD",S367,S367/#REF!)</f>
        <v>#VALUE!</v>
      </c>
      <c r="U367" s="5" t="e">
        <f aca="false">IF(I367="USD",M367,M367/#REF!)</f>
        <v>#VALUE!</v>
      </c>
      <c r="V367" s="4"/>
      <c r="W367" s="4"/>
      <c r="X367" s="4"/>
      <c r="Y367" s="4" t="str">
        <f aca="false">B367&amp;C367&amp;F367&amp;H367</f>
        <v/>
      </c>
      <c r="Z367" s="4" t="str">
        <f aca="false">IF(Y367='Input - Bookings'!Q963,"OK","Check")</f>
        <v>OK</v>
      </c>
      <c r="AA367" s="4"/>
      <c r="AB367" s="50"/>
      <c r="AC367" s="50"/>
      <c r="AD367" s="4"/>
      <c r="AE367" s="4"/>
      <c r="AF367" s="4"/>
      <c r="AG367" s="54"/>
      <c r="AH367" s="54"/>
      <c r="AI367" s="4"/>
      <c r="AJ367" s="4"/>
      <c r="AK367" s="4"/>
      <c r="AL367" s="4"/>
      <c r="AM367" s="4"/>
      <c r="AN367" s="49"/>
      <c r="AO367" s="50"/>
      <c r="AP367" s="50"/>
      <c r="AQ367" s="50"/>
      <c r="AR367" s="4"/>
      <c r="AS367" s="4"/>
    </row>
    <row r="368" customFormat="false" ht="12.75" hidden="false" customHeight="true" outlineLevel="0" collapsed="false">
      <c r="A368" s="33"/>
      <c r="B368" s="34"/>
      <c r="C368" s="34"/>
      <c r="D368" s="35"/>
      <c r="E368" s="35"/>
      <c r="F368" s="35"/>
      <c r="G368" s="35"/>
      <c r="H368" s="35"/>
      <c r="I368" s="35"/>
      <c r="J368" s="36"/>
      <c r="K368" s="6"/>
      <c r="L368" s="5"/>
      <c r="M368" s="5"/>
      <c r="N368" s="37"/>
      <c r="O368" s="38"/>
      <c r="P368" s="39" t="n">
        <f aca="false">IFERROR(IF(OR(B368&amp;C368="PAU",B368&amp;C368="AIN"),VLOOKUP(B368&amp;C368&amp;G368,#REF!,8,0),VLOOKUP(B368&amp;G368,#REF!,8,0)),0)</f>
        <v>0</v>
      </c>
      <c r="Q368" s="39" t="n">
        <f aca="false">N368-P368</f>
        <v>0</v>
      </c>
      <c r="R368" s="40" t="str">
        <f aca="false">IF(Q368&gt;=0%,"AOP",IF(Q368&gt;=-2%,"GM",IF(Q368&gt;=-6%,"MD","VP")))</f>
        <v>AOP</v>
      </c>
      <c r="S368" s="41" t="n">
        <f aca="false">K368*M368*(N368-P368)</f>
        <v>0</v>
      </c>
      <c r="T368" s="42" t="e">
        <f aca="false">IF(I368="USD",S368,S368/#REF!)</f>
        <v>#VALUE!</v>
      </c>
      <c r="U368" s="5" t="e">
        <f aca="false">IF(I368="USD",M368,M368/#REF!)</f>
        <v>#VALUE!</v>
      </c>
      <c r="V368" s="4"/>
      <c r="W368" s="4"/>
      <c r="X368" s="4"/>
      <c r="Y368" s="4" t="str">
        <f aca="false">B368&amp;C368&amp;F368&amp;H368</f>
        <v/>
      </c>
      <c r="Z368" s="4" t="str">
        <f aca="false">IF(Y368='Input - Bookings'!Q964,"OK","Check")</f>
        <v>OK</v>
      </c>
      <c r="AA368" s="4"/>
      <c r="AB368" s="50"/>
      <c r="AC368" s="50"/>
      <c r="AD368" s="4"/>
      <c r="AE368" s="4"/>
      <c r="AF368" s="4"/>
      <c r="AG368" s="54"/>
      <c r="AH368" s="54"/>
      <c r="AI368" s="4"/>
      <c r="AJ368" s="4"/>
      <c r="AK368" s="4"/>
      <c r="AL368" s="4"/>
      <c r="AM368" s="4"/>
      <c r="AN368" s="49"/>
      <c r="AO368" s="50"/>
      <c r="AP368" s="50"/>
      <c r="AQ368" s="50"/>
      <c r="AR368" s="4"/>
      <c r="AS368" s="4"/>
    </row>
    <row r="369" customFormat="false" ht="12.75" hidden="false" customHeight="true" outlineLevel="0" collapsed="false">
      <c r="A369" s="33"/>
      <c r="B369" s="34"/>
      <c r="C369" s="34"/>
      <c r="D369" s="35"/>
      <c r="E369" s="35"/>
      <c r="F369" s="35"/>
      <c r="G369" s="35"/>
      <c r="H369" s="35"/>
      <c r="I369" s="35"/>
      <c r="J369" s="36"/>
      <c r="K369" s="6"/>
      <c r="L369" s="5"/>
      <c r="M369" s="5"/>
      <c r="N369" s="37"/>
      <c r="O369" s="38"/>
      <c r="P369" s="39" t="n">
        <f aca="false">IFERROR(IF(OR(B369&amp;C369="PAU",B369&amp;C369="AIN"),VLOOKUP(B369&amp;C369&amp;G369,#REF!,8,0),VLOOKUP(B369&amp;G369,#REF!,8,0)),0)</f>
        <v>0</v>
      </c>
      <c r="Q369" s="39" t="n">
        <f aca="false">N369-P369</f>
        <v>0</v>
      </c>
      <c r="R369" s="40" t="str">
        <f aca="false">IF(Q369&gt;=0%,"AOP",IF(Q369&gt;=-2%,"GM",IF(Q369&gt;=-6%,"MD","VP")))</f>
        <v>AOP</v>
      </c>
      <c r="S369" s="41" t="n">
        <f aca="false">K369*M369*(N369-P369)</f>
        <v>0</v>
      </c>
      <c r="T369" s="42" t="e">
        <f aca="false">IF(I369="USD",S369,S369/#REF!)</f>
        <v>#VALUE!</v>
      </c>
      <c r="U369" s="5" t="e">
        <f aca="false">IF(I369="USD",M369,M369/#REF!)</f>
        <v>#VALUE!</v>
      </c>
      <c r="V369" s="4"/>
      <c r="W369" s="4"/>
      <c r="X369" s="4"/>
      <c r="Y369" s="4" t="str">
        <f aca="false">B369&amp;C369&amp;F369&amp;H369</f>
        <v/>
      </c>
      <c r="Z369" s="4" t="str">
        <f aca="false">IF(Y369='Input - Bookings'!Q965,"OK","Check")</f>
        <v>OK</v>
      </c>
      <c r="AA369" s="4"/>
      <c r="AB369" s="50"/>
      <c r="AC369" s="50"/>
      <c r="AD369" s="4"/>
      <c r="AE369" s="4"/>
      <c r="AF369" s="4"/>
      <c r="AG369" s="54"/>
      <c r="AH369" s="54"/>
      <c r="AI369" s="4"/>
      <c r="AJ369" s="4"/>
      <c r="AK369" s="4"/>
      <c r="AL369" s="4"/>
      <c r="AM369" s="4"/>
      <c r="AN369" s="49"/>
      <c r="AO369" s="50"/>
      <c r="AP369" s="50"/>
      <c r="AQ369" s="50"/>
      <c r="AR369" s="4"/>
      <c r="AS369" s="4"/>
    </row>
    <row r="370" customFormat="false" ht="12.75" hidden="false" customHeight="true" outlineLevel="0" collapsed="false">
      <c r="A370" s="33"/>
      <c r="B370" s="34"/>
      <c r="C370" s="34"/>
      <c r="D370" s="35"/>
      <c r="E370" s="35"/>
      <c r="F370" s="35"/>
      <c r="G370" s="35"/>
      <c r="H370" s="35"/>
      <c r="I370" s="35"/>
      <c r="J370" s="36"/>
      <c r="K370" s="6"/>
      <c r="L370" s="5"/>
      <c r="M370" s="5"/>
      <c r="N370" s="37"/>
      <c r="O370" s="38"/>
      <c r="P370" s="39" t="n">
        <f aca="false">IFERROR(IF(OR(B370&amp;C370="PAU",B370&amp;C370="AIN"),VLOOKUP(B370&amp;C370&amp;G370,#REF!,8,0),VLOOKUP(B370&amp;G370,#REF!,8,0)),0)</f>
        <v>0</v>
      </c>
      <c r="Q370" s="39" t="n">
        <f aca="false">N370-P370</f>
        <v>0</v>
      </c>
      <c r="R370" s="40" t="str">
        <f aca="false">IF(Q370&gt;=0%,"AOP",IF(Q370&gt;=-2%,"GM",IF(Q370&gt;=-6%,"MD","VP")))</f>
        <v>AOP</v>
      </c>
      <c r="S370" s="41" t="n">
        <f aca="false">K370*M370*(N370-P370)</f>
        <v>0</v>
      </c>
      <c r="T370" s="42" t="e">
        <f aca="false">IF(I370="USD",S370,S370/#REF!)</f>
        <v>#VALUE!</v>
      </c>
      <c r="U370" s="5" t="e">
        <f aca="false">IF(I370="USD",M370,M370/#REF!)</f>
        <v>#VALUE!</v>
      </c>
      <c r="V370" s="4"/>
      <c r="W370" s="4"/>
      <c r="X370" s="4"/>
      <c r="Y370" s="4" t="str">
        <f aca="false">B370&amp;C370&amp;F370&amp;H370</f>
        <v/>
      </c>
      <c r="Z370" s="4" t="str">
        <f aca="false">IF(Y370='Input - Bookings'!Q966,"OK","Check")</f>
        <v>OK</v>
      </c>
      <c r="AA370" s="4"/>
      <c r="AB370" s="50"/>
      <c r="AC370" s="50"/>
      <c r="AD370" s="4"/>
      <c r="AE370" s="4"/>
      <c r="AF370" s="4"/>
      <c r="AG370" s="54"/>
      <c r="AH370" s="54"/>
      <c r="AI370" s="4"/>
      <c r="AJ370" s="4"/>
      <c r="AK370" s="4"/>
      <c r="AL370" s="4"/>
      <c r="AM370" s="4"/>
      <c r="AN370" s="49"/>
      <c r="AO370" s="50"/>
      <c r="AP370" s="50"/>
      <c r="AQ370" s="50"/>
      <c r="AR370" s="4"/>
      <c r="AS370" s="4"/>
    </row>
    <row r="371" customFormat="false" ht="12.75" hidden="false" customHeight="true" outlineLevel="0" collapsed="false">
      <c r="A371" s="33"/>
      <c r="B371" s="34"/>
      <c r="C371" s="34"/>
      <c r="D371" s="35"/>
      <c r="E371" s="35"/>
      <c r="F371" s="35"/>
      <c r="G371" s="35"/>
      <c r="H371" s="35"/>
      <c r="I371" s="35"/>
      <c r="J371" s="36"/>
      <c r="K371" s="6"/>
      <c r="L371" s="5"/>
      <c r="M371" s="5"/>
      <c r="N371" s="37"/>
      <c r="O371" s="38"/>
      <c r="P371" s="39" t="n">
        <f aca="false">IFERROR(IF(OR(B371&amp;C371="PAU",B371&amp;C371="AIN"),VLOOKUP(B371&amp;C371&amp;G371,#REF!,8,0),VLOOKUP(B371&amp;G371,#REF!,8,0)),0)</f>
        <v>0</v>
      </c>
      <c r="Q371" s="39" t="n">
        <f aca="false">N371-P371</f>
        <v>0</v>
      </c>
      <c r="R371" s="40" t="str">
        <f aca="false">IF(Q371&gt;=0%,"AOP",IF(Q371&gt;=-2%,"GM",IF(Q371&gt;=-6%,"MD","VP")))</f>
        <v>AOP</v>
      </c>
      <c r="S371" s="41" t="n">
        <f aca="false">K371*M371*(N371-P371)</f>
        <v>0</v>
      </c>
      <c r="T371" s="42" t="e">
        <f aca="false">IF(I371="USD",S371,S371/#REF!)</f>
        <v>#VALUE!</v>
      </c>
      <c r="U371" s="5" t="e">
        <f aca="false">IF(I371="USD",M371,M371/#REF!)</f>
        <v>#VALUE!</v>
      </c>
      <c r="V371" s="4"/>
      <c r="W371" s="4"/>
      <c r="X371" s="4"/>
      <c r="Y371" s="4" t="str">
        <f aca="false">B371&amp;C371&amp;F371&amp;H371</f>
        <v/>
      </c>
      <c r="Z371" s="4" t="str">
        <f aca="false">IF(Y371='Input - Bookings'!Q967,"OK","Check")</f>
        <v>OK</v>
      </c>
      <c r="AA371" s="4"/>
      <c r="AB371" s="50"/>
      <c r="AC371" s="50"/>
      <c r="AD371" s="4"/>
      <c r="AE371" s="4"/>
      <c r="AF371" s="4"/>
      <c r="AG371" s="54"/>
      <c r="AH371" s="54"/>
      <c r="AI371" s="4"/>
      <c r="AJ371" s="4"/>
      <c r="AK371" s="4"/>
      <c r="AL371" s="4"/>
      <c r="AM371" s="4"/>
      <c r="AN371" s="49"/>
      <c r="AO371" s="50"/>
      <c r="AP371" s="50"/>
      <c r="AQ371" s="50"/>
      <c r="AR371" s="4"/>
      <c r="AS371" s="4"/>
    </row>
    <row r="372" customFormat="false" ht="12.75" hidden="false" customHeight="true" outlineLevel="0" collapsed="false">
      <c r="A372" s="33"/>
      <c r="B372" s="34"/>
      <c r="C372" s="34"/>
      <c r="D372" s="35"/>
      <c r="E372" s="35"/>
      <c r="F372" s="35"/>
      <c r="G372" s="35"/>
      <c r="H372" s="35"/>
      <c r="I372" s="35"/>
      <c r="J372" s="36"/>
      <c r="K372" s="6"/>
      <c r="L372" s="5"/>
      <c r="M372" s="5"/>
      <c r="N372" s="37"/>
      <c r="O372" s="38"/>
      <c r="P372" s="39" t="n">
        <f aca="false">IFERROR(IF(OR(B372&amp;C372="PAU",B372&amp;C372="AIN"),VLOOKUP(B372&amp;C372&amp;G372,#REF!,8,0),VLOOKUP(B372&amp;G372,#REF!,8,0)),0)</f>
        <v>0</v>
      </c>
      <c r="Q372" s="39" t="n">
        <f aca="false">N372-P372</f>
        <v>0</v>
      </c>
      <c r="R372" s="40" t="str">
        <f aca="false">IF(Q372&gt;=0%,"AOP",IF(Q372&gt;=-2%,"GM",IF(Q372&gt;=-6%,"MD","VP")))</f>
        <v>AOP</v>
      </c>
      <c r="S372" s="41" t="n">
        <f aca="false">K372*M372*(N372-P372)</f>
        <v>0</v>
      </c>
      <c r="T372" s="42" t="e">
        <f aca="false">IF(I372="USD",S372,S372/#REF!)</f>
        <v>#VALUE!</v>
      </c>
      <c r="U372" s="5" t="e">
        <f aca="false">IF(I372="USD",M372,M372/#REF!)</f>
        <v>#VALUE!</v>
      </c>
      <c r="V372" s="4"/>
      <c r="W372" s="4"/>
      <c r="X372" s="4"/>
      <c r="Y372" s="4" t="str">
        <f aca="false">B372&amp;C372&amp;F372&amp;H372</f>
        <v/>
      </c>
      <c r="Z372" s="4" t="str">
        <f aca="false">IF(Y372='Input - Bookings'!Q968,"OK","Check")</f>
        <v>OK</v>
      </c>
      <c r="AA372" s="4"/>
      <c r="AB372" s="50"/>
      <c r="AC372" s="50"/>
      <c r="AD372" s="4"/>
      <c r="AE372" s="4"/>
      <c r="AF372" s="4"/>
      <c r="AG372" s="54"/>
      <c r="AH372" s="54"/>
      <c r="AI372" s="4"/>
      <c r="AJ372" s="4"/>
      <c r="AK372" s="4"/>
      <c r="AL372" s="4"/>
      <c r="AM372" s="4"/>
      <c r="AN372" s="49"/>
      <c r="AO372" s="50"/>
      <c r="AP372" s="50"/>
      <c r="AQ372" s="50"/>
      <c r="AR372" s="4"/>
      <c r="AS372" s="4"/>
    </row>
    <row r="373" customFormat="false" ht="12.75" hidden="false" customHeight="true" outlineLevel="0" collapsed="false">
      <c r="A373" s="33"/>
      <c r="B373" s="34"/>
      <c r="C373" s="34"/>
      <c r="D373" s="35"/>
      <c r="E373" s="35"/>
      <c r="F373" s="35"/>
      <c r="G373" s="35"/>
      <c r="H373" s="35"/>
      <c r="I373" s="35"/>
      <c r="J373" s="36"/>
      <c r="K373" s="6"/>
      <c r="L373" s="5"/>
      <c r="M373" s="5"/>
      <c r="N373" s="37"/>
      <c r="O373" s="38"/>
      <c r="P373" s="39" t="n">
        <f aca="false">IFERROR(IF(OR(B373&amp;C373="PAU",B373&amp;C373="AIN"),VLOOKUP(B373&amp;C373&amp;G373,#REF!,8,0),VLOOKUP(B373&amp;G373,#REF!,8,0)),0)</f>
        <v>0</v>
      </c>
      <c r="Q373" s="39" t="n">
        <f aca="false">N373-P373</f>
        <v>0</v>
      </c>
      <c r="R373" s="40" t="str">
        <f aca="false">IF(Q373&gt;=0%,"AOP",IF(Q373&gt;=-2%,"GM",IF(Q373&gt;=-6%,"MD","VP")))</f>
        <v>AOP</v>
      </c>
      <c r="S373" s="41" t="n">
        <f aca="false">K373*M373*(N373-P373)</f>
        <v>0</v>
      </c>
      <c r="T373" s="42" t="e">
        <f aca="false">IF(I373="USD",S373,S373/#REF!)</f>
        <v>#VALUE!</v>
      </c>
      <c r="U373" s="5" t="e">
        <f aca="false">IF(I373="USD",M373,M373/#REF!)</f>
        <v>#VALUE!</v>
      </c>
      <c r="V373" s="4"/>
      <c r="W373" s="4"/>
      <c r="X373" s="4"/>
      <c r="Y373" s="4" t="str">
        <f aca="false">B373&amp;C373&amp;F373&amp;H373</f>
        <v/>
      </c>
      <c r="Z373" s="4" t="str">
        <f aca="false">IF(Y373='Input - Bookings'!Q969,"OK","Check")</f>
        <v>OK</v>
      </c>
      <c r="AA373" s="4"/>
      <c r="AB373" s="50"/>
      <c r="AC373" s="50"/>
      <c r="AD373" s="4"/>
      <c r="AE373" s="4"/>
      <c r="AF373" s="4"/>
      <c r="AG373" s="54"/>
      <c r="AH373" s="54"/>
      <c r="AI373" s="4"/>
      <c r="AJ373" s="4"/>
      <c r="AK373" s="4"/>
      <c r="AL373" s="4"/>
      <c r="AM373" s="4"/>
      <c r="AN373" s="49"/>
      <c r="AO373" s="50"/>
      <c r="AP373" s="50"/>
      <c r="AQ373" s="50"/>
      <c r="AR373" s="4"/>
      <c r="AS373" s="4"/>
    </row>
    <row r="374" customFormat="false" ht="12.75" hidden="false" customHeight="true" outlineLevel="0" collapsed="false">
      <c r="A374" s="33"/>
      <c r="B374" s="34"/>
      <c r="C374" s="34"/>
      <c r="D374" s="35"/>
      <c r="E374" s="35"/>
      <c r="F374" s="35"/>
      <c r="G374" s="35"/>
      <c r="H374" s="35"/>
      <c r="I374" s="35"/>
      <c r="J374" s="36"/>
      <c r="K374" s="6"/>
      <c r="L374" s="5"/>
      <c r="M374" s="5"/>
      <c r="N374" s="37"/>
      <c r="O374" s="38"/>
      <c r="P374" s="39" t="n">
        <f aca="false">IFERROR(IF(OR(B374&amp;C374="PAU",B374&amp;C374="AIN"),VLOOKUP(B374&amp;C374&amp;G374,#REF!,8,0),VLOOKUP(B374&amp;G374,#REF!,8,0)),0)</f>
        <v>0</v>
      </c>
      <c r="Q374" s="39" t="n">
        <f aca="false">N374-P374</f>
        <v>0</v>
      </c>
      <c r="R374" s="40" t="str">
        <f aca="false">IF(Q374&gt;=0%,"AOP",IF(Q374&gt;=-2%,"GM",IF(Q374&gt;=-6%,"MD","VP")))</f>
        <v>AOP</v>
      </c>
      <c r="S374" s="41" t="n">
        <f aca="false">K374*M374*(N374-P374)</f>
        <v>0</v>
      </c>
      <c r="T374" s="42" t="e">
        <f aca="false">IF(I374="USD",S374,S374/#REF!)</f>
        <v>#VALUE!</v>
      </c>
      <c r="U374" s="5" t="e">
        <f aca="false">IF(I374="USD",M374,M374/#REF!)</f>
        <v>#VALUE!</v>
      </c>
      <c r="V374" s="4"/>
      <c r="W374" s="4"/>
      <c r="X374" s="4"/>
      <c r="Y374" s="4" t="str">
        <f aca="false">B374&amp;C374&amp;F374&amp;H374</f>
        <v/>
      </c>
      <c r="Z374" s="4" t="str">
        <f aca="false">IF(Y374='Input - Bookings'!Q970,"OK","Check")</f>
        <v>OK</v>
      </c>
      <c r="AA374" s="4"/>
      <c r="AB374" s="50"/>
      <c r="AC374" s="50"/>
      <c r="AD374" s="4"/>
      <c r="AE374" s="4"/>
      <c r="AF374" s="4"/>
      <c r="AG374" s="54"/>
      <c r="AH374" s="54"/>
      <c r="AI374" s="4"/>
      <c r="AJ374" s="4"/>
      <c r="AK374" s="4"/>
      <c r="AL374" s="4"/>
      <c r="AM374" s="4"/>
      <c r="AN374" s="49"/>
      <c r="AO374" s="50"/>
      <c r="AP374" s="50"/>
      <c r="AQ374" s="50"/>
      <c r="AR374" s="4"/>
      <c r="AS374" s="4"/>
    </row>
    <row r="375" customFormat="false" ht="12.75" hidden="false" customHeight="true" outlineLevel="0" collapsed="false">
      <c r="A375" s="33"/>
      <c r="B375" s="34"/>
      <c r="C375" s="34"/>
      <c r="D375" s="35"/>
      <c r="E375" s="35"/>
      <c r="F375" s="35"/>
      <c r="G375" s="35"/>
      <c r="H375" s="35"/>
      <c r="I375" s="35"/>
      <c r="J375" s="36"/>
      <c r="K375" s="6"/>
      <c r="L375" s="5"/>
      <c r="M375" s="5"/>
      <c r="N375" s="37"/>
      <c r="O375" s="38"/>
      <c r="P375" s="39" t="n">
        <f aca="false">IFERROR(IF(OR(B375&amp;C375="PAU",B375&amp;C375="AIN"),VLOOKUP(B375&amp;C375&amp;G375,#REF!,8,0),VLOOKUP(B375&amp;G375,#REF!,8,0)),0)</f>
        <v>0</v>
      </c>
      <c r="Q375" s="39" t="n">
        <f aca="false">N375-P375</f>
        <v>0</v>
      </c>
      <c r="R375" s="40" t="str">
        <f aca="false">IF(Q375&gt;=0%,"AOP",IF(Q375&gt;=-2%,"GM",IF(Q375&gt;=-6%,"MD","VP")))</f>
        <v>AOP</v>
      </c>
      <c r="S375" s="41" t="n">
        <f aca="false">K375*M375*(N375-P375)</f>
        <v>0</v>
      </c>
      <c r="T375" s="42" t="e">
        <f aca="false">IF(I375="USD",S375,S375/#REF!)</f>
        <v>#VALUE!</v>
      </c>
      <c r="U375" s="5" t="e">
        <f aca="false">IF(I375="USD",M375,M375/#REF!)</f>
        <v>#VALUE!</v>
      </c>
      <c r="V375" s="4"/>
      <c r="W375" s="4"/>
      <c r="X375" s="4"/>
      <c r="Y375" s="4" t="str">
        <f aca="false">B375&amp;C375&amp;F375&amp;H375</f>
        <v/>
      </c>
      <c r="Z375" s="4" t="str">
        <f aca="false">IF(Y375='Input - Bookings'!Q971,"OK","Check")</f>
        <v>OK</v>
      </c>
      <c r="AA375" s="4"/>
      <c r="AB375" s="50"/>
      <c r="AC375" s="50"/>
      <c r="AD375" s="4"/>
      <c r="AE375" s="4"/>
      <c r="AF375" s="4"/>
      <c r="AG375" s="54"/>
      <c r="AH375" s="54"/>
      <c r="AI375" s="4"/>
      <c r="AJ375" s="4"/>
      <c r="AK375" s="4"/>
      <c r="AL375" s="4"/>
      <c r="AM375" s="4"/>
      <c r="AN375" s="49"/>
      <c r="AO375" s="50"/>
      <c r="AP375" s="50"/>
      <c r="AQ375" s="50"/>
      <c r="AR375" s="4"/>
      <c r="AS375" s="4"/>
    </row>
    <row r="376" customFormat="false" ht="12.75" hidden="false" customHeight="true" outlineLevel="0" collapsed="false">
      <c r="A376" s="33"/>
      <c r="B376" s="34"/>
      <c r="C376" s="34"/>
      <c r="D376" s="35"/>
      <c r="E376" s="35"/>
      <c r="F376" s="35"/>
      <c r="G376" s="35"/>
      <c r="H376" s="35"/>
      <c r="I376" s="35"/>
      <c r="J376" s="36"/>
      <c r="K376" s="6"/>
      <c r="L376" s="5"/>
      <c r="M376" s="5"/>
      <c r="N376" s="37"/>
      <c r="O376" s="38"/>
      <c r="P376" s="39" t="n">
        <f aca="false">IFERROR(IF(OR(B376&amp;C376="PAU",B376&amp;C376="AIN"),VLOOKUP(B376&amp;C376&amp;G376,#REF!,8,0),VLOOKUP(B376&amp;G376,#REF!,8,0)),0)</f>
        <v>0</v>
      </c>
      <c r="Q376" s="39" t="n">
        <f aca="false">N376-P376</f>
        <v>0</v>
      </c>
      <c r="R376" s="40" t="str">
        <f aca="false">IF(Q376&gt;=0%,"AOP",IF(Q376&gt;=-2%,"GM",IF(Q376&gt;=-6%,"MD","VP")))</f>
        <v>AOP</v>
      </c>
      <c r="S376" s="41" t="n">
        <f aca="false">K376*M376*(N376-P376)</f>
        <v>0</v>
      </c>
      <c r="T376" s="42" t="e">
        <f aca="false">IF(I376="USD",S376,S376/#REF!)</f>
        <v>#VALUE!</v>
      </c>
      <c r="U376" s="5" t="e">
        <f aca="false">IF(I376="USD",M376,M376/#REF!)</f>
        <v>#VALUE!</v>
      </c>
      <c r="V376" s="4"/>
      <c r="W376" s="4"/>
      <c r="X376" s="4"/>
      <c r="Y376" s="4" t="str">
        <f aca="false">B376&amp;C376&amp;F376&amp;H376</f>
        <v/>
      </c>
      <c r="Z376" s="4" t="str">
        <f aca="false">IF(Y376='Input - Bookings'!Q972,"OK","Check")</f>
        <v>OK</v>
      </c>
      <c r="AA376" s="4"/>
      <c r="AB376" s="50"/>
      <c r="AC376" s="50"/>
      <c r="AD376" s="4"/>
      <c r="AE376" s="4"/>
      <c r="AF376" s="4"/>
      <c r="AG376" s="54"/>
      <c r="AH376" s="54"/>
      <c r="AI376" s="4"/>
      <c r="AJ376" s="4"/>
      <c r="AK376" s="4"/>
      <c r="AL376" s="4"/>
      <c r="AM376" s="4"/>
      <c r="AN376" s="49"/>
      <c r="AO376" s="50"/>
      <c r="AP376" s="50"/>
      <c r="AQ376" s="50"/>
      <c r="AR376" s="4"/>
      <c r="AS376" s="4"/>
    </row>
    <row r="377" customFormat="false" ht="12.75" hidden="false" customHeight="true" outlineLevel="0" collapsed="false">
      <c r="A377" s="33"/>
      <c r="B377" s="34"/>
      <c r="C377" s="34"/>
      <c r="D377" s="35"/>
      <c r="E377" s="35"/>
      <c r="F377" s="35"/>
      <c r="G377" s="35"/>
      <c r="H377" s="35"/>
      <c r="I377" s="35"/>
      <c r="J377" s="36"/>
      <c r="K377" s="6"/>
      <c r="L377" s="5"/>
      <c r="M377" s="5"/>
      <c r="N377" s="37"/>
      <c r="O377" s="38"/>
      <c r="P377" s="39" t="n">
        <f aca="false">IFERROR(IF(OR(B377&amp;C377="PAU",B377&amp;C377="AIN"),VLOOKUP(B377&amp;C377&amp;G377,#REF!,8,0),VLOOKUP(B377&amp;G377,#REF!,8,0)),0)</f>
        <v>0</v>
      </c>
      <c r="Q377" s="39" t="n">
        <f aca="false">N377-P377</f>
        <v>0</v>
      </c>
      <c r="R377" s="40" t="str">
        <f aca="false">IF(Q377&gt;=0%,"AOP",IF(Q377&gt;=-2%,"GM",IF(Q377&gt;=-6%,"MD","VP")))</f>
        <v>AOP</v>
      </c>
      <c r="S377" s="41" t="n">
        <f aca="false">K377*M377*(N377-P377)</f>
        <v>0</v>
      </c>
      <c r="T377" s="42" t="e">
        <f aca="false">IF(I377="USD",S377,S377/#REF!)</f>
        <v>#VALUE!</v>
      </c>
      <c r="U377" s="5" t="e">
        <f aca="false">IF(I377="USD",M377,M377/#REF!)</f>
        <v>#VALUE!</v>
      </c>
      <c r="V377" s="4"/>
      <c r="W377" s="4"/>
      <c r="X377" s="4"/>
      <c r="Y377" s="4" t="str">
        <f aca="false">B377&amp;C377&amp;F377&amp;H377</f>
        <v/>
      </c>
      <c r="Z377" s="4" t="str">
        <f aca="false">IF(Y377='Input - Bookings'!Q973,"OK","Check")</f>
        <v>OK</v>
      </c>
      <c r="AA377" s="4"/>
      <c r="AB377" s="50"/>
      <c r="AC377" s="50"/>
      <c r="AD377" s="4"/>
      <c r="AE377" s="4"/>
      <c r="AF377" s="4"/>
      <c r="AG377" s="54"/>
      <c r="AH377" s="54"/>
      <c r="AI377" s="4"/>
      <c r="AJ377" s="4"/>
      <c r="AK377" s="4"/>
      <c r="AL377" s="4"/>
      <c r="AM377" s="4"/>
      <c r="AN377" s="49"/>
      <c r="AO377" s="50"/>
      <c r="AP377" s="50"/>
      <c r="AQ377" s="50"/>
      <c r="AR377" s="4"/>
      <c r="AS377" s="4"/>
    </row>
    <row r="378" customFormat="false" ht="12.75" hidden="false" customHeight="true" outlineLevel="0" collapsed="false">
      <c r="A378" s="33"/>
      <c r="B378" s="34"/>
      <c r="C378" s="34"/>
      <c r="D378" s="35"/>
      <c r="E378" s="35"/>
      <c r="F378" s="35"/>
      <c r="G378" s="35"/>
      <c r="H378" s="35"/>
      <c r="I378" s="35"/>
      <c r="J378" s="36"/>
      <c r="K378" s="6"/>
      <c r="L378" s="5"/>
      <c r="M378" s="5"/>
      <c r="N378" s="37"/>
      <c r="O378" s="38"/>
      <c r="P378" s="39" t="n">
        <f aca="false">IFERROR(IF(OR(B378&amp;C378="PAU",B378&amp;C378="AIN"),VLOOKUP(B378&amp;C378&amp;G378,#REF!,8,0),VLOOKUP(B378&amp;G378,#REF!,8,0)),0)</f>
        <v>0</v>
      </c>
      <c r="Q378" s="39" t="n">
        <f aca="false">N378-P378</f>
        <v>0</v>
      </c>
      <c r="R378" s="40" t="str">
        <f aca="false">IF(Q378&gt;=0%,"AOP",IF(Q378&gt;=-2%,"GM",IF(Q378&gt;=-6%,"MD","VP")))</f>
        <v>AOP</v>
      </c>
      <c r="S378" s="41" t="n">
        <f aca="false">K378*M378*(N378-P378)</f>
        <v>0</v>
      </c>
      <c r="T378" s="42" t="e">
        <f aca="false">IF(I378="USD",S378,S378/#REF!)</f>
        <v>#VALUE!</v>
      </c>
      <c r="U378" s="5" t="e">
        <f aca="false">IF(I378="USD",M378,M378/#REF!)</f>
        <v>#VALUE!</v>
      </c>
      <c r="V378" s="4"/>
      <c r="W378" s="4"/>
      <c r="X378" s="4"/>
      <c r="Y378" s="4" t="str">
        <f aca="false">B378&amp;C378&amp;F378&amp;H378</f>
        <v/>
      </c>
      <c r="Z378" s="4" t="str">
        <f aca="false">IF(Y378='Input - Bookings'!Q974,"OK","Check")</f>
        <v>OK</v>
      </c>
      <c r="AA378" s="4"/>
      <c r="AB378" s="50"/>
      <c r="AC378" s="50"/>
      <c r="AD378" s="4"/>
      <c r="AE378" s="4"/>
      <c r="AF378" s="4"/>
      <c r="AG378" s="54"/>
      <c r="AH378" s="54"/>
      <c r="AI378" s="4"/>
      <c r="AJ378" s="4"/>
      <c r="AK378" s="4"/>
      <c r="AL378" s="4"/>
      <c r="AM378" s="4"/>
      <c r="AN378" s="49"/>
      <c r="AO378" s="50"/>
      <c r="AP378" s="50"/>
      <c r="AQ378" s="50"/>
      <c r="AR378" s="4"/>
      <c r="AS378" s="4"/>
    </row>
    <row r="379" customFormat="false" ht="12.75" hidden="false" customHeight="true" outlineLevel="0" collapsed="false">
      <c r="A379" s="33"/>
      <c r="B379" s="34"/>
      <c r="C379" s="34"/>
      <c r="D379" s="35"/>
      <c r="E379" s="35"/>
      <c r="F379" s="35"/>
      <c r="G379" s="35"/>
      <c r="H379" s="35"/>
      <c r="I379" s="35"/>
      <c r="J379" s="36"/>
      <c r="K379" s="6"/>
      <c r="L379" s="5"/>
      <c r="M379" s="5"/>
      <c r="N379" s="37"/>
      <c r="O379" s="38"/>
      <c r="P379" s="39" t="n">
        <f aca="false">IFERROR(IF(OR(B379&amp;C379="PAU",B379&amp;C379="AIN"),VLOOKUP(B379&amp;C379&amp;G379,#REF!,8,0),VLOOKUP(B379&amp;G379,#REF!,8,0)),0)</f>
        <v>0</v>
      </c>
      <c r="Q379" s="39" t="n">
        <f aca="false">N379-P379</f>
        <v>0</v>
      </c>
      <c r="R379" s="40" t="str">
        <f aca="false">IF(Q379&gt;=0%,"AOP",IF(Q379&gt;=-2%,"GM",IF(Q379&gt;=-6%,"MD","VP")))</f>
        <v>AOP</v>
      </c>
      <c r="S379" s="41" t="n">
        <f aca="false">K379*M379*(N379-P379)</f>
        <v>0</v>
      </c>
      <c r="T379" s="42" t="e">
        <f aca="false">IF(I379="USD",S379,S379/#REF!)</f>
        <v>#VALUE!</v>
      </c>
      <c r="U379" s="5" t="e">
        <f aca="false">IF(I379="USD",M379,M379/#REF!)</f>
        <v>#VALUE!</v>
      </c>
      <c r="V379" s="4"/>
      <c r="W379" s="4"/>
      <c r="X379" s="4"/>
      <c r="Y379" s="4" t="str">
        <f aca="false">B379&amp;C379&amp;F379&amp;H379</f>
        <v/>
      </c>
      <c r="Z379" s="4" t="str">
        <f aca="false">IF(Y379='Input - Bookings'!Q975,"OK","Check")</f>
        <v>OK</v>
      </c>
      <c r="AA379" s="4"/>
      <c r="AB379" s="50"/>
      <c r="AC379" s="50"/>
      <c r="AD379" s="4"/>
      <c r="AE379" s="4"/>
      <c r="AF379" s="4"/>
      <c r="AG379" s="54"/>
      <c r="AH379" s="54"/>
      <c r="AI379" s="4"/>
      <c r="AJ379" s="4"/>
      <c r="AK379" s="4"/>
      <c r="AL379" s="4"/>
      <c r="AM379" s="4"/>
      <c r="AN379" s="49"/>
      <c r="AO379" s="50"/>
      <c r="AP379" s="50"/>
      <c r="AQ379" s="50"/>
      <c r="AR379" s="4"/>
      <c r="AS379" s="4"/>
    </row>
    <row r="380" customFormat="false" ht="12.75" hidden="false" customHeight="true" outlineLevel="0" collapsed="false">
      <c r="A380" s="33"/>
      <c r="B380" s="34"/>
      <c r="C380" s="34"/>
      <c r="D380" s="35"/>
      <c r="E380" s="35"/>
      <c r="F380" s="35"/>
      <c r="G380" s="35"/>
      <c r="H380" s="35"/>
      <c r="I380" s="35"/>
      <c r="J380" s="36"/>
      <c r="K380" s="6"/>
      <c r="L380" s="5"/>
      <c r="M380" s="5"/>
      <c r="N380" s="37"/>
      <c r="O380" s="38"/>
      <c r="P380" s="39" t="n">
        <f aca="false">IFERROR(IF(OR(B380&amp;C380="PAU",B380&amp;C380="AIN"),VLOOKUP(B380&amp;C380&amp;G380,#REF!,8,0),VLOOKUP(B380&amp;G380,#REF!,8,0)),0)</f>
        <v>0</v>
      </c>
      <c r="Q380" s="39" t="n">
        <f aca="false">N380-P380</f>
        <v>0</v>
      </c>
      <c r="R380" s="40" t="str">
        <f aca="false">IF(Q380&gt;=0%,"AOP",IF(Q380&gt;=-2%,"GM",IF(Q380&gt;=-6%,"MD","VP")))</f>
        <v>AOP</v>
      </c>
      <c r="S380" s="41" t="n">
        <f aca="false">K380*M380*(N380-P380)</f>
        <v>0</v>
      </c>
      <c r="T380" s="42" t="e">
        <f aca="false">IF(I380="USD",S380,S380/#REF!)</f>
        <v>#VALUE!</v>
      </c>
      <c r="U380" s="5" t="e">
        <f aca="false">IF(I380="USD",M380,M380/#REF!)</f>
        <v>#VALUE!</v>
      </c>
      <c r="V380" s="4"/>
      <c r="W380" s="4"/>
      <c r="X380" s="4"/>
      <c r="Y380" s="4" t="str">
        <f aca="false">B380&amp;C380&amp;F380&amp;H380</f>
        <v/>
      </c>
      <c r="Z380" s="4" t="str">
        <f aca="false">IF(Y380='Input - Bookings'!Q976,"OK","Check")</f>
        <v>OK</v>
      </c>
      <c r="AA380" s="4"/>
      <c r="AB380" s="50"/>
      <c r="AC380" s="50"/>
      <c r="AD380" s="4"/>
      <c r="AE380" s="4"/>
      <c r="AF380" s="4"/>
      <c r="AG380" s="54"/>
      <c r="AH380" s="54"/>
      <c r="AI380" s="4"/>
      <c r="AJ380" s="4"/>
      <c r="AK380" s="4"/>
      <c r="AL380" s="4"/>
      <c r="AM380" s="4"/>
      <c r="AN380" s="49"/>
      <c r="AO380" s="50"/>
      <c r="AP380" s="50"/>
      <c r="AQ380" s="50"/>
      <c r="AR380" s="4"/>
      <c r="AS380" s="4"/>
    </row>
    <row r="381" customFormat="false" ht="12.75" hidden="false" customHeight="true" outlineLevel="0" collapsed="false">
      <c r="A381" s="33"/>
      <c r="B381" s="34"/>
      <c r="C381" s="34"/>
      <c r="D381" s="35"/>
      <c r="E381" s="35"/>
      <c r="F381" s="35"/>
      <c r="G381" s="35"/>
      <c r="H381" s="35"/>
      <c r="I381" s="35"/>
      <c r="J381" s="36"/>
      <c r="K381" s="6"/>
      <c r="L381" s="5"/>
      <c r="M381" s="5"/>
      <c r="N381" s="37"/>
      <c r="O381" s="38"/>
      <c r="P381" s="39" t="n">
        <f aca="false">IFERROR(IF(OR(B381&amp;C381="PAU",B381&amp;C381="AIN"),VLOOKUP(B381&amp;C381&amp;G381,#REF!,8,0),VLOOKUP(B381&amp;G381,#REF!,8,0)),0)</f>
        <v>0</v>
      </c>
      <c r="Q381" s="39" t="n">
        <f aca="false">N381-P381</f>
        <v>0</v>
      </c>
      <c r="R381" s="40" t="str">
        <f aca="false">IF(Q381&gt;=0%,"AOP",IF(Q381&gt;=-2%,"GM",IF(Q381&gt;=-6%,"MD","VP")))</f>
        <v>AOP</v>
      </c>
      <c r="S381" s="41" t="n">
        <f aca="false">K381*M381*(N381-P381)</f>
        <v>0</v>
      </c>
      <c r="T381" s="42" t="e">
        <f aca="false">IF(I381="USD",S381,S381/#REF!)</f>
        <v>#VALUE!</v>
      </c>
      <c r="U381" s="5" t="e">
        <f aca="false">IF(I381="USD",M381,M381/#REF!)</f>
        <v>#VALUE!</v>
      </c>
      <c r="V381" s="4"/>
      <c r="W381" s="4"/>
      <c r="X381" s="4"/>
      <c r="Y381" s="4" t="str">
        <f aca="false">B381&amp;C381&amp;F381&amp;H381</f>
        <v/>
      </c>
      <c r="Z381" s="4" t="str">
        <f aca="false">IF(Y381='Input - Bookings'!Q977,"OK","Check")</f>
        <v>OK</v>
      </c>
      <c r="AA381" s="4"/>
      <c r="AB381" s="50"/>
      <c r="AC381" s="50"/>
      <c r="AD381" s="4"/>
      <c r="AE381" s="4"/>
      <c r="AF381" s="4"/>
      <c r="AG381" s="54"/>
      <c r="AH381" s="54"/>
      <c r="AI381" s="4"/>
      <c r="AJ381" s="4"/>
      <c r="AK381" s="4"/>
      <c r="AL381" s="4"/>
      <c r="AM381" s="4"/>
      <c r="AN381" s="49"/>
      <c r="AO381" s="50"/>
      <c r="AP381" s="50"/>
      <c r="AQ381" s="50"/>
      <c r="AR381" s="4"/>
      <c r="AS381" s="4"/>
    </row>
    <row r="382" customFormat="false" ht="12.75" hidden="false" customHeight="true" outlineLevel="0" collapsed="false">
      <c r="A382" s="33"/>
      <c r="B382" s="34"/>
      <c r="C382" s="34"/>
      <c r="D382" s="35"/>
      <c r="E382" s="35"/>
      <c r="F382" s="35"/>
      <c r="G382" s="35"/>
      <c r="H382" s="35"/>
      <c r="I382" s="35"/>
      <c r="J382" s="36"/>
      <c r="K382" s="6"/>
      <c r="L382" s="5"/>
      <c r="M382" s="5"/>
      <c r="N382" s="37"/>
      <c r="O382" s="38"/>
      <c r="P382" s="39" t="n">
        <f aca="false">IFERROR(IF(OR(B382&amp;C382="PAU",B382&amp;C382="AIN"),VLOOKUP(B382&amp;C382&amp;G382,#REF!,8,0),VLOOKUP(B382&amp;G382,#REF!,8,0)),0)</f>
        <v>0</v>
      </c>
      <c r="Q382" s="39" t="n">
        <f aca="false">N382-P382</f>
        <v>0</v>
      </c>
      <c r="R382" s="40" t="str">
        <f aca="false">IF(Q382&gt;=0%,"AOP",IF(Q382&gt;=-2%,"GM",IF(Q382&gt;=-6%,"MD","VP")))</f>
        <v>AOP</v>
      </c>
      <c r="S382" s="41" t="n">
        <f aca="false">K382*M382*(N382-P382)</f>
        <v>0</v>
      </c>
      <c r="T382" s="42" t="e">
        <f aca="false">IF(I382="USD",S382,S382/#REF!)</f>
        <v>#VALUE!</v>
      </c>
      <c r="U382" s="5" t="e">
        <f aca="false">IF(I382="USD",M382,M382/#REF!)</f>
        <v>#VALUE!</v>
      </c>
      <c r="V382" s="4"/>
      <c r="W382" s="4"/>
      <c r="X382" s="4"/>
      <c r="Y382" s="4" t="str">
        <f aca="false">B382&amp;C382&amp;F382&amp;H382</f>
        <v/>
      </c>
      <c r="Z382" s="4" t="str">
        <f aca="false">IF(Y382='Input - Bookings'!Q978,"OK","Check")</f>
        <v>OK</v>
      </c>
      <c r="AA382" s="4"/>
      <c r="AB382" s="50"/>
      <c r="AC382" s="50"/>
      <c r="AD382" s="4"/>
      <c r="AE382" s="4"/>
      <c r="AF382" s="4"/>
      <c r="AG382" s="54"/>
      <c r="AH382" s="54"/>
      <c r="AI382" s="4"/>
      <c r="AJ382" s="4"/>
      <c r="AK382" s="4"/>
      <c r="AL382" s="4"/>
      <c r="AM382" s="4"/>
      <c r="AN382" s="49"/>
      <c r="AO382" s="50"/>
      <c r="AP382" s="50"/>
      <c r="AQ382" s="50"/>
      <c r="AR382" s="4"/>
      <c r="AS382" s="4"/>
    </row>
    <row r="383" customFormat="false" ht="12.75" hidden="false" customHeight="true" outlineLevel="0" collapsed="false">
      <c r="A383" s="33"/>
      <c r="B383" s="34"/>
      <c r="C383" s="34"/>
      <c r="D383" s="35"/>
      <c r="E383" s="35"/>
      <c r="F383" s="35"/>
      <c r="G383" s="35"/>
      <c r="H383" s="35"/>
      <c r="I383" s="35"/>
      <c r="J383" s="36"/>
      <c r="K383" s="6"/>
      <c r="L383" s="5"/>
      <c r="M383" s="5"/>
      <c r="N383" s="37"/>
      <c r="O383" s="38"/>
      <c r="P383" s="39" t="n">
        <f aca="false">IFERROR(IF(OR(B383&amp;C383="PAU",B383&amp;C383="AIN"),VLOOKUP(B383&amp;C383&amp;G383,#REF!,8,0),VLOOKUP(B383&amp;G383,#REF!,8,0)),0)</f>
        <v>0</v>
      </c>
      <c r="Q383" s="39" t="n">
        <f aca="false">N383-P383</f>
        <v>0</v>
      </c>
      <c r="R383" s="40" t="str">
        <f aca="false">IF(Q383&gt;=0%,"AOP",IF(Q383&gt;=-2%,"GM",IF(Q383&gt;=-6%,"MD","VP")))</f>
        <v>AOP</v>
      </c>
      <c r="S383" s="41" t="n">
        <f aca="false">K383*M383*(N383-P383)</f>
        <v>0</v>
      </c>
      <c r="T383" s="42" t="e">
        <f aca="false">IF(I383="USD",S383,S383/#REF!)</f>
        <v>#VALUE!</v>
      </c>
      <c r="U383" s="5" t="e">
        <f aca="false">IF(I383="USD",M383,M383/#REF!)</f>
        <v>#VALUE!</v>
      </c>
      <c r="V383" s="4"/>
      <c r="W383" s="4"/>
      <c r="X383" s="4"/>
      <c r="Y383" s="4" t="str">
        <f aca="false">B383&amp;C383&amp;F383&amp;H383</f>
        <v/>
      </c>
      <c r="Z383" s="4" t="str">
        <f aca="false">IF(Y383='Input - Bookings'!Q979,"OK","Check")</f>
        <v>OK</v>
      </c>
      <c r="AA383" s="4"/>
      <c r="AB383" s="50"/>
      <c r="AC383" s="50"/>
      <c r="AD383" s="4"/>
      <c r="AE383" s="4"/>
      <c r="AF383" s="4"/>
      <c r="AG383" s="54"/>
      <c r="AH383" s="54"/>
      <c r="AI383" s="4"/>
      <c r="AJ383" s="4"/>
      <c r="AK383" s="4"/>
      <c r="AL383" s="4"/>
      <c r="AM383" s="4"/>
      <c r="AN383" s="49"/>
      <c r="AO383" s="50"/>
      <c r="AP383" s="50"/>
      <c r="AQ383" s="50"/>
      <c r="AR383" s="4"/>
      <c r="AS383" s="4"/>
    </row>
    <row r="384" customFormat="false" ht="12.75" hidden="false" customHeight="true" outlineLevel="0" collapsed="false">
      <c r="A384" s="33"/>
      <c r="B384" s="34"/>
      <c r="C384" s="34"/>
      <c r="D384" s="35"/>
      <c r="E384" s="35"/>
      <c r="F384" s="35"/>
      <c r="G384" s="35"/>
      <c r="H384" s="35"/>
      <c r="I384" s="35"/>
      <c r="J384" s="36"/>
      <c r="K384" s="6"/>
      <c r="L384" s="5"/>
      <c r="M384" s="5"/>
      <c r="N384" s="37"/>
      <c r="O384" s="38"/>
      <c r="P384" s="39" t="n">
        <f aca="false">IFERROR(IF(OR(B384&amp;C384="PAU",B384&amp;C384="AIN"),VLOOKUP(B384&amp;C384&amp;G384,#REF!,8,0),VLOOKUP(B384&amp;G384,#REF!,8,0)),0)</f>
        <v>0</v>
      </c>
      <c r="Q384" s="39" t="n">
        <f aca="false">N384-P384</f>
        <v>0</v>
      </c>
      <c r="R384" s="40" t="str">
        <f aca="false">IF(Q384&gt;=0%,"AOP",IF(Q384&gt;=-2%,"GM",IF(Q384&gt;=-6%,"MD","VP")))</f>
        <v>AOP</v>
      </c>
      <c r="S384" s="41" t="n">
        <f aca="false">K384*M384*(N384-P384)</f>
        <v>0</v>
      </c>
      <c r="T384" s="42" t="e">
        <f aca="false">IF(I384="USD",S384,S384/#REF!)</f>
        <v>#VALUE!</v>
      </c>
      <c r="U384" s="5" t="e">
        <f aca="false">IF(I384="USD",M384,M384/#REF!)</f>
        <v>#VALUE!</v>
      </c>
      <c r="V384" s="4"/>
      <c r="W384" s="4"/>
      <c r="X384" s="4"/>
      <c r="Y384" s="4" t="str">
        <f aca="false">B384&amp;C384&amp;F384&amp;H384</f>
        <v/>
      </c>
      <c r="Z384" s="4" t="str">
        <f aca="false">IF(Y384='Input - Bookings'!Q980,"OK","Check")</f>
        <v>OK</v>
      </c>
      <c r="AA384" s="4"/>
      <c r="AB384" s="50"/>
      <c r="AC384" s="50"/>
      <c r="AD384" s="4"/>
      <c r="AE384" s="4"/>
      <c r="AF384" s="4"/>
      <c r="AG384" s="54"/>
      <c r="AH384" s="54"/>
      <c r="AI384" s="4"/>
      <c r="AJ384" s="4"/>
      <c r="AK384" s="4"/>
      <c r="AL384" s="4"/>
      <c r="AM384" s="4"/>
      <c r="AN384" s="49"/>
      <c r="AO384" s="50"/>
      <c r="AP384" s="50"/>
      <c r="AQ384" s="50"/>
      <c r="AR384" s="4"/>
      <c r="AS384" s="4"/>
    </row>
    <row r="385" customFormat="false" ht="12.75" hidden="false" customHeight="true" outlineLevel="0" collapsed="false">
      <c r="A385" s="33"/>
      <c r="B385" s="34"/>
      <c r="C385" s="34"/>
      <c r="D385" s="35"/>
      <c r="E385" s="35"/>
      <c r="F385" s="35"/>
      <c r="G385" s="35"/>
      <c r="H385" s="35"/>
      <c r="I385" s="35"/>
      <c r="J385" s="36"/>
      <c r="K385" s="6"/>
      <c r="L385" s="5"/>
      <c r="M385" s="5"/>
      <c r="N385" s="37"/>
      <c r="O385" s="38"/>
      <c r="P385" s="39" t="n">
        <f aca="false">IFERROR(IF(OR(B385&amp;C385="PAU",B385&amp;C385="AIN"),VLOOKUP(B385&amp;C385&amp;G385,#REF!,8,0),VLOOKUP(B385&amp;G385,#REF!,8,0)),0)</f>
        <v>0</v>
      </c>
      <c r="Q385" s="39" t="n">
        <f aca="false">N385-P385</f>
        <v>0</v>
      </c>
      <c r="R385" s="40" t="str">
        <f aca="false">IF(Q385&gt;=0%,"AOP",IF(Q385&gt;=-2%,"GM",IF(Q385&gt;=-6%,"MD","VP")))</f>
        <v>AOP</v>
      </c>
      <c r="S385" s="41" t="n">
        <f aca="false">K385*M385*(N385-P385)</f>
        <v>0</v>
      </c>
      <c r="T385" s="42" t="e">
        <f aca="false">IF(I385="USD",S385,S385/#REF!)</f>
        <v>#VALUE!</v>
      </c>
      <c r="U385" s="5" t="e">
        <f aca="false">IF(I385="USD",M385,M385/#REF!)</f>
        <v>#VALUE!</v>
      </c>
      <c r="V385" s="4"/>
      <c r="W385" s="4"/>
      <c r="X385" s="4"/>
      <c r="Y385" s="4" t="str">
        <f aca="false">B385&amp;C385&amp;F385&amp;H385</f>
        <v/>
      </c>
      <c r="Z385" s="4" t="str">
        <f aca="false">IF(Y385='Input - Bookings'!Q981,"OK","Check")</f>
        <v>OK</v>
      </c>
      <c r="AA385" s="4"/>
      <c r="AB385" s="50"/>
      <c r="AC385" s="50"/>
      <c r="AD385" s="4"/>
      <c r="AE385" s="4"/>
      <c r="AF385" s="4"/>
      <c r="AG385" s="54"/>
      <c r="AH385" s="54"/>
      <c r="AI385" s="4"/>
      <c r="AJ385" s="4"/>
      <c r="AK385" s="4"/>
      <c r="AL385" s="4"/>
      <c r="AM385" s="4"/>
      <c r="AN385" s="49"/>
      <c r="AO385" s="50"/>
      <c r="AP385" s="50"/>
      <c r="AQ385" s="50"/>
      <c r="AR385" s="4"/>
      <c r="AS385" s="4"/>
    </row>
    <row r="386" customFormat="false" ht="12.75" hidden="false" customHeight="true" outlineLevel="0" collapsed="false">
      <c r="A386" s="33"/>
      <c r="B386" s="34"/>
      <c r="C386" s="34"/>
      <c r="D386" s="35"/>
      <c r="E386" s="35"/>
      <c r="F386" s="35"/>
      <c r="G386" s="35"/>
      <c r="H386" s="35"/>
      <c r="I386" s="35"/>
      <c r="J386" s="36"/>
      <c r="K386" s="6"/>
      <c r="L386" s="5"/>
      <c r="M386" s="5"/>
      <c r="N386" s="37"/>
      <c r="O386" s="38"/>
      <c r="P386" s="39" t="n">
        <f aca="false">IFERROR(IF(OR(B386&amp;C386="PAU",B386&amp;C386="AIN"),VLOOKUP(B386&amp;C386&amp;G386,#REF!,8,0),VLOOKUP(B386&amp;G386,#REF!,8,0)),0)</f>
        <v>0</v>
      </c>
      <c r="Q386" s="39" t="n">
        <f aca="false">N386-P386</f>
        <v>0</v>
      </c>
      <c r="R386" s="40" t="str">
        <f aca="false">IF(Q386&gt;=0%,"AOP",IF(Q386&gt;=-2%,"GM",IF(Q386&gt;=-6%,"MD","VP")))</f>
        <v>AOP</v>
      </c>
      <c r="S386" s="41" t="n">
        <f aca="false">K386*M386*(N386-P386)</f>
        <v>0</v>
      </c>
      <c r="T386" s="42" t="e">
        <f aca="false">IF(I386="USD",S386,S386/#REF!)</f>
        <v>#VALUE!</v>
      </c>
      <c r="U386" s="5" t="e">
        <f aca="false">IF(I386="USD",M386,M386/#REF!)</f>
        <v>#VALUE!</v>
      </c>
      <c r="V386" s="4"/>
      <c r="W386" s="4"/>
      <c r="X386" s="4"/>
      <c r="Y386" s="4" t="str">
        <f aca="false">B386&amp;C386&amp;F386&amp;H386</f>
        <v/>
      </c>
      <c r="Z386" s="4" t="str">
        <f aca="false">IF(Y386='Input - Bookings'!Q982,"OK","Check")</f>
        <v>OK</v>
      </c>
      <c r="AA386" s="4"/>
      <c r="AB386" s="50"/>
      <c r="AC386" s="50"/>
      <c r="AD386" s="4"/>
      <c r="AE386" s="4"/>
      <c r="AF386" s="4"/>
      <c r="AG386" s="54"/>
      <c r="AH386" s="54"/>
      <c r="AI386" s="4"/>
      <c r="AJ386" s="4"/>
      <c r="AK386" s="4"/>
      <c r="AL386" s="4"/>
      <c r="AM386" s="4"/>
      <c r="AN386" s="49"/>
      <c r="AO386" s="50"/>
      <c r="AP386" s="50"/>
      <c r="AQ386" s="50"/>
      <c r="AR386" s="4"/>
      <c r="AS386" s="4"/>
    </row>
    <row r="387" customFormat="false" ht="12.75" hidden="false" customHeight="true" outlineLevel="0" collapsed="false">
      <c r="A387" s="33"/>
      <c r="B387" s="34"/>
      <c r="C387" s="34"/>
      <c r="D387" s="35"/>
      <c r="E387" s="35"/>
      <c r="F387" s="35"/>
      <c r="G387" s="35"/>
      <c r="H387" s="35"/>
      <c r="I387" s="35"/>
      <c r="J387" s="36"/>
      <c r="K387" s="6"/>
      <c r="L387" s="5"/>
      <c r="M387" s="5"/>
      <c r="N387" s="37"/>
      <c r="O387" s="38"/>
      <c r="P387" s="39" t="n">
        <f aca="false">IFERROR(IF(OR(B387&amp;C387="PAU",B387&amp;C387="AIN"),VLOOKUP(B387&amp;C387&amp;G387,#REF!,8,0),VLOOKUP(B387&amp;G387,#REF!,8,0)),0)</f>
        <v>0</v>
      </c>
      <c r="Q387" s="39" t="n">
        <f aca="false">N387-P387</f>
        <v>0</v>
      </c>
      <c r="R387" s="40" t="str">
        <f aca="false">IF(Q387&gt;=0%,"AOP",IF(Q387&gt;=-2%,"GM",IF(Q387&gt;=-6%,"MD","VP")))</f>
        <v>AOP</v>
      </c>
      <c r="S387" s="41" t="n">
        <f aca="false">K387*M387*(N387-P387)</f>
        <v>0</v>
      </c>
      <c r="T387" s="42" t="e">
        <f aca="false">IF(I387="USD",S387,S387/#REF!)</f>
        <v>#VALUE!</v>
      </c>
      <c r="U387" s="5" t="e">
        <f aca="false">IF(I387="USD",M387,M387/#REF!)</f>
        <v>#VALUE!</v>
      </c>
      <c r="V387" s="4"/>
      <c r="W387" s="4"/>
      <c r="X387" s="4"/>
      <c r="Y387" s="4" t="str">
        <f aca="false">B387&amp;C387&amp;F387&amp;H387</f>
        <v/>
      </c>
      <c r="Z387" s="4" t="str">
        <f aca="false">IF(Y387='Input - Bookings'!Q983,"OK","Check")</f>
        <v>OK</v>
      </c>
      <c r="AA387" s="4"/>
      <c r="AB387" s="50"/>
      <c r="AC387" s="50"/>
      <c r="AD387" s="4"/>
      <c r="AE387" s="4"/>
      <c r="AF387" s="4"/>
      <c r="AG387" s="54"/>
      <c r="AH387" s="54"/>
      <c r="AI387" s="4"/>
      <c r="AJ387" s="4"/>
      <c r="AK387" s="4"/>
      <c r="AL387" s="4"/>
      <c r="AM387" s="4"/>
      <c r="AN387" s="49"/>
      <c r="AO387" s="50"/>
      <c r="AP387" s="50"/>
      <c r="AQ387" s="50"/>
      <c r="AR387" s="4"/>
      <c r="AS387" s="4"/>
    </row>
    <row r="388" customFormat="false" ht="12.75" hidden="false" customHeight="true" outlineLevel="0" collapsed="false">
      <c r="A388" s="33"/>
      <c r="B388" s="34"/>
      <c r="C388" s="34"/>
      <c r="D388" s="35"/>
      <c r="E388" s="35"/>
      <c r="F388" s="35"/>
      <c r="G388" s="35"/>
      <c r="H388" s="35"/>
      <c r="I388" s="35"/>
      <c r="J388" s="36"/>
      <c r="K388" s="6"/>
      <c r="L388" s="5"/>
      <c r="M388" s="5"/>
      <c r="N388" s="37"/>
      <c r="O388" s="38"/>
      <c r="P388" s="39" t="n">
        <f aca="false">IFERROR(IF(OR(B388&amp;C388="PAU",B388&amp;C388="AIN"),VLOOKUP(B388&amp;C388&amp;G388,#REF!,8,0),VLOOKUP(B388&amp;G388,#REF!,8,0)),0)</f>
        <v>0</v>
      </c>
      <c r="Q388" s="39" t="n">
        <f aca="false">N388-P388</f>
        <v>0</v>
      </c>
      <c r="R388" s="40" t="str">
        <f aca="false">IF(Q388&gt;=0%,"AOP",IF(Q388&gt;=-2%,"GM",IF(Q388&gt;=-6%,"MD","VP")))</f>
        <v>AOP</v>
      </c>
      <c r="S388" s="41" t="n">
        <f aca="false">K388*M388*(N388-P388)</f>
        <v>0</v>
      </c>
      <c r="T388" s="42" t="e">
        <f aca="false">IF(I388="USD",S388,S388/#REF!)</f>
        <v>#VALUE!</v>
      </c>
      <c r="U388" s="5" t="e">
        <f aca="false">IF(I388="USD",M388,M388/#REF!)</f>
        <v>#VALUE!</v>
      </c>
      <c r="V388" s="4"/>
      <c r="W388" s="4"/>
      <c r="X388" s="4"/>
      <c r="Y388" s="4" t="str">
        <f aca="false">B388&amp;C388&amp;F388&amp;H388</f>
        <v/>
      </c>
      <c r="Z388" s="4" t="str">
        <f aca="false">IF(Y388='Input - Bookings'!Q984,"OK","Check")</f>
        <v>OK</v>
      </c>
      <c r="AA388" s="4"/>
      <c r="AB388" s="50"/>
      <c r="AC388" s="50"/>
      <c r="AD388" s="4"/>
      <c r="AE388" s="4"/>
      <c r="AF388" s="4"/>
      <c r="AG388" s="54"/>
      <c r="AH388" s="54"/>
      <c r="AI388" s="4"/>
      <c r="AJ388" s="4"/>
      <c r="AK388" s="4"/>
      <c r="AL388" s="4"/>
      <c r="AM388" s="4"/>
      <c r="AN388" s="49"/>
      <c r="AO388" s="50"/>
      <c r="AP388" s="50"/>
      <c r="AQ388" s="50"/>
      <c r="AR388" s="4"/>
      <c r="AS388" s="4"/>
    </row>
    <row r="389" customFormat="false" ht="12.75" hidden="false" customHeight="true" outlineLevel="0" collapsed="false">
      <c r="A389" s="33"/>
      <c r="B389" s="34"/>
      <c r="C389" s="34"/>
      <c r="D389" s="35"/>
      <c r="E389" s="35"/>
      <c r="F389" s="35"/>
      <c r="G389" s="35"/>
      <c r="H389" s="35"/>
      <c r="I389" s="35"/>
      <c r="J389" s="36"/>
      <c r="K389" s="6"/>
      <c r="L389" s="5"/>
      <c r="M389" s="5"/>
      <c r="N389" s="37"/>
      <c r="O389" s="38"/>
      <c r="P389" s="39" t="n">
        <f aca="false">IFERROR(IF(OR(B389&amp;C389="PAU",B389&amp;C389="AIN"),VLOOKUP(B389&amp;C389&amp;G389,#REF!,8,0),VLOOKUP(B389&amp;G389,#REF!,8,0)),0)</f>
        <v>0</v>
      </c>
      <c r="Q389" s="39" t="n">
        <f aca="false">N389-P389</f>
        <v>0</v>
      </c>
      <c r="R389" s="40" t="str">
        <f aca="false">IF(Q389&gt;=0%,"AOP",IF(Q389&gt;=-2%,"GM",IF(Q389&gt;=-6%,"MD","VP")))</f>
        <v>AOP</v>
      </c>
      <c r="S389" s="41" t="n">
        <f aca="false">K389*M389*(N389-P389)</f>
        <v>0</v>
      </c>
      <c r="T389" s="42" t="e">
        <f aca="false">IF(I389="USD",S389,S389/#REF!)</f>
        <v>#VALUE!</v>
      </c>
      <c r="U389" s="5" t="e">
        <f aca="false">IF(I389="USD",M389,M389/#REF!)</f>
        <v>#VALUE!</v>
      </c>
      <c r="V389" s="4"/>
      <c r="W389" s="4"/>
      <c r="X389" s="4"/>
      <c r="Y389" s="4" t="str">
        <f aca="false">B389&amp;C389&amp;F389&amp;H389</f>
        <v/>
      </c>
      <c r="Z389" s="4" t="str">
        <f aca="false">IF(Y389='Input - Bookings'!Q985,"OK","Check")</f>
        <v>OK</v>
      </c>
      <c r="AA389" s="4"/>
      <c r="AB389" s="50"/>
      <c r="AC389" s="50"/>
      <c r="AD389" s="4"/>
      <c r="AE389" s="4"/>
      <c r="AF389" s="4"/>
      <c r="AG389" s="54"/>
      <c r="AH389" s="54"/>
      <c r="AI389" s="4"/>
      <c r="AJ389" s="4"/>
      <c r="AK389" s="4"/>
      <c r="AL389" s="4"/>
      <c r="AM389" s="4"/>
      <c r="AN389" s="49"/>
      <c r="AO389" s="50"/>
      <c r="AP389" s="50"/>
      <c r="AQ389" s="50"/>
      <c r="AR389" s="4"/>
      <c r="AS389" s="4"/>
    </row>
    <row r="390" customFormat="false" ht="12.75" hidden="false" customHeight="true" outlineLevel="0" collapsed="false">
      <c r="A390" s="33"/>
      <c r="B390" s="34"/>
      <c r="C390" s="34"/>
      <c r="D390" s="35"/>
      <c r="E390" s="35"/>
      <c r="F390" s="35"/>
      <c r="G390" s="35"/>
      <c r="H390" s="35"/>
      <c r="I390" s="35"/>
      <c r="J390" s="36"/>
      <c r="K390" s="6"/>
      <c r="L390" s="5"/>
      <c r="M390" s="5"/>
      <c r="N390" s="37"/>
      <c r="O390" s="38"/>
      <c r="P390" s="39" t="n">
        <f aca="false">IFERROR(IF(OR(B390&amp;C390="PAU",B390&amp;C390="AIN"),VLOOKUP(B390&amp;C390&amp;G390,#REF!,8,0),VLOOKUP(B390&amp;G390,#REF!,8,0)),0)</f>
        <v>0</v>
      </c>
      <c r="Q390" s="39" t="n">
        <f aca="false">N390-P390</f>
        <v>0</v>
      </c>
      <c r="R390" s="40" t="str">
        <f aca="false">IF(Q390&gt;=0%,"AOP",IF(Q390&gt;=-2%,"GM",IF(Q390&gt;=-6%,"MD","VP")))</f>
        <v>AOP</v>
      </c>
      <c r="S390" s="41" t="n">
        <f aca="false">K390*M390*(N390-P390)</f>
        <v>0</v>
      </c>
      <c r="T390" s="42" t="e">
        <f aca="false">IF(I390="USD",S390,S390/#REF!)</f>
        <v>#VALUE!</v>
      </c>
      <c r="U390" s="5" t="e">
        <f aca="false">IF(I390="USD",M390,M390/#REF!)</f>
        <v>#VALUE!</v>
      </c>
      <c r="V390" s="4"/>
      <c r="W390" s="4"/>
      <c r="X390" s="4"/>
      <c r="Y390" s="4" t="str">
        <f aca="false">B390&amp;C390&amp;F390&amp;H390</f>
        <v/>
      </c>
      <c r="Z390" s="4" t="str">
        <f aca="false">IF(Y390='Input - Bookings'!Q986,"OK","Check")</f>
        <v>OK</v>
      </c>
      <c r="AA390" s="4"/>
      <c r="AB390" s="50"/>
      <c r="AC390" s="50"/>
      <c r="AD390" s="4"/>
      <c r="AE390" s="4"/>
      <c r="AF390" s="4"/>
      <c r="AG390" s="54"/>
      <c r="AH390" s="54"/>
      <c r="AI390" s="4"/>
      <c r="AJ390" s="4"/>
      <c r="AK390" s="4"/>
      <c r="AL390" s="4"/>
      <c r="AM390" s="4"/>
      <c r="AN390" s="49"/>
      <c r="AO390" s="50"/>
      <c r="AP390" s="50"/>
      <c r="AQ390" s="50"/>
      <c r="AR390" s="4"/>
      <c r="AS390" s="4"/>
    </row>
    <row r="391" customFormat="false" ht="12.75" hidden="false" customHeight="true" outlineLevel="0" collapsed="false">
      <c r="A391" s="33"/>
      <c r="B391" s="34"/>
      <c r="C391" s="34"/>
      <c r="D391" s="35"/>
      <c r="E391" s="35"/>
      <c r="F391" s="35"/>
      <c r="G391" s="35"/>
      <c r="H391" s="35"/>
      <c r="I391" s="35"/>
      <c r="J391" s="36"/>
      <c r="K391" s="6"/>
      <c r="L391" s="5"/>
      <c r="M391" s="5"/>
      <c r="N391" s="37"/>
      <c r="O391" s="38"/>
      <c r="P391" s="39" t="n">
        <f aca="false">IFERROR(IF(OR(B391&amp;C391="PAU",B391&amp;C391="AIN"),VLOOKUP(B391&amp;C391&amp;G391,#REF!,8,0),VLOOKUP(B391&amp;G391,#REF!,8,0)),0)</f>
        <v>0</v>
      </c>
      <c r="Q391" s="39" t="n">
        <f aca="false">N391-P391</f>
        <v>0</v>
      </c>
      <c r="R391" s="40" t="str">
        <f aca="false">IF(Q391&gt;=0%,"AOP",IF(Q391&gt;=-2%,"GM",IF(Q391&gt;=-6%,"MD","VP")))</f>
        <v>AOP</v>
      </c>
      <c r="S391" s="41" t="n">
        <f aca="false">K391*M391*(N391-P391)</f>
        <v>0</v>
      </c>
      <c r="T391" s="42" t="e">
        <f aca="false">IF(I391="USD",S391,S391/#REF!)</f>
        <v>#VALUE!</v>
      </c>
      <c r="U391" s="5" t="e">
        <f aca="false">IF(I391="USD",M391,M391/#REF!)</f>
        <v>#VALUE!</v>
      </c>
      <c r="V391" s="4"/>
      <c r="W391" s="4"/>
      <c r="X391" s="4"/>
      <c r="Y391" s="4" t="str">
        <f aca="false">B391&amp;C391&amp;F391&amp;H391</f>
        <v/>
      </c>
      <c r="Z391" s="4" t="str">
        <f aca="false">IF(Y391='Input - Bookings'!Q987,"OK","Check")</f>
        <v>OK</v>
      </c>
      <c r="AA391" s="4"/>
      <c r="AB391" s="50"/>
      <c r="AC391" s="50"/>
      <c r="AD391" s="4"/>
      <c r="AE391" s="4"/>
      <c r="AF391" s="4"/>
      <c r="AG391" s="54"/>
      <c r="AH391" s="54"/>
      <c r="AI391" s="4"/>
      <c r="AJ391" s="4"/>
      <c r="AK391" s="4"/>
      <c r="AL391" s="4"/>
      <c r="AM391" s="4"/>
      <c r="AN391" s="49"/>
      <c r="AO391" s="50"/>
      <c r="AP391" s="50"/>
      <c r="AQ391" s="50"/>
      <c r="AR391" s="4"/>
      <c r="AS391" s="4"/>
    </row>
    <row r="392" customFormat="false" ht="12.75" hidden="false" customHeight="true" outlineLevel="0" collapsed="false">
      <c r="A392" s="33"/>
      <c r="B392" s="34"/>
      <c r="C392" s="34"/>
      <c r="D392" s="35"/>
      <c r="E392" s="35"/>
      <c r="F392" s="35"/>
      <c r="G392" s="35"/>
      <c r="H392" s="35"/>
      <c r="I392" s="35"/>
      <c r="J392" s="36"/>
      <c r="K392" s="6"/>
      <c r="L392" s="5"/>
      <c r="M392" s="5"/>
      <c r="N392" s="37"/>
      <c r="O392" s="38"/>
      <c r="P392" s="39" t="n">
        <f aca="false">IFERROR(IF(OR(B392&amp;C392="PAU",B392&amp;C392="AIN"),VLOOKUP(B392&amp;C392&amp;G392,#REF!,8,0),VLOOKUP(B392&amp;G392,#REF!,8,0)),0)</f>
        <v>0</v>
      </c>
      <c r="Q392" s="39" t="n">
        <f aca="false">N392-P392</f>
        <v>0</v>
      </c>
      <c r="R392" s="40" t="str">
        <f aca="false">IF(Q392&gt;=0%,"AOP",IF(Q392&gt;=-2%,"GM",IF(Q392&gt;=-6%,"MD","VP")))</f>
        <v>AOP</v>
      </c>
      <c r="S392" s="41" t="n">
        <f aca="false">K392*M392*(N392-P392)</f>
        <v>0</v>
      </c>
      <c r="T392" s="42" t="e">
        <f aca="false">IF(I392="USD",S392,S392/#REF!)</f>
        <v>#VALUE!</v>
      </c>
      <c r="U392" s="5" t="e">
        <f aca="false">IF(I392="USD",M392,M392/#REF!)</f>
        <v>#VALUE!</v>
      </c>
      <c r="V392" s="4"/>
      <c r="W392" s="4"/>
      <c r="X392" s="4"/>
      <c r="Y392" s="4" t="str">
        <f aca="false">B392&amp;C392&amp;F392&amp;H392</f>
        <v/>
      </c>
      <c r="Z392" s="4" t="str">
        <f aca="false">IF(Y392='Input - Bookings'!Q988,"OK","Check")</f>
        <v>OK</v>
      </c>
      <c r="AA392" s="4"/>
      <c r="AB392" s="50"/>
      <c r="AC392" s="50"/>
      <c r="AD392" s="4"/>
      <c r="AE392" s="4"/>
      <c r="AF392" s="4"/>
      <c r="AG392" s="54"/>
      <c r="AH392" s="54"/>
      <c r="AI392" s="4"/>
      <c r="AJ392" s="4"/>
      <c r="AK392" s="4"/>
      <c r="AL392" s="4"/>
      <c r="AM392" s="4"/>
      <c r="AN392" s="49"/>
      <c r="AO392" s="50"/>
      <c r="AP392" s="50"/>
      <c r="AQ392" s="50"/>
      <c r="AR392" s="4"/>
      <c r="AS392" s="4"/>
    </row>
    <row r="393" customFormat="false" ht="12.75" hidden="false" customHeight="true" outlineLevel="0" collapsed="false">
      <c r="A393" s="33"/>
      <c r="B393" s="34"/>
      <c r="C393" s="34"/>
      <c r="D393" s="35"/>
      <c r="E393" s="35"/>
      <c r="F393" s="35"/>
      <c r="G393" s="35"/>
      <c r="H393" s="35"/>
      <c r="I393" s="35"/>
      <c r="J393" s="36"/>
      <c r="K393" s="6"/>
      <c r="L393" s="5"/>
      <c r="M393" s="5"/>
      <c r="N393" s="37"/>
      <c r="O393" s="38"/>
      <c r="P393" s="39" t="n">
        <f aca="false">IFERROR(IF(OR(B393&amp;C393="PAU",B393&amp;C393="AIN"),VLOOKUP(B393&amp;C393&amp;G393,#REF!,8,0),VLOOKUP(B393&amp;G393,#REF!,8,0)),0)</f>
        <v>0</v>
      </c>
      <c r="Q393" s="39" t="n">
        <f aca="false">N393-P393</f>
        <v>0</v>
      </c>
      <c r="R393" s="40" t="str">
        <f aca="false">IF(Q393&gt;=0%,"AOP",IF(Q393&gt;=-2%,"GM",IF(Q393&gt;=-6%,"MD","VP")))</f>
        <v>AOP</v>
      </c>
      <c r="S393" s="41" t="n">
        <f aca="false">K393*M393*(N393-P393)</f>
        <v>0</v>
      </c>
      <c r="T393" s="42" t="e">
        <f aca="false">IF(I393="USD",S393,S393/#REF!)</f>
        <v>#VALUE!</v>
      </c>
      <c r="U393" s="5" t="e">
        <f aca="false">IF(I393="USD",M393,M393/#REF!)</f>
        <v>#VALUE!</v>
      </c>
      <c r="V393" s="4"/>
      <c r="W393" s="4"/>
      <c r="X393" s="4"/>
      <c r="Y393" s="4" t="str">
        <f aca="false">B393&amp;C393&amp;F393&amp;H393</f>
        <v/>
      </c>
      <c r="Z393" s="4" t="str">
        <f aca="false">IF(Y393='Input - Bookings'!Q989,"OK","Check")</f>
        <v>OK</v>
      </c>
      <c r="AA393" s="4"/>
      <c r="AB393" s="50"/>
      <c r="AC393" s="50"/>
      <c r="AD393" s="4"/>
      <c r="AE393" s="4"/>
      <c r="AF393" s="4"/>
      <c r="AG393" s="54"/>
      <c r="AH393" s="54"/>
      <c r="AI393" s="4"/>
      <c r="AJ393" s="4"/>
      <c r="AK393" s="4"/>
      <c r="AL393" s="4"/>
      <c r="AM393" s="4"/>
      <c r="AN393" s="49"/>
      <c r="AO393" s="50"/>
      <c r="AP393" s="50"/>
      <c r="AQ393" s="50"/>
      <c r="AR393" s="4"/>
      <c r="AS393" s="4"/>
    </row>
    <row r="394" customFormat="false" ht="12.75" hidden="false" customHeight="true" outlineLevel="0" collapsed="false">
      <c r="A394" s="33"/>
      <c r="B394" s="34"/>
      <c r="C394" s="34"/>
      <c r="D394" s="35"/>
      <c r="E394" s="35"/>
      <c r="F394" s="35"/>
      <c r="G394" s="35"/>
      <c r="H394" s="35"/>
      <c r="I394" s="35"/>
      <c r="J394" s="36"/>
      <c r="K394" s="6"/>
      <c r="L394" s="5"/>
      <c r="M394" s="5"/>
      <c r="N394" s="37"/>
      <c r="O394" s="38"/>
      <c r="P394" s="39" t="n">
        <f aca="false">IFERROR(IF(OR(B394&amp;C394="PAU",B394&amp;C394="AIN"),VLOOKUP(B394&amp;C394&amp;G394,#REF!,8,0),VLOOKUP(B394&amp;G394,#REF!,8,0)),0)</f>
        <v>0</v>
      </c>
      <c r="Q394" s="39" t="n">
        <f aca="false">N394-P394</f>
        <v>0</v>
      </c>
      <c r="R394" s="40" t="str">
        <f aca="false">IF(Q394&gt;=0%,"AOP",IF(Q394&gt;=-2%,"GM",IF(Q394&gt;=-6%,"MD","VP")))</f>
        <v>AOP</v>
      </c>
      <c r="S394" s="41" t="n">
        <f aca="false">K394*M394*(N394-P394)</f>
        <v>0</v>
      </c>
      <c r="T394" s="42" t="e">
        <f aca="false">IF(I394="USD",S394,S394/#REF!)</f>
        <v>#VALUE!</v>
      </c>
      <c r="U394" s="5" t="e">
        <f aca="false">IF(I394="USD",M394,M394/#REF!)</f>
        <v>#VALUE!</v>
      </c>
      <c r="V394" s="4"/>
      <c r="W394" s="4"/>
      <c r="X394" s="4"/>
      <c r="Y394" s="4" t="str">
        <f aca="false">B394&amp;C394&amp;F394&amp;H394</f>
        <v/>
      </c>
      <c r="Z394" s="4" t="str">
        <f aca="false">IF(Y394='Input - Bookings'!Q990,"OK","Check")</f>
        <v>OK</v>
      </c>
      <c r="AA394" s="4"/>
      <c r="AB394" s="50"/>
      <c r="AC394" s="50"/>
      <c r="AD394" s="4"/>
      <c r="AE394" s="4"/>
      <c r="AF394" s="4"/>
      <c r="AG394" s="54"/>
      <c r="AH394" s="54"/>
      <c r="AI394" s="4"/>
      <c r="AJ394" s="4"/>
      <c r="AK394" s="4"/>
      <c r="AL394" s="4"/>
      <c r="AM394" s="4"/>
      <c r="AN394" s="49"/>
      <c r="AO394" s="50"/>
      <c r="AP394" s="50"/>
      <c r="AQ394" s="50"/>
      <c r="AR394" s="4"/>
      <c r="AS394" s="4"/>
    </row>
    <row r="395" customFormat="false" ht="12.75" hidden="false" customHeight="true" outlineLevel="0" collapsed="false">
      <c r="A395" s="33"/>
      <c r="B395" s="34"/>
      <c r="C395" s="34"/>
      <c r="D395" s="35"/>
      <c r="E395" s="35"/>
      <c r="F395" s="35"/>
      <c r="G395" s="35"/>
      <c r="H395" s="35"/>
      <c r="I395" s="35"/>
      <c r="J395" s="36"/>
      <c r="K395" s="6"/>
      <c r="L395" s="5"/>
      <c r="M395" s="5"/>
      <c r="N395" s="37"/>
      <c r="O395" s="38"/>
      <c r="P395" s="39" t="n">
        <f aca="false">IFERROR(IF(OR(B395&amp;C395="PAU",B395&amp;C395="AIN"),VLOOKUP(B395&amp;C395&amp;G395,#REF!,8,0),VLOOKUP(B395&amp;G395,#REF!,8,0)),0)</f>
        <v>0</v>
      </c>
      <c r="Q395" s="39" t="n">
        <f aca="false">N395-P395</f>
        <v>0</v>
      </c>
      <c r="R395" s="40" t="str">
        <f aca="false">IF(Q395&gt;=0%,"AOP",IF(Q395&gt;=-2%,"GM",IF(Q395&gt;=-6%,"MD","VP")))</f>
        <v>AOP</v>
      </c>
      <c r="S395" s="41" t="n">
        <f aca="false">K395*M395*(N395-P395)</f>
        <v>0</v>
      </c>
      <c r="T395" s="42" t="e">
        <f aca="false">IF(I395="USD",S395,S395/#REF!)</f>
        <v>#VALUE!</v>
      </c>
      <c r="U395" s="5" t="e">
        <f aca="false">IF(I395="USD",M395,M395/#REF!)</f>
        <v>#VALUE!</v>
      </c>
      <c r="V395" s="4"/>
      <c r="W395" s="4"/>
      <c r="X395" s="4"/>
      <c r="Y395" s="4" t="str">
        <f aca="false">B395&amp;C395&amp;F395&amp;H395</f>
        <v/>
      </c>
      <c r="Z395" s="4" t="str">
        <f aca="false">IF(Y395='Input - Bookings'!Q991,"OK","Check")</f>
        <v>OK</v>
      </c>
      <c r="AA395" s="4"/>
      <c r="AB395" s="50"/>
      <c r="AC395" s="50"/>
      <c r="AD395" s="4"/>
      <c r="AE395" s="4"/>
      <c r="AF395" s="4"/>
      <c r="AG395" s="54"/>
      <c r="AH395" s="54"/>
      <c r="AI395" s="4"/>
      <c r="AJ395" s="4"/>
      <c r="AK395" s="4"/>
      <c r="AL395" s="4"/>
      <c r="AM395" s="4"/>
      <c r="AN395" s="49"/>
      <c r="AO395" s="50"/>
      <c r="AP395" s="50"/>
      <c r="AQ395" s="50"/>
      <c r="AR395" s="4"/>
      <c r="AS395" s="4"/>
    </row>
    <row r="396" customFormat="false" ht="12.75" hidden="false" customHeight="true" outlineLevel="0" collapsed="false">
      <c r="A396" s="33"/>
      <c r="B396" s="34"/>
      <c r="C396" s="34"/>
      <c r="D396" s="35"/>
      <c r="E396" s="35"/>
      <c r="F396" s="35"/>
      <c r="G396" s="35"/>
      <c r="H396" s="35"/>
      <c r="I396" s="35"/>
      <c r="J396" s="36"/>
      <c r="K396" s="6"/>
      <c r="L396" s="5"/>
      <c r="M396" s="5"/>
      <c r="N396" s="37"/>
      <c r="O396" s="38"/>
      <c r="P396" s="39" t="n">
        <f aca="false">IFERROR(IF(OR(B396&amp;C396="PAU",B396&amp;C396="AIN"),VLOOKUP(B396&amp;C396&amp;G396,#REF!,8,0),VLOOKUP(B396&amp;G396,#REF!,8,0)),0)</f>
        <v>0</v>
      </c>
      <c r="Q396" s="39" t="n">
        <f aca="false">N396-P396</f>
        <v>0</v>
      </c>
      <c r="R396" s="40" t="str">
        <f aca="false">IF(Q396&gt;=0%,"AOP",IF(Q396&gt;=-2%,"GM",IF(Q396&gt;=-6%,"MD","VP")))</f>
        <v>AOP</v>
      </c>
      <c r="S396" s="41" t="n">
        <f aca="false">K396*M396*(N396-P396)</f>
        <v>0</v>
      </c>
      <c r="T396" s="42" t="e">
        <f aca="false">IF(I396="USD",S396,S396/#REF!)</f>
        <v>#VALUE!</v>
      </c>
      <c r="U396" s="5" t="e">
        <f aca="false">IF(I396="USD",M396,M396/#REF!)</f>
        <v>#VALUE!</v>
      </c>
      <c r="V396" s="4"/>
      <c r="W396" s="4"/>
      <c r="X396" s="4"/>
      <c r="Y396" s="4" t="str">
        <f aca="false">B396&amp;C396&amp;F396&amp;H396</f>
        <v/>
      </c>
      <c r="Z396" s="4" t="str">
        <f aca="false">IF(Y396='Input - Bookings'!Q992,"OK","Check")</f>
        <v>OK</v>
      </c>
      <c r="AA396" s="4"/>
      <c r="AB396" s="50"/>
      <c r="AC396" s="50"/>
      <c r="AD396" s="4"/>
      <c r="AE396" s="4"/>
      <c r="AF396" s="4"/>
      <c r="AG396" s="54"/>
      <c r="AH396" s="54"/>
      <c r="AI396" s="4"/>
      <c r="AJ396" s="4"/>
      <c r="AK396" s="4"/>
      <c r="AL396" s="4"/>
      <c r="AM396" s="4"/>
      <c r="AN396" s="49"/>
      <c r="AO396" s="50"/>
      <c r="AP396" s="50"/>
      <c r="AQ396" s="50"/>
      <c r="AR396" s="4"/>
      <c r="AS396" s="4"/>
    </row>
    <row r="397" customFormat="false" ht="12.75" hidden="false" customHeight="true" outlineLevel="0" collapsed="false">
      <c r="A397" s="33"/>
      <c r="B397" s="34"/>
      <c r="C397" s="34"/>
      <c r="D397" s="35"/>
      <c r="E397" s="35"/>
      <c r="F397" s="35"/>
      <c r="G397" s="35"/>
      <c r="H397" s="35"/>
      <c r="I397" s="35"/>
      <c r="J397" s="36"/>
      <c r="K397" s="6"/>
      <c r="L397" s="5"/>
      <c r="M397" s="5"/>
      <c r="N397" s="37"/>
      <c r="O397" s="38"/>
      <c r="P397" s="39" t="n">
        <f aca="false">IFERROR(IF(OR(B397&amp;C397="PAU",B397&amp;C397="AIN"),VLOOKUP(B397&amp;C397&amp;G397,#REF!,8,0),VLOOKUP(B397&amp;G397,#REF!,8,0)),0)</f>
        <v>0</v>
      </c>
      <c r="Q397" s="39" t="n">
        <f aca="false">N397-P397</f>
        <v>0</v>
      </c>
      <c r="R397" s="40" t="str">
        <f aca="false">IF(Q397&gt;=0%,"AOP",IF(Q397&gt;=-2%,"GM",IF(Q397&gt;=-6%,"MD","VP")))</f>
        <v>AOP</v>
      </c>
      <c r="S397" s="41" t="n">
        <f aca="false">K397*M397*(N397-P397)</f>
        <v>0</v>
      </c>
      <c r="T397" s="42" t="e">
        <f aca="false">IF(I397="USD",S397,S397/#REF!)</f>
        <v>#VALUE!</v>
      </c>
      <c r="U397" s="5" t="e">
        <f aca="false">IF(I397="USD",M397,M397/#REF!)</f>
        <v>#VALUE!</v>
      </c>
      <c r="V397" s="4"/>
      <c r="W397" s="4"/>
      <c r="X397" s="4"/>
      <c r="Y397" s="4" t="str">
        <f aca="false">B397&amp;C397&amp;F397&amp;H397</f>
        <v/>
      </c>
      <c r="Z397" s="4" t="str">
        <f aca="false">IF(Y397='Input - Bookings'!Q993,"OK","Check")</f>
        <v>OK</v>
      </c>
      <c r="AA397" s="4"/>
      <c r="AB397" s="50"/>
      <c r="AC397" s="50"/>
      <c r="AD397" s="4"/>
      <c r="AE397" s="4"/>
      <c r="AF397" s="4"/>
      <c r="AG397" s="54"/>
      <c r="AH397" s="54"/>
      <c r="AI397" s="4"/>
      <c r="AJ397" s="4"/>
      <c r="AK397" s="4"/>
      <c r="AL397" s="4"/>
      <c r="AM397" s="4"/>
      <c r="AN397" s="49"/>
      <c r="AO397" s="50"/>
      <c r="AP397" s="50"/>
      <c r="AQ397" s="50"/>
      <c r="AR397" s="4"/>
      <c r="AS397" s="4"/>
    </row>
    <row r="398" customFormat="false" ht="12.75" hidden="false" customHeight="true" outlineLevel="0" collapsed="false">
      <c r="A398" s="33"/>
      <c r="B398" s="34"/>
      <c r="C398" s="34"/>
      <c r="D398" s="35"/>
      <c r="E398" s="35"/>
      <c r="F398" s="35"/>
      <c r="G398" s="35"/>
      <c r="H398" s="35"/>
      <c r="I398" s="35"/>
      <c r="J398" s="36"/>
      <c r="K398" s="6"/>
      <c r="L398" s="5"/>
      <c r="M398" s="5"/>
      <c r="N398" s="37"/>
      <c r="O398" s="38"/>
      <c r="P398" s="39" t="n">
        <f aca="false">IFERROR(IF(OR(B398&amp;C398="PAU",B398&amp;C398="AIN"),VLOOKUP(B398&amp;C398&amp;G398,#REF!,8,0),VLOOKUP(B398&amp;G398,#REF!,8,0)),0)</f>
        <v>0</v>
      </c>
      <c r="Q398" s="39" t="n">
        <f aca="false">N398-P398</f>
        <v>0</v>
      </c>
      <c r="R398" s="40" t="str">
        <f aca="false">IF(Q398&gt;=0%,"AOP",IF(Q398&gt;=-2%,"GM",IF(Q398&gt;=-6%,"MD","VP")))</f>
        <v>AOP</v>
      </c>
      <c r="S398" s="41" t="n">
        <f aca="false">K398*M398*(N398-P398)</f>
        <v>0</v>
      </c>
      <c r="T398" s="42" t="e">
        <f aca="false">IF(I398="USD",S398,S398/#REF!)</f>
        <v>#VALUE!</v>
      </c>
      <c r="U398" s="5" t="e">
        <f aca="false">IF(I398="USD",M398,M398/#REF!)</f>
        <v>#VALUE!</v>
      </c>
      <c r="V398" s="4"/>
      <c r="W398" s="4"/>
      <c r="X398" s="4"/>
      <c r="Y398" s="4" t="str">
        <f aca="false">B398&amp;C398&amp;F398&amp;H398</f>
        <v/>
      </c>
      <c r="Z398" s="4" t="str">
        <f aca="false">IF(Y398='Input - Bookings'!Q994,"OK","Check")</f>
        <v>OK</v>
      </c>
      <c r="AA398" s="4"/>
      <c r="AB398" s="50"/>
      <c r="AC398" s="50"/>
      <c r="AD398" s="4"/>
      <c r="AE398" s="4"/>
      <c r="AF398" s="4"/>
      <c r="AG398" s="54"/>
      <c r="AH398" s="54"/>
      <c r="AI398" s="4"/>
      <c r="AJ398" s="4"/>
      <c r="AK398" s="4"/>
      <c r="AL398" s="4"/>
      <c r="AM398" s="4"/>
      <c r="AN398" s="49"/>
      <c r="AO398" s="50"/>
      <c r="AP398" s="50"/>
      <c r="AQ398" s="50"/>
      <c r="AR398" s="4"/>
      <c r="AS398" s="4"/>
    </row>
    <row r="399" customFormat="false" ht="12.75" hidden="false" customHeight="true" outlineLevel="0" collapsed="false">
      <c r="A399" s="33"/>
      <c r="B399" s="34"/>
      <c r="C399" s="34"/>
      <c r="D399" s="35"/>
      <c r="E399" s="35"/>
      <c r="F399" s="35"/>
      <c r="G399" s="35"/>
      <c r="H399" s="35"/>
      <c r="I399" s="35"/>
      <c r="J399" s="36"/>
      <c r="K399" s="6"/>
      <c r="L399" s="5"/>
      <c r="M399" s="5"/>
      <c r="N399" s="37"/>
      <c r="O399" s="38"/>
      <c r="P399" s="39" t="n">
        <f aca="false">IFERROR(IF(OR(B399&amp;C399="PAU",B399&amp;C399="AIN"),VLOOKUP(B399&amp;C399&amp;G399,#REF!,8,0),VLOOKUP(B399&amp;G399,#REF!,8,0)),0)</f>
        <v>0</v>
      </c>
      <c r="Q399" s="39" t="n">
        <f aca="false">N399-P399</f>
        <v>0</v>
      </c>
      <c r="R399" s="40" t="str">
        <f aca="false">IF(Q399&gt;=0%,"AOP",IF(Q399&gt;=-2%,"GM",IF(Q399&gt;=-6%,"MD","VP")))</f>
        <v>AOP</v>
      </c>
      <c r="S399" s="41" t="n">
        <f aca="false">K399*M399*(N399-P399)</f>
        <v>0</v>
      </c>
      <c r="T399" s="42" t="e">
        <f aca="false">IF(I399="USD",S399,S399/#REF!)</f>
        <v>#VALUE!</v>
      </c>
      <c r="U399" s="5" t="e">
        <f aca="false">IF(I399="USD",M399,M399/#REF!)</f>
        <v>#VALUE!</v>
      </c>
      <c r="V399" s="4"/>
      <c r="W399" s="4"/>
      <c r="X399" s="4"/>
      <c r="Y399" s="4" t="str">
        <f aca="false">B399&amp;C399&amp;F399&amp;H399</f>
        <v/>
      </c>
      <c r="Z399" s="4" t="str">
        <f aca="false">IF(Y399='Input - Bookings'!Q995,"OK","Check")</f>
        <v>OK</v>
      </c>
      <c r="AA399" s="4"/>
      <c r="AB399" s="50"/>
      <c r="AC399" s="50"/>
      <c r="AD399" s="4"/>
      <c r="AE399" s="4"/>
      <c r="AF399" s="4"/>
      <c r="AG399" s="54"/>
      <c r="AH399" s="54"/>
      <c r="AI399" s="4"/>
      <c r="AJ399" s="4"/>
      <c r="AK399" s="4"/>
      <c r="AL399" s="4"/>
      <c r="AM399" s="4"/>
      <c r="AN399" s="49"/>
      <c r="AO399" s="50"/>
      <c r="AP399" s="50"/>
      <c r="AQ399" s="50"/>
      <c r="AR399" s="4"/>
      <c r="AS399" s="4"/>
    </row>
    <row r="400" customFormat="false" ht="12.75" hidden="false" customHeight="true" outlineLevel="0" collapsed="false">
      <c r="A400" s="33"/>
      <c r="B400" s="34"/>
      <c r="C400" s="34"/>
      <c r="D400" s="35"/>
      <c r="E400" s="35"/>
      <c r="F400" s="35"/>
      <c r="G400" s="35"/>
      <c r="H400" s="35"/>
      <c r="I400" s="35"/>
      <c r="J400" s="36"/>
      <c r="K400" s="6"/>
      <c r="L400" s="5"/>
      <c r="M400" s="5"/>
      <c r="N400" s="37"/>
      <c r="O400" s="38"/>
      <c r="P400" s="39" t="n">
        <f aca="false">IFERROR(IF(OR(B400&amp;C400="PAU",B400&amp;C400="AIN"),VLOOKUP(B400&amp;C400&amp;G400,#REF!,8,0),VLOOKUP(B400&amp;G400,#REF!,8,0)),0)</f>
        <v>0</v>
      </c>
      <c r="Q400" s="39" t="n">
        <f aca="false">N400-P400</f>
        <v>0</v>
      </c>
      <c r="R400" s="40" t="str">
        <f aca="false">IF(Q400&gt;=0%,"AOP",IF(Q400&gt;=-2%,"GM",IF(Q400&gt;=-6%,"MD","VP")))</f>
        <v>AOP</v>
      </c>
      <c r="S400" s="41" t="n">
        <f aca="false">K400*M400*(N400-P400)</f>
        <v>0</v>
      </c>
      <c r="T400" s="42" t="e">
        <f aca="false">IF(I400="USD",S400,S400/#REF!)</f>
        <v>#VALUE!</v>
      </c>
      <c r="U400" s="5" t="e">
        <f aca="false">IF(I400="USD",M400,M400/#REF!)</f>
        <v>#VALUE!</v>
      </c>
      <c r="V400" s="4"/>
      <c r="W400" s="4"/>
      <c r="X400" s="4"/>
      <c r="Y400" s="4" t="str">
        <f aca="false">B400&amp;C400&amp;F400&amp;H400</f>
        <v/>
      </c>
      <c r="Z400" s="4" t="str">
        <f aca="false">IF(Y400='Input - Bookings'!Q996,"OK","Check")</f>
        <v>OK</v>
      </c>
      <c r="AA400" s="4"/>
      <c r="AB400" s="50"/>
      <c r="AC400" s="50"/>
      <c r="AD400" s="4"/>
      <c r="AE400" s="4"/>
      <c r="AF400" s="4"/>
      <c r="AG400" s="54"/>
      <c r="AH400" s="54"/>
      <c r="AI400" s="4"/>
      <c r="AJ400" s="4"/>
      <c r="AK400" s="4"/>
      <c r="AL400" s="4"/>
      <c r="AM400" s="4"/>
      <c r="AN400" s="49"/>
      <c r="AO400" s="50"/>
      <c r="AP400" s="50"/>
      <c r="AQ400" s="50"/>
      <c r="AR400" s="4"/>
      <c r="AS400" s="4"/>
    </row>
    <row r="401" customFormat="false" ht="12.75" hidden="false" customHeight="true" outlineLevel="0" collapsed="false">
      <c r="A401" s="33"/>
      <c r="B401" s="34"/>
      <c r="C401" s="34"/>
      <c r="D401" s="35"/>
      <c r="E401" s="35"/>
      <c r="F401" s="35"/>
      <c r="G401" s="35"/>
      <c r="H401" s="35"/>
      <c r="I401" s="35"/>
      <c r="J401" s="36"/>
      <c r="K401" s="6"/>
      <c r="L401" s="5"/>
      <c r="M401" s="5"/>
      <c r="N401" s="37"/>
      <c r="O401" s="38"/>
      <c r="P401" s="39" t="n">
        <f aca="false">IFERROR(IF(OR(B401&amp;C401="PAU",B401&amp;C401="AIN"),VLOOKUP(B401&amp;C401&amp;G401,#REF!,8,0),VLOOKUP(B401&amp;G401,#REF!,8,0)),0)</f>
        <v>0</v>
      </c>
      <c r="Q401" s="39" t="n">
        <f aca="false">N401-P401</f>
        <v>0</v>
      </c>
      <c r="R401" s="40" t="str">
        <f aca="false">IF(Q401&gt;=0%,"AOP",IF(Q401&gt;=-2%,"GM",IF(Q401&gt;=-6%,"MD","VP")))</f>
        <v>AOP</v>
      </c>
      <c r="S401" s="41" t="n">
        <f aca="false">K401*M401*(N401-P401)</f>
        <v>0</v>
      </c>
      <c r="T401" s="42" t="e">
        <f aca="false">IF(I401="USD",S401,S401/#REF!)</f>
        <v>#VALUE!</v>
      </c>
      <c r="U401" s="5" t="e">
        <f aca="false">IF(I401="USD",M401,M401/#REF!)</f>
        <v>#VALUE!</v>
      </c>
      <c r="V401" s="4"/>
      <c r="W401" s="4"/>
      <c r="X401" s="4"/>
      <c r="Y401" s="4" t="str">
        <f aca="false">B401&amp;C401&amp;F401&amp;H401</f>
        <v/>
      </c>
      <c r="Z401" s="4" t="str">
        <f aca="false">IF(Y401='Input - Bookings'!Q997,"OK","Check")</f>
        <v>OK</v>
      </c>
      <c r="AA401" s="4"/>
      <c r="AB401" s="50"/>
      <c r="AC401" s="50"/>
      <c r="AD401" s="4"/>
      <c r="AE401" s="4"/>
      <c r="AF401" s="4"/>
      <c r="AG401" s="54"/>
      <c r="AH401" s="54"/>
      <c r="AI401" s="4"/>
      <c r="AJ401" s="4"/>
      <c r="AK401" s="4"/>
      <c r="AL401" s="4"/>
      <c r="AM401" s="4"/>
      <c r="AN401" s="49"/>
      <c r="AO401" s="50"/>
      <c r="AP401" s="50"/>
      <c r="AQ401" s="50"/>
      <c r="AR401" s="4"/>
      <c r="AS401" s="4"/>
    </row>
    <row r="402" customFormat="false" ht="12.75" hidden="false" customHeight="true" outlineLevel="0" collapsed="false">
      <c r="A402" s="33"/>
      <c r="B402" s="34"/>
      <c r="C402" s="34"/>
      <c r="D402" s="35"/>
      <c r="E402" s="35"/>
      <c r="F402" s="35"/>
      <c r="G402" s="35"/>
      <c r="H402" s="35"/>
      <c r="I402" s="35"/>
      <c r="J402" s="36"/>
      <c r="K402" s="6"/>
      <c r="L402" s="5"/>
      <c r="M402" s="5"/>
      <c r="N402" s="37"/>
      <c r="O402" s="38"/>
      <c r="P402" s="39" t="n">
        <f aca="false">IFERROR(IF(OR(B402&amp;C402="PAU",B402&amp;C402="AIN"),VLOOKUP(B402&amp;C402&amp;G402,#REF!,8,0),VLOOKUP(B402&amp;G402,#REF!,8,0)),0)</f>
        <v>0</v>
      </c>
      <c r="Q402" s="39" t="n">
        <f aca="false">N402-P402</f>
        <v>0</v>
      </c>
      <c r="R402" s="40" t="str">
        <f aca="false">IF(Q402&gt;=0%,"AOP",IF(Q402&gt;=-2%,"GM",IF(Q402&gt;=-6%,"MD","VP")))</f>
        <v>AOP</v>
      </c>
      <c r="S402" s="41" t="n">
        <f aca="false">K402*M402*(N402-P402)</f>
        <v>0</v>
      </c>
      <c r="T402" s="42" t="e">
        <f aca="false">IF(I402="USD",S402,S402/#REF!)</f>
        <v>#VALUE!</v>
      </c>
      <c r="U402" s="5" t="e">
        <f aca="false">IF(I402="USD",M402,M402/#REF!)</f>
        <v>#VALUE!</v>
      </c>
      <c r="V402" s="4"/>
      <c r="W402" s="4"/>
      <c r="X402" s="4"/>
      <c r="Y402" s="4" t="str">
        <f aca="false">B402&amp;C402&amp;F402&amp;H402</f>
        <v/>
      </c>
      <c r="Z402" s="4" t="str">
        <f aca="false">IF(Y402='Input - Bookings'!Q998,"OK","Check")</f>
        <v>OK</v>
      </c>
      <c r="AA402" s="4"/>
      <c r="AB402" s="50"/>
      <c r="AC402" s="50"/>
      <c r="AD402" s="4"/>
      <c r="AE402" s="4"/>
      <c r="AF402" s="4"/>
      <c r="AG402" s="54"/>
      <c r="AH402" s="54"/>
      <c r="AI402" s="4"/>
      <c r="AJ402" s="4"/>
      <c r="AK402" s="4"/>
      <c r="AL402" s="4"/>
      <c r="AM402" s="4"/>
      <c r="AN402" s="49"/>
      <c r="AO402" s="50"/>
      <c r="AP402" s="50"/>
      <c r="AQ402" s="50"/>
      <c r="AR402" s="4"/>
      <c r="AS402" s="4"/>
    </row>
    <row r="403" customFormat="false" ht="12.75" hidden="false" customHeight="true" outlineLevel="0" collapsed="false">
      <c r="A403" s="33"/>
      <c r="B403" s="34"/>
      <c r="C403" s="34"/>
      <c r="D403" s="35"/>
      <c r="E403" s="35"/>
      <c r="F403" s="35"/>
      <c r="G403" s="35"/>
      <c r="H403" s="35"/>
      <c r="I403" s="35"/>
      <c r="J403" s="36"/>
      <c r="K403" s="6"/>
      <c r="L403" s="5"/>
      <c r="M403" s="5"/>
      <c r="N403" s="37"/>
      <c r="O403" s="38"/>
      <c r="P403" s="39" t="n">
        <f aca="false">IFERROR(IF(OR(B403&amp;C403="PAU",B403&amp;C403="AIN"),VLOOKUP(B403&amp;C403&amp;G403,#REF!,8,0),VLOOKUP(B403&amp;G403,#REF!,8,0)),0)</f>
        <v>0</v>
      </c>
      <c r="Q403" s="39" t="n">
        <f aca="false">N403-P403</f>
        <v>0</v>
      </c>
      <c r="R403" s="40" t="str">
        <f aca="false">IF(Q403&gt;=0%,"AOP",IF(Q403&gt;=-2%,"GM",IF(Q403&gt;=-6%,"MD","VP")))</f>
        <v>AOP</v>
      </c>
      <c r="S403" s="41" t="n">
        <f aca="false">K403*M403*(N403-P403)</f>
        <v>0</v>
      </c>
      <c r="T403" s="42" t="e">
        <f aca="false">IF(I403="USD",S403,S403/#REF!)</f>
        <v>#VALUE!</v>
      </c>
      <c r="U403" s="5" t="e">
        <f aca="false">IF(I403="USD",M403,M403/#REF!)</f>
        <v>#VALUE!</v>
      </c>
      <c r="V403" s="4"/>
      <c r="W403" s="4"/>
      <c r="X403" s="4"/>
      <c r="Y403" s="4" t="str">
        <f aca="false">B403&amp;C403&amp;F403&amp;H403</f>
        <v/>
      </c>
      <c r="Z403" s="4" t="str">
        <f aca="false">IF(Y403='Input - Bookings'!Q999,"OK","Check")</f>
        <v>OK</v>
      </c>
      <c r="AA403" s="4"/>
      <c r="AB403" s="50"/>
      <c r="AC403" s="50"/>
      <c r="AD403" s="4"/>
      <c r="AE403" s="4"/>
      <c r="AF403" s="4"/>
      <c r="AG403" s="54"/>
      <c r="AH403" s="54"/>
      <c r="AI403" s="4"/>
      <c r="AJ403" s="4"/>
      <c r="AK403" s="4"/>
      <c r="AL403" s="4"/>
      <c r="AM403" s="4"/>
      <c r="AN403" s="49"/>
      <c r="AO403" s="50"/>
      <c r="AP403" s="50"/>
      <c r="AQ403" s="50"/>
      <c r="AR403" s="4"/>
      <c r="AS403" s="4"/>
    </row>
    <row r="404" customFormat="false" ht="12.75" hidden="false" customHeight="true" outlineLevel="0" collapsed="false">
      <c r="A404" s="33"/>
      <c r="B404" s="34"/>
      <c r="C404" s="34"/>
      <c r="D404" s="35"/>
      <c r="E404" s="35"/>
      <c r="F404" s="35"/>
      <c r="G404" s="35"/>
      <c r="H404" s="35"/>
      <c r="I404" s="35"/>
      <c r="J404" s="36"/>
      <c r="K404" s="6"/>
      <c r="L404" s="5"/>
      <c r="M404" s="5"/>
      <c r="N404" s="37"/>
      <c r="O404" s="38"/>
      <c r="P404" s="39" t="n">
        <f aca="false">IFERROR(IF(OR(B404&amp;C404="PAU",B404&amp;C404="AIN"),VLOOKUP(B404&amp;C404&amp;G404,#REF!,8,0),VLOOKUP(B404&amp;G404,#REF!,8,0)),0)</f>
        <v>0</v>
      </c>
      <c r="Q404" s="39" t="n">
        <f aca="false">N404-P404</f>
        <v>0</v>
      </c>
      <c r="R404" s="40" t="str">
        <f aca="false">IF(Q404&gt;=0%,"AOP",IF(Q404&gt;=-2%,"GM",IF(Q404&gt;=-6%,"MD","VP")))</f>
        <v>AOP</v>
      </c>
      <c r="S404" s="41" t="n">
        <f aca="false">K404*M404*(N404-P404)</f>
        <v>0</v>
      </c>
      <c r="T404" s="42" t="e">
        <f aca="false">IF(I404="USD",S404,S404/#REF!)</f>
        <v>#VALUE!</v>
      </c>
      <c r="U404" s="5" t="e">
        <f aca="false">IF(I404="USD",M404,M404/#REF!)</f>
        <v>#VALUE!</v>
      </c>
      <c r="V404" s="4"/>
      <c r="W404" s="4"/>
      <c r="X404" s="4"/>
      <c r="Y404" s="4" t="str">
        <f aca="false">B404&amp;C404&amp;F404&amp;H404</f>
        <v/>
      </c>
      <c r="Z404" s="4" t="str">
        <f aca="false">IF(Y404='Input - Bookings'!Q1000,"OK","Check")</f>
        <v>OK</v>
      </c>
      <c r="AA404" s="4"/>
      <c r="AB404" s="50"/>
      <c r="AC404" s="50"/>
      <c r="AD404" s="4"/>
      <c r="AE404" s="4"/>
      <c r="AF404" s="4"/>
      <c r="AG404" s="54"/>
      <c r="AH404" s="54"/>
      <c r="AI404" s="4"/>
      <c r="AJ404" s="4"/>
      <c r="AK404" s="4"/>
      <c r="AL404" s="4"/>
      <c r="AM404" s="4"/>
      <c r="AN404" s="49"/>
      <c r="AO404" s="50"/>
      <c r="AP404" s="50"/>
      <c r="AQ404" s="50"/>
      <c r="AR404" s="4"/>
      <c r="AS404" s="4"/>
    </row>
    <row r="405" customFormat="false" ht="12.75" hidden="false" customHeight="true" outlineLevel="0" collapsed="false">
      <c r="A405" s="33"/>
      <c r="B405" s="34"/>
      <c r="C405" s="34"/>
      <c r="D405" s="35"/>
      <c r="E405" s="35"/>
      <c r="F405" s="35"/>
      <c r="G405" s="35"/>
      <c r="H405" s="35"/>
      <c r="I405" s="35"/>
      <c r="J405" s="36"/>
      <c r="K405" s="6"/>
      <c r="L405" s="5"/>
      <c r="M405" s="5"/>
      <c r="N405" s="37"/>
      <c r="O405" s="38"/>
      <c r="P405" s="39" t="n">
        <f aca="false">IFERROR(IF(OR(B405&amp;C405="PAU",B405&amp;C405="AIN"),VLOOKUP(B405&amp;C405&amp;G405,#REF!,8,0),VLOOKUP(B405&amp;G405,#REF!,8,0)),0)</f>
        <v>0</v>
      </c>
      <c r="Q405" s="39" t="n">
        <f aca="false">N405-P405</f>
        <v>0</v>
      </c>
      <c r="R405" s="40" t="str">
        <f aca="false">IF(Q405&gt;=0%,"AOP",IF(Q405&gt;=-2%,"GM",IF(Q405&gt;=-6%,"MD","VP")))</f>
        <v>AOP</v>
      </c>
      <c r="S405" s="41" t="n">
        <f aca="false">K405*M405*(N405-P405)</f>
        <v>0</v>
      </c>
      <c r="T405" s="42" t="e">
        <f aca="false">IF(I405="USD",S405,S405/#REF!)</f>
        <v>#VALUE!</v>
      </c>
      <c r="U405" s="5" t="e">
        <f aca="false">IF(I405="USD",M405,M405/#REF!)</f>
        <v>#VALUE!</v>
      </c>
      <c r="V405" s="4"/>
      <c r="W405" s="4"/>
      <c r="X405" s="4"/>
      <c r="Y405" s="4" t="str">
        <f aca="false">B405&amp;C405&amp;F405&amp;H405</f>
        <v/>
      </c>
      <c r="Z405" s="4" t="str">
        <f aca="false">IF(Y405='Input - Bookings'!Q1001,"OK","Check")</f>
        <v>OK</v>
      </c>
      <c r="AA405" s="4"/>
      <c r="AB405" s="50"/>
      <c r="AC405" s="50"/>
      <c r="AD405" s="4"/>
      <c r="AE405" s="4"/>
      <c r="AF405" s="4"/>
      <c r="AG405" s="54"/>
      <c r="AH405" s="54"/>
      <c r="AI405" s="4"/>
      <c r="AJ405" s="4"/>
      <c r="AK405" s="4"/>
      <c r="AL405" s="4"/>
      <c r="AM405" s="4"/>
      <c r="AN405" s="49"/>
      <c r="AO405" s="50"/>
      <c r="AP405" s="50"/>
      <c r="AQ405" s="50"/>
      <c r="AR405" s="4"/>
      <c r="AS405" s="4"/>
    </row>
    <row r="406" customFormat="false" ht="12.75" hidden="false" customHeight="true" outlineLevel="0" collapsed="false">
      <c r="A406" s="33"/>
      <c r="B406" s="34"/>
      <c r="C406" s="34"/>
      <c r="D406" s="35"/>
      <c r="E406" s="35"/>
      <c r="F406" s="35"/>
      <c r="G406" s="35"/>
      <c r="H406" s="35"/>
      <c r="I406" s="35"/>
      <c r="J406" s="36"/>
      <c r="K406" s="6"/>
      <c r="L406" s="5"/>
      <c r="M406" s="5"/>
      <c r="N406" s="37"/>
      <c r="O406" s="38"/>
      <c r="P406" s="39" t="n">
        <f aca="false">IFERROR(IF(OR(B406&amp;C406="PAU",B406&amp;C406="AIN"),VLOOKUP(B406&amp;C406&amp;G406,#REF!,8,0),VLOOKUP(B406&amp;G406,#REF!,8,0)),0)</f>
        <v>0</v>
      </c>
      <c r="Q406" s="39" t="n">
        <f aca="false">N406-P406</f>
        <v>0</v>
      </c>
      <c r="R406" s="40" t="str">
        <f aca="false">IF(Q406&gt;=0%,"AOP",IF(Q406&gt;=-2%,"GM",IF(Q406&gt;=-6%,"MD","VP")))</f>
        <v>AOP</v>
      </c>
      <c r="S406" s="41" t="n">
        <f aca="false">K406*M406*(N406-P406)</f>
        <v>0</v>
      </c>
      <c r="T406" s="42" t="e">
        <f aca="false">IF(I406="USD",S406,S406/#REF!)</f>
        <v>#VALUE!</v>
      </c>
      <c r="U406" s="5" t="e">
        <f aca="false">IF(I406="USD",M406,M406/#REF!)</f>
        <v>#VALUE!</v>
      </c>
      <c r="V406" s="4"/>
      <c r="W406" s="4"/>
      <c r="X406" s="4"/>
      <c r="Y406" s="4" t="str">
        <f aca="false">B406&amp;C406&amp;F406&amp;H406</f>
        <v/>
      </c>
      <c r="Z406" s="4" t="str">
        <f aca="false">IF(Y406='Input - Bookings'!Q1002,"OK","Check")</f>
        <v>OK</v>
      </c>
      <c r="AA406" s="4"/>
      <c r="AB406" s="50"/>
      <c r="AC406" s="50"/>
      <c r="AD406" s="4"/>
      <c r="AE406" s="4"/>
      <c r="AF406" s="4"/>
      <c r="AG406" s="54"/>
      <c r="AH406" s="54"/>
      <c r="AI406" s="4"/>
      <c r="AJ406" s="4"/>
      <c r="AK406" s="4"/>
      <c r="AL406" s="4"/>
      <c r="AM406" s="4"/>
      <c r="AN406" s="49"/>
      <c r="AO406" s="50"/>
      <c r="AP406" s="50"/>
      <c r="AQ406" s="50"/>
      <c r="AR406" s="4"/>
      <c r="AS406" s="4"/>
    </row>
    <row r="407" customFormat="false" ht="12.75" hidden="false" customHeight="true" outlineLevel="0" collapsed="false">
      <c r="A407" s="33"/>
      <c r="B407" s="34"/>
      <c r="C407" s="34"/>
      <c r="D407" s="35"/>
      <c r="E407" s="35"/>
      <c r="F407" s="35"/>
      <c r="G407" s="35"/>
      <c r="H407" s="35"/>
      <c r="I407" s="35"/>
      <c r="J407" s="36"/>
      <c r="K407" s="6"/>
      <c r="L407" s="5"/>
      <c r="M407" s="5"/>
      <c r="N407" s="37"/>
      <c r="O407" s="38"/>
      <c r="P407" s="39" t="n">
        <f aca="false">IFERROR(IF(OR(B407&amp;C407="PAU",B407&amp;C407="AIN"),VLOOKUP(B407&amp;C407&amp;G407,#REF!,8,0),VLOOKUP(B407&amp;G407,#REF!,8,0)),0)</f>
        <v>0</v>
      </c>
      <c r="Q407" s="39" t="n">
        <f aca="false">N407-P407</f>
        <v>0</v>
      </c>
      <c r="R407" s="40" t="str">
        <f aca="false">IF(Q407&gt;=0%,"AOP",IF(Q407&gt;=-2%,"GM",IF(Q407&gt;=-6%,"MD","VP")))</f>
        <v>AOP</v>
      </c>
      <c r="S407" s="41" t="n">
        <f aca="false">K407*M407*(N407-P407)</f>
        <v>0</v>
      </c>
      <c r="T407" s="42" t="e">
        <f aca="false">IF(I407="USD",S407,S407/#REF!)</f>
        <v>#VALUE!</v>
      </c>
      <c r="U407" s="5" t="e">
        <f aca="false">IF(I407="USD",M407,M407/#REF!)</f>
        <v>#VALUE!</v>
      </c>
      <c r="V407" s="4"/>
      <c r="W407" s="4"/>
      <c r="X407" s="4"/>
      <c r="Y407" s="4" t="str">
        <f aca="false">B407&amp;C407&amp;F407&amp;H407</f>
        <v/>
      </c>
      <c r="Z407" s="4" t="str">
        <f aca="false">IF(Y407='Input - Bookings'!Q1003,"OK","Check")</f>
        <v>OK</v>
      </c>
      <c r="AA407" s="4"/>
      <c r="AB407" s="50"/>
      <c r="AC407" s="50"/>
      <c r="AD407" s="4"/>
      <c r="AE407" s="4"/>
      <c r="AF407" s="4"/>
      <c r="AG407" s="54"/>
      <c r="AH407" s="54"/>
      <c r="AI407" s="4"/>
      <c r="AJ407" s="4"/>
      <c r="AK407" s="4"/>
      <c r="AL407" s="4"/>
      <c r="AM407" s="4"/>
      <c r="AN407" s="49"/>
      <c r="AO407" s="50"/>
      <c r="AP407" s="50"/>
      <c r="AQ407" s="50"/>
      <c r="AR407" s="4"/>
      <c r="AS407" s="4"/>
    </row>
    <row r="408" customFormat="false" ht="12.75" hidden="false" customHeight="true" outlineLevel="0" collapsed="false">
      <c r="A408" s="33"/>
      <c r="B408" s="34"/>
      <c r="C408" s="34"/>
      <c r="D408" s="35"/>
      <c r="E408" s="35"/>
      <c r="F408" s="35"/>
      <c r="G408" s="35"/>
      <c r="H408" s="35"/>
      <c r="I408" s="35"/>
      <c r="J408" s="36"/>
      <c r="K408" s="6"/>
      <c r="L408" s="5"/>
      <c r="M408" s="5"/>
      <c r="N408" s="37"/>
      <c r="O408" s="38"/>
      <c r="P408" s="39" t="n">
        <f aca="false">IFERROR(IF(OR(B408&amp;C408="PAU",B408&amp;C408="AIN"),VLOOKUP(B408&amp;C408&amp;G408,#REF!,8,0),VLOOKUP(B408&amp;G408,#REF!,8,0)),0)</f>
        <v>0</v>
      </c>
      <c r="Q408" s="39" t="n">
        <f aca="false">N408-P408</f>
        <v>0</v>
      </c>
      <c r="R408" s="40" t="str">
        <f aca="false">IF(Q408&gt;=0%,"AOP",IF(Q408&gt;=-2%,"GM",IF(Q408&gt;=-6%,"MD","VP")))</f>
        <v>AOP</v>
      </c>
      <c r="S408" s="41" t="n">
        <f aca="false">K408*M408*(N408-P408)</f>
        <v>0</v>
      </c>
      <c r="T408" s="42" t="e">
        <f aca="false">IF(I408="USD",S408,S408/#REF!)</f>
        <v>#VALUE!</v>
      </c>
      <c r="U408" s="5" t="e">
        <f aca="false">IF(I408="USD",M408,M408/#REF!)</f>
        <v>#VALUE!</v>
      </c>
      <c r="V408" s="4"/>
      <c r="W408" s="4"/>
      <c r="X408" s="4"/>
      <c r="Y408" s="4" t="str">
        <f aca="false">B408&amp;C408&amp;F408&amp;H408</f>
        <v/>
      </c>
      <c r="Z408" s="4" t="str">
        <f aca="false">IF(Y408='Input - Bookings'!Q1004,"OK","Check")</f>
        <v>OK</v>
      </c>
      <c r="AA408" s="4"/>
      <c r="AB408" s="50"/>
      <c r="AC408" s="50"/>
      <c r="AD408" s="4"/>
      <c r="AE408" s="4"/>
      <c r="AF408" s="4"/>
      <c r="AG408" s="54"/>
      <c r="AH408" s="54"/>
      <c r="AI408" s="4"/>
      <c r="AJ408" s="4"/>
      <c r="AK408" s="4"/>
      <c r="AL408" s="4"/>
      <c r="AM408" s="4"/>
      <c r="AN408" s="49"/>
      <c r="AO408" s="50"/>
      <c r="AP408" s="50"/>
      <c r="AQ408" s="50"/>
      <c r="AR408" s="4"/>
      <c r="AS408" s="4"/>
    </row>
    <row r="409" customFormat="false" ht="12.75" hidden="false" customHeight="true" outlineLevel="0" collapsed="false">
      <c r="A409" s="33"/>
      <c r="B409" s="34"/>
      <c r="C409" s="34"/>
      <c r="D409" s="35"/>
      <c r="E409" s="35"/>
      <c r="F409" s="35"/>
      <c r="G409" s="35"/>
      <c r="H409" s="35"/>
      <c r="I409" s="35"/>
      <c r="J409" s="36"/>
      <c r="K409" s="6"/>
      <c r="L409" s="5"/>
      <c r="M409" s="5"/>
      <c r="N409" s="37"/>
      <c r="O409" s="38"/>
      <c r="P409" s="39" t="n">
        <f aca="false">IFERROR(IF(OR(B409&amp;C409="PAU",B409&amp;C409="AIN"),VLOOKUP(B409&amp;C409&amp;G409,#REF!,8,0),VLOOKUP(B409&amp;G409,#REF!,8,0)),0)</f>
        <v>0</v>
      </c>
      <c r="Q409" s="39" t="n">
        <f aca="false">N409-P409</f>
        <v>0</v>
      </c>
      <c r="R409" s="40" t="str">
        <f aca="false">IF(Q409&gt;=0%,"AOP",IF(Q409&gt;=-2%,"GM",IF(Q409&gt;=-6%,"MD","VP")))</f>
        <v>AOP</v>
      </c>
      <c r="S409" s="41" t="n">
        <f aca="false">K409*M409*(N409-P409)</f>
        <v>0</v>
      </c>
      <c r="T409" s="42" t="e">
        <f aca="false">IF(I409="USD",S409,S409/#REF!)</f>
        <v>#VALUE!</v>
      </c>
      <c r="U409" s="5" t="e">
        <f aca="false">IF(I409="USD",M409,M409/#REF!)</f>
        <v>#VALUE!</v>
      </c>
      <c r="V409" s="4"/>
      <c r="W409" s="4"/>
      <c r="X409" s="4"/>
      <c r="Y409" s="4" t="str">
        <f aca="false">B409&amp;C409&amp;F409&amp;H409</f>
        <v/>
      </c>
      <c r="Z409" s="4" t="str">
        <f aca="false">IF(Y409='Input - Bookings'!Q1005,"OK","Check")</f>
        <v>OK</v>
      </c>
      <c r="AA409" s="4"/>
      <c r="AB409" s="50"/>
      <c r="AC409" s="50"/>
      <c r="AD409" s="4"/>
      <c r="AE409" s="4"/>
      <c r="AF409" s="4"/>
      <c r="AG409" s="54"/>
      <c r="AH409" s="54"/>
      <c r="AI409" s="4"/>
      <c r="AJ409" s="4"/>
      <c r="AK409" s="4"/>
      <c r="AL409" s="4"/>
      <c r="AM409" s="4"/>
      <c r="AN409" s="49"/>
      <c r="AO409" s="50"/>
      <c r="AP409" s="50"/>
      <c r="AQ409" s="50"/>
      <c r="AR409" s="4"/>
      <c r="AS409" s="4"/>
    </row>
    <row r="410" customFormat="false" ht="12.75" hidden="false" customHeight="true" outlineLevel="0" collapsed="false">
      <c r="A410" s="33"/>
      <c r="B410" s="34"/>
      <c r="C410" s="34"/>
      <c r="D410" s="35"/>
      <c r="E410" s="35"/>
      <c r="F410" s="35"/>
      <c r="G410" s="35"/>
      <c r="H410" s="35"/>
      <c r="I410" s="35"/>
      <c r="J410" s="36"/>
      <c r="K410" s="6"/>
      <c r="L410" s="5"/>
      <c r="M410" s="5"/>
      <c r="N410" s="37"/>
      <c r="O410" s="38"/>
      <c r="P410" s="39" t="n">
        <f aca="false">IFERROR(IF(OR(B410&amp;C410="PAU",B410&amp;C410="AIN"),VLOOKUP(B410&amp;C410&amp;G410,#REF!,8,0),VLOOKUP(B410&amp;G410,#REF!,8,0)),0)</f>
        <v>0</v>
      </c>
      <c r="Q410" s="39" t="n">
        <f aca="false">N410-P410</f>
        <v>0</v>
      </c>
      <c r="R410" s="40" t="str">
        <f aca="false">IF(Q410&gt;=0%,"AOP",IF(Q410&gt;=-2%,"GM",IF(Q410&gt;=-6%,"MD","VP")))</f>
        <v>AOP</v>
      </c>
      <c r="S410" s="41" t="n">
        <f aca="false">K410*M410*(N410-P410)</f>
        <v>0</v>
      </c>
      <c r="T410" s="42" t="e">
        <f aca="false">IF(I410="USD",S410,S410/#REF!)</f>
        <v>#VALUE!</v>
      </c>
      <c r="U410" s="5" t="e">
        <f aca="false">IF(I410="USD",M410,M410/#REF!)</f>
        <v>#VALUE!</v>
      </c>
      <c r="V410" s="4"/>
      <c r="W410" s="4"/>
      <c r="X410" s="4"/>
      <c r="Y410" s="4" t="str">
        <f aca="false">B410&amp;C410&amp;F410&amp;H410</f>
        <v/>
      </c>
      <c r="Z410" s="4" t="str">
        <f aca="false">IF(Y410='Input - Bookings'!Q1006,"OK","Check")</f>
        <v>OK</v>
      </c>
      <c r="AA410" s="4"/>
      <c r="AB410" s="50"/>
      <c r="AC410" s="50"/>
      <c r="AD410" s="4"/>
      <c r="AE410" s="4"/>
      <c r="AF410" s="4"/>
      <c r="AG410" s="54"/>
      <c r="AH410" s="54"/>
      <c r="AI410" s="4"/>
      <c r="AJ410" s="4"/>
      <c r="AK410" s="4"/>
      <c r="AL410" s="4"/>
      <c r="AM410" s="4"/>
      <c r="AN410" s="49"/>
      <c r="AO410" s="50"/>
      <c r="AP410" s="50"/>
      <c r="AQ410" s="50"/>
      <c r="AR410" s="4"/>
      <c r="AS410" s="4"/>
    </row>
    <row r="411" customFormat="false" ht="12.75" hidden="false" customHeight="true" outlineLevel="0" collapsed="false">
      <c r="A411" s="33"/>
      <c r="B411" s="34"/>
      <c r="C411" s="34"/>
      <c r="D411" s="35"/>
      <c r="E411" s="35"/>
      <c r="F411" s="35"/>
      <c r="G411" s="35"/>
      <c r="H411" s="35"/>
      <c r="I411" s="35"/>
      <c r="J411" s="36"/>
      <c r="K411" s="6"/>
      <c r="L411" s="5"/>
      <c r="M411" s="5"/>
      <c r="N411" s="37"/>
      <c r="O411" s="38"/>
      <c r="P411" s="39" t="n">
        <f aca="false">IFERROR(IF(OR(B411&amp;C411="PAU",B411&amp;C411="AIN"),VLOOKUP(B411&amp;C411&amp;G411,#REF!,8,0),VLOOKUP(B411&amp;G411,#REF!,8,0)),0)</f>
        <v>0</v>
      </c>
      <c r="Q411" s="39" t="n">
        <f aca="false">N411-P411</f>
        <v>0</v>
      </c>
      <c r="R411" s="40" t="str">
        <f aca="false">IF(Q411&gt;=0%,"AOP",IF(Q411&gt;=-2%,"GM",IF(Q411&gt;=-6%,"MD","VP")))</f>
        <v>AOP</v>
      </c>
      <c r="S411" s="41" t="n">
        <f aca="false">K411*M411*(N411-P411)</f>
        <v>0</v>
      </c>
      <c r="T411" s="42" t="e">
        <f aca="false">IF(I411="USD",S411,S411/#REF!)</f>
        <v>#VALUE!</v>
      </c>
      <c r="U411" s="5" t="e">
        <f aca="false">IF(I411="USD",M411,M411/#REF!)</f>
        <v>#VALUE!</v>
      </c>
      <c r="V411" s="4"/>
      <c r="W411" s="4"/>
      <c r="X411" s="4"/>
      <c r="Y411" s="4" t="str">
        <f aca="false">B411&amp;C411&amp;F411&amp;H411</f>
        <v/>
      </c>
      <c r="Z411" s="4" t="str">
        <f aca="false">IF(Y411='Input - Bookings'!Q1007,"OK","Check")</f>
        <v>OK</v>
      </c>
      <c r="AA411" s="4"/>
      <c r="AB411" s="50"/>
      <c r="AC411" s="50"/>
      <c r="AD411" s="4"/>
      <c r="AE411" s="4"/>
      <c r="AF411" s="4"/>
      <c r="AG411" s="54"/>
      <c r="AH411" s="54"/>
      <c r="AI411" s="4"/>
      <c r="AJ411" s="4"/>
      <c r="AK411" s="4"/>
      <c r="AL411" s="4"/>
      <c r="AM411" s="4"/>
      <c r="AN411" s="49"/>
      <c r="AO411" s="50"/>
      <c r="AP411" s="50"/>
      <c r="AQ411" s="50"/>
      <c r="AR411" s="4"/>
      <c r="AS411" s="4"/>
    </row>
    <row r="412" customFormat="false" ht="12.75" hidden="false" customHeight="true" outlineLevel="0" collapsed="false">
      <c r="A412" s="33"/>
      <c r="B412" s="34"/>
      <c r="C412" s="34"/>
      <c r="D412" s="35"/>
      <c r="E412" s="35"/>
      <c r="F412" s="35"/>
      <c r="G412" s="35"/>
      <c r="H412" s="35"/>
      <c r="I412" s="35"/>
      <c r="J412" s="36"/>
      <c r="K412" s="6"/>
      <c r="L412" s="5"/>
      <c r="M412" s="5"/>
      <c r="N412" s="37"/>
      <c r="O412" s="38"/>
      <c r="P412" s="39" t="n">
        <f aca="false">IFERROR(IF(OR(B412&amp;C412="PAU",B412&amp;C412="AIN"),VLOOKUP(B412&amp;C412&amp;G412,#REF!,8,0),VLOOKUP(B412&amp;G412,#REF!,8,0)),0)</f>
        <v>0</v>
      </c>
      <c r="Q412" s="39" t="n">
        <f aca="false">N412-P412</f>
        <v>0</v>
      </c>
      <c r="R412" s="40" t="str">
        <f aca="false">IF(Q412&gt;=0%,"AOP",IF(Q412&gt;=-2%,"GM",IF(Q412&gt;=-6%,"MD","VP")))</f>
        <v>AOP</v>
      </c>
      <c r="S412" s="41" t="n">
        <f aca="false">K412*M412*(N412-P412)</f>
        <v>0</v>
      </c>
      <c r="T412" s="42" t="e">
        <f aca="false">IF(I412="USD",S412,S412/#REF!)</f>
        <v>#VALUE!</v>
      </c>
      <c r="U412" s="5" t="e">
        <f aca="false">IF(I412="USD",M412,M412/#REF!)</f>
        <v>#VALUE!</v>
      </c>
      <c r="V412" s="4"/>
      <c r="W412" s="4"/>
      <c r="X412" s="4"/>
      <c r="Y412" s="4" t="str">
        <f aca="false">B412&amp;C412&amp;F412&amp;H412</f>
        <v/>
      </c>
      <c r="Z412" s="4" t="str">
        <f aca="false">IF(Y412='Input - Bookings'!Q1008,"OK","Check")</f>
        <v>OK</v>
      </c>
      <c r="AA412" s="4"/>
      <c r="AB412" s="50"/>
      <c r="AC412" s="50"/>
      <c r="AD412" s="4"/>
      <c r="AE412" s="4"/>
      <c r="AF412" s="4"/>
      <c r="AG412" s="54"/>
      <c r="AH412" s="54"/>
      <c r="AI412" s="4"/>
      <c r="AJ412" s="4"/>
      <c r="AK412" s="4"/>
      <c r="AL412" s="4"/>
      <c r="AM412" s="4"/>
      <c r="AN412" s="49"/>
      <c r="AO412" s="50"/>
      <c r="AP412" s="50"/>
      <c r="AQ412" s="50"/>
      <c r="AR412" s="4"/>
      <c r="AS412" s="4"/>
    </row>
    <row r="413" customFormat="false" ht="12.75" hidden="false" customHeight="true" outlineLevel="0" collapsed="false">
      <c r="A413" s="33"/>
      <c r="B413" s="34"/>
      <c r="C413" s="34"/>
      <c r="D413" s="35"/>
      <c r="E413" s="35"/>
      <c r="F413" s="35"/>
      <c r="G413" s="35"/>
      <c r="H413" s="35"/>
      <c r="I413" s="35"/>
      <c r="J413" s="36"/>
      <c r="K413" s="6"/>
      <c r="L413" s="5"/>
      <c r="M413" s="5"/>
      <c r="N413" s="37"/>
      <c r="O413" s="38"/>
      <c r="P413" s="39" t="n">
        <f aca="false">IFERROR(IF(OR(B413&amp;C413="PAU",B413&amp;C413="AIN"),VLOOKUP(B413&amp;C413&amp;G413,#REF!,8,0),VLOOKUP(B413&amp;G413,#REF!,8,0)),0)</f>
        <v>0</v>
      </c>
      <c r="Q413" s="39" t="n">
        <f aca="false">N413-P413</f>
        <v>0</v>
      </c>
      <c r="R413" s="40" t="str">
        <f aca="false">IF(Q413&gt;=0%,"AOP",IF(Q413&gt;=-2%,"GM",IF(Q413&gt;=-6%,"MD","VP")))</f>
        <v>AOP</v>
      </c>
      <c r="S413" s="41" t="n">
        <f aca="false">K413*M413*(N413-P413)</f>
        <v>0</v>
      </c>
      <c r="T413" s="42" t="e">
        <f aca="false">IF(I413="USD",S413,S413/#REF!)</f>
        <v>#VALUE!</v>
      </c>
      <c r="U413" s="5" t="e">
        <f aca="false">IF(I413="USD",M413,M413/#REF!)</f>
        <v>#VALUE!</v>
      </c>
      <c r="V413" s="4"/>
      <c r="W413" s="4"/>
      <c r="X413" s="4"/>
      <c r="Y413" s="4" t="str">
        <f aca="false">B413&amp;C413&amp;F413&amp;H413</f>
        <v/>
      </c>
      <c r="Z413" s="4" t="str">
        <f aca="false">IF(Y413='Input - Bookings'!Q1009,"OK","Check")</f>
        <v>OK</v>
      </c>
      <c r="AA413" s="4"/>
      <c r="AB413" s="50"/>
      <c r="AC413" s="50"/>
      <c r="AD413" s="4"/>
      <c r="AE413" s="4"/>
      <c r="AF413" s="4"/>
      <c r="AG413" s="54"/>
      <c r="AH413" s="54"/>
      <c r="AI413" s="4"/>
      <c r="AJ413" s="4"/>
      <c r="AK413" s="4"/>
      <c r="AL413" s="4"/>
      <c r="AM413" s="4"/>
      <c r="AN413" s="49"/>
      <c r="AO413" s="50"/>
      <c r="AP413" s="50"/>
      <c r="AQ413" s="50"/>
      <c r="AR413" s="4"/>
      <c r="AS413" s="4"/>
    </row>
    <row r="414" customFormat="false" ht="12.75" hidden="false" customHeight="true" outlineLevel="0" collapsed="false">
      <c r="A414" s="33"/>
      <c r="B414" s="34"/>
      <c r="C414" s="34"/>
      <c r="D414" s="35"/>
      <c r="E414" s="35"/>
      <c r="F414" s="35"/>
      <c r="G414" s="35"/>
      <c r="H414" s="35"/>
      <c r="I414" s="35"/>
      <c r="J414" s="36"/>
      <c r="K414" s="6"/>
      <c r="L414" s="5"/>
      <c r="M414" s="5"/>
      <c r="N414" s="37"/>
      <c r="O414" s="38"/>
      <c r="P414" s="39" t="n">
        <f aca="false">IFERROR(IF(OR(B414&amp;C414="PAU",B414&amp;C414="AIN"),VLOOKUP(B414&amp;C414&amp;G414,#REF!,8,0),VLOOKUP(B414&amp;G414,#REF!,8,0)),0)</f>
        <v>0</v>
      </c>
      <c r="Q414" s="39" t="n">
        <f aca="false">N414-P414</f>
        <v>0</v>
      </c>
      <c r="R414" s="40" t="str">
        <f aca="false">IF(Q414&gt;=0%,"AOP",IF(Q414&gt;=-2%,"GM",IF(Q414&gt;=-6%,"MD","VP")))</f>
        <v>AOP</v>
      </c>
      <c r="S414" s="41" t="n">
        <f aca="false">K414*M414*(N414-P414)</f>
        <v>0</v>
      </c>
      <c r="T414" s="42" t="e">
        <f aca="false">IF(I414="USD",S414,S414/#REF!)</f>
        <v>#VALUE!</v>
      </c>
      <c r="U414" s="5" t="e">
        <f aca="false">IF(I414="USD",M414,M414/#REF!)</f>
        <v>#VALUE!</v>
      </c>
      <c r="V414" s="4"/>
      <c r="W414" s="4"/>
      <c r="X414" s="4"/>
      <c r="Y414" s="4" t="str">
        <f aca="false">B414&amp;C414&amp;F414&amp;H414</f>
        <v/>
      </c>
      <c r="Z414" s="4" t="str">
        <f aca="false">IF(Y414='Input - Bookings'!Q1010,"OK","Check")</f>
        <v>OK</v>
      </c>
      <c r="AA414" s="4"/>
      <c r="AB414" s="50"/>
      <c r="AC414" s="50"/>
      <c r="AD414" s="4"/>
      <c r="AE414" s="4"/>
      <c r="AF414" s="4"/>
      <c r="AG414" s="54"/>
      <c r="AH414" s="54"/>
      <c r="AI414" s="4"/>
      <c r="AJ414" s="4"/>
      <c r="AK414" s="4"/>
      <c r="AL414" s="4"/>
      <c r="AM414" s="4"/>
      <c r="AN414" s="49"/>
      <c r="AO414" s="50"/>
      <c r="AP414" s="50"/>
      <c r="AQ414" s="50"/>
      <c r="AR414" s="4"/>
      <c r="AS414" s="4"/>
    </row>
    <row r="415" customFormat="false" ht="12.75" hidden="false" customHeight="true" outlineLevel="0" collapsed="false">
      <c r="A415" s="33"/>
      <c r="B415" s="34"/>
      <c r="C415" s="34"/>
      <c r="D415" s="35"/>
      <c r="E415" s="35"/>
      <c r="F415" s="35"/>
      <c r="G415" s="35"/>
      <c r="H415" s="35"/>
      <c r="I415" s="35"/>
      <c r="J415" s="36"/>
      <c r="K415" s="6"/>
      <c r="L415" s="5"/>
      <c r="M415" s="5"/>
      <c r="N415" s="37"/>
      <c r="O415" s="38"/>
      <c r="P415" s="39" t="n">
        <f aca="false">IFERROR(IF(OR(B415&amp;C415="PAU",B415&amp;C415="AIN"),VLOOKUP(B415&amp;C415&amp;G415,#REF!,8,0),VLOOKUP(B415&amp;G415,#REF!,8,0)),0)</f>
        <v>0</v>
      </c>
      <c r="Q415" s="39" t="n">
        <f aca="false">N415-P415</f>
        <v>0</v>
      </c>
      <c r="R415" s="40" t="str">
        <f aca="false">IF(Q415&gt;=0%,"AOP",IF(Q415&gt;=-2%,"GM",IF(Q415&gt;=-6%,"MD","VP")))</f>
        <v>AOP</v>
      </c>
      <c r="S415" s="41" t="n">
        <f aca="false">K415*M415*(N415-P415)</f>
        <v>0</v>
      </c>
      <c r="T415" s="42" t="e">
        <f aca="false">IF(I415="USD",S415,S415/#REF!)</f>
        <v>#VALUE!</v>
      </c>
      <c r="U415" s="5" t="e">
        <f aca="false">IF(I415="USD",M415,M415/#REF!)</f>
        <v>#VALUE!</v>
      </c>
      <c r="V415" s="4"/>
      <c r="W415" s="4"/>
      <c r="X415" s="4"/>
      <c r="Y415" s="4" t="str">
        <f aca="false">B415&amp;C415&amp;F415&amp;H415</f>
        <v/>
      </c>
      <c r="Z415" s="4" t="str">
        <f aca="false">IF(Y415='Input - Bookings'!Q1011,"OK","Check")</f>
        <v>OK</v>
      </c>
      <c r="AA415" s="4"/>
      <c r="AB415" s="50"/>
      <c r="AC415" s="50"/>
      <c r="AD415" s="4"/>
      <c r="AE415" s="4"/>
      <c r="AF415" s="4"/>
      <c r="AG415" s="54"/>
      <c r="AH415" s="54"/>
      <c r="AI415" s="4"/>
      <c r="AJ415" s="4"/>
      <c r="AK415" s="4"/>
      <c r="AL415" s="4"/>
      <c r="AM415" s="4"/>
      <c r="AN415" s="49"/>
      <c r="AO415" s="50"/>
      <c r="AP415" s="50"/>
      <c r="AQ415" s="50"/>
      <c r="AR415" s="4"/>
      <c r="AS415" s="4"/>
    </row>
    <row r="416" customFormat="false" ht="12.75" hidden="false" customHeight="true" outlineLevel="0" collapsed="false">
      <c r="A416" s="33"/>
      <c r="B416" s="34"/>
      <c r="C416" s="34"/>
      <c r="D416" s="35"/>
      <c r="E416" s="35"/>
      <c r="F416" s="35"/>
      <c r="G416" s="35"/>
      <c r="H416" s="35"/>
      <c r="I416" s="35"/>
      <c r="J416" s="36"/>
      <c r="K416" s="6"/>
      <c r="L416" s="5"/>
      <c r="M416" s="5"/>
      <c r="N416" s="37"/>
      <c r="O416" s="38"/>
      <c r="P416" s="39" t="n">
        <f aca="false">IFERROR(IF(OR(B416&amp;C416="PAU",B416&amp;C416="AIN"),VLOOKUP(B416&amp;C416&amp;G416,#REF!,8,0),VLOOKUP(B416&amp;G416,#REF!,8,0)),0)</f>
        <v>0</v>
      </c>
      <c r="Q416" s="39" t="n">
        <f aca="false">N416-P416</f>
        <v>0</v>
      </c>
      <c r="R416" s="40" t="str">
        <f aca="false">IF(Q416&gt;=0%,"AOP",IF(Q416&gt;=-2%,"GM",IF(Q416&gt;=-6%,"MD","VP")))</f>
        <v>AOP</v>
      </c>
      <c r="S416" s="41" t="n">
        <f aca="false">K416*M416*(N416-P416)</f>
        <v>0</v>
      </c>
      <c r="T416" s="42" t="e">
        <f aca="false">IF(I416="USD",S416,S416/#REF!)</f>
        <v>#VALUE!</v>
      </c>
      <c r="U416" s="5" t="e">
        <f aca="false">IF(I416="USD",M416,M416/#REF!)</f>
        <v>#VALUE!</v>
      </c>
      <c r="V416" s="4"/>
      <c r="W416" s="4"/>
      <c r="X416" s="4"/>
      <c r="Y416" s="4" t="str">
        <f aca="false">B416&amp;C416&amp;F416&amp;H416</f>
        <v/>
      </c>
      <c r="Z416" s="4" t="str">
        <f aca="false">IF(Y416='Input - Bookings'!Q1012,"OK","Check")</f>
        <v>OK</v>
      </c>
      <c r="AA416" s="4"/>
      <c r="AB416" s="50"/>
      <c r="AC416" s="50"/>
      <c r="AD416" s="4"/>
      <c r="AE416" s="4"/>
      <c r="AF416" s="4"/>
      <c r="AG416" s="54"/>
      <c r="AH416" s="54"/>
      <c r="AI416" s="4"/>
      <c r="AJ416" s="4"/>
      <c r="AK416" s="4"/>
      <c r="AL416" s="4"/>
      <c r="AM416" s="4"/>
      <c r="AN416" s="49"/>
      <c r="AO416" s="50"/>
      <c r="AP416" s="50"/>
      <c r="AQ416" s="50"/>
      <c r="AR416" s="4"/>
      <c r="AS416" s="4"/>
    </row>
    <row r="417" customFormat="false" ht="12.75" hidden="false" customHeight="true" outlineLevel="0" collapsed="false">
      <c r="A417" s="33"/>
      <c r="B417" s="34"/>
      <c r="C417" s="34"/>
      <c r="D417" s="35"/>
      <c r="E417" s="35"/>
      <c r="F417" s="35"/>
      <c r="G417" s="35"/>
      <c r="H417" s="35"/>
      <c r="I417" s="35"/>
      <c r="J417" s="36"/>
      <c r="K417" s="6"/>
      <c r="L417" s="5"/>
      <c r="M417" s="5"/>
      <c r="N417" s="37"/>
      <c r="O417" s="38"/>
      <c r="P417" s="39" t="n">
        <f aca="false">IFERROR(IF(OR(B417&amp;C417="PAU",B417&amp;C417="AIN"),VLOOKUP(B417&amp;C417&amp;G417,#REF!,8,0),VLOOKUP(B417&amp;G417,#REF!,8,0)),0)</f>
        <v>0</v>
      </c>
      <c r="Q417" s="39" t="n">
        <f aca="false">N417-P417</f>
        <v>0</v>
      </c>
      <c r="R417" s="40" t="str">
        <f aca="false">IF(Q417&gt;=0%,"AOP",IF(Q417&gt;=-2%,"GM",IF(Q417&gt;=-6%,"MD","VP")))</f>
        <v>AOP</v>
      </c>
      <c r="S417" s="41" t="n">
        <f aca="false">K417*M417*(N417-P417)</f>
        <v>0</v>
      </c>
      <c r="T417" s="42" t="e">
        <f aca="false">IF(I417="USD",S417,S417/#REF!)</f>
        <v>#VALUE!</v>
      </c>
      <c r="U417" s="5" t="e">
        <f aca="false">IF(I417="USD",M417,M417/#REF!)</f>
        <v>#VALUE!</v>
      </c>
      <c r="V417" s="4"/>
      <c r="W417" s="4"/>
      <c r="X417" s="4"/>
      <c r="Y417" s="4" t="str">
        <f aca="false">B417&amp;C417&amp;F417&amp;H417</f>
        <v/>
      </c>
      <c r="Z417" s="4" t="str">
        <f aca="false">IF(Y417='Input - Bookings'!Q1013,"OK","Check")</f>
        <v>OK</v>
      </c>
      <c r="AA417" s="4"/>
      <c r="AB417" s="50"/>
      <c r="AC417" s="50"/>
      <c r="AD417" s="4"/>
      <c r="AE417" s="4"/>
      <c r="AF417" s="4"/>
      <c r="AG417" s="54"/>
      <c r="AH417" s="54"/>
      <c r="AI417" s="4"/>
      <c r="AJ417" s="4"/>
      <c r="AK417" s="4"/>
      <c r="AL417" s="4"/>
      <c r="AM417" s="4"/>
      <c r="AN417" s="56"/>
      <c r="AO417" s="50"/>
      <c r="AP417" s="50"/>
      <c r="AQ417" s="50"/>
      <c r="AR417" s="4"/>
      <c r="AS417" s="4"/>
    </row>
    <row r="418" customFormat="false" ht="12.75" hidden="false" customHeight="true" outlineLevel="0" collapsed="false">
      <c r="A418" s="33"/>
      <c r="B418" s="34"/>
      <c r="C418" s="34"/>
      <c r="D418" s="35"/>
      <c r="E418" s="35"/>
      <c r="F418" s="35"/>
      <c r="G418" s="35"/>
      <c r="H418" s="35"/>
      <c r="I418" s="35"/>
      <c r="J418" s="36"/>
      <c r="K418" s="6"/>
      <c r="L418" s="5"/>
      <c r="M418" s="5"/>
      <c r="N418" s="37"/>
      <c r="O418" s="38"/>
      <c r="P418" s="39" t="n">
        <f aca="false">IFERROR(IF(OR(B418&amp;C418="PAU",B418&amp;C418="AIN"),VLOOKUP(B418&amp;C418&amp;G418,#REF!,8,0),VLOOKUP(B418&amp;G418,#REF!,8,0)),0)</f>
        <v>0</v>
      </c>
      <c r="Q418" s="39" t="n">
        <f aca="false">N418-P418</f>
        <v>0</v>
      </c>
      <c r="R418" s="40" t="str">
        <f aca="false">IF(Q418&gt;=0%,"AOP",IF(Q418&gt;=-2%,"GM",IF(Q418&gt;=-6%,"MD","VP")))</f>
        <v>AOP</v>
      </c>
      <c r="S418" s="41" t="n">
        <f aca="false">K418*M418*(N418-P418)</f>
        <v>0</v>
      </c>
      <c r="T418" s="42" t="e">
        <f aca="false">IF(I418="USD",S418,S418/#REF!)</f>
        <v>#VALUE!</v>
      </c>
      <c r="U418" s="5" t="e">
        <f aca="false">IF(I418="USD",M418,M418/#REF!)</f>
        <v>#VALUE!</v>
      </c>
      <c r="V418" s="4"/>
      <c r="W418" s="4"/>
      <c r="X418" s="4"/>
      <c r="Y418" s="4" t="str">
        <f aca="false">B418&amp;C418&amp;F418&amp;H418</f>
        <v/>
      </c>
      <c r="Z418" s="4" t="str">
        <f aca="false">IF(Y418='Input - Bookings'!Q1014,"OK","Check")</f>
        <v>OK</v>
      </c>
      <c r="AA418" s="4"/>
      <c r="AB418" s="50"/>
      <c r="AC418" s="50"/>
      <c r="AD418" s="4"/>
      <c r="AE418" s="4"/>
      <c r="AF418" s="4"/>
      <c r="AG418" s="54"/>
      <c r="AH418" s="54"/>
      <c r="AI418" s="4"/>
      <c r="AJ418" s="4"/>
      <c r="AK418" s="4"/>
      <c r="AL418" s="4"/>
      <c r="AM418" s="4"/>
      <c r="AN418" s="56"/>
      <c r="AO418" s="50"/>
      <c r="AP418" s="50"/>
      <c r="AQ418" s="50"/>
      <c r="AR418" s="4"/>
      <c r="AS418" s="4"/>
    </row>
    <row r="419" customFormat="false" ht="12.75" hidden="false" customHeight="true" outlineLevel="0" collapsed="false">
      <c r="A419" s="33"/>
      <c r="B419" s="34"/>
      <c r="C419" s="34"/>
      <c r="D419" s="35"/>
      <c r="E419" s="35"/>
      <c r="F419" s="35"/>
      <c r="G419" s="35"/>
      <c r="H419" s="35"/>
      <c r="I419" s="35"/>
      <c r="J419" s="36"/>
      <c r="K419" s="6"/>
      <c r="L419" s="5"/>
      <c r="M419" s="5"/>
      <c r="N419" s="37"/>
      <c r="O419" s="38"/>
      <c r="P419" s="39" t="n">
        <f aca="false">IFERROR(IF(OR(B419&amp;C419="PAU",B419&amp;C419="AIN"),VLOOKUP(B419&amp;C419&amp;G419,#REF!,8,0),VLOOKUP(B419&amp;G419,#REF!,8,0)),0)</f>
        <v>0</v>
      </c>
      <c r="Q419" s="39" t="n">
        <f aca="false">N419-P419</f>
        <v>0</v>
      </c>
      <c r="R419" s="40" t="str">
        <f aca="false">IF(Q419&gt;=0%,"AOP",IF(Q419&gt;=-2%,"GM",IF(Q419&gt;=-6%,"MD","VP")))</f>
        <v>AOP</v>
      </c>
      <c r="S419" s="41" t="n">
        <f aca="false">K419*M419*(N419-P419)</f>
        <v>0</v>
      </c>
      <c r="T419" s="42" t="e">
        <f aca="false">IF(I419="USD",S419,S419/#REF!)</f>
        <v>#VALUE!</v>
      </c>
      <c r="U419" s="5" t="e">
        <f aca="false">IF(I419="USD",M419,M419/#REF!)</f>
        <v>#VALUE!</v>
      </c>
      <c r="V419" s="4"/>
      <c r="W419" s="4"/>
      <c r="X419" s="4"/>
      <c r="Y419" s="4" t="str">
        <f aca="false">B419&amp;C419&amp;F419&amp;H419</f>
        <v/>
      </c>
      <c r="Z419" s="4" t="str">
        <f aca="false">IF(Y419='Input - Bookings'!Q1015,"OK","Check")</f>
        <v>OK</v>
      </c>
      <c r="AA419" s="4"/>
      <c r="AB419" s="50"/>
      <c r="AC419" s="50"/>
      <c r="AD419" s="4"/>
      <c r="AE419" s="4"/>
      <c r="AF419" s="4"/>
      <c r="AG419" s="54"/>
      <c r="AH419" s="54"/>
      <c r="AI419" s="4"/>
      <c r="AJ419" s="4"/>
      <c r="AK419" s="4"/>
      <c r="AL419" s="4"/>
      <c r="AM419" s="4"/>
      <c r="AN419" s="56"/>
      <c r="AO419" s="50"/>
      <c r="AP419" s="50"/>
      <c r="AQ419" s="50"/>
      <c r="AR419" s="4"/>
      <c r="AS419" s="4"/>
    </row>
    <row r="420" customFormat="false" ht="12.75" hidden="false" customHeight="true" outlineLevel="0" collapsed="false">
      <c r="A420" s="33"/>
      <c r="B420" s="34"/>
      <c r="C420" s="34"/>
      <c r="D420" s="35"/>
      <c r="E420" s="35"/>
      <c r="F420" s="35"/>
      <c r="G420" s="35"/>
      <c r="H420" s="35"/>
      <c r="I420" s="35"/>
      <c r="J420" s="36"/>
      <c r="K420" s="6"/>
      <c r="L420" s="5"/>
      <c r="M420" s="5"/>
      <c r="N420" s="37"/>
      <c r="O420" s="38"/>
      <c r="P420" s="39" t="n">
        <f aca="false">IFERROR(IF(OR(B420&amp;C420="PAU",B420&amp;C420="AIN"),VLOOKUP(B420&amp;C420&amp;G420,#REF!,8,0),VLOOKUP(B420&amp;G420,#REF!,8,0)),0)</f>
        <v>0</v>
      </c>
      <c r="Q420" s="39" t="n">
        <f aca="false">N420-P420</f>
        <v>0</v>
      </c>
      <c r="R420" s="40" t="str">
        <f aca="false">IF(Q420&gt;=0%,"AOP",IF(Q420&gt;=-2%,"GM",IF(Q420&gt;=-6%,"MD","VP")))</f>
        <v>AOP</v>
      </c>
      <c r="S420" s="41" t="n">
        <f aca="false">K420*M420*(N420-P420)</f>
        <v>0</v>
      </c>
      <c r="T420" s="42" t="e">
        <f aca="false">IF(I420="USD",S420,S420/#REF!)</f>
        <v>#VALUE!</v>
      </c>
      <c r="U420" s="5" t="e">
        <f aca="false">IF(I420="USD",M420,M420/#REF!)</f>
        <v>#VALUE!</v>
      </c>
      <c r="V420" s="4"/>
      <c r="W420" s="4"/>
      <c r="X420" s="4"/>
      <c r="Y420" s="4" t="str">
        <f aca="false">B420&amp;C420&amp;F420&amp;H420</f>
        <v/>
      </c>
      <c r="Z420" s="4" t="str">
        <f aca="false">IF(Y420='Input - Bookings'!Q1016,"OK","Check")</f>
        <v>OK</v>
      </c>
      <c r="AA420" s="4"/>
      <c r="AB420" s="50"/>
      <c r="AC420" s="50"/>
      <c r="AD420" s="4"/>
      <c r="AE420" s="4"/>
      <c r="AF420" s="4"/>
      <c r="AG420" s="54"/>
      <c r="AH420" s="54"/>
      <c r="AI420" s="4"/>
      <c r="AJ420" s="4"/>
      <c r="AK420" s="4"/>
      <c r="AL420" s="4"/>
      <c r="AM420" s="4"/>
      <c r="AN420" s="56"/>
      <c r="AO420" s="50"/>
      <c r="AP420" s="50"/>
      <c r="AQ420" s="50"/>
      <c r="AR420" s="4"/>
      <c r="AS420" s="4"/>
    </row>
    <row r="421" customFormat="false" ht="12.75" hidden="false" customHeight="true" outlineLevel="0" collapsed="false">
      <c r="A421" s="33"/>
      <c r="B421" s="34"/>
      <c r="C421" s="34"/>
      <c r="D421" s="35"/>
      <c r="E421" s="35"/>
      <c r="F421" s="35"/>
      <c r="G421" s="35"/>
      <c r="H421" s="35"/>
      <c r="I421" s="35"/>
      <c r="J421" s="36"/>
      <c r="K421" s="6"/>
      <c r="L421" s="5"/>
      <c r="M421" s="5"/>
      <c r="N421" s="37"/>
      <c r="O421" s="38"/>
      <c r="P421" s="39" t="n">
        <f aca="false">IFERROR(IF(OR(B421&amp;C421="PAU",B421&amp;C421="AIN"),VLOOKUP(B421&amp;C421&amp;G421,#REF!,8,0),VLOOKUP(B421&amp;G421,#REF!,8,0)),0)</f>
        <v>0</v>
      </c>
      <c r="Q421" s="39" t="n">
        <f aca="false">N421-P421</f>
        <v>0</v>
      </c>
      <c r="R421" s="40" t="str">
        <f aca="false">IF(Q421&gt;=0%,"AOP",IF(Q421&gt;=-2%,"GM",IF(Q421&gt;=-6%,"MD","VP")))</f>
        <v>AOP</v>
      </c>
      <c r="S421" s="41" t="n">
        <f aca="false">K421*M421*(N421-P421)</f>
        <v>0</v>
      </c>
      <c r="T421" s="42" t="e">
        <f aca="false">IF(I421="USD",S421,S421/#REF!)</f>
        <v>#VALUE!</v>
      </c>
      <c r="U421" s="5" t="e">
        <f aca="false">IF(I421="USD",M421,M421/#REF!)</f>
        <v>#VALUE!</v>
      </c>
      <c r="V421" s="4"/>
      <c r="W421" s="4"/>
      <c r="X421" s="4"/>
      <c r="Y421" s="4" t="str">
        <f aca="false">B421&amp;C421&amp;F421&amp;H421</f>
        <v/>
      </c>
      <c r="Z421" s="4" t="str">
        <f aca="false">IF(Y421='Input - Bookings'!Q1017,"OK","Check")</f>
        <v>OK</v>
      </c>
      <c r="AA421" s="4"/>
      <c r="AB421" s="50"/>
      <c r="AC421" s="50"/>
      <c r="AD421" s="4"/>
      <c r="AE421" s="4"/>
      <c r="AF421" s="4"/>
      <c r="AG421" s="54"/>
      <c r="AH421" s="54"/>
      <c r="AI421" s="4"/>
      <c r="AJ421" s="4"/>
      <c r="AK421" s="4"/>
      <c r="AL421" s="4"/>
      <c r="AM421" s="4"/>
      <c r="AN421" s="56"/>
      <c r="AO421" s="50"/>
      <c r="AP421" s="50"/>
      <c r="AQ421" s="50"/>
      <c r="AR421" s="4"/>
      <c r="AS421" s="4"/>
    </row>
    <row r="422" customFormat="false" ht="12.75" hidden="false" customHeight="true" outlineLevel="0" collapsed="false">
      <c r="A422" s="33"/>
      <c r="B422" s="34"/>
      <c r="C422" s="34"/>
      <c r="D422" s="35"/>
      <c r="E422" s="35"/>
      <c r="F422" s="35"/>
      <c r="G422" s="35"/>
      <c r="H422" s="35"/>
      <c r="I422" s="35"/>
      <c r="J422" s="36"/>
      <c r="K422" s="6"/>
      <c r="L422" s="5"/>
      <c r="M422" s="5"/>
      <c r="N422" s="37"/>
      <c r="O422" s="38"/>
      <c r="P422" s="39" t="n">
        <f aca="false">IFERROR(IF(OR(B422&amp;C422="PAU",B422&amp;C422="AIN"),VLOOKUP(B422&amp;C422&amp;G422,#REF!,8,0),VLOOKUP(B422&amp;G422,#REF!,8,0)),0)</f>
        <v>0</v>
      </c>
      <c r="Q422" s="39" t="n">
        <f aca="false">N422-P422</f>
        <v>0</v>
      </c>
      <c r="R422" s="40" t="str">
        <f aca="false">IF(Q422&gt;=0%,"AOP",IF(Q422&gt;=-2%,"GM",IF(Q422&gt;=-6%,"MD","VP")))</f>
        <v>AOP</v>
      </c>
      <c r="S422" s="41" t="n">
        <f aca="false">K422*M422*(N422-P422)</f>
        <v>0</v>
      </c>
      <c r="T422" s="42" t="e">
        <f aca="false">IF(I422="USD",S422,S422/#REF!)</f>
        <v>#VALUE!</v>
      </c>
      <c r="U422" s="5" t="e">
        <f aca="false">IF(I422="USD",M422,M422/#REF!)</f>
        <v>#VALUE!</v>
      </c>
      <c r="V422" s="4"/>
      <c r="W422" s="4"/>
      <c r="X422" s="4"/>
      <c r="Y422" s="4" t="str">
        <f aca="false">B422&amp;C422&amp;F422&amp;H422</f>
        <v/>
      </c>
      <c r="Z422" s="4" t="str">
        <f aca="false">IF(Y422='Input - Bookings'!Q1018,"OK","Check")</f>
        <v>OK</v>
      </c>
      <c r="AA422" s="4"/>
      <c r="AB422" s="50"/>
      <c r="AC422" s="50"/>
      <c r="AD422" s="4"/>
      <c r="AE422" s="4"/>
      <c r="AF422" s="4"/>
      <c r="AG422" s="54"/>
      <c r="AH422" s="54"/>
      <c r="AI422" s="4"/>
      <c r="AJ422" s="4"/>
      <c r="AK422" s="4"/>
      <c r="AL422" s="4"/>
      <c r="AM422" s="4"/>
      <c r="AN422" s="56"/>
      <c r="AO422" s="50"/>
      <c r="AP422" s="50"/>
      <c r="AQ422" s="50"/>
      <c r="AR422" s="4"/>
      <c r="AS422" s="4"/>
    </row>
    <row r="423" customFormat="false" ht="12.75" hidden="false" customHeight="true" outlineLevel="0" collapsed="false">
      <c r="A423" s="33"/>
      <c r="B423" s="34"/>
      <c r="C423" s="34"/>
      <c r="D423" s="35"/>
      <c r="E423" s="35"/>
      <c r="F423" s="35"/>
      <c r="G423" s="35"/>
      <c r="H423" s="35"/>
      <c r="I423" s="35"/>
      <c r="J423" s="36"/>
      <c r="K423" s="6"/>
      <c r="L423" s="5"/>
      <c r="M423" s="5"/>
      <c r="N423" s="37"/>
      <c r="O423" s="38"/>
      <c r="P423" s="39" t="n">
        <f aca="false">IFERROR(IF(OR(B423&amp;C423="PAU",B423&amp;C423="AIN"),VLOOKUP(B423&amp;C423&amp;G423,#REF!,8,0),VLOOKUP(B423&amp;G423,#REF!,8,0)),0)</f>
        <v>0</v>
      </c>
      <c r="Q423" s="39" t="n">
        <f aca="false">N423-P423</f>
        <v>0</v>
      </c>
      <c r="R423" s="40" t="str">
        <f aca="false">IF(Q423&gt;=0%,"AOP",IF(Q423&gt;=-2%,"GM",IF(Q423&gt;=-6%,"MD","VP")))</f>
        <v>AOP</v>
      </c>
      <c r="S423" s="41" t="n">
        <f aca="false">K423*M423*(N423-P423)</f>
        <v>0</v>
      </c>
      <c r="T423" s="42" t="e">
        <f aca="false">IF(I423="USD",S423,S423/#REF!)</f>
        <v>#VALUE!</v>
      </c>
      <c r="U423" s="5" t="e">
        <f aca="false">IF(I423="USD",M423,M423/#REF!)</f>
        <v>#VALUE!</v>
      </c>
      <c r="V423" s="4"/>
      <c r="W423" s="4"/>
      <c r="X423" s="4"/>
      <c r="Y423" s="4" t="str">
        <f aca="false">B423&amp;C423&amp;F423&amp;H423</f>
        <v/>
      </c>
      <c r="Z423" s="4" t="str">
        <f aca="false">IF(Y423='Input - Bookings'!Q1019,"OK","Check")</f>
        <v>OK</v>
      </c>
      <c r="AA423" s="4"/>
      <c r="AB423" s="50"/>
      <c r="AC423" s="50"/>
      <c r="AD423" s="4"/>
      <c r="AE423" s="4"/>
      <c r="AF423" s="4"/>
      <c r="AG423" s="54"/>
      <c r="AH423" s="54"/>
      <c r="AI423" s="4"/>
      <c r="AJ423" s="4"/>
      <c r="AK423" s="4"/>
      <c r="AL423" s="4"/>
      <c r="AM423" s="4"/>
      <c r="AN423" s="56"/>
      <c r="AO423" s="50"/>
      <c r="AP423" s="50"/>
      <c r="AQ423" s="50"/>
      <c r="AR423" s="4"/>
      <c r="AS423" s="4"/>
    </row>
    <row r="424" customFormat="false" ht="12.75" hidden="false" customHeight="true" outlineLevel="0" collapsed="false">
      <c r="A424" s="33"/>
      <c r="B424" s="34"/>
      <c r="C424" s="34"/>
      <c r="D424" s="35"/>
      <c r="E424" s="35"/>
      <c r="F424" s="35"/>
      <c r="G424" s="35"/>
      <c r="H424" s="35"/>
      <c r="I424" s="35"/>
      <c r="J424" s="36"/>
      <c r="K424" s="6"/>
      <c r="L424" s="5"/>
      <c r="M424" s="5"/>
      <c r="N424" s="37"/>
      <c r="O424" s="38"/>
      <c r="P424" s="39" t="n">
        <f aca="false">IFERROR(IF(OR(B424&amp;C424="PAU",B424&amp;C424="AIN"),VLOOKUP(B424&amp;C424&amp;G424,#REF!,8,0),VLOOKUP(B424&amp;G424,#REF!,8,0)),0)</f>
        <v>0</v>
      </c>
      <c r="Q424" s="39" t="n">
        <f aca="false">N424-P424</f>
        <v>0</v>
      </c>
      <c r="R424" s="40" t="str">
        <f aca="false">IF(Q424&gt;=0%,"AOP",IF(Q424&gt;=-2%,"GM",IF(Q424&gt;=-6%,"MD","VP")))</f>
        <v>AOP</v>
      </c>
      <c r="S424" s="41" t="n">
        <f aca="false">K424*M424*(N424-P424)</f>
        <v>0</v>
      </c>
      <c r="T424" s="42" t="e">
        <f aca="false">IF(I424="USD",S424,S424/#REF!)</f>
        <v>#VALUE!</v>
      </c>
      <c r="U424" s="5" t="e">
        <f aca="false">IF(I424="USD",M424,M424/#REF!)</f>
        <v>#VALUE!</v>
      </c>
      <c r="V424" s="4"/>
      <c r="W424" s="4"/>
      <c r="X424" s="4"/>
      <c r="Y424" s="4" t="str">
        <f aca="false">B424&amp;C424&amp;F424&amp;H424</f>
        <v/>
      </c>
      <c r="Z424" s="4" t="str">
        <f aca="false">IF(Y424='Input - Bookings'!Q1020,"OK","Check")</f>
        <v>OK</v>
      </c>
      <c r="AA424" s="4"/>
      <c r="AB424" s="50"/>
      <c r="AC424" s="50"/>
      <c r="AD424" s="4"/>
      <c r="AE424" s="4"/>
      <c r="AF424" s="4"/>
      <c r="AG424" s="54"/>
      <c r="AH424" s="54"/>
      <c r="AI424" s="4"/>
      <c r="AJ424" s="4"/>
      <c r="AK424" s="4"/>
      <c r="AL424" s="4"/>
      <c r="AM424" s="4"/>
      <c r="AN424" s="56"/>
      <c r="AO424" s="50"/>
      <c r="AP424" s="50"/>
      <c r="AQ424" s="50"/>
      <c r="AR424" s="4"/>
      <c r="AS424" s="4"/>
    </row>
    <row r="425" customFormat="false" ht="12.75" hidden="false" customHeight="true" outlineLevel="0" collapsed="false">
      <c r="A425" s="33"/>
      <c r="B425" s="34"/>
      <c r="C425" s="34"/>
      <c r="D425" s="35"/>
      <c r="E425" s="35"/>
      <c r="F425" s="35"/>
      <c r="G425" s="35"/>
      <c r="H425" s="35"/>
      <c r="I425" s="35"/>
      <c r="J425" s="36"/>
      <c r="K425" s="6"/>
      <c r="L425" s="5"/>
      <c r="M425" s="5"/>
      <c r="N425" s="37"/>
      <c r="O425" s="38"/>
      <c r="P425" s="39" t="n">
        <f aca="false">IFERROR(IF(OR(B425&amp;C425="PAU",B425&amp;C425="AIN"),VLOOKUP(B425&amp;C425&amp;G425,#REF!,8,0),VLOOKUP(B425&amp;G425,#REF!,8,0)),0)</f>
        <v>0</v>
      </c>
      <c r="Q425" s="39" t="n">
        <f aca="false">N425-P425</f>
        <v>0</v>
      </c>
      <c r="R425" s="40" t="str">
        <f aca="false">IF(Q425&gt;=0%,"AOP",IF(Q425&gt;=-2%,"GM",IF(Q425&gt;=-6%,"MD","VP")))</f>
        <v>AOP</v>
      </c>
      <c r="S425" s="41" t="n">
        <f aca="false">K425*M425*(N425-P425)</f>
        <v>0</v>
      </c>
      <c r="T425" s="42" t="e">
        <f aca="false">IF(I425="USD",S425,S425/#REF!)</f>
        <v>#VALUE!</v>
      </c>
      <c r="U425" s="5" t="e">
        <f aca="false">IF(I425="USD",M425,M425/#REF!)</f>
        <v>#VALUE!</v>
      </c>
      <c r="V425" s="4"/>
      <c r="W425" s="4"/>
      <c r="X425" s="4"/>
      <c r="Y425" s="4" t="str">
        <f aca="false">B425&amp;C425&amp;F425&amp;H425</f>
        <v/>
      </c>
      <c r="Z425" s="4" t="str">
        <f aca="false">IF(Y425='Input - Bookings'!Q1021,"OK","Check")</f>
        <v>OK</v>
      </c>
      <c r="AA425" s="4"/>
      <c r="AB425" s="50"/>
      <c r="AC425" s="50"/>
      <c r="AD425" s="4"/>
      <c r="AE425" s="4"/>
      <c r="AF425" s="4"/>
      <c r="AG425" s="54"/>
      <c r="AH425" s="54"/>
      <c r="AI425" s="4"/>
      <c r="AJ425" s="4"/>
      <c r="AK425" s="4"/>
      <c r="AL425" s="4"/>
      <c r="AM425" s="4"/>
      <c r="AN425" s="56"/>
      <c r="AO425" s="50"/>
      <c r="AP425" s="50"/>
      <c r="AQ425" s="50"/>
      <c r="AR425" s="4"/>
      <c r="AS425" s="4"/>
    </row>
    <row r="426" customFormat="false" ht="12.75" hidden="false" customHeight="true" outlineLevel="0" collapsed="false">
      <c r="A426" s="33"/>
      <c r="B426" s="34"/>
      <c r="C426" s="34"/>
      <c r="D426" s="35"/>
      <c r="E426" s="35"/>
      <c r="F426" s="35"/>
      <c r="G426" s="35"/>
      <c r="H426" s="35"/>
      <c r="I426" s="35"/>
      <c r="J426" s="36"/>
      <c r="K426" s="6"/>
      <c r="L426" s="5"/>
      <c r="M426" s="5"/>
      <c r="N426" s="37"/>
      <c r="O426" s="38"/>
      <c r="P426" s="39" t="n">
        <f aca="false">IFERROR(IF(OR(B426&amp;C426="PAU",B426&amp;C426="AIN"),VLOOKUP(B426&amp;C426&amp;G426,#REF!,8,0),VLOOKUP(B426&amp;G426,#REF!,8,0)),0)</f>
        <v>0</v>
      </c>
      <c r="Q426" s="39" t="n">
        <f aca="false">N426-P426</f>
        <v>0</v>
      </c>
      <c r="R426" s="40" t="str">
        <f aca="false">IF(Q426&gt;=0%,"AOP",IF(Q426&gt;=-2%,"GM",IF(Q426&gt;=-6%,"MD","VP")))</f>
        <v>AOP</v>
      </c>
      <c r="S426" s="41" t="n">
        <f aca="false">K426*M426*(N426-P426)</f>
        <v>0</v>
      </c>
      <c r="T426" s="42" t="e">
        <f aca="false">IF(I426="USD",S426,S426/#REF!)</f>
        <v>#VALUE!</v>
      </c>
      <c r="U426" s="5" t="e">
        <f aca="false">IF(I426="USD",M426,M426/#REF!)</f>
        <v>#VALUE!</v>
      </c>
      <c r="V426" s="4"/>
      <c r="W426" s="4"/>
      <c r="X426" s="4"/>
      <c r="Y426" s="4" t="str">
        <f aca="false">B426&amp;C426&amp;F426&amp;H426</f>
        <v/>
      </c>
      <c r="Z426" s="4" t="str">
        <f aca="false">IF(Y426='Input - Bookings'!Q1022,"OK","Check")</f>
        <v>OK</v>
      </c>
      <c r="AA426" s="4"/>
      <c r="AB426" s="50"/>
      <c r="AC426" s="50"/>
      <c r="AD426" s="4"/>
      <c r="AE426" s="4"/>
      <c r="AF426" s="4"/>
      <c r="AG426" s="54"/>
      <c r="AH426" s="54"/>
      <c r="AI426" s="4"/>
      <c r="AJ426" s="4"/>
      <c r="AK426" s="4"/>
      <c r="AL426" s="4"/>
      <c r="AM426" s="4"/>
      <c r="AN426" s="56"/>
      <c r="AO426" s="50"/>
      <c r="AP426" s="50"/>
      <c r="AQ426" s="50"/>
      <c r="AR426" s="4"/>
      <c r="AS426" s="4"/>
    </row>
    <row r="427" customFormat="false" ht="12.75" hidden="false" customHeight="true" outlineLevel="0" collapsed="false">
      <c r="A427" s="33"/>
      <c r="B427" s="34"/>
      <c r="C427" s="34"/>
      <c r="D427" s="35"/>
      <c r="E427" s="35"/>
      <c r="F427" s="35"/>
      <c r="G427" s="35"/>
      <c r="H427" s="35"/>
      <c r="I427" s="35"/>
      <c r="J427" s="36"/>
      <c r="K427" s="6"/>
      <c r="L427" s="5"/>
      <c r="M427" s="5"/>
      <c r="N427" s="37"/>
      <c r="O427" s="38"/>
      <c r="P427" s="39" t="n">
        <f aca="false">IFERROR(IF(OR(B427&amp;C427="PAU",B427&amp;C427="AIN"),VLOOKUP(B427&amp;C427&amp;G427,#REF!,8,0),VLOOKUP(B427&amp;G427,#REF!,8,0)),0)</f>
        <v>0</v>
      </c>
      <c r="Q427" s="39" t="n">
        <f aca="false">N427-P427</f>
        <v>0</v>
      </c>
      <c r="R427" s="40" t="str">
        <f aca="false">IF(Q427&gt;=0%,"AOP",IF(Q427&gt;=-2%,"GM",IF(Q427&gt;=-6%,"MD","VP")))</f>
        <v>AOP</v>
      </c>
      <c r="S427" s="41" t="n">
        <f aca="false">K427*M427*(N427-P427)</f>
        <v>0</v>
      </c>
      <c r="T427" s="42" t="e">
        <f aca="false">IF(I427="USD",S427,S427/#REF!)</f>
        <v>#VALUE!</v>
      </c>
      <c r="U427" s="5" t="e">
        <f aca="false">IF(I427="USD",M427,M427/#REF!)</f>
        <v>#VALUE!</v>
      </c>
      <c r="V427" s="4"/>
      <c r="W427" s="4"/>
      <c r="X427" s="4"/>
      <c r="Y427" s="4" t="str">
        <f aca="false">B427&amp;C427&amp;F427&amp;H427</f>
        <v/>
      </c>
      <c r="Z427" s="4" t="str">
        <f aca="false">IF(Y427='Input - Bookings'!Q1023,"OK","Check")</f>
        <v>OK</v>
      </c>
      <c r="AA427" s="4"/>
      <c r="AB427" s="50"/>
      <c r="AC427" s="50"/>
      <c r="AD427" s="4"/>
      <c r="AE427" s="4"/>
      <c r="AF427" s="4"/>
      <c r="AG427" s="54"/>
      <c r="AH427" s="54"/>
      <c r="AI427" s="4"/>
      <c r="AJ427" s="4"/>
      <c r="AK427" s="4"/>
      <c r="AL427" s="4"/>
      <c r="AM427" s="4"/>
      <c r="AN427" s="56"/>
      <c r="AO427" s="50"/>
      <c r="AP427" s="50"/>
      <c r="AQ427" s="50"/>
      <c r="AR427" s="4"/>
      <c r="AS427" s="4"/>
    </row>
    <row r="428" customFormat="false" ht="12.75" hidden="false" customHeight="true" outlineLevel="0" collapsed="false">
      <c r="A428" s="33"/>
      <c r="B428" s="34"/>
      <c r="C428" s="34"/>
      <c r="D428" s="35"/>
      <c r="E428" s="35"/>
      <c r="F428" s="35"/>
      <c r="G428" s="35"/>
      <c r="H428" s="35"/>
      <c r="I428" s="35"/>
      <c r="J428" s="36"/>
      <c r="K428" s="6"/>
      <c r="L428" s="5"/>
      <c r="M428" s="5"/>
      <c r="N428" s="37"/>
      <c r="O428" s="38"/>
      <c r="P428" s="39" t="n">
        <f aca="false">IFERROR(IF(OR(B428&amp;C428="PAU",B428&amp;C428="AIN"),VLOOKUP(B428&amp;C428&amp;G428,#REF!,8,0),VLOOKUP(B428&amp;G428,#REF!,8,0)),0)</f>
        <v>0</v>
      </c>
      <c r="Q428" s="39" t="n">
        <f aca="false">N428-P428</f>
        <v>0</v>
      </c>
      <c r="R428" s="40" t="str">
        <f aca="false">IF(Q428&gt;=0%,"AOP",IF(Q428&gt;=-2%,"GM",IF(Q428&gt;=-6%,"MD","VP")))</f>
        <v>AOP</v>
      </c>
      <c r="S428" s="41" t="n">
        <f aca="false">K428*M428*(N428-P428)</f>
        <v>0</v>
      </c>
      <c r="T428" s="42" t="e">
        <f aca="false">IF(I428="USD",S428,S428/#REF!)</f>
        <v>#VALUE!</v>
      </c>
      <c r="U428" s="5" t="e">
        <f aca="false">IF(I428="USD",M428,M428/#REF!)</f>
        <v>#VALUE!</v>
      </c>
      <c r="V428" s="4"/>
      <c r="W428" s="4"/>
      <c r="X428" s="4"/>
      <c r="Y428" s="4" t="str">
        <f aca="false">B428&amp;C428&amp;F428&amp;H428</f>
        <v/>
      </c>
      <c r="Z428" s="4" t="str">
        <f aca="false">IF(Y428='Input - Bookings'!Q1024,"OK","Check")</f>
        <v>OK</v>
      </c>
      <c r="AA428" s="4"/>
      <c r="AB428" s="50"/>
      <c r="AC428" s="50"/>
      <c r="AD428" s="4"/>
      <c r="AE428" s="4"/>
      <c r="AF428" s="4"/>
      <c r="AG428" s="54"/>
      <c r="AH428" s="54"/>
      <c r="AI428" s="4"/>
      <c r="AJ428" s="4"/>
      <c r="AK428" s="4"/>
      <c r="AL428" s="4"/>
      <c r="AM428" s="4"/>
      <c r="AN428" s="56"/>
      <c r="AO428" s="50"/>
      <c r="AP428" s="50"/>
      <c r="AQ428" s="50"/>
      <c r="AR428" s="4"/>
      <c r="AS428" s="4"/>
    </row>
    <row r="429" customFormat="false" ht="12.75" hidden="false" customHeight="true" outlineLevel="0" collapsed="false">
      <c r="A429" s="33"/>
      <c r="B429" s="34"/>
      <c r="C429" s="34"/>
      <c r="D429" s="35"/>
      <c r="E429" s="35"/>
      <c r="F429" s="35"/>
      <c r="G429" s="35"/>
      <c r="H429" s="35"/>
      <c r="I429" s="35"/>
      <c r="J429" s="36"/>
      <c r="K429" s="6"/>
      <c r="L429" s="5"/>
      <c r="M429" s="5"/>
      <c r="N429" s="37"/>
      <c r="O429" s="38"/>
      <c r="P429" s="39" t="n">
        <f aca="false">IFERROR(IF(OR(B429&amp;C429="PAU",B429&amp;C429="AIN"),VLOOKUP(B429&amp;C429&amp;G429,#REF!,8,0),VLOOKUP(B429&amp;G429,#REF!,8,0)),0)</f>
        <v>0</v>
      </c>
      <c r="Q429" s="39" t="n">
        <f aca="false">N429-P429</f>
        <v>0</v>
      </c>
      <c r="R429" s="40" t="str">
        <f aca="false">IF(Q429&gt;=0%,"AOP",IF(Q429&gt;=-2%,"GM",IF(Q429&gt;=-6%,"MD","VP")))</f>
        <v>AOP</v>
      </c>
      <c r="S429" s="41" t="n">
        <f aca="false">K429*M429*(N429-P429)</f>
        <v>0</v>
      </c>
      <c r="T429" s="42" t="e">
        <f aca="false">IF(I429="USD",S429,S429/#REF!)</f>
        <v>#VALUE!</v>
      </c>
      <c r="U429" s="5" t="e">
        <f aca="false">IF(I429="USD",M429,M429/#REF!)</f>
        <v>#VALUE!</v>
      </c>
      <c r="V429" s="4"/>
      <c r="W429" s="4"/>
      <c r="X429" s="4"/>
      <c r="Y429" s="4" t="str">
        <f aca="false">B429&amp;C429&amp;F429&amp;H429</f>
        <v/>
      </c>
      <c r="Z429" s="4" t="str">
        <f aca="false">IF(Y429='Input - Bookings'!Q1025,"OK","Check")</f>
        <v>OK</v>
      </c>
      <c r="AA429" s="4"/>
      <c r="AB429" s="50"/>
      <c r="AC429" s="50"/>
      <c r="AD429" s="4"/>
      <c r="AE429" s="4"/>
      <c r="AF429" s="4"/>
      <c r="AG429" s="54"/>
      <c r="AH429" s="54"/>
      <c r="AI429" s="4"/>
      <c r="AJ429" s="4"/>
      <c r="AK429" s="4"/>
      <c r="AL429" s="4"/>
      <c r="AM429" s="4"/>
      <c r="AN429" s="56"/>
      <c r="AO429" s="50"/>
      <c r="AP429" s="50"/>
      <c r="AQ429" s="50"/>
      <c r="AR429" s="4"/>
      <c r="AS429" s="4"/>
    </row>
    <row r="430" customFormat="false" ht="12.75" hidden="false" customHeight="true" outlineLevel="0" collapsed="false">
      <c r="A430" s="33"/>
      <c r="B430" s="34"/>
      <c r="C430" s="34"/>
      <c r="D430" s="35"/>
      <c r="E430" s="35"/>
      <c r="F430" s="35"/>
      <c r="G430" s="35"/>
      <c r="H430" s="35"/>
      <c r="I430" s="35"/>
      <c r="J430" s="36"/>
      <c r="K430" s="6"/>
      <c r="L430" s="5"/>
      <c r="M430" s="5"/>
      <c r="N430" s="37"/>
      <c r="O430" s="38"/>
      <c r="P430" s="39" t="n">
        <f aca="false">IFERROR(IF(OR(B430&amp;C430="PAU",B430&amp;C430="AIN"),VLOOKUP(B430&amp;C430&amp;G430,#REF!,8,0),VLOOKUP(B430&amp;G430,#REF!,8,0)),0)</f>
        <v>0</v>
      </c>
      <c r="Q430" s="39" t="n">
        <f aca="false">N430-P430</f>
        <v>0</v>
      </c>
      <c r="R430" s="40" t="str">
        <f aca="false">IF(Q430&gt;=0%,"AOP",IF(Q430&gt;=-2%,"GM",IF(Q430&gt;=-6%,"MD","VP")))</f>
        <v>AOP</v>
      </c>
      <c r="S430" s="41" t="n">
        <f aca="false">K430*M430*(N430-P430)</f>
        <v>0</v>
      </c>
      <c r="T430" s="42" t="e">
        <f aca="false">IF(I430="USD",S430,S430/#REF!)</f>
        <v>#VALUE!</v>
      </c>
      <c r="U430" s="5" t="e">
        <f aca="false">IF(I430="USD",M430,M430/#REF!)</f>
        <v>#VALUE!</v>
      </c>
      <c r="V430" s="4"/>
      <c r="W430" s="4"/>
      <c r="X430" s="4"/>
      <c r="Y430" s="4" t="str">
        <f aca="false">B430&amp;C430&amp;F430&amp;H430</f>
        <v/>
      </c>
      <c r="Z430" s="4" t="str">
        <f aca="false">IF(Y430='Input - Bookings'!Q1026,"OK","Check")</f>
        <v>OK</v>
      </c>
      <c r="AA430" s="4"/>
      <c r="AB430" s="50"/>
      <c r="AC430" s="50"/>
      <c r="AD430" s="4"/>
      <c r="AE430" s="4"/>
      <c r="AF430" s="4"/>
      <c r="AG430" s="54"/>
      <c r="AH430" s="54"/>
      <c r="AI430" s="4"/>
      <c r="AJ430" s="4"/>
      <c r="AK430" s="4"/>
      <c r="AL430" s="4"/>
      <c r="AM430" s="4"/>
      <c r="AN430" s="56"/>
      <c r="AO430" s="50"/>
      <c r="AP430" s="50"/>
      <c r="AQ430" s="50"/>
      <c r="AR430" s="4"/>
      <c r="AS430" s="4"/>
    </row>
    <row r="431" customFormat="false" ht="12.75" hidden="false" customHeight="true" outlineLevel="0" collapsed="false">
      <c r="A431" s="33"/>
      <c r="B431" s="34"/>
      <c r="C431" s="34"/>
      <c r="D431" s="35"/>
      <c r="E431" s="35"/>
      <c r="F431" s="35"/>
      <c r="G431" s="35"/>
      <c r="H431" s="35"/>
      <c r="I431" s="35"/>
      <c r="J431" s="36"/>
      <c r="K431" s="6"/>
      <c r="L431" s="5"/>
      <c r="M431" s="5"/>
      <c r="N431" s="37"/>
      <c r="O431" s="38"/>
      <c r="P431" s="39" t="n">
        <f aca="false">IFERROR(IF(OR(B431&amp;C431="PAU",B431&amp;C431="AIN"),VLOOKUP(B431&amp;C431&amp;G431,#REF!,8,0),VLOOKUP(B431&amp;G431,#REF!,8,0)),0)</f>
        <v>0</v>
      </c>
      <c r="Q431" s="39" t="n">
        <f aca="false">N431-P431</f>
        <v>0</v>
      </c>
      <c r="R431" s="40" t="str">
        <f aca="false">IF(Q431&gt;=0%,"AOP",IF(Q431&gt;=-2%,"GM",IF(Q431&gt;=-6%,"MD","VP")))</f>
        <v>AOP</v>
      </c>
      <c r="S431" s="41" t="n">
        <f aca="false">K431*M431*(N431-P431)</f>
        <v>0</v>
      </c>
      <c r="T431" s="42" t="e">
        <f aca="false">IF(I431="USD",S431,S431/#REF!)</f>
        <v>#VALUE!</v>
      </c>
      <c r="U431" s="5" t="e">
        <f aca="false">IF(I431="USD",M431,M431/#REF!)</f>
        <v>#VALUE!</v>
      </c>
      <c r="V431" s="4"/>
      <c r="W431" s="4"/>
      <c r="X431" s="4"/>
      <c r="Y431" s="4" t="str">
        <f aca="false">B431&amp;C431&amp;F431&amp;H431</f>
        <v/>
      </c>
      <c r="Z431" s="4" t="str">
        <f aca="false">IF(Y431='Input - Bookings'!Q1027,"OK","Check")</f>
        <v>OK</v>
      </c>
      <c r="AA431" s="4"/>
      <c r="AB431" s="50"/>
      <c r="AC431" s="50"/>
      <c r="AD431" s="4"/>
      <c r="AE431" s="4"/>
      <c r="AF431" s="4"/>
      <c r="AG431" s="54"/>
      <c r="AH431" s="54"/>
      <c r="AI431" s="4"/>
      <c r="AJ431" s="4"/>
      <c r="AK431" s="4"/>
      <c r="AL431" s="4"/>
      <c r="AM431" s="4"/>
      <c r="AN431" s="56"/>
      <c r="AO431" s="50"/>
      <c r="AP431" s="50"/>
      <c r="AQ431" s="50"/>
      <c r="AR431" s="4"/>
      <c r="AS431" s="4"/>
    </row>
    <row r="432" customFormat="false" ht="12.75" hidden="false" customHeight="true" outlineLevel="0" collapsed="false">
      <c r="A432" s="33"/>
      <c r="B432" s="34"/>
      <c r="C432" s="34"/>
      <c r="D432" s="35"/>
      <c r="E432" s="35"/>
      <c r="F432" s="35"/>
      <c r="G432" s="35"/>
      <c r="H432" s="35"/>
      <c r="I432" s="35"/>
      <c r="J432" s="36"/>
      <c r="K432" s="6"/>
      <c r="L432" s="5"/>
      <c r="M432" s="5"/>
      <c r="N432" s="37"/>
      <c r="O432" s="38"/>
      <c r="P432" s="39" t="n">
        <f aca="false">IFERROR(IF(OR(B432&amp;C432="PAU",B432&amp;C432="AIN"),VLOOKUP(B432&amp;C432&amp;G432,#REF!,8,0),VLOOKUP(B432&amp;G432,#REF!,8,0)),0)</f>
        <v>0</v>
      </c>
      <c r="Q432" s="39" t="n">
        <f aca="false">N432-P432</f>
        <v>0</v>
      </c>
      <c r="R432" s="40" t="str">
        <f aca="false">IF(Q432&gt;=0%,"AOP",IF(Q432&gt;=-2%,"GM",IF(Q432&gt;=-6%,"MD","VP")))</f>
        <v>AOP</v>
      </c>
      <c r="S432" s="41" t="n">
        <f aca="false">K432*M432*(N432-P432)</f>
        <v>0</v>
      </c>
      <c r="T432" s="42" t="e">
        <f aca="false">IF(I432="USD",S432,S432/#REF!)</f>
        <v>#VALUE!</v>
      </c>
      <c r="U432" s="5" t="e">
        <f aca="false">IF(I432="USD",M432,M432/#REF!)</f>
        <v>#VALUE!</v>
      </c>
      <c r="V432" s="4"/>
      <c r="W432" s="4"/>
      <c r="X432" s="4"/>
      <c r="Y432" s="4" t="str">
        <f aca="false">B432&amp;C432&amp;F432&amp;H432</f>
        <v/>
      </c>
      <c r="Z432" s="4" t="str">
        <f aca="false">IF(Y432='Input - Bookings'!Q1028,"OK","Check")</f>
        <v>OK</v>
      </c>
      <c r="AA432" s="4"/>
      <c r="AB432" s="50"/>
      <c r="AC432" s="50"/>
      <c r="AD432" s="4"/>
      <c r="AE432" s="4"/>
      <c r="AF432" s="4"/>
      <c r="AG432" s="54"/>
      <c r="AH432" s="54"/>
      <c r="AI432" s="4"/>
      <c r="AJ432" s="4"/>
      <c r="AK432" s="4"/>
      <c r="AL432" s="4"/>
      <c r="AM432" s="4"/>
      <c r="AN432" s="56"/>
      <c r="AO432" s="50"/>
      <c r="AP432" s="50"/>
      <c r="AQ432" s="50"/>
      <c r="AR432" s="4"/>
      <c r="AS432" s="4"/>
    </row>
    <row r="433" customFormat="false" ht="12.75" hidden="false" customHeight="true" outlineLevel="0" collapsed="false">
      <c r="A433" s="33"/>
      <c r="B433" s="34"/>
      <c r="C433" s="34"/>
      <c r="D433" s="35"/>
      <c r="E433" s="35"/>
      <c r="F433" s="35"/>
      <c r="G433" s="35"/>
      <c r="H433" s="35"/>
      <c r="I433" s="35"/>
      <c r="J433" s="36"/>
      <c r="K433" s="6"/>
      <c r="L433" s="5"/>
      <c r="M433" s="5"/>
      <c r="N433" s="37"/>
      <c r="O433" s="38"/>
      <c r="P433" s="39" t="n">
        <f aca="false">IFERROR(IF(OR(B433&amp;C433="PAU",B433&amp;C433="AIN"),VLOOKUP(B433&amp;C433&amp;G433,#REF!,8,0),VLOOKUP(B433&amp;G433,#REF!,8,0)),0)</f>
        <v>0</v>
      </c>
      <c r="Q433" s="39" t="n">
        <f aca="false">N433-P433</f>
        <v>0</v>
      </c>
      <c r="R433" s="40" t="str">
        <f aca="false">IF(Q433&gt;=0%,"AOP",IF(Q433&gt;=-2%,"GM",IF(Q433&gt;=-6%,"MD","VP")))</f>
        <v>AOP</v>
      </c>
      <c r="S433" s="41" t="n">
        <f aca="false">K433*M433*(N433-P433)</f>
        <v>0</v>
      </c>
      <c r="T433" s="42" t="e">
        <f aca="false">IF(I433="USD",S433,S433/#REF!)</f>
        <v>#VALUE!</v>
      </c>
      <c r="U433" s="5" t="e">
        <f aca="false">IF(I433="USD",M433,M433/#REF!)</f>
        <v>#VALUE!</v>
      </c>
      <c r="V433" s="4"/>
      <c r="W433" s="4"/>
      <c r="X433" s="4"/>
      <c r="Y433" s="4" t="str">
        <f aca="false">B433&amp;C433&amp;F433&amp;H433</f>
        <v/>
      </c>
      <c r="Z433" s="4" t="str">
        <f aca="false">IF(Y433='Input - Bookings'!Q1029,"OK","Check")</f>
        <v>OK</v>
      </c>
      <c r="AA433" s="4"/>
      <c r="AB433" s="50"/>
      <c r="AC433" s="50"/>
      <c r="AD433" s="4"/>
      <c r="AE433" s="4"/>
      <c r="AF433" s="4"/>
      <c r="AG433" s="54"/>
      <c r="AH433" s="54"/>
      <c r="AI433" s="4"/>
      <c r="AJ433" s="4"/>
      <c r="AK433" s="4"/>
      <c r="AL433" s="4"/>
      <c r="AM433" s="4"/>
      <c r="AN433" s="56"/>
      <c r="AO433" s="50"/>
      <c r="AP433" s="50"/>
      <c r="AQ433" s="50"/>
      <c r="AR433" s="4"/>
      <c r="AS433" s="4"/>
    </row>
    <row r="434" customFormat="false" ht="12.75" hidden="false" customHeight="true" outlineLevel="0" collapsed="false">
      <c r="A434" s="33"/>
      <c r="B434" s="34"/>
      <c r="C434" s="34"/>
      <c r="D434" s="35"/>
      <c r="E434" s="35"/>
      <c r="F434" s="35"/>
      <c r="G434" s="35"/>
      <c r="H434" s="35"/>
      <c r="I434" s="35"/>
      <c r="J434" s="36"/>
      <c r="K434" s="6"/>
      <c r="L434" s="5"/>
      <c r="M434" s="5"/>
      <c r="N434" s="37"/>
      <c r="O434" s="38"/>
      <c r="P434" s="39" t="n">
        <f aca="false">IFERROR(IF(OR(B434&amp;C434="PAU",B434&amp;C434="AIN"),VLOOKUP(B434&amp;C434&amp;G434,#REF!,8,0),VLOOKUP(B434&amp;G434,#REF!,8,0)),0)</f>
        <v>0</v>
      </c>
      <c r="Q434" s="39" t="n">
        <f aca="false">N434-P434</f>
        <v>0</v>
      </c>
      <c r="R434" s="40" t="str">
        <f aca="false">IF(Q434&gt;=0%,"AOP",IF(Q434&gt;=-2%,"GM",IF(Q434&gt;=-6%,"MD","VP")))</f>
        <v>AOP</v>
      </c>
      <c r="S434" s="41" t="n">
        <f aca="false">K434*M434*(N434-P434)</f>
        <v>0</v>
      </c>
      <c r="T434" s="42" t="e">
        <f aca="false">IF(I434="USD",S434,S434/#REF!)</f>
        <v>#VALUE!</v>
      </c>
      <c r="U434" s="5" t="e">
        <f aca="false">IF(I434="USD",M434,M434/#REF!)</f>
        <v>#VALUE!</v>
      </c>
      <c r="V434" s="4"/>
      <c r="W434" s="4"/>
      <c r="X434" s="4"/>
      <c r="Y434" s="4" t="str">
        <f aca="false">B434&amp;C434&amp;F434&amp;H434</f>
        <v/>
      </c>
      <c r="Z434" s="4" t="str">
        <f aca="false">IF(Y434='Input - Bookings'!Q1030,"OK","Check")</f>
        <v>OK</v>
      </c>
      <c r="AA434" s="4"/>
      <c r="AB434" s="50"/>
      <c r="AC434" s="50"/>
      <c r="AD434" s="4"/>
      <c r="AE434" s="4"/>
      <c r="AF434" s="4"/>
      <c r="AG434" s="54"/>
      <c r="AH434" s="54"/>
      <c r="AI434" s="4"/>
      <c r="AJ434" s="4"/>
      <c r="AK434" s="4"/>
      <c r="AL434" s="4"/>
      <c r="AM434" s="4"/>
      <c r="AN434" s="56"/>
      <c r="AO434" s="50"/>
      <c r="AP434" s="50"/>
      <c r="AQ434" s="50"/>
      <c r="AR434" s="4"/>
      <c r="AS434" s="4"/>
    </row>
    <row r="435" customFormat="false" ht="12.75" hidden="false" customHeight="true" outlineLevel="0" collapsed="false">
      <c r="A435" s="33"/>
      <c r="B435" s="34"/>
      <c r="C435" s="34"/>
      <c r="D435" s="35"/>
      <c r="E435" s="35"/>
      <c r="F435" s="35"/>
      <c r="G435" s="35"/>
      <c r="H435" s="35"/>
      <c r="I435" s="35"/>
      <c r="J435" s="36"/>
      <c r="K435" s="6"/>
      <c r="L435" s="5"/>
      <c r="M435" s="5"/>
      <c r="N435" s="37"/>
      <c r="O435" s="38"/>
      <c r="P435" s="39" t="n">
        <f aca="false">IFERROR(IF(OR(B435&amp;C435="PAU",B435&amp;C435="AIN"),VLOOKUP(B435&amp;C435&amp;G435,#REF!,8,0),VLOOKUP(B435&amp;G435,#REF!,8,0)),0)</f>
        <v>0</v>
      </c>
      <c r="Q435" s="39" t="n">
        <f aca="false">N435-P435</f>
        <v>0</v>
      </c>
      <c r="R435" s="40" t="str">
        <f aca="false">IF(Q435&gt;=0%,"AOP",IF(Q435&gt;=-2%,"GM",IF(Q435&gt;=-6%,"MD","VP")))</f>
        <v>AOP</v>
      </c>
      <c r="S435" s="41" t="n">
        <f aca="false">K435*M435*(N435-P435)</f>
        <v>0</v>
      </c>
      <c r="T435" s="42" t="e">
        <f aca="false">IF(I435="USD",S435,S435/#REF!)</f>
        <v>#VALUE!</v>
      </c>
      <c r="U435" s="5" t="e">
        <f aca="false">IF(I435="USD",M435,M435/#REF!)</f>
        <v>#VALUE!</v>
      </c>
      <c r="V435" s="4"/>
      <c r="W435" s="4"/>
      <c r="X435" s="4"/>
      <c r="Y435" s="4" t="str">
        <f aca="false">B435&amp;C435&amp;F435&amp;H435</f>
        <v/>
      </c>
      <c r="Z435" s="4" t="str">
        <f aca="false">IF(Y435='Input - Bookings'!Q1031,"OK","Check")</f>
        <v>OK</v>
      </c>
      <c r="AA435" s="4"/>
      <c r="AB435" s="50"/>
      <c r="AC435" s="50"/>
      <c r="AD435" s="4"/>
      <c r="AE435" s="4"/>
      <c r="AF435" s="4"/>
      <c r="AG435" s="54"/>
      <c r="AH435" s="54"/>
      <c r="AI435" s="4"/>
      <c r="AJ435" s="4"/>
      <c r="AK435" s="4"/>
      <c r="AL435" s="4"/>
      <c r="AM435" s="4"/>
      <c r="AN435" s="56"/>
      <c r="AO435" s="50"/>
      <c r="AP435" s="50"/>
      <c r="AQ435" s="50"/>
      <c r="AR435" s="4"/>
      <c r="AS435" s="4"/>
    </row>
    <row r="436" customFormat="false" ht="12.75" hidden="false" customHeight="true" outlineLevel="0" collapsed="false">
      <c r="A436" s="33"/>
      <c r="B436" s="34"/>
      <c r="C436" s="34"/>
      <c r="D436" s="35"/>
      <c r="E436" s="35"/>
      <c r="F436" s="35"/>
      <c r="G436" s="35"/>
      <c r="H436" s="35"/>
      <c r="I436" s="35"/>
      <c r="J436" s="36"/>
      <c r="K436" s="6"/>
      <c r="L436" s="5"/>
      <c r="M436" s="5"/>
      <c r="N436" s="37"/>
      <c r="O436" s="38"/>
      <c r="P436" s="39" t="n">
        <f aca="false">IFERROR(IF(OR(B436&amp;C436="PAU",B436&amp;C436="AIN"),VLOOKUP(B436&amp;C436&amp;G436,#REF!,8,0),VLOOKUP(B436&amp;G436,#REF!,8,0)),0)</f>
        <v>0</v>
      </c>
      <c r="Q436" s="39" t="n">
        <f aca="false">N436-P436</f>
        <v>0</v>
      </c>
      <c r="R436" s="40" t="str">
        <f aca="false">IF(Q436&gt;=0%,"AOP",IF(Q436&gt;=-2%,"GM",IF(Q436&gt;=-6%,"MD","VP")))</f>
        <v>AOP</v>
      </c>
      <c r="S436" s="41" t="n">
        <f aca="false">K436*M436*(N436-P436)</f>
        <v>0</v>
      </c>
      <c r="T436" s="42" t="e">
        <f aca="false">IF(I436="USD",S436,S436/#REF!)</f>
        <v>#VALUE!</v>
      </c>
      <c r="U436" s="5" t="e">
        <f aca="false">IF(I436="USD",M436,M436/#REF!)</f>
        <v>#VALUE!</v>
      </c>
      <c r="V436" s="4"/>
      <c r="W436" s="4"/>
      <c r="X436" s="4"/>
      <c r="Y436" s="4" t="str">
        <f aca="false">B436&amp;C436&amp;F436&amp;H436</f>
        <v/>
      </c>
      <c r="Z436" s="4" t="str">
        <f aca="false">IF(Y436='Input - Bookings'!Q1032,"OK","Check")</f>
        <v>OK</v>
      </c>
      <c r="AA436" s="4"/>
      <c r="AB436" s="50"/>
      <c r="AC436" s="50"/>
      <c r="AD436" s="4"/>
      <c r="AE436" s="4"/>
      <c r="AF436" s="4"/>
      <c r="AG436" s="54"/>
      <c r="AH436" s="54"/>
      <c r="AI436" s="4"/>
      <c r="AJ436" s="4"/>
      <c r="AK436" s="4"/>
      <c r="AL436" s="4"/>
      <c r="AM436" s="4"/>
      <c r="AN436" s="56"/>
      <c r="AO436" s="50"/>
      <c r="AP436" s="50"/>
      <c r="AQ436" s="50"/>
      <c r="AR436" s="4"/>
      <c r="AS436" s="4"/>
    </row>
    <row r="437" customFormat="false" ht="12.75" hidden="false" customHeight="true" outlineLevel="0" collapsed="false">
      <c r="A437" s="33"/>
      <c r="B437" s="34"/>
      <c r="C437" s="34"/>
      <c r="D437" s="35"/>
      <c r="E437" s="35"/>
      <c r="F437" s="35"/>
      <c r="G437" s="35"/>
      <c r="H437" s="35"/>
      <c r="I437" s="35"/>
      <c r="J437" s="36"/>
      <c r="K437" s="6"/>
      <c r="L437" s="5"/>
      <c r="M437" s="5"/>
      <c r="N437" s="37"/>
      <c r="O437" s="38"/>
      <c r="P437" s="39" t="n">
        <f aca="false">IFERROR(IF(OR(B437&amp;C437="PAU",B437&amp;C437="AIN"),VLOOKUP(B437&amp;C437&amp;G437,#REF!,8,0),VLOOKUP(B437&amp;G437,#REF!,8,0)),0)</f>
        <v>0</v>
      </c>
      <c r="Q437" s="39" t="n">
        <f aca="false">N437-P437</f>
        <v>0</v>
      </c>
      <c r="R437" s="40" t="str">
        <f aca="false">IF(Q437&gt;=0%,"AOP",IF(Q437&gt;=-2%,"GM",IF(Q437&gt;=-6%,"MD","VP")))</f>
        <v>AOP</v>
      </c>
      <c r="S437" s="41" t="n">
        <f aca="false">K437*M437*(N437-P437)</f>
        <v>0</v>
      </c>
      <c r="T437" s="42" t="e">
        <f aca="false">IF(I437="USD",S437,S437/#REF!)</f>
        <v>#VALUE!</v>
      </c>
      <c r="U437" s="5" t="e">
        <f aca="false">IF(I437="USD",M437,M437/#REF!)</f>
        <v>#VALUE!</v>
      </c>
      <c r="V437" s="4"/>
      <c r="W437" s="4"/>
      <c r="X437" s="4"/>
      <c r="Y437" s="4" t="str">
        <f aca="false">B437&amp;C437&amp;F437&amp;H437</f>
        <v/>
      </c>
      <c r="Z437" s="4" t="str">
        <f aca="false">IF(Y437='Input - Bookings'!Q1033,"OK","Check")</f>
        <v>OK</v>
      </c>
      <c r="AA437" s="4"/>
      <c r="AB437" s="50"/>
      <c r="AC437" s="50"/>
      <c r="AD437" s="4"/>
      <c r="AE437" s="4"/>
      <c r="AF437" s="4"/>
      <c r="AG437" s="54"/>
      <c r="AH437" s="54"/>
      <c r="AI437" s="4"/>
      <c r="AJ437" s="4"/>
      <c r="AK437" s="4"/>
      <c r="AL437" s="4"/>
      <c r="AM437" s="4"/>
      <c r="AN437" s="56"/>
      <c r="AO437" s="50"/>
      <c r="AP437" s="50"/>
      <c r="AQ437" s="50"/>
      <c r="AR437" s="4"/>
      <c r="AS437" s="4"/>
    </row>
    <row r="438" customFormat="false" ht="12.75" hidden="false" customHeight="true" outlineLevel="0" collapsed="false">
      <c r="A438" s="33"/>
      <c r="B438" s="34"/>
      <c r="C438" s="34"/>
      <c r="D438" s="35"/>
      <c r="E438" s="35"/>
      <c r="F438" s="35"/>
      <c r="G438" s="35"/>
      <c r="H438" s="35"/>
      <c r="I438" s="35"/>
      <c r="J438" s="36"/>
      <c r="K438" s="6"/>
      <c r="L438" s="5"/>
      <c r="M438" s="5"/>
      <c r="N438" s="37"/>
      <c r="O438" s="38"/>
      <c r="P438" s="39" t="n">
        <f aca="false">IFERROR(IF(OR(B438&amp;C438="PAU",B438&amp;C438="AIN"),VLOOKUP(B438&amp;C438&amp;G438,#REF!,8,0),VLOOKUP(B438&amp;G438,#REF!,8,0)),0)</f>
        <v>0</v>
      </c>
      <c r="Q438" s="39" t="n">
        <f aca="false">N438-P438</f>
        <v>0</v>
      </c>
      <c r="R438" s="40" t="str">
        <f aca="false">IF(Q438&gt;=0%,"AOP",IF(Q438&gt;=-2%,"GM",IF(Q438&gt;=-6%,"MD","VP")))</f>
        <v>AOP</v>
      </c>
      <c r="S438" s="41" t="n">
        <f aca="false">K438*M438*(N438-P438)</f>
        <v>0</v>
      </c>
      <c r="T438" s="42" t="e">
        <f aca="false">IF(I438="USD",S438,S438/#REF!)</f>
        <v>#VALUE!</v>
      </c>
      <c r="U438" s="5" t="e">
        <f aca="false">IF(I438="USD",M438,M438/#REF!)</f>
        <v>#VALUE!</v>
      </c>
      <c r="V438" s="4"/>
      <c r="W438" s="4"/>
      <c r="X438" s="4"/>
      <c r="Y438" s="4" t="str">
        <f aca="false">B438&amp;C438&amp;F438&amp;H438</f>
        <v/>
      </c>
      <c r="Z438" s="4" t="str">
        <f aca="false">IF(Y438='Input - Bookings'!Q1034,"OK","Check")</f>
        <v>OK</v>
      </c>
      <c r="AA438" s="4"/>
      <c r="AB438" s="50"/>
      <c r="AC438" s="50"/>
      <c r="AD438" s="4"/>
      <c r="AE438" s="4"/>
      <c r="AF438" s="4"/>
      <c r="AG438" s="54"/>
      <c r="AH438" s="54"/>
      <c r="AI438" s="4"/>
      <c r="AJ438" s="4"/>
      <c r="AK438" s="4"/>
      <c r="AL438" s="4"/>
      <c r="AM438" s="4"/>
      <c r="AN438" s="56"/>
      <c r="AO438" s="50"/>
      <c r="AP438" s="50"/>
      <c r="AQ438" s="50"/>
      <c r="AR438" s="4"/>
      <c r="AS438" s="4"/>
    </row>
    <row r="439" customFormat="false" ht="12.75" hidden="false" customHeight="true" outlineLevel="0" collapsed="false">
      <c r="A439" s="33"/>
      <c r="B439" s="34"/>
      <c r="C439" s="34"/>
      <c r="D439" s="35"/>
      <c r="E439" s="35"/>
      <c r="F439" s="35"/>
      <c r="G439" s="35"/>
      <c r="H439" s="35"/>
      <c r="I439" s="35"/>
      <c r="J439" s="36"/>
      <c r="K439" s="6"/>
      <c r="L439" s="5"/>
      <c r="M439" s="5"/>
      <c r="N439" s="37"/>
      <c r="O439" s="38"/>
      <c r="P439" s="39" t="n">
        <f aca="false">IFERROR(IF(OR(B439&amp;C439="PAU",B439&amp;C439="AIN"),VLOOKUP(B439&amp;C439&amp;G439,#REF!,8,0),VLOOKUP(B439&amp;G439,#REF!,8,0)),0)</f>
        <v>0</v>
      </c>
      <c r="Q439" s="39" t="n">
        <f aca="false">N439-P439</f>
        <v>0</v>
      </c>
      <c r="R439" s="40" t="str">
        <f aca="false">IF(Q439&gt;=0%,"AOP",IF(Q439&gt;=-2%,"GM",IF(Q439&gt;=-6%,"MD","VP")))</f>
        <v>AOP</v>
      </c>
      <c r="S439" s="41" t="n">
        <f aca="false">K439*M439*(N439-P439)</f>
        <v>0</v>
      </c>
      <c r="T439" s="42" t="e">
        <f aca="false">IF(I439="USD",S439,S439/#REF!)</f>
        <v>#VALUE!</v>
      </c>
      <c r="U439" s="5" t="e">
        <f aca="false">IF(I439="USD",M439,M439/#REF!)</f>
        <v>#VALUE!</v>
      </c>
      <c r="V439" s="4"/>
      <c r="W439" s="4"/>
      <c r="X439" s="4"/>
      <c r="Y439" s="4" t="str">
        <f aca="false">B439&amp;C439&amp;F439&amp;H439</f>
        <v/>
      </c>
      <c r="Z439" s="4" t="str">
        <f aca="false">IF(Y439='Input - Bookings'!Q1035,"OK","Check")</f>
        <v>OK</v>
      </c>
      <c r="AA439" s="4"/>
      <c r="AB439" s="50"/>
      <c r="AC439" s="50"/>
      <c r="AD439" s="4"/>
      <c r="AE439" s="4"/>
      <c r="AF439" s="4"/>
      <c r="AG439" s="54"/>
      <c r="AH439" s="54"/>
      <c r="AI439" s="4"/>
      <c r="AJ439" s="4"/>
      <c r="AK439" s="4"/>
      <c r="AL439" s="4"/>
      <c r="AM439" s="4"/>
      <c r="AN439" s="56"/>
      <c r="AO439" s="50"/>
      <c r="AP439" s="50"/>
      <c r="AQ439" s="50"/>
      <c r="AR439" s="4"/>
      <c r="AS439" s="4"/>
    </row>
    <row r="440" customFormat="false" ht="12.75" hidden="false" customHeight="true" outlineLevel="0" collapsed="false">
      <c r="A440" s="33"/>
      <c r="B440" s="34"/>
      <c r="C440" s="34"/>
      <c r="D440" s="35"/>
      <c r="E440" s="35"/>
      <c r="F440" s="35"/>
      <c r="G440" s="35"/>
      <c r="H440" s="35"/>
      <c r="I440" s="35"/>
      <c r="J440" s="36"/>
      <c r="K440" s="6"/>
      <c r="L440" s="5"/>
      <c r="M440" s="5"/>
      <c r="N440" s="37"/>
      <c r="O440" s="38"/>
      <c r="P440" s="39" t="n">
        <f aca="false">IFERROR(IF(OR(B440&amp;C440="PAU",B440&amp;C440="AIN"),VLOOKUP(B440&amp;C440&amp;G440,#REF!,8,0),VLOOKUP(B440&amp;G440,#REF!,8,0)),0)</f>
        <v>0</v>
      </c>
      <c r="Q440" s="39" t="n">
        <f aca="false">N440-P440</f>
        <v>0</v>
      </c>
      <c r="R440" s="40" t="str">
        <f aca="false">IF(Q440&gt;=0%,"AOP",IF(Q440&gt;=-2%,"GM",IF(Q440&gt;=-6%,"MD","VP")))</f>
        <v>AOP</v>
      </c>
      <c r="S440" s="41" t="n">
        <f aca="false">K440*M440*(N440-P440)</f>
        <v>0</v>
      </c>
      <c r="T440" s="42" t="e">
        <f aca="false">IF(I440="USD",S440,S440/#REF!)</f>
        <v>#VALUE!</v>
      </c>
      <c r="U440" s="5" t="e">
        <f aca="false">IF(I440="USD",M440,M440/#REF!)</f>
        <v>#VALUE!</v>
      </c>
      <c r="V440" s="4"/>
      <c r="W440" s="4"/>
      <c r="X440" s="4"/>
      <c r="Y440" s="4" t="str">
        <f aca="false">B440&amp;C440&amp;F440&amp;H440</f>
        <v/>
      </c>
      <c r="Z440" s="4" t="str">
        <f aca="false">IF(Y440='Input - Bookings'!Q1036,"OK","Check")</f>
        <v>OK</v>
      </c>
      <c r="AA440" s="4"/>
      <c r="AB440" s="50"/>
      <c r="AC440" s="50"/>
      <c r="AD440" s="4"/>
      <c r="AE440" s="4"/>
      <c r="AF440" s="4"/>
      <c r="AG440" s="54"/>
      <c r="AH440" s="54"/>
      <c r="AI440" s="4"/>
      <c r="AJ440" s="4"/>
      <c r="AK440" s="4"/>
      <c r="AL440" s="4"/>
      <c r="AM440" s="4"/>
      <c r="AN440" s="56"/>
      <c r="AO440" s="50"/>
      <c r="AP440" s="50"/>
      <c r="AQ440" s="50"/>
      <c r="AR440" s="4"/>
      <c r="AS440" s="4"/>
    </row>
    <row r="441" customFormat="false" ht="12.75" hidden="false" customHeight="true" outlineLevel="0" collapsed="false">
      <c r="A441" s="33"/>
      <c r="B441" s="34"/>
      <c r="C441" s="34"/>
      <c r="D441" s="35"/>
      <c r="E441" s="35"/>
      <c r="F441" s="35"/>
      <c r="G441" s="35"/>
      <c r="H441" s="35"/>
      <c r="I441" s="35"/>
      <c r="J441" s="36"/>
      <c r="K441" s="6"/>
      <c r="L441" s="5"/>
      <c r="M441" s="5"/>
      <c r="N441" s="37"/>
      <c r="O441" s="38"/>
      <c r="P441" s="39" t="n">
        <f aca="false">IFERROR(IF(OR(B441&amp;C441="PAU",B441&amp;C441="AIN"),VLOOKUP(B441&amp;C441&amp;G441,#REF!,8,0),VLOOKUP(B441&amp;G441,#REF!,8,0)),0)</f>
        <v>0</v>
      </c>
      <c r="Q441" s="39" t="n">
        <f aca="false">N441-P441</f>
        <v>0</v>
      </c>
      <c r="R441" s="40" t="str">
        <f aca="false">IF(Q441&gt;=0%,"AOP",IF(Q441&gt;=-2%,"GM",IF(Q441&gt;=-6%,"MD","VP")))</f>
        <v>AOP</v>
      </c>
      <c r="S441" s="41" t="n">
        <f aca="false">K441*M441*(N441-P441)</f>
        <v>0</v>
      </c>
      <c r="T441" s="42" t="e">
        <f aca="false">IF(I441="USD",S441,S441/#REF!)</f>
        <v>#VALUE!</v>
      </c>
      <c r="U441" s="5" t="e">
        <f aca="false">IF(I441="USD",M441,M441/#REF!)</f>
        <v>#VALUE!</v>
      </c>
      <c r="V441" s="4"/>
      <c r="W441" s="4"/>
      <c r="X441" s="4"/>
      <c r="Y441" s="4" t="str">
        <f aca="false">B441&amp;C441&amp;F441&amp;H441</f>
        <v/>
      </c>
      <c r="Z441" s="4" t="str">
        <f aca="false">IF(Y441='Input - Bookings'!Q1037,"OK","Check")</f>
        <v>OK</v>
      </c>
      <c r="AA441" s="4"/>
      <c r="AB441" s="50"/>
      <c r="AC441" s="50"/>
      <c r="AD441" s="4"/>
      <c r="AE441" s="4"/>
      <c r="AF441" s="4"/>
      <c r="AG441" s="54"/>
      <c r="AH441" s="54"/>
      <c r="AI441" s="4"/>
      <c r="AJ441" s="4"/>
      <c r="AK441" s="4"/>
      <c r="AL441" s="4"/>
      <c r="AM441" s="4"/>
      <c r="AN441" s="56"/>
      <c r="AO441" s="50"/>
      <c r="AP441" s="50"/>
      <c r="AQ441" s="50"/>
      <c r="AR441" s="4"/>
      <c r="AS441" s="4"/>
    </row>
    <row r="442" customFormat="false" ht="12.75" hidden="false" customHeight="true" outlineLevel="0" collapsed="false">
      <c r="A442" s="33"/>
      <c r="B442" s="34"/>
      <c r="C442" s="34"/>
      <c r="D442" s="35"/>
      <c r="E442" s="35"/>
      <c r="F442" s="35"/>
      <c r="G442" s="35"/>
      <c r="H442" s="35"/>
      <c r="I442" s="35"/>
      <c r="J442" s="36"/>
      <c r="K442" s="6"/>
      <c r="L442" s="5"/>
      <c r="M442" s="5"/>
      <c r="N442" s="37"/>
      <c r="O442" s="38"/>
      <c r="P442" s="39" t="n">
        <f aca="false">IFERROR(IF(OR(B442&amp;C442="PAU",B442&amp;C442="AIN"),VLOOKUP(B442&amp;C442&amp;G442,#REF!,8,0),VLOOKUP(B442&amp;G442,#REF!,8,0)),0)</f>
        <v>0</v>
      </c>
      <c r="Q442" s="39" t="n">
        <f aca="false">N442-P442</f>
        <v>0</v>
      </c>
      <c r="R442" s="40" t="str">
        <f aca="false">IF(Q442&gt;=0%,"AOP",IF(Q442&gt;=-2%,"GM",IF(Q442&gt;=-6%,"MD","VP")))</f>
        <v>AOP</v>
      </c>
      <c r="S442" s="41" t="n">
        <f aca="false">K442*M442*(N442-P442)</f>
        <v>0</v>
      </c>
      <c r="T442" s="42" t="e">
        <f aca="false">IF(I442="USD",S442,S442/#REF!)</f>
        <v>#VALUE!</v>
      </c>
      <c r="U442" s="5" t="e">
        <f aca="false">IF(I442="USD",M442,M442/#REF!)</f>
        <v>#VALUE!</v>
      </c>
      <c r="V442" s="4"/>
      <c r="W442" s="4"/>
      <c r="X442" s="4"/>
      <c r="Y442" s="4" t="str">
        <f aca="false">B442&amp;C442&amp;F442&amp;H442</f>
        <v/>
      </c>
      <c r="Z442" s="4" t="str">
        <f aca="false">IF(Y442='Input - Bookings'!Q1038,"OK","Check")</f>
        <v>OK</v>
      </c>
      <c r="AA442" s="4"/>
      <c r="AB442" s="50"/>
      <c r="AC442" s="50"/>
      <c r="AD442" s="4"/>
      <c r="AE442" s="4"/>
      <c r="AF442" s="4"/>
      <c r="AG442" s="54"/>
      <c r="AH442" s="54"/>
      <c r="AI442" s="4"/>
      <c r="AJ442" s="4"/>
      <c r="AK442" s="4"/>
      <c r="AL442" s="4"/>
      <c r="AM442" s="4"/>
      <c r="AN442" s="56"/>
      <c r="AO442" s="50"/>
      <c r="AP442" s="50"/>
      <c r="AQ442" s="50"/>
      <c r="AR442" s="4"/>
      <c r="AS442" s="4"/>
    </row>
    <row r="443" customFormat="false" ht="12.75" hidden="false" customHeight="true" outlineLevel="0" collapsed="false">
      <c r="A443" s="33"/>
      <c r="B443" s="34"/>
      <c r="C443" s="34"/>
      <c r="D443" s="35"/>
      <c r="E443" s="35"/>
      <c r="F443" s="35"/>
      <c r="G443" s="35"/>
      <c r="H443" s="35"/>
      <c r="I443" s="35"/>
      <c r="J443" s="36"/>
      <c r="K443" s="6"/>
      <c r="L443" s="5"/>
      <c r="M443" s="5"/>
      <c r="N443" s="37"/>
      <c r="O443" s="38"/>
      <c r="P443" s="39" t="n">
        <f aca="false">IFERROR(IF(OR(B443&amp;C443="PAU",B443&amp;C443="AIN"),VLOOKUP(B443&amp;C443&amp;G443,#REF!,8,0),VLOOKUP(B443&amp;G443,#REF!,8,0)),0)</f>
        <v>0</v>
      </c>
      <c r="Q443" s="39" t="n">
        <f aca="false">N443-P443</f>
        <v>0</v>
      </c>
      <c r="R443" s="40" t="str">
        <f aca="false">IF(Q443&gt;=0%,"AOP",IF(Q443&gt;=-2%,"GM",IF(Q443&gt;=-6%,"MD","VP")))</f>
        <v>AOP</v>
      </c>
      <c r="S443" s="41" t="n">
        <f aca="false">K443*M443*(N443-P443)</f>
        <v>0</v>
      </c>
      <c r="T443" s="42" t="e">
        <f aca="false">IF(I443="USD",S443,S443/#REF!)</f>
        <v>#VALUE!</v>
      </c>
      <c r="U443" s="5" t="e">
        <f aca="false">IF(I443="USD",M443,M443/#REF!)</f>
        <v>#VALUE!</v>
      </c>
      <c r="V443" s="4"/>
      <c r="W443" s="4"/>
      <c r="X443" s="4"/>
      <c r="Y443" s="4" t="str">
        <f aca="false">B443&amp;C443&amp;F443&amp;H443</f>
        <v/>
      </c>
      <c r="Z443" s="4" t="str">
        <f aca="false">IF(Y443='Input - Bookings'!Q1039,"OK","Check")</f>
        <v>OK</v>
      </c>
      <c r="AA443" s="4"/>
      <c r="AB443" s="50"/>
      <c r="AC443" s="50"/>
      <c r="AD443" s="4"/>
      <c r="AE443" s="4"/>
      <c r="AF443" s="4"/>
      <c r="AG443" s="54"/>
      <c r="AH443" s="54"/>
      <c r="AI443" s="4"/>
      <c r="AJ443" s="4"/>
      <c r="AK443" s="4"/>
      <c r="AL443" s="4"/>
      <c r="AM443" s="4"/>
      <c r="AN443" s="56"/>
      <c r="AO443" s="50"/>
      <c r="AP443" s="50"/>
      <c r="AQ443" s="50"/>
      <c r="AR443" s="4"/>
      <c r="AS443" s="4"/>
    </row>
    <row r="444" customFormat="false" ht="12.75" hidden="false" customHeight="true" outlineLevel="0" collapsed="false">
      <c r="A444" s="33"/>
      <c r="B444" s="34"/>
      <c r="C444" s="34"/>
      <c r="D444" s="35"/>
      <c r="E444" s="35"/>
      <c r="F444" s="35"/>
      <c r="G444" s="35"/>
      <c r="H444" s="35"/>
      <c r="I444" s="35"/>
      <c r="J444" s="36"/>
      <c r="K444" s="6"/>
      <c r="L444" s="5"/>
      <c r="M444" s="5"/>
      <c r="N444" s="37"/>
      <c r="O444" s="38"/>
      <c r="P444" s="39" t="n">
        <f aca="false">IFERROR(IF(OR(B444&amp;C444="PAU",B444&amp;C444="AIN"),VLOOKUP(B444&amp;C444&amp;G444,#REF!,8,0),VLOOKUP(B444&amp;G444,#REF!,8,0)),0)</f>
        <v>0</v>
      </c>
      <c r="Q444" s="39" t="n">
        <f aca="false">N444-P444</f>
        <v>0</v>
      </c>
      <c r="R444" s="40" t="str">
        <f aca="false">IF(Q444&gt;=0%,"AOP",IF(Q444&gt;=-2%,"GM",IF(Q444&gt;=-6%,"MD","VP")))</f>
        <v>AOP</v>
      </c>
      <c r="S444" s="41" t="n">
        <f aca="false">K444*M444*(N444-P444)</f>
        <v>0</v>
      </c>
      <c r="T444" s="42" t="e">
        <f aca="false">IF(I444="USD",S444,S444/#REF!)</f>
        <v>#VALUE!</v>
      </c>
      <c r="U444" s="5" t="e">
        <f aca="false">IF(I444="USD",M444,M444/#REF!)</f>
        <v>#VALUE!</v>
      </c>
      <c r="V444" s="4"/>
      <c r="W444" s="4"/>
      <c r="X444" s="4"/>
      <c r="Y444" s="4" t="str">
        <f aca="false">B444&amp;C444&amp;F444&amp;H444</f>
        <v/>
      </c>
      <c r="Z444" s="4" t="str">
        <f aca="false">IF(Y444='Input - Bookings'!Q1040,"OK","Check")</f>
        <v>OK</v>
      </c>
      <c r="AA444" s="4"/>
      <c r="AB444" s="50"/>
      <c r="AC444" s="50"/>
      <c r="AD444" s="4"/>
      <c r="AE444" s="4"/>
      <c r="AF444" s="4"/>
      <c r="AG444" s="54"/>
      <c r="AH444" s="54"/>
      <c r="AI444" s="4"/>
      <c r="AJ444" s="4"/>
      <c r="AK444" s="4"/>
      <c r="AL444" s="4"/>
      <c r="AM444" s="4"/>
      <c r="AN444" s="56"/>
      <c r="AO444" s="50"/>
      <c r="AP444" s="50"/>
      <c r="AQ444" s="50"/>
      <c r="AR444" s="4"/>
      <c r="AS444" s="4"/>
    </row>
    <row r="445" customFormat="false" ht="12.75" hidden="false" customHeight="true" outlineLevel="0" collapsed="false">
      <c r="A445" s="33"/>
      <c r="B445" s="34"/>
      <c r="C445" s="34"/>
      <c r="D445" s="35"/>
      <c r="E445" s="35"/>
      <c r="F445" s="35"/>
      <c r="G445" s="35"/>
      <c r="H445" s="35"/>
      <c r="I445" s="35"/>
      <c r="J445" s="36"/>
      <c r="K445" s="6"/>
      <c r="L445" s="5"/>
      <c r="M445" s="5"/>
      <c r="N445" s="37"/>
      <c r="O445" s="38"/>
      <c r="P445" s="39" t="n">
        <f aca="false">IFERROR(IF(OR(B445&amp;C445="PAU",B445&amp;C445="AIN"),VLOOKUP(B445&amp;C445&amp;G445,#REF!,8,0),VLOOKUP(B445&amp;G445,#REF!,8,0)),0)</f>
        <v>0</v>
      </c>
      <c r="Q445" s="39" t="n">
        <f aca="false">N445-P445</f>
        <v>0</v>
      </c>
      <c r="R445" s="40" t="str">
        <f aca="false">IF(Q445&gt;=0%,"AOP",IF(Q445&gt;=-2%,"GM",IF(Q445&gt;=-6%,"MD","VP")))</f>
        <v>AOP</v>
      </c>
      <c r="S445" s="41" t="n">
        <f aca="false">K445*M445*(N445-P445)</f>
        <v>0</v>
      </c>
      <c r="T445" s="42" t="e">
        <f aca="false">IF(I445="USD",S445,S445/#REF!)</f>
        <v>#VALUE!</v>
      </c>
      <c r="U445" s="5" t="e">
        <f aca="false">IF(I445="USD",M445,M445/#REF!)</f>
        <v>#VALUE!</v>
      </c>
      <c r="V445" s="4"/>
      <c r="W445" s="4"/>
      <c r="X445" s="4"/>
      <c r="Y445" s="4" t="str">
        <f aca="false">B445&amp;C445&amp;F445&amp;H445</f>
        <v/>
      </c>
      <c r="Z445" s="4" t="str">
        <f aca="false">IF(Y445='Input - Bookings'!Q1041,"OK","Check")</f>
        <v>OK</v>
      </c>
      <c r="AA445" s="4"/>
      <c r="AB445" s="50"/>
      <c r="AC445" s="50"/>
      <c r="AD445" s="4"/>
      <c r="AE445" s="4"/>
      <c r="AF445" s="4"/>
      <c r="AG445" s="54"/>
      <c r="AH445" s="54"/>
      <c r="AI445" s="4"/>
      <c r="AJ445" s="4"/>
      <c r="AK445" s="4"/>
      <c r="AL445" s="4"/>
      <c r="AM445" s="4"/>
      <c r="AN445" s="56"/>
      <c r="AO445" s="50"/>
      <c r="AP445" s="50"/>
      <c r="AQ445" s="50"/>
      <c r="AR445" s="4"/>
      <c r="AS445" s="4"/>
    </row>
    <row r="446" customFormat="false" ht="12.75" hidden="false" customHeight="true" outlineLevel="0" collapsed="false">
      <c r="A446" s="33"/>
      <c r="B446" s="34"/>
      <c r="C446" s="34"/>
      <c r="D446" s="35"/>
      <c r="E446" s="35"/>
      <c r="F446" s="35"/>
      <c r="G446" s="35"/>
      <c r="H446" s="35"/>
      <c r="I446" s="35"/>
      <c r="J446" s="36"/>
      <c r="K446" s="6"/>
      <c r="L446" s="5"/>
      <c r="M446" s="5"/>
      <c r="N446" s="37"/>
      <c r="O446" s="38"/>
      <c r="P446" s="39" t="n">
        <f aca="false">IFERROR(IF(OR(B446&amp;C446="PAU",B446&amp;C446="AIN"),VLOOKUP(B446&amp;C446&amp;G446,#REF!,8,0),VLOOKUP(B446&amp;G446,#REF!,8,0)),0)</f>
        <v>0</v>
      </c>
      <c r="Q446" s="39" t="n">
        <f aca="false">N446-P446</f>
        <v>0</v>
      </c>
      <c r="R446" s="40" t="str">
        <f aca="false">IF(Q446&gt;=0%,"AOP",IF(Q446&gt;=-2%,"GM",IF(Q446&gt;=-6%,"MD","VP")))</f>
        <v>AOP</v>
      </c>
      <c r="S446" s="41" t="n">
        <f aca="false">K446*M446*(N446-P446)</f>
        <v>0</v>
      </c>
      <c r="T446" s="42" t="e">
        <f aca="false">IF(I446="USD",S446,S446/#REF!)</f>
        <v>#VALUE!</v>
      </c>
      <c r="U446" s="5" t="e">
        <f aca="false">IF(I446="USD",M446,M446/#REF!)</f>
        <v>#VALUE!</v>
      </c>
      <c r="V446" s="4"/>
      <c r="W446" s="4"/>
      <c r="X446" s="4"/>
      <c r="Y446" s="4" t="str">
        <f aca="false">B446&amp;C446&amp;F446&amp;H446</f>
        <v/>
      </c>
      <c r="Z446" s="4" t="str">
        <f aca="false">IF(Y446='Input - Bookings'!Q1042,"OK","Check")</f>
        <v>OK</v>
      </c>
      <c r="AA446" s="4"/>
      <c r="AB446" s="50"/>
      <c r="AC446" s="50"/>
      <c r="AD446" s="4"/>
      <c r="AE446" s="4"/>
      <c r="AF446" s="4"/>
      <c r="AG446" s="54"/>
      <c r="AH446" s="54"/>
      <c r="AI446" s="4"/>
      <c r="AJ446" s="4"/>
      <c r="AK446" s="4"/>
      <c r="AL446" s="4"/>
      <c r="AM446" s="4"/>
      <c r="AN446" s="56"/>
      <c r="AO446" s="50"/>
      <c r="AP446" s="50"/>
      <c r="AQ446" s="50"/>
      <c r="AR446" s="4"/>
      <c r="AS446" s="4"/>
    </row>
    <row r="447" customFormat="false" ht="12.75" hidden="false" customHeight="true" outlineLevel="0" collapsed="false">
      <c r="A447" s="33"/>
      <c r="B447" s="34"/>
      <c r="C447" s="34"/>
      <c r="D447" s="35"/>
      <c r="E447" s="35"/>
      <c r="F447" s="35"/>
      <c r="G447" s="35"/>
      <c r="H447" s="35"/>
      <c r="I447" s="35"/>
      <c r="J447" s="36"/>
      <c r="K447" s="6"/>
      <c r="L447" s="5"/>
      <c r="M447" s="5"/>
      <c r="N447" s="37"/>
      <c r="O447" s="38"/>
      <c r="P447" s="39" t="n">
        <f aca="false">IFERROR(IF(OR(B447&amp;C447="PAU",B447&amp;C447="AIN"),VLOOKUP(B447&amp;C447&amp;G447,#REF!,8,0),VLOOKUP(B447&amp;G447,#REF!,8,0)),0)</f>
        <v>0</v>
      </c>
      <c r="Q447" s="39" t="n">
        <f aca="false">N447-P447</f>
        <v>0</v>
      </c>
      <c r="R447" s="40" t="str">
        <f aca="false">IF(Q447&gt;=0%,"AOP",IF(Q447&gt;=-2%,"GM",IF(Q447&gt;=-6%,"MD","VP")))</f>
        <v>AOP</v>
      </c>
      <c r="S447" s="41" t="n">
        <f aca="false">K447*M447*(N447-P447)</f>
        <v>0</v>
      </c>
      <c r="T447" s="42" t="e">
        <f aca="false">IF(I447="USD",S447,S447/#REF!)</f>
        <v>#VALUE!</v>
      </c>
      <c r="U447" s="5" t="e">
        <f aca="false">IF(I447="USD",M447,M447/#REF!)</f>
        <v>#VALUE!</v>
      </c>
      <c r="V447" s="4"/>
      <c r="W447" s="4"/>
      <c r="X447" s="4"/>
      <c r="Y447" s="4" t="str">
        <f aca="false">B447&amp;C447&amp;F447&amp;H447</f>
        <v/>
      </c>
      <c r="Z447" s="4" t="str">
        <f aca="false">IF(Y447='Input - Bookings'!Q1043,"OK","Check")</f>
        <v>OK</v>
      </c>
      <c r="AA447" s="4"/>
      <c r="AB447" s="50"/>
      <c r="AC447" s="50"/>
      <c r="AD447" s="4"/>
      <c r="AE447" s="4"/>
      <c r="AF447" s="4"/>
      <c r="AG447" s="54"/>
      <c r="AH447" s="54"/>
      <c r="AI447" s="4"/>
      <c r="AJ447" s="4"/>
      <c r="AK447" s="4"/>
      <c r="AL447" s="4"/>
      <c r="AM447" s="4"/>
      <c r="AN447" s="56"/>
      <c r="AO447" s="50"/>
      <c r="AP447" s="50"/>
      <c r="AQ447" s="50"/>
      <c r="AR447" s="4"/>
      <c r="AS447" s="4"/>
    </row>
    <row r="448" customFormat="false" ht="12.75" hidden="false" customHeight="true" outlineLevel="0" collapsed="false">
      <c r="A448" s="33"/>
      <c r="B448" s="34"/>
      <c r="C448" s="34"/>
      <c r="D448" s="35"/>
      <c r="E448" s="35"/>
      <c r="F448" s="35"/>
      <c r="G448" s="35"/>
      <c r="H448" s="35"/>
      <c r="I448" s="35"/>
      <c r="J448" s="36"/>
      <c r="K448" s="6"/>
      <c r="L448" s="5"/>
      <c r="M448" s="5"/>
      <c r="N448" s="37"/>
      <c r="O448" s="38"/>
      <c r="P448" s="39" t="n">
        <f aca="false">IFERROR(IF(OR(B448&amp;C448="PAU",B448&amp;C448="AIN"),VLOOKUP(B448&amp;C448&amp;G448,#REF!,8,0),VLOOKUP(B448&amp;G448,#REF!,8,0)),0)</f>
        <v>0</v>
      </c>
      <c r="Q448" s="39" t="n">
        <f aca="false">N448-P448</f>
        <v>0</v>
      </c>
      <c r="R448" s="40" t="str">
        <f aca="false">IF(Q448&gt;=0%,"AOP",IF(Q448&gt;=-2%,"GM",IF(Q448&gt;=-6%,"MD","VP")))</f>
        <v>AOP</v>
      </c>
      <c r="S448" s="41" t="n">
        <f aca="false">K448*M448*(N448-P448)</f>
        <v>0</v>
      </c>
      <c r="T448" s="42" t="e">
        <f aca="false">IF(I448="USD",S448,S448/#REF!)</f>
        <v>#VALUE!</v>
      </c>
      <c r="U448" s="5" t="e">
        <f aca="false">IF(I448="USD",M448,M448/#REF!)</f>
        <v>#VALUE!</v>
      </c>
      <c r="V448" s="4"/>
      <c r="W448" s="4"/>
      <c r="X448" s="4"/>
      <c r="Y448" s="4" t="str">
        <f aca="false">B448&amp;C448&amp;F448&amp;H448</f>
        <v/>
      </c>
      <c r="Z448" s="4" t="str">
        <f aca="false">IF(Y448='Input - Bookings'!Q1044,"OK","Check")</f>
        <v>OK</v>
      </c>
      <c r="AA448" s="4"/>
      <c r="AB448" s="50"/>
      <c r="AC448" s="50"/>
      <c r="AD448" s="4"/>
      <c r="AE448" s="4"/>
      <c r="AF448" s="4"/>
      <c r="AG448" s="54"/>
      <c r="AH448" s="54"/>
      <c r="AI448" s="4"/>
      <c r="AJ448" s="4"/>
      <c r="AK448" s="4"/>
      <c r="AL448" s="4"/>
      <c r="AM448" s="4"/>
      <c r="AN448" s="56"/>
      <c r="AO448" s="50"/>
      <c r="AP448" s="50"/>
      <c r="AQ448" s="50"/>
      <c r="AR448" s="4"/>
      <c r="AS448" s="4"/>
    </row>
    <row r="449" customFormat="false" ht="12.75" hidden="false" customHeight="true" outlineLevel="0" collapsed="false">
      <c r="A449" s="33"/>
      <c r="B449" s="34"/>
      <c r="C449" s="34"/>
      <c r="D449" s="35"/>
      <c r="E449" s="35"/>
      <c r="F449" s="35"/>
      <c r="G449" s="35"/>
      <c r="H449" s="35"/>
      <c r="I449" s="35"/>
      <c r="J449" s="36"/>
      <c r="K449" s="6"/>
      <c r="L449" s="5"/>
      <c r="M449" s="5"/>
      <c r="N449" s="37"/>
      <c r="O449" s="38"/>
      <c r="P449" s="39" t="n">
        <f aca="false">IFERROR(IF(OR(B449&amp;C449="PAU",B449&amp;C449="AIN"),VLOOKUP(B449&amp;C449&amp;G449,#REF!,8,0),VLOOKUP(B449&amp;G449,#REF!,8,0)),0)</f>
        <v>0</v>
      </c>
      <c r="Q449" s="39" t="n">
        <f aca="false">N449-P449</f>
        <v>0</v>
      </c>
      <c r="R449" s="40" t="str">
        <f aca="false">IF(Q449&gt;=0%,"AOP",IF(Q449&gt;=-2%,"GM",IF(Q449&gt;=-6%,"MD","VP")))</f>
        <v>AOP</v>
      </c>
      <c r="S449" s="41" t="n">
        <f aca="false">K449*M449*(N449-P449)</f>
        <v>0</v>
      </c>
      <c r="T449" s="42" t="e">
        <f aca="false">IF(I449="USD",S449,S449/#REF!)</f>
        <v>#VALUE!</v>
      </c>
      <c r="U449" s="5" t="e">
        <f aca="false">IF(I449="USD",M449,M449/#REF!)</f>
        <v>#VALUE!</v>
      </c>
      <c r="V449" s="4"/>
      <c r="W449" s="4"/>
      <c r="X449" s="4"/>
      <c r="Y449" s="4" t="str">
        <f aca="false">B449&amp;C449&amp;F449&amp;H449</f>
        <v/>
      </c>
      <c r="Z449" s="4" t="str">
        <f aca="false">IF(Y449='Input - Bookings'!Q1045,"OK","Check")</f>
        <v>OK</v>
      </c>
      <c r="AA449" s="4"/>
      <c r="AB449" s="50"/>
      <c r="AC449" s="50"/>
      <c r="AD449" s="4"/>
      <c r="AE449" s="4"/>
      <c r="AF449" s="4"/>
      <c r="AG449" s="54"/>
      <c r="AH449" s="54"/>
      <c r="AI449" s="4"/>
      <c r="AJ449" s="4"/>
      <c r="AK449" s="4"/>
      <c r="AL449" s="4"/>
      <c r="AM449" s="4"/>
      <c r="AN449" s="56"/>
      <c r="AO449" s="50"/>
      <c r="AP449" s="50"/>
      <c r="AQ449" s="50"/>
      <c r="AR449" s="4"/>
      <c r="AS449" s="4"/>
    </row>
    <row r="450" customFormat="false" ht="12.75" hidden="false" customHeight="true" outlineLevel="0" collapsed="false">
      <c r="A450" s="33"/>
      <c r="B450" s="34"/>
      <c r="C450" s="34"/>
      <c r="D450" s="35"/>
      <c r="E450" s="35"/>
      <c r="F450" s="35"/>
      <c r="G450" s="35"/>
      <c r="H450" s="35"/>
      <c r="I450" s="35"/>
      <c r="J450" s="36"/>
      <c r="K450" s="6"/>
      <c r="L450" s="5"/>
      <c r="M450" s="5"/>
      <c r="N450" s="37"/>
      <c r="O450" s="38"/>
      <c r="P450" s="39" t="n">
        <f aca="false">IFERROR(IF(OR(B450&amp;C450="PAU",B450&amp;C450="AIN"),VLOOKUP(B450&amp;C450&amp;G450,#REF!,8,0),VLOOKUP(B450&amp;G450,#REF!,8,0)),0)</f>
        <v>0</v>
      </c>
      <c r="Q450" s="39" t="n">
        <f aca="false">N450-P450</f>
        <v>0</v>
      </c>
      <c r="R450" s="40" t="str">
        <f aca="false">IF(Q450&gt;=0%,"AOP",IF(Q450&gt;=-2%,"GM",IF(Q450&gt;=-6%,"MD","VP")))</f>
        <v>AOP</v>
      </c>
      <c r="S450" s="41" t="n">
        <f aca="false">K450*M450*(N450-P450)</f>
        <v>0</v>
      </c>
      <c r="T450" s="42" t="e">
        <f aca="false">IF(I450="USD",S450,S450/#REF!)</f>
        <v>#VALUE!</v>
      </c>
      <c r="U450" s="5" t="e">
        <f aca="false">IF(I450="USD",M450,M450/#REF!)</f>
        <v>#VALUE!</v>
      </c>
      <c r="V450" s="4"/>
      <c r="W450" s="4"/>
      <c r="X450" s="4"/>
      <c r="Y450" s="4" t="str">
        <f aca="false">B450&amp;C450&amp;F450&amp;H450</f>
        <v/>
      </c>
      <c r="Z450" s="4" t="str">
        <f aca="false">IF(Y450='Input - Bookings'!Q1046,"OK","Check")</f>
        <v>OK</v>
      </c>
      <c r="AA450" s="4"/>
      <c r="AB450" s="50"/>
      <c r="AC450" s="50"/>
      <c r="AD450" s="4"/>
      <c r="AE450" s="4"/>
      <c r="AF450" s="4"/>
      <c r="AG450" s="54"/>
      <c r="AH450" s="54"/>
      <c r="AI450" s="4"/>
      <c r="AJ450" s="4"/>
      <c r="AK450" s="4"/>
      <c r="AL450" s="4"/>
      <c r="AM450" s="4"/>
      <c r="AN450" s="56"/>
      <c r="AO450" s="50"/>
      <c r="AP450" s="50"/>
      <c r="AQ450" s="50"/>
      <c r="AR450" s="4"/>
      <c r="AS450" s="4"/>
    </row>
    <row r="451" customFormat="false" ht="12.75" hidden="false" customHeight="true" outlineLevel="0" collapsed="false">
      <c r="A451" s="33"/>
      <c r="B451" s="34"/>
      <c r="C451" s="34"/>
      <c r="D451" s="35"/>
      <c r="E451" s="35"/>
      <c r="F451" s="35"/>
      <c r="G451" s="35"/>
      <c r="H451" s="35"/>
      <c r="I451" s="35"/>
      <c r="J451" s="36"/>
      <c r="K451" s="6"/>
      <c r="L451" s="5"/>
      <c r="M451" s="5"/>
      <c r="N451" s="37"/>
      <c r="O451" s="38"/>
      <c r="P451" s="39" t="n">
        <f aca="false">IFERROR(IF(OR(B451&amp;C451="PAU",B451&amp;C451="AIN"),VLOOKUP(B451&amp;C451&amp;G451,#REF!,8,0),VLOOKUP(B451&amp;G451,#REF!,8,0)),0)</f>
        <v>0</v>
      </c>
      <c r="Q451" s="39" t="n">
        <f aca="false">N451-P451</f>
        <v>0</v>
      </c>
      <c r="R451" s="40" t="str">
        <f aca="false">IF(Q451&gt;=0%,"AOP",IF(Q451&gt;=-2%,"GM",IF(Q451&gt;=-6%,"MD","VP")))</f>
        <v>AOP</v>
      </c>
      <c r="S451" s="41" t="n">
        <f aca="false">K451*M451*(N451-P451)</f>
        <v>0</v>
      </c>
      <c r="T451" s="42" t="e">
        <f aca="false">IF(I451="USD",S451,S451/#REF!)</f>
        <v>#VALUE!</v>
      </c>
      <c r="U451" s="5" t="e">
        <f aca="false">IF(I451="USD",M451,M451/#REF!)</f>
        <v>#VALUE!</v>
      </c>
      <c r="V451" s="4"/>
      <c r="W451" s="4"/>
      <c r="X451" s="4"/>
      <c r="Y451" s="4" t="str">
        <f aca="false">B451&amp;C451&amp;F451&amp;H451</f>
        <v/>
      </c>
      <c r="Z451" s="4" t="str">
        <f aca="false">IF(Y451='Input - Bookings'!Q1047,"OK","Check")</f>
        <v>OK</v>
      </c>
      <c r="AA451" s="4"/>
      <c r="AB451" s="50"/>
      <c r="AC451" s="50"/>
      <c r="AD451" s="4"/>
      <c r="AE451" s="4"/>
      <c r="AF451" s="4"/>
      <c r="AG451" s="54"/>
      <c r="AH451" s="54"/>
      <c r="AI451" s="4"/>
      <c r="AJ451" s="4"/>
      <c r="AK451" s="4"/>
      <c r="AL451" s="4"/>
      <c r="AM451" s="4"/>
      <c r="AN451" s="56"/>
      <c r="AO451" s="50"/>
      <c r="AP451" s="50"/>
      <c r="AQ451" s="50"/>
      <c r="AR451" s="4"/>
      <c r="AS451" s="4"/>
    </row>
    <row r="452" customFormat="false" ht="12.75" hidden="false" customHeight="true" outlineLevel="0" collapsed="false">
      <c r="A452" s="33"/>
      <c r="B452" s="34"/>
      <c r="C452" s="34"/>
      <c r="D452" s="35"/>
      <c r="E452" s="35"/>
      <c r="F452" s="35"/>
      <c r="G452" s="35"/>
      <c r="H452" s="35"/>
      <c r="I452" s="35"/>
      <c r="J452" s="36"/>
      <c r="K452" s="6"/>
      <c r="L452" s="5"/>
      <c r="M452" s="5"/>
      <c r="N452" s="37"/>
      <c r="O452" s="38"/>
      <c r="P452" s="39" t="n">
        <f aca="false">IFERROR(IF(OR(B452&amp;C452="PAU",B452&amp;C452="AIN"),VLOOKUP(B452&amp;C452&amp;G452,#REF!,8,0),VLOOKUP(B452&amp;G452,#REF!,8,0)),0)</f>
        <v>0</v>
      </c>
      <c r="Q452" s="39" t="n">
        <f aca="false">N452-P452</f>
        <v>0</v>
      </c>
      <c r="R452" s="40" t="str">
        <f aca="false">IF(Q452&gt;=0%,"AOP",IF(Q452&gt;=-2%,"GM",IF(Q452&gt;=-6%,"MD","VP")))</f>
        <v>AOP</v>
      </c>
      <c r="S452" s="41" t="n">
        <f aca="false">K452*M452*(N452-P452)</f>
        <v>0</v>
      </c>
      <c r="T452" s="42" t="e">
        <f aca="false">IF(I452="USD",S452,S452/#REF!)</f>
        <v>#VALUE!</v>
      </c>
      <c r="U452" s="5" t="e">
        <f aca="false">IF(I452="USD",M452,M452/#REF!)</f>
        <v>#VALUE!</v>
      </c>
      <c r="V452" s="4"/>
      <c r="W452" s="4"/>
      <c r="X452" s="4"/>
      <c r="Y452" s="4" t="str">
        <f aca="false">B452&amp;C452&amp;F452&amp;H452</f>
        <v/>
      </c>
      <c r="Z452" s="4" t="str">
        <f aca="false">IF(Y452='Input - Bookings'!Q1048,"OK","Check")</f>
        <v>OK</v>
      </c>
      <c r="AA452" s="4"/>
      <c r="AB452" s="50"/>
      <c r="AC452" s="50"/>
      <c r="AD452" s="4"/>
      <c r="AE452" s="4"/>
      <c r="AF452" s="4"/>
      <c r="AG452" s="54"/>
      <c r="AH452" s="54"/>
      <c r="AI452" s="4"/>
      <c r="AJ452" s="4"/>
      <c r="AK452" s="4"/>
      <c r="AL452" s="4"/>
      <c r="AM452" s="4"/>
      <c r="AN452" s="56"/>
      <c r="AO452" s="50"/>
      <c r="AP452" s="50"/>
      <c r="AQ452" s="50"/>
      <c r="AR452" s="4"/>
      <c r="AS452" s="4"/>
    </row>
    <row r="453" customFormat="false" ht="12.75" hidden="false" customHeight="true" outlineLevel="0" collapsed="false">
      <c r="A453" s="33"/>
      <c r="B453" s="34"/>
      <c r="C453" s="34"/>
      <c r="D453" s="35"/>
      <c r="E453" s="35"/>
      <c r="F453" s="35"/>
      <c r="G453" s="35"/>
      <c r="H453" s="35"/>
      <c r="I453" s="35"/>
      <c r="J453" s="36"/>
      <c r="K453" s="6"/>
      <c r="L453" s="5"/>
      <c r="M453" s="5"/>
      <c r="N453" s="37"/>
      <c r="O453" s="38"/>
      <c r="P453" s="39" t="n">
        <f aca="false">IFERROR(IF(OR(B453&amp;C453="PAU",B453&amp;C453="AIN"),VLOOKUP(B453&amp;C453&amp;G453,#REF!,8,0),VLOOKUP(B453&amp;G453,#REF!,8,0)),0)</f>
        <v>0</v>
      </c>
      <c r="Q453" s="39" t="n">
        <f aca="false">N453-P453</f>
        <v>0</v>
      </c>
      <c r="R453" s="40" t="str">
        <f aca="false">IF(Q453&gt;=0%,"AOP",IF(Q453&gt;=-2%,"GM",IF(Q453&gt;=-6%,"MD","VP")))</f>
        <v>AOP</v>
      </c>
      <c r="S453" s="41" t="n">
        <f aca="false">K453*M453*(N453-P453)</f>
        <v>0</v>
      </c>
      <c r="T453" s="42" t="e">
        <f aca="false">IF(I453="USD",S453,S453/#REF!)</f>
        <v>#VALUE!</v>
      </c>
      <c r="U453" s="5" t="e">
        <f aca="false">IF(I453="USD",M453,M453/#REF!)</f>
        <v>#VALUE!</v>
      </c>
      <c r="V453" s="4"/>
      <c r="W453" s="4"/>
      <c r="X453" s="4"/>
      <c r="Y453" s="4" t="str">
        <f aca="false">B453&amp;C453&amp;F453&amp;H453</f>
        <v/>
      </c>
      <c r="Z453" s="4" t="str">
        <f aca="false">IF(Y453='Input - Bookings'!Q1049,"OK","Check")</f>
        <v>OK</v>
      </c>
      <c r="AA453" s="4"/>
      <c r="AB453" s="50"/>
      <c r="AC453" s="50"/>
      <c r="AD453" s="4"/>
      <c r="AE453" s="4"/>
      <c r="AF453" s="4"/>
      <c r="AG453" s="54"/>
      <c r="AH453" s="54"/>
      <c r="AI453" s="4"/>
      <c r="AJ453" s="4"/>
      <c r="AK453" s="4"/>
      <c r="AL453" s="4"/>
      <c r="AM453" s="4"/>
      <c r="AN453" s="56"/>
      <c r="AO453" s="50"/>
      <c r="AP453" s="50"/>
      <c r="AQ453" s="50"/>
      <c r="AR453" s="4"/>
      <c r="AS453" s="4"/>
    </row>
    <row r="454" customFormat="false" ht="12.75" hidden="false" customHeight="true" outlineLevel="0" collapsed="false">
      <c r="A454" s="33"/>
      <c r="B454" s="34"/>
      <c r="C454" s="34"/>
      <c r="D454" s="35"/>
      <c r="E454" s="35"/>
      <c r="F454" s="35"/>
      <c r="G454" s="35"/>
      <c r="H454" s="35"/>
      <c r="I454" s="35"/>
      <c r="J454" s="36"/>
      <c r="K454" s="6"/>
      <c r="L454" s="5"/>
      <c r="M454" s="5"/>
      <c r="N454" s="37"/>
      <c r="O454" s="38"/>
      <c r="P454" s="39" t="n">
        <f aca="false">IFERROR(IF(OR(B454&amp;C454="PAU",B454&amp;C454="AIN"),VLOOKUP(B454&amp;C454&amp;G454,#REF!,8,0),VLOOKUP(B454&amp;G454,#REF!,8,0)),0)</f>
        <v>0</v>
      </c>
      <c r="Q454" s="39" t="n">
        <f aca="false">N454-P454</f>
        <v>0</v>
      </c>
      <c r="R454" s="40" t="str">
        <f aca="false">IF(Q454&gt;=0%,"AOP",IF(Q454&gt;=-2%,"GM",IF(Q454&gt;=-6%,"MD","VP")))</f>
        <v>AOP</v>
      </c>
      <c r="S454" s="41" t="n">
        <f aca="false">K454*M454*(N454-P454)</f>
        <v>0</v>
      </c>
      <c r="T454" s="42" t="e">
        <f aca="false">IF(I454="USD",S454,S454/#REF!)</f>
        <v>#VALUE!</v>
      </c>
      <c r="U454" s="5" t="e">
        <f aca="false">IF(I454="USD",M454,M454/#REF!)</f>
        <v>#VALUE!</v>
      </c>
      <c r="V454" s="4"/>
      <c r="W454" s="4"/>
      <c r="X454" s="4"/>
      <c r="Y454" s="4" t="str">
        <f aca="false">B454&amp;C454&amp;F454&amp;H454</f>
        <v/>
      </c>
      <c r="Z454" s="4" t="str">
        <f aca="false">IF(Y454='Input - Bookings'!Q1050,"OK","Check")</f>
        <v>OK</v>
      </c>
      <c r="AA454" s="4"/>
      <c r="AB454" s="50"/>
      <c r="AC454" s="50"/>
      <c r="AD454" s="4"/>
      <c r="AE454" s="4"/>
      <c r="AF454" s="4"/>
      <c r="AG454" s="54"/>
      <c r="AH454" s="54"/>
      <c r="AI454" s="4"/>
      <c r="AJ454" s="4"/>
      <c r="AK454" s="4"/>
      <c r="AL454" s="4"/>
      <c r="AM454" s="4"/>
      <c r="AN454" s="56"/>
      <c r="AO454" s="50"/>
      <c r="AP454" s="50"/>
      <c r="AQ454" s="50"/>
      <c r="AR454" s="4"/>
      <c r="AS454" s="4"/>
    </row>
    <row r="455" customFormat="false" ht="12.75" hidden="false" customHeight="true" outlineLevel="0" collapsed="false">
      <c r="A455" s="33"/>
      <c r="B455" s="34"/>
      <c r="C455" s="34"/>
      <c r="D455" s="35"/>
      <c r="E455" s="35"/>
      <c r="F455" s="35"/>
      <c r="G455" s="35"/>
      <c r="H455" s="35"/>
      <c r="I455" s="35"/>
      <c r="J455" s="36"/>
      <c r="K455" s="6"/>
      <c r="L455" s="5"/>
      <c r="M455" s="5"/>
      <c r="N455" s="37"/>
      <c r="O455" s="38"/>
      <c r="P455" s="39" t="n">
        <f aca="false">IFERROR(IF(OR(B455&amp;C455="PAU",B455&amp;C455="AIN"),VLOOKUP(B455&amp;C455&amp;G455,#REF!,8,0),VLOOKUP(B455&amp;G455,#REF!,8,0)),0)</f>
        <v>0</v>
      </c>
      <c r="Q455" s="39" t="n">
        <f aca="false">N455-P455</f>
        <v>0</v>
      </c>
      <c r="R455" s="40" t="str">
        <f aca="false">IF(Q455&gt;=0%,"AOP",IF(Q455&gt;=-2%,"GM",IF(Q455&gt;=-6%,"MD","VP")))</f>
        <v>AOP</v>
      </c>
      <c r="S455" s="41" t="n">
        <f aca="false">K455*M455*(N455-P455)</f>
        <v>0</v>
      </c>
      <c r="T455" s="42" t="e">
        <f aca="false">IF(I455="USD",S455,S455/#REF!)</f>
        <v>#VALUE!</v>
      </c>
      <c r="U455" s="5" t="e">
        <f aca="false">IF(I455="USD",M455,M455/#REF!)</f>
        <v>#VALUE!</v>
      </c>
      <c r="V455" s="4"/>
      <c r="W455" s="4"/>
      <c r="X455" s="4"/>
      <c r="Y455" s="4" t="str">
        <f aca="false">B455&amp;C455&amp;F455&amp;H455</f>
        <v/>
      </c>
      <c r="Z455" s="4" t="str">
        <f aca="false">IF(Y455='Input - Bookings'!Q1051,"OK","Check")</f>
        <v>OK</v>
      </c>
      <c r="AA455" s="4"/>
      <c r="AB455" s="50"/>
      <c r="AC455" s="50"/>
      <c r="AD455" s="4"/>
      <c r="AE455" s="4"/>
      <c r="AF455" s="4"/>
      <c r="AG455" s="54"/>
      <c r="AH455" s="54"/>
      <c r="AI455" s="4"/>
      <c r="AJ455" s="4"/>
      <c r="AK455" s="4"/>
      <c r="AL455" s="4"/>
      <c r="AM455" s="4"/>
      <c r="AN455" s="56"/>
      <c r="AO455" s="50"/>
      <c r="AP455" s="50"/>
      <c r="AQ455" s="50"/>
      <c r="AR455" s="4"/>
      <c r="AS455" s="4"/>
    </row>
    <row r="456" customFormat="false" ht="12.75" hidden="false" customHeight="true" outlineLevel="0" collapsed="false">
      <c r="A456" s="33"/>
      <c r="B456" s="34"/>
      <c r="C456" s="34"/>
      <c r="D456" s="35"/>
      <c r="E456" s="35"/>
      <c r="F456" s="35"/>
      <c r="G456" s="35"/>
      <c r="H456" s="35"/>
      <c r="I456" s="35"/>
      <c r="J456" s="36"/>
      <c r="K456" s="6"/>
      <c r="L456" s="5"/>
      <c r="M456" s="5"/>
      <c r="N456" s="37"/>
      <c r="O456" s="38"/>
      <c r="P456" s="39" t="n">
        <f aca="false">IFERROR(IF(OR(B456&amp;C456="PAU",B456&amp;C456="AIN"),VLOOKUP(B456&amp;C456&amp;G456,#REF!,8,0),VLOOKUP(B456&amp;G456,#REF!,8,0)),0)</f>
        <v>0</v>
      </c>
      <c r="Q456" s="39" t="n">
        <f aca="false">N456-P456</f>
        <v>0</v>
      </c>
      <c r="R456" s="40" t="str">
        <f aca="false">IF(Q456&gt;=0%,"AOP",IF(Q456&gt;=-2%,"GM",IF(Q456&gt;=-6%,"MD","VP")))</f>
        <v>AOP</v>
      </c>
      <c r="S456" s="41" t="n">
        <f aca="false">K456*M456*(N456-P456)</f>
        <v>0</v>
      </c>
      <c r="T456" s="42" t="e">
        <f aca="false">IF(I456="USD",S456,S456/#REF!)</f>
        <v>#VALUE!</v>
      </c>
      <c r="U456" s="5" t="e">
        <f aca="false">IF(I456="USD",M456,M456/#REF!)</f>
        <v>#VALUE!</v>
      </c>
      <c r="V456" s="4"/>
      <c r="W456" s="4"/>
      <c r="X456" s="4"/>
      <c r="Y456" s="4" t="str">
        <f aca="false">B456&amp;C456&amp;F456&amp;H456</f>
        <v/>
      </c>
      <c r="Z456" s="4" t="str">
        <f aca="false">IF(Y456='Input - Bookings'!Q1052,"OK","Check")</f>
        <v>OK</v>
      </c>
      <c r="AA456" s="4"/>
      <c r="AB456" s="50"/>
      <c r="AC456" s="50"/>
      <c r="AD456" s="4"/>
      <c r="AE456" s="4"/>
      <c r="AF456" s="4"/>
      <c r="AG456" s="54"/>
      <c r="AH456" s="54"/>
      <c r="AI456" s="4"/>
      <c r="AJ456" s="4"/>
      <c r="AK456" s="4"/>
      <c r="AL456" s="4"/>
      <c r="AM456" s="4"/>
      <c r="AN456" s="56"/>
      <c r="AO456" s="50"/>
      <c r="AP456" s="50"/>
      <c r="AQ456" s="50"/>
      <c r="AR456" s="4"/>
      <c r="AS456" s="4"/>
    </row>
    <row r="457" customFormat="false" ht="12.75" hidden="false" customHeight="true" outlineLevel="0" collapsed="false">
      <c r="A457" s="33"/>
      <c r="B457" s="34"/>
      <c r="C457" s="34"/>
      <c r="D457" s="35"/>
      <c r="E457" s="35"/>
      <c r="F457" s="35"/>
      <c r="G457" s="35"/>
      <c r="H457" s="35"/>
      <c r="I457" s="35"/>
      <c r="J457" s="36"/>
      <c r="K457" s="6"/>
      <c r="L457" s="5"/>
      <c r="M457" s="5"/>
      <c r="N457" s="37"/>
      <c r="O457" s="38"/>
      <c r="P457" s="39" t="n">
        <f aca="false">IFERROR(IF(OR(B457&amp;C457="PAU",B457&amp;C457="AIN"),VLOOKUP(B457&amp;C457&amp;G457,#REF!,8,0),VLOOKUP(B457&amp;G457,#REF!,8,0)),0)</f>
        <v>0</v>
      </c>
      <c r="Q457" s="39" t="n">
        <f aca="false">N457-P457</f>
        <v>0</v>
      </c>
      <c r="R457" s="40" t="str">
        <f aca="false">IF(Q457&gt;=0%,"AOP",IF(Q457&gt;=-2%,"GM",IF(Q457&gt;=-6%,"MD","VP")))</f>
        <v>AOP</v>
      </c>
      <c r="S457" s="41" t="n">
        <f aca="false">K457*M457*(N457-P457)</f>
        <v>0</v>
      </c>
      <c r="T457" s="42" t="e">
        <f aca="false">IF(I457="USD",S457,S457/#REF!)</f>
        <v>#VALUE!</v>
      </c>
      <c r="U457" s="5" t="e">
        <f aca="false">IF(I457="USD",M457,M457/#REF!)</f>
        <v>#VALUE!</v>
      </c>
      <c r="V457" s="4"/>
      <c r="W457" s="4"/>
      <c r="X457" s="4"/>
      <c r="Y457" s="4" t="str">
        <f aca="false">B457&amp;C457&amp;F457&amp;H457</f>
        <v/>
      </c>
      <c r="Z457" s="4" t="str">
        <f aca="false">IF(Y457='Input - Bookings'!Q1053,"OK","Check")</f>
        <v>OK</v>
      </c>
      <c r="AA457" s="4"/>
      <c r="AB457" s="50"/>
      <c r="AC457" s="50"/>
      <c r="AD457" s="4"/>
      <c r="AE457" s="4"/>
      <c r="AF457" s="4"/>
      <c r="AG457" s="54"/>
      <c r="AH457" s="54"/>
      <c r="AI457" s="4"/>
      <c r="AJ457" s="4"/>
      <c r="AK457" s="4"/>
      <c r="AL457" s="4"/>
      <c r="AM457" s="4"/>
      <c r="AN457" s="56"/>
      <c r="AO457" s="50"/>
      <c r="AP457" s="50"/>
      <c r="AQ457" s="50"/>
      <c r="AR457" s="4"/>
      <c r="AS457" s="4"/>
    </row>
    <row r="458" customFormat="false" ht="12.75" hidden="false" customHeight="true" outlineLevel="0" collapsed="false">
      <c r="A458" s="33"/>
      <c r="B458" s="34"/>
      <c r="C458" s="34"/>
      <c r="D458" s="35"/>
      <c r="E458" s="35"/>
      <c r="F458" s="35"/>
      <c r="G458" s="35"/>
      <c r="H458" s="35"/>
      <c r="I458" s="35"/>
      <c r="J458" s="36"/>
      <c r="K458" s="6"/>
      <c r="L458" s="5"/>
      <c r="M458" s="5"/>
      <c r="N458" s="37"/>
      <c r="O458" s="38"/>
      <c r="P458" s="39" t="n">
        <f aca="false">IFERROR(IF(OR(B458&amp;C458="PAU",B458&amp;C458="AIN"),VLOOKUP(B458&amp;C458&amp;G458,#REF!,8,0),VLOOKUP(B458&amp;G458,#REF!,8,0)),0)</f>
        <v>0</v>
      </c>
      <c r="Q458" s="39" t="n">
        <f aca="false">N458-P458</f>
        <v>0</v>
      </c>
      <c r="R458" s="40" t="str">
        <f aca="false">IF(Q458&gt;=0%,"AOP",IF(Q458&gt;=-2%,"GM",IF(Q458&gt;=-6%,"MD","VP")))</f>
        <v>AOP</v>
      </c>
      <c r="S458" s="41" t="n">
        <f aca="false">K458*M458*(N458-P458)</f>
        <v>0</v>
      </c>
      <c r="T458" s="42" t="e">
        <f aca="false">IF(I458="USD",S458,S458/#REF!)</f>
        <v>#VALUE!</v>
      </c>
      <c r="U458" s="5" t="e">
        <f aca="false">IF(I458="USD",M458,M458/#REF!)</f>
        <v>#VALUE!</v>
      </c>
      <c r="V458" s="4"/>
      <c r="W458" s="4"/>
      <c r="X458" s="4"/>
      <c r="Y458" s="4" t="str">
        <f aca="false">B458&amp;C458&amp;F458&amp;H458</f>
        <v/>
      </c>
      <c r="Z458" s="4" t="str">
        <f aca="false">IF(Y458='Input - Bookings'!Q1054,"OK","Check")</f>
        <v>OK</v>
      </c>
      <c r="AA458" s="4"/>
      <c r="AB458" s="50"/>
      <c r="AC458" s="50"/>
      <c r="AD458" s="4"/>
      <c r="AE458" s="4"/>
      <c r="AF458" s="4"/>
      <c r="AG458" s="54"/>
      <c r="AH458" s="54"/>
      <c r="AI458" s="4"/>
      <c r="AJ458" s="4"/>
      <c r="AK458" s="4"/>
      <c r="AL458" s="4"/>
      <c r="AM458" s="4"/>
      <c r="AN458" s="56"/>
      <c r="AO458" s="50"/>
      <c r="AP458" s="50"/>
      <c r="AQ458" s="50"/>
      <c r="AR458" s="4"/>
      <c r="AS458" s="4"/>
    </row>
    <row r="459" customFormat="false" ht="12.75" hidden="false" customHeight="true" outlineLevel="0" collapsed="false">
      <c r="A459" s="33"/>
      <c r="B459" s="34"/>
      <c r="C459" s="34"/>
      <c r="D459" s="35"/>
      <c r="E459" s="35"/>
      <c r="F459" s="35"/>
      <c r="G459" s="35"/>
      <c r="H459" s="35"/>
      <c r="I459" s="35"/>
      <c r="J459" s="36"/>
      <c r="K459" s="6"/>
      <c r="L459" s="5"/>
      <c r="M459" s="5"/>
      <c r="N459" s="37"/>
      <c r="O459" s="38"/>
      <c r="P459" s="39" t="n">
        <f aca="false">IFERROR(IF(OR(B459&amp;C459="PAU",B459&amp;C459="AIN"),VLOOKUP(B459&amp;C459&amp;G459,#REF!,8,0),VLOOKUP(B459&amp;G459,#REF!,8,0)),0)</f>
        <v>0</v>
      </c>
      <c r="Q459" s="39" t="n">
        <f aca="false">N459-P459</f>
        <v>0</v>
      </c>
      <c r="R459" s="40" t="str">
        <f aca="false">IF(Q459&gt;=0%,"AOP",IF(Q459&gt;=-2%,"GM",IF(Q459&gt;=-6%,"MD","VP")))</f>
        <v>AOP</v>
      </c>
      <c r="S459" s="41" t="n">
        <f aca="false">K459*M459*(N459-P459)</f>
        <v>0</v>
      </c>
      <c r="T459" s="42" t="e">
        <f aca="false">IF(I459="USD",S459,S459/#REF!)</f>
        <v>#VALUE!</v>
      </c>
      <c r="U459" s="5" t="e">
        <f aca="false">IF(I459="USD",M459,M459/#REF!)</f>
        <v>#VALUE!</v>
      </c>
      <c r="V459" s="4"/>
      <c r="W459" s="4"/>
      <c r="X459" s="4"/>
      <c r="Y459" s="4" t="str">
        <f aca="false">B459&amp;C459&amp;F459&amp;H459</f>
        <v/>
      </c>
      <c r="Z459" s="4" t="str">
        <f aca="false">IF(Y459='Input - Bookings'!Q1055,"OK","Check")</f>
        <v>OK</v>
      </c>
      <c r="AA459" s="4"/>
      <c r="AB459" s="50"/>
      <c r="AC459" s="50"/>
      <c r="AD459" s="4"/>
      <c r="AE459" s="4"/>
      <c r="AF459" s="4"/>
      <c r="AG459" s="54"/>
      <c r="AH459" s="54"/>
      <c r="AI459" s="4"/>
      <c r="AJ459" s="4"/>
      <c r="AK459" s="4"/>
      <c r="AL459" s="4"/>
      <c r="AM459" s="4"/>
      <c r="AN459" s="56"/>
      <c r="AO459" s="50"/>
      <c r="AP459" s="50"/>
      <c r="AQ459" s="50"/>
      <c r="AR459" s="4"/>
      <c r="AS459" s="4"/>
    </row>
    <row r="460" customFormat="false" ht="12.75" hidden="false" customHeight="true" outlineLevel="0" collapsed="false">
      <c r="A460" s="33"/>
      <c r="B460" s="34"/>
      <c r="C460" s="34"/>
      <c r="D460" s="35"/>
      <c r="E460" s="35"/>
      <c r="F460" s="35"/>
      <c r="G460" s="35"/>
      <c r="H460" s="35"/>
      <c r="I460" s="35"/>
      <c r="J460" s="36"/>
      <c r="K460" s="6"/>
      <c r="L460" s="5"/>
      <c r="M460" s="5"/>
      <c r="N460" s="37"/>
      <c r="O460" s="38"/>
      <c r="P460" s="39" t="n">
        <f aca="false">IFERROR(IF(OR(B460&amp;C460="PAU",B460&amp;C460="AIN"),VLOOKUP(B460&amp;C460&amp;G460,#REF!,8,0),VLOOKUP(B460&amp;G460,#REF!,8,0)),0)</f>
        <v>0</v>
      </c>
      <c r="Q460" s="39" t="n">
        <f aca="false">N460-P460</f>
        <v>0</v>
      </c>
      <c r="R460" s="40" t="str">
        <f aca="false">IF(Q460&gt;=0%,"AOP",IF(Q460&gt;=-2%,"GM",IF(Q460&gt;=-6%,"MD","VP")))</f>
        <v>AOP</v>
      </c>
      <c r="S460" s="41" t="n">
        <f aca="false">K460*M460*(N460-P460)</f>
        <v>0</v>
      </c>
      <c r="T460" s="42" t="e">
        <f aca="false">IF(I460="USD",S460,S460/#REF!)</f>
        <v>#VALUE!</v>
      </c>
      <c r="U460" s="5" t="e">
        <f aca="false">IF(I460="USD",M460,M460/#REF!)</f>
        <v>#VALUE!</v>
      </c>
      <c r="V460" s="4"/>
      <c r="W460" s="4"/>
      <c r="X460" s="4"/>
      <c r="Y460" s="4" t="str">
        <f aca="false">B460&amp;C460&amp;F460&amp;H460</f>
        <v/>
      </c>
      <c r="Z460" s="4" t="str">
        <f aca="false">IF(Y460='Input - Bookings'!Q1056,"OK","Check")</f>
        <v>OK</v>
      </c>
      <c r="AA460" s="4"/>
      <c r="AB460" s="50"/>
      <c r="AC460" s="50"/>
      <c r="AD460" s="4"/>
      <c r="AE460" s="4"/>
      <c r="AF460" s="4"/>
      <c r="AG460" s="54"/>
      <c r="AH460" s="54"/>
      <c r="AI460" s="4"/>
      <c r="AJ460" s="4"/>
      <c r="AK460" s="4"/>
      <c r="AL460" s="4"/>
      <c r="AM460" s="4"/>
      <c r="AN460" s="56"/>
      <c r="AO460" s="50"/>
      <c r="AP460" s="50"/>
      <c r="AQ460" s="50"/>
      <c r="AR460" s="4"/>
      <c r="AS460" s="4"/>
    </row>
    <row r="461" customFormat="false" ht="12.75" hidden="false" customHeight="true" outlineLevel="0" collapsed="false">
      <c r="A461" s="33"/>
      <c r="B461" s="34"/>
      <c r="C461" s="34"/>
      <c r="D461" s="35"/>
      <c r="E461" s="35"/>
      <c r="F461" s="35"/>
      <c r="G461" s="35"/>
      <c r="H461" s="35"/>
      <c r="I461" s="35"/>
      <c r="J461" s="36"/>
      <c r="K461" s="6"/>
      <c r="L461" s="5"/>
      <c r="M461" s="5"/>
      <c r="N461" s="37"/>
      <c r="O461" s="38"/>
      <c r="P461" s="39" t="n">
        <f aca="false">IFERROR(IF(OR(B461&amp;C461="PAU",B461&amp;C461="AIN"),VLOOKUP(B461&amp;C461&amp;G461,#REF!,8,0),VLOOKUP(B461&amp;G461,#REF!,8,0)),0)</f>
        <v>0</v>
      </c>
      <c r="Q461" s="39" t="n">
        <f aca="false">N461-P461</f>
        <v>0</v>
      </c>
      <c r="R461" s="40" t="str">
        <f aca="false">IF(Q461&gt;=0%,"AOP",IF(Q461&gt;=-2%,"GM",IF(Q461&gt;=-6%,"MD","VP")))</f>
        <v>AOP</v>
      </c>
      <c r="S461" s="41" t="n">
        <f aca="false">K461*M461*(N461-P461)</f>
        <v>0</v>
      </c>
      <c r="T461" s="42" t="e">
        <f aca="false">IF(I461="USD",S461,S461/#REF!)</f>
        <v>#VALUE!</v>
      </c>
      <c r="U461" s="5" t="e">
        <f aca="false">IF(I461="USD",M461,M461/#REF!)</f>
        <v>#VALUE!</v>
      </c>
      <c r="V461" s="4"/>
      <c r="W461" s="4"/>
      <c r="X461" s="4"/>
      <c r="Y461" s="4" t="str">
        <f aca="false">B461&amp;C461&amp;F461&amp;H461</f>
        <v/>
      </c>
      <c r="Z461" s="4" t="str">
        <f aca="false">IF(Y461='Input - Bookings'!Q1057,"OK","Check")</f>
        <v>OK</v>
      </c>
      <c r="AA461" s="4"/>
      <c r="AB461" s="50"/>
      <c r="AC461" s="50"/>
      <c r="AD461" s="4"/>
      <c r="AE461" s="4"/>
      <c r="AF461" s="4"/>
      <c r="AG461" s="54"/>
      <c r="AH461" s="54"/>
      <c r="AI461" s="4"/>
      <c r="AJ461" s="4"/>
      <c r="AK461" s="4"/>
      <c r="AL461" s="4"/>
      <c r="AM461" s="4"/>
      <c r="AN461" s="56"/>
      <c r="AO461" s="50"/>
      <c r="AP461" s="50"/>
      <c r="AQ461" s="50"/>
      <c r="AR461" s="4"/>
      <c r="AS461" s="4"/>
    </row>
    <row r="462" customFormat="false" ht="12.75" hidden="false" customHeight="true" outlineLevel="0" collapsed="false">
      <c r="A462" s="33"/>
      <c r="B462" s="34"/>
      <c r="C462" s="34"/>
      <c r="D462" s="35"/>
      <c r="E462" s="35"/>
      <c r="F462" s="35"/>
      <c r="G462" s="35"/>
      <c r="H462" s="35"/>
      <c r="I462" s="35"/>
      <c r="J462" s="36"/>
      <c r="K462" s="6"/>
      <c r="L462" s="5"/>
      <c r="M462" s="5"/>
      <c r="N462" s="37"/>
      <c r="O462" s="38"/>
      <c r="P462" s="39" t="n">
        <f aca="false">IFERROR(IF(OR(B462&amp;C462="PAU",B462&amp;C462="AIN"),VLOOKUP(B462&amp;C462&amp;G462,#REF!,8,0),VLOOKUP(B462&amp;G462,#REF!,8,0)),0)</f>
        <v>0</v>
      </c>
      <c r="Q462" s="39" t="n">
        <f aca="false">N462-P462</f>
        <v>0</v>
      </c>
      <c r="R462" s="40" t="str">
        <f aca="false">IF(Q462&gt;=0%,"AOP",IF(Q462&gt;=-2%,"GM",IF(Q462&gt;=-6%,"MD","VP")))</f>
        <v>AOP</v>
      </c>
      <c r="S462" s="41" t="n">
        <f aca="false">K462*M462*(N462-P462)</f>
        <v>0</v>
      </c>
      <c r="T462" s="42" t="e">
        <f aca="false">IF(I462="USD",S462,S462/#REF!)</f>
        <v>#VALUE!</v>
      </c>
      <c r="U462" s="5" t="e">
        <f aca="false">IF(I462="USD",M462,M462/#REF!)</f>
        <v>#VALUE!</v>
      </c>
      <c r="V462" s="4"/>
      <c r="W462" s="4"/>
      <c r="X462" s="4"/>
      <c r="Y462" s="4" t="str">
        <f aca="false">B462&amp;C462&amp;F462&amp;H462</f>
        <v/>
      </c>
      <c r="Z462" s="4" t="str">
        <f aca="false">IF(Y462='Input - Bookings'!Q1058,"OK","Check")</f>
        <v>OK</v>
      </c>
      <c r="AA462" s="4"/>
      <c r="AB462" s="50"/>
      <c r="AC462" s="50"/>
      <c r="AD462" s="4"/>
      <c r="AE462" s="4"/>
      <c r="AF462" s="4"/>
      <c r="AG462" s="54"/>
      <c r="AH462" s="54"/>
      <c r="AI462" s="4"/>
      <c r="AJ462" s="4"/>
      <c r="AK462" s="4"/>
      <c r="AL462" s="4"/>
      <c r="AM462" s="4"/>
      <c r="AN462" s="56"/>
      <c r="AO462" s="50"/>
      <c r="AP462" s="50"/>
      <c r="AQ462" s="50"/>
      <c r="AR462" s="4"/>
      <c r="AS462" s="4"/>
    </row>
    <row r="463" customFormat="false" ht="12.75" hidden="false" customHeight="true" outlineLevel="0" collapsed="false">
      <c r="A463" s="33"/>
      <c r="B463" s="34"/>
      <c r="C463" s="34"/>
      <c r="D463" s="35"/>
      <c r="E463" s="35"/>
      <c r="F463" s="35"/>
      <c r="G463" s="35"/>
      <c r="H463" s="35"/>
      <c r="I463" s="35"/>
      <c r="J463" s="36"/>
      <c r="K463" s="6"/>
      <c r="L463" s="5"/>
      <c r="M463" s="5"/>
      <c r="N463" s="37"/>
      <c r="O463" s="38"/>
      <c r="P463" s="39" t="n">
        <f aca="false">IFERROR(IF(OR(B463&amp;C463="PAU",B463&amp;C463="AIN"),VLOOKUP(B463&amp;C463&amp;G463,#REF!,8,0),VLOOKUP(B463&amp;G463,#REF!,8,0)),0)</f>
        <v>0</v>
      </c>
      <c r="Q463" s="39" t="n">
        <f aca="false">N463-P463</f>
        <v>0</v>
      </c>
      <c r="R463" s="40" t="str">
        <f aca="false">IF(Q463&gt;=0%,"AOP",IF(Q463&gt;=-2%,"GM",IF(Q463&gt;=-6%,"MD","VP")))</f>
        <v>AOP</v>
      </c>
      <c r="S463" s="41" t="n">
        <f aca="false">K463*M463*(N463-P463)</f>
        <v>0</v>
      </c>
      <c r="T463" s="42" t="e">
        <f aca="false">IF(I463="USD",S463,S463/#REF!)</f>
        <v>#VALUE!</v>
      </c>
      <c r="U463" s="5" t="e">
        <f aca="false">IF(I463="USD",M463,M463/#REF!)</f>
        <v>#VALUE!</v>
      </c>
      <c r="V463" s="4"/>
      <c r="W463" s="4"/>
      <c r="X463" s="4"/>
      <c r="Y463" s="4" t="str">
        <f aca="false">B463&amp;C463&amp;F463&amp;H463</f>
        <v/>
      </c>
      <c r="Z463" s="4" t="str">
        <f aca="false">IF(Y463='Input - Bookings'!Q1059,"OK","Check")</f>
        <v>OK</v>
      </c>
      <c r="AA463" s="4"/>
      <c r="AB463" s="50"/>
      <c r="AC463" s="50"/>
      <c r="AD463" s="4"/>
      <c r="AE463" s="4"/>
      <c r="AF463" s="4"/>
      <c r="AG463" s="54"/>
      <c r="AH463" s="54"/>
      <c r="AI463" s="4"/>
      <c r="AJ463" s="4"/>
      <c r="AK463" s="4"/>
      <c r="AL463" s="4"/>
      <c r="AM463" s="4"/>
      <c r="AN463" s="56"/>
      <c r="AO463" s="50"/>
      <c r="AP463" s="50"/>
      <c r="AQ463" s="50"/>
      <c r="AR463" s="4"/>
      <c r="AS463" s="4"/>
    </row>
    <row r="464" customFormat="false" ht="12.75" hidden="false" customHeight="true" outlineLevel="0" collapsed="false">
      <c r="A464" s="33"/>
      <c r="B464" s="34"/>
      <c r="C464" s="34"/>
      <c r="D464" s="35"/>
      <c r="E464" s="35"/>
      <c r="F464" s="35"/>
      <c r="G464" s="35"/>
      <c r="H464" s="35"/>
      <c r="I464" s="35"/>
      <c r="J464" s="36"/>
      <c r="K464" s="6"/>
      <c r="L464" s="5"/>
      <c r="M464" s="5"/>
      <c r="N464" s="37"/>
      <c r="O464" s="38"/>
      <c r="P464" s="39" t="n">
        <f aca="false">IFERROR(IF(OR(B464&amp;C464="PAU",B464&amp;C464="AIN"),VLOOKUP(B464&amp;C464&amp;G464,#REF!,8,0),VLOOKUP(B464&amp;G464,#REF!,8,0)),0)</f>
        <v>0</v>
      </c>
      <c r="Q464" s="39" t="n">
        <f aca="false">N464-P464</f>
        <v>0</v>
      </c>
      <c r="R464" s="40" t="str">
        <f aca="false">IF(Q464&gt;=0%,"AOP",IF(Q464&gt;=-2%,"GM",IF(Q464&gt;=-6%,"MD","VP")))</f>
        <v>AOP</v>
      </c>
      <c r="S464" s="41" t="n">
        <f aca="false">K464*M464*(N464-P464)</f>
        <v>0</v>
      </c>
      <c r="T464" s="42" t="e">
        <f aca="false">IF(I464="USD",S464,S464/#REF!)</f>
        <v>#VALUE!</v>
      </c>
      <c r="U464" s="5" t="e">
        <f aca="false">IF(I464="USD",M464,M464/#REF!)</f>
        <v>#VALUE!</v>
      </c>
      <c r="V464" s="4"/>
      <c r="W464" s="4"/>
      <c r="X464" s="4"/>
      <c r="Y464" s="4" t="str">
        <f aca="false">B464&amp;C464&amp;F464&amp;H464</f>
        <v/>
      </c>
      <c r="Z464" s="4" t="str">
        <f aca="false">IF(Y464='Input - Bookings'!Q1060,"OK","Check")</f>
        <v>OK</v>
      </c>
      <c r="AA464" s="4"/>
      <c r="AB464" s="50"/>
      <c r="AC464" s="50"/>
      <c r="AD464" s="4"/>
      <c r="AE464" s="4"/>
      <c r="AF464" s="4"/>
      <c r="AG464" s="54"/>
      <c r="AH464" s="54"/>
      <c r="AI464" s="4"/>
      <c r="AJ464" s="4"/>
      <c r="AK464" s="4"/>
      <c r="AL464" s="4"/>
      <c r="AM464" s="4"/>
      <c r="AN464" s="56"/>
      <c r="AO464" s="50"/>
      <c r="AP464" s="50"/>
      <c r="AQ464" s="50"/>
      <c r="AR464" s="4"/>
      <c r="AS464" s="4"/>
    </row>
    <row r="465" customFormat="false" ht="12.75" hidden="false" customHeight="true" outlineLevel="0" collapsed="false">
      <c r="A465" s="33"/>
      <c r="B465" s="34"/>
      <c r="C465" s="34"/>
      <c r="D465" s="35"/>
      <c r="E465" s="35"/>
      <c r="F465" s="35"/>
      <c r="G465" s="35"/>
      <c r="H465" s="35"/>
      <c r="I465" s="35"/>
      <c r="J465" s="36"/>
      <c r="K465" s="6"/>
      <c r="L465" s="5"/>
      <c r="M465" s="5"/>
      <c r="N465" s="37"/>
      <c r="O465" s="38"/>
      <c r="P465" s="39" t="n">
        <f aca="false">IFERROR(IF(OR(B465&amp;C465="PAU",B465&amp;C465="AIN"),VLOOKUP(B465&amp;C465&amp;G465,#REF!,8,0),VLOOKUP(B465&amp;G465,#REF!,8,0)),0)</f>
        <v>0</v>
      </c>
      <c r="Q465" s="39" t="n">
        <f aca="false">N465-P465</f>
        <v>0</v>
      </c>
      <c r="R465" s="40" t="str">
        <f aca="false">IF(Q465&gt;=0%,"AOP",IF(Q465&gt;=-2%,"GM",IF(Q465&gt;=-6%,"MD","VP")))</f>
        <v>AOP</v>
      </c>
      <c r="S465" s="41" t="n">
        <f aca="false">K465*M465*(N465-P465)</f>
        <v>0</v>
      </c>
      <c r="T465" s="42" t="e">
        <f aca="false">IF(I465="USD",S465,S465/#REF!)</f>
        <v>#VALUE!</v>
      </c>
      <c r="U465" s="5" t="e">
        <f aca="false">IF(I465="USD",M465,M465/#REF!)</f>
        <v>#VALUE!</v>
      </c>
      <c r="V465" s="4"/>
      <c r="W465" s="4"/>
      <c r="X465" s="4"/>
      <c r="Y465" s="4" t="str">
        <f aca="false">B465&amp;C465&amp;F465&amp;H465</f>
        <v/>
      </c>
      <c r="Z465" s="4" t="str">
        <f aca="false">IF(Y465='Input - Bookings'!Q1061,"OK","Check")</f>
        <v>OK</v>
      </c>
      <c r="AA465" s="4"/>
      <c r="AB465" s="50"/>
      <c r="AC465" s="50"/>
      <c r="AD465" s="4"/>
      <c r="AE465" s="4"/>
      <c r="AF465" s="4"/>
      <c r="AG465" s="54"/>
      <c r="AH465" s="54"/>
      <c r="AI465" s="4"/>
      <c r="AJ465" s="4"/>
      <c r="AK465" s="4"/>
      <c r="AL465" s="4"/>
      <c r="AM465" s="4"/>
      <c r="AN465" s="56"/>
      <c r="AO465" s="50"/>
      <c r="AP465" s="50"/>
      <c r="AQ465" s="50"/>
      <c r="AR465" s="4"/>
      <c r="AS465" s="4"/>
    </row>
    <row r="466" customFormat="false" ht="12.75" hidden="false" customHeight="true" outlineLevel="0" collapsed="false">
      <c r="A466" s="33"/>
      <c r="B466" s="34"/>
      <c r="C466" s="34"/>
      <c r="D466" s="35"/>
      <c r="E466" s="35"/>
      <c r="F466" s="35"/>
      <c r="G466" s="35"/>
      <c r="H466" s="35"/>
      <c r="I466" s="35"/>
      <c r="J466" s="36"/>
      <c r="K466" s="6"/>
      <c r="L466" s="5"/>
      <c r="M466" s="5"/>
      <c r="N466" s="37"/>
      <c r="O466" s="38"/>
      <c r="P466" s="39" t="n">
        <f aca="false">IFERROR(IF(OR(B466&amp;C466="PAU",B466&amp;C466="AIN"),VLOOKUP(B466&amp;C466&amp;G466,#REF!,8,0),VLOOKUP(B466&amp;G466,#REF!,8,0)),0)</f>
        <v>0</v>
      </c>
      <c r="Q466" s="39" t="n">
        <f aca="false">N466-P466</f>
        <v>0</v>
      </c>
      <c r="R466" s="40" t="str">
        <f aca="false">IF(Q466&gt;=0%,"AOP",IF(Q466&gt;=-2%,"GM",IF(Q466&gt;=-6%,"MD","VP")))</f>
        <v>AOP</v>
      </c>
      <c r="S466" s="41" t="n">
        <f aca="false">K466*M466*(N466-P466)</f>
        <v>0</v>
      </c>
      <c r="T466" s="42" t="e">
        <f aca="false">IF(I466="USD",S466,S466/#REF!)</f>
        <v>#VALUE!</v>
      </c>
      <c r="U466" s="5" t="e">
        <f aca="false">IF(I466="USD",M466,M466/#REF!)</f>
        <v>#VALUE!</v>
      </c>
      <c r="V466" s="4"/>
      <c r="W466" s="4"/>
      <c r="X466" s="4"/>
      <c r="Y466" s="4" t="str">
        <f aca="false">B466&amp;C466&amp;F466&amp;H466</f>
        <v/>
      </c>
      <c r="Z466" s="4" t="str">
        <f aca="false">IF(Y466='Input - Bookings'!Q1062,"OK","Check")</f>
        <v>OK</v>
      </c>
      <c r="AA466" s="4"/>
      <c r="AB466" s="50"/>
      <c r="AC466" s="50"/>
      <c r="AD466" s="4"/>
      <c r="AE466" s="4"/>
      <c r="AF466" s="4"/>
      <c r="AG466" s="54"/>
      <c r="AH466" s="54"/>
      <c r="AI466" s="4"/>
      <c r="AJ466" s="4"/>
      <c r="AK466" s="4"/>
      <c r="AL466" s="4"/>
      <c r="AM466" s="4"/>
      <c r="AN466" s="56"/>
      <c r="AO466" s="50"/>
      <c r="AP466" s="50"/>
      <c r="AQ466" s="50"/>
      <c r="AR466" s="4"/>
      <c r="AS466" s="4"/>
    </row>
    <row r="467" customFormat="false" ht="12.75" hidden="false" customHeight="true" outlineLevel="0" collapsed="false">
      <c r="A467" s="33"/>
      <c r="B467" s="34"/>
      <c r="C467" s="34"/>
      <c r="D467" s="35"/>
      <c r="E467" s="35"/>
      <c r="F467" s="35"/>
      <c r="G467" s="35"/>
      <c r="H467" s="35"/>
      <c r="I467" s="35"/>
      <c r="J467" s="36"/>
      <c r="K467" s="6"/>
      <c r="L467" s="5"/>
      <c r="M467" s="5"/>
      <c r="N467" s="37"/>
      <c r="O467" s="38"/>
      <c r="P467" s="39" t="n">
        <f aca="false">IFERROR(IF(OR(B467&amp;C467="PAU",B467&amp;C467="AIN"),VLOOKUP(B467&amp;C467&amp;G467,#REF!,8,0),VLOOKUP(B467&amp;G467,#REF!,8,0)),0)</f>
        <v>0</v>
      </c>
      <c r="Q467" s="39" t="n">
        <f aca="false">N467-P467</f>
        <v>0</v>
      </c>
      <c r="R467" s="40" t="str">
        <f aca="false">IF(Q467&gt;=0%,"AOP",IF(Q467&gt;=-2%,"GM",IF(Q467&gt;=-6%,"MD","VP")))</f>
        <v>AOP</v>
      </c>
      <c r="S467" s="41" t="n">
        <f aca="false">K467*M467*(N467-P467)</f>
        <v>0</v>
      </c>
      <c r="T467" s="42" t="e">
        <f aca="false">IF(I467="USD",S467,S467/#REF!)</f>
        <v>#VALUE!</v>
      </c>
      <c r="U467" s="5" t="e">
        <f aca="false">IF(I467="USD",M467,M467/#REF!)</f>
        <v>#VALUE!</v>
      </c>
      <c r="V467" s="4"/>
      <c r="W467" s="4"/>
      <c r="X467" s="4"/>
      <c r="Y467" s="4" t="str">
        <f aca="false">B467&amp;C467&amp;F467&amp;H467</f>
        <v/>
      </c>
      <c r="Z467" s="4" t="str">
        <f aca="false">IF(Y467='Input - Bookings'!Q1063,"OK","Check")</f>
        <v>OK</v>
      </c>
      <c r="AA467" s="4"/>
      <c r="AB467" s="50"/>
      <c r="AC467" s="50"/>
      <c r="AD467" s="4"/>
      <c r="AE467" s="4"/>
      <c r="AF467" s="4"/>
      <c r="AG467" s="54"/>
      <c r="AH467" s="54"/>
      <c r="AI467" s="4"/>
      <c r="AJ467" s="4"/>
      <c r="AK467" s="4"/>
      <c r="AL467" s="4"/>
      <c r="AM467" s="4"/>
      <c r="AN467" s="56"/>
      <c r="AO467" s="50"/>
      <c r="AP467" s="50"/>
      <c r="AQ467" s="50"/>
      <c r="AR467" s="4"/>
      <c r="AS467" s="4"/>
    </row>
    <row r="468" customFormat="false" ht="12.75" hidden="false" customHeight="true" outlineLevel="0" collapsed="false">
      <c r="A468" s="33"/>
      <c r="B468" s="34"/>
      <c r="C468" s="34"/>
      <c r="D468" s="35"/>
      <c r="E468" s="35"/>
      <c r="F468" s="35"/>
      <c r="G468" s="35"/>
      <c r="H468" s="35"/>
      <c r="I468" s="35"/>
      <c r="J468" s="36"/>
      <c r="K468" s="6"/>
      <c r="L468" s="5"/>
      <c r="M468" s="5"/>
      <c r="N468" s="37"/>
      <c r="O468" s="38"/>
      <c r="P468" s="39" t="n">
        <f aca="false">IFERROR(IF(OR(B468&amp;C468="PAU",B468&amp;C468="AIN"),VLOOKUP(B468&amp;C468&amp;G468,#REF!,8,0),VLOOKUP(B468&amp;G468,#REF!,8,0)),0)</f>
        <v>0</v>
      </c>
      <c r="Q468" s="39" t="n">
        <f aca="false">N468-P468</f>
        <v>0</v>
      </c>
      <c r="R468" s="40" t="str">
        <f aca="false">IF(Q468&gt;=0%,"AOP",IF(Q468&gt;=-2%,"GM",IF(Q468&gt;=-6%,"MD","VP")))</f>
        <v>AOP</v>
      </c>
      <c r="S468" s="41" t="n">
        <f aca="false">K468*M468*(N468-P468)</f>
        <v>0</v>
      </c>
      <c r="T468" s="42" t="e">
        <f aca="false">IF(I468="USD",S468,S468/#REF!)</f>
        <v>#VALUE!</v>
      </c>
      <c r="U468" s="5" t="e">
        <f aca="false">IF(I468="USD",M468,M468/#REF!)</f>
        <v>#VALUE!</v>
      </c>
      <c r="V468" s="4"/>
      <c r="W468" s="4"/>
      <c r="X468" s="4"/>
      <c r="Y468" s="4" t="str">
        <f aca="false">B468&amp;C468&amp;F468&amp;H468</f>
        <v/>
      </c>
      <c r="Z468" s="4" t="str">
        <f aca="false">IF(Y468='Input - Bookings'!Q1064,"OK","Check")</f>
        <v>OK</v>
      </c>
      <c r="AA468" s="4"/>
      <c r="AB468" s="50"/>
      <c r="AC468" s="50"/>
      <c r="AD468" s="4"/>
      <c r="AE468" s="4"/>
      <c r="AF468" s="4"/>
      <c r="AG468" s="54"/>
      <c r="AH468" s="54"/>
      <c r="AI468" s="4"/>
      <c r="AJ468" s="4"/>
      <c r="AK468" s="4"/>
      <c r="AL468" s="4"/>
      <c r="AM468" s="4"/>
      <c r="AN468" s="56"/>
      <c r="AO468" s="50"/>
      <c r="AP468" s="50"/>
      <c r="AQ468" s="50"/>
      <c r="AR468" s="4"/>
      <c r="AS468" s="4"/>
    </row>
    <row r="469" customFormat="false" ht="12.75" hidden="false" customHeight="true" outlineLevel="0" collapsed="false">
      <c r="A469" s="33"/>
      <c r="B469" s="34"/>
      <c r="C469" s="34"/>
      <c r="D469" s="35"/>
      <c r="E469" s="35"/>
      <c r="F469" s="35"/>
      <c r="G469" s="35"/>
      <c r="H469" s="35"/>
      <c r="I469" s="35"/>
      <c r="J469" s="36"/>
      <c r="K469" s="6"/>
      <c r="L469" s="5"/>
      <c r="M469" s="5"/>
      <c r="N469" s="37"/>
      <c r="O469" s="38"/>
      <c r="P469" s="39" t="n">
        <f aca="false">IFERROR(IF(OR(B469&amp;C469="PAU",B469&amp;C469="AIN"),VLOOKUP(B469&amp;C469&amp;G469,#REF!,8,0),VLOOKUP(B469&amp;G469,#REF!,8,0)),0)</f>
        <v>0</v>
      </c>
      <c r="Q469" s="39" t="n">
        <f aca="false">N469-P469</f>
        <v>0</v>
      </c>
      <c r="R469" s="40" t="str">
        <f aca="false">IF(Q469&gt;=0%,"AOP",IF(Q469&gt;=-2%,"GM",IF(Q469&gt;=-6%,"MD","VP")))</f>
        <v>AOP</v>
      </c>
      <c r="S469" s="41" t="n">
        <f aca="false">K469*M469*(N469-P469)</f>
        <v>0</v>
      </c>
      <c r="T469" s="42" t="e">
        <f aca="false">IF(I469="USD",S469,S469/#REF!)</f>
        <v>#VALUE!</v>
      </c>
      <c r="U469" s="5" t="e">
        <f aca="false">IF(I469="USD",M469,M469/#REF!)</f>
        <v>#VALUE!</v>
      </c>
      <c r="V469" s="4"/>
      <c r="W469" s="4"/>
      <c r="X469" s="4"/>
      <c r="Y469" s="4" t="str">
        <f aca="false">B469&amp;C469&amp;F469&amp;H469</f>
        <v/>
      </c>
      <c r="Z469" s="4" t="str">
        <f aca="false">IF(Y469='Input - Bookings'!Q1065,"OK","Check")</f>
        <v>OK</v>
      </c>
      <c r="AA469" s="4"/>
      <c r="AB469" s="50"/>
      <c r="AC469" s="50"/>
      <c r="AD469" s="4"/>
      <c r="AE469" s="4"/>
      <c r="AF469" s="4"/>
      <c r="AG469" s="54"/>
      <c r="AH469" s="54"/>
      <c r="AI469" s="4"/>
      <c r="AJ469" s="4"/>
      <c r="AK469" s="4"/>
      <c r="AL469" s="4"/>
      <c r="AM469" s="4"/>
      <c r="AN469" s="56"/>
      <c r="AO469" s="50"/>
      <c r="AP469" s="50"/>
      <c r="AQ469" s="50"/>
      <c r="AR469" s="4"/>
      <c r="AS469" s="4"/>
    </row>
    <row r="470" customFormat="false" ht="12.75" hidden="false" customHeight="true" outlineLevel="0" collapsed="false">
      <c r="A470" s="33"/>
      <c r="B470" s="34"/>
      <c r="C470" s="34"/>
      <c r="D470" s="35"/>
      <c r="E470" s="35"/>
      <c r="F470" s="35"/>
      <c r="G470" s="35"/>
      <c r="H470" s="35"/>
      <c r="I470" s="35"/>
      <c r="J470" s="36"/>
      <c r="K470" s="6"/>
      <c r="L470" s="5"/>
      <c r="M470" s="5"/>
      <c r="N470" s="37"/>
      <c r="O470" s="38"/>
      <c r="P470" s="39" t="n">
        <f aca="false">IFERROR(IF(OR(B470&amp;C470="PAU",B470&amp;C470="AIN"),VLOOKUP(B470&amp;C470&amp;G470,#REF!,8,0),VLOOKUP(B470&amp;G470,#REF!,8,0)),0)</f>
        <v>0</v>
      </c>
      <c r="Q470" s="39" t="n">
        <f aca="false">N470-P470</f>
        <v>0</v>
      </c>
      <c r="R470" s="40" t="str">
        <f aca="false">IF(Q470&gt;=0%,"AOP",IF(Q470&gt;=-2%,"GM",IF(Q470&gt;=-6%,"MD","VP")))</f>
        <v>AOP</v>
      </c>
      <c r="S470" s="41" t="n">
        <f aca="false">K470*M470*(N470-P470)</f>
        <v>0</v>
      </c>
      <c r="T470" s="42" t="e">
        <f aca="false">IF(I470="USD",S470,S470/#REF!)</f>
        <v>#VALUE!</v>
      </c>
      <c r="U470" s="5" t="e">
        <f aca="false">IF(I470="USD",M470,M470/#REF!)</f>
        <v>#VALUE!</v>
      </c>
      <c r="V470" s="4"/>
      <c r="W470" s="4"/>
      <c r="X470" s="4"/>
      <c r="Y470" s="4" t="str">
        <f aca="false">B470&amp;C470&amp;F470&amp;H470</f>
        <v/>
      </c>
      <c r="Z470" s="4" t="str">
        <f aca="false">IF(Y470='Input - Bookings'!Q1066,"OK","Check")</f>
        <v>OK</v>
      </c>
      <c r="AA470" s="4"/>
      <c r="AB470" s="50"/>
      <c r="AC470" s="50"/>
      <c r="AD470" s="4"/>
      <c r="AE470" s="4"/>
      <c r="AF470" s="4"/>
      <c r="AG470" s="54"/>
      <c r="AH470" s="54"/>
      <c r="AI470" s="4"/>
      <c r="AJ470" s="4"/>
      <c r="AK470" s="4"/>
      <c r="AL470" s="4"/>
      <c r="AM470" s="4"/>
      <c r="AN470" s="56"/>
      <c r="AO470" s="50"/>
      <c r="AP470" s="50"/>
      <c r="AQ470" s="50"/>
      <c r="AR470" s="4"/>
      <c r="AS470" s="4"/>
    </row>
    <row r="471" customFormat="false" ht="12.75" hidden="false" customHeight="true" outlineLevel="0" collapsed="false">
      <c r="A471" s="33"/>
      <c r="B471" s="34"/>
      <c r="C471" s="34"/>
      <c r="D471" s="35"/>
      <c r="E471" s="35"/>
      <c r="F471" s="35"/>
      <c r="G471" s="35"/>
      <c r="H471" s="35"/>
      <c r="I471" s="35"/>
      <c r="J471" s="36"/>
      <c r="K471" s="6"/>
      <c r="L471" s="5"/>
      <c r="M471" s="5"/>
      <c r="N471" s="37"/>
      <c r="O471" s="38"/>
      <c r="P471" s="39" t="n">
        <f aca="false">IFERROR(IF(OR(B471&amp;C471="PAU",B471&amp;C471="AIN"),VLOOKUP(B471&amp;C471&amp;G471,#REF!,8,0),VLOOKUP(B471&amp;G471,#REF!,8,0)),0)</f>
        <v>0</v>
      </c>
      <c r="Q471" s="39" t="n">
        <f aca="false">N471-P471</f>
        <v>0</v>
      </c>
      <c r="R471" s="40" t="str">
        <f aca="false">IF(Q471&gt;=0%,"AOP",IF(Q471&gt;=-2%,"GM",IF(Q471&gt;=-6%,"MD","VP")))</f>
        <v>AOP</v>
      </c>
      <c r="S471" s="41" t="n">
        <f aca="false">K471*M471*(N471-P471)</f>
        <v>0</v>
      </c>
      <c r="T471" s="42" t="e">
        <f aca="false">IF(I471="USD",S471,S471/#REF!)</f>
        <v>#VALUE!</v>
      </c>
      <c r="U471" s="5" t="e">
        <f aca="false">IF(I471="USD",M471,M471/#REF!)</f>
        <v>#VALUE!</v>
      </c>
      <c r="V471" s="4"/>
      <c r="W471" s="4"/>
      <c r="X471" s="4"/>
      <c r="Y471" s="4" t="str">
        <f aca="false">B471&amp;C471&amp;F471&amp;H471</f>
        <v/>
      </c>
      <c r="Z471" s="4" t="str">
        <f aca="false">IF(Y471='Input - Bookings'!Q1067,"OK","Check")</f>
        <v>OK</v>
      </c>
      <c r="AA471" s="4"/>
      <c r="AB471" s="50"/>
      <c r="AC471" s="50"/>
      <c r="AD471" s="4"/>
      <c r="AE471" s="4"/>
      <c r="AF471" s="4"/>
      <c r="AG471" s="54"/>
      <c r="AH471" s="54"/>
      <c r="AI471" s="4"/>
      <c r="AJ471" s="4"/>
      <c r="AK471" s="4"/>
      <c r="AL471" s="4"/>
      <c r="AM471" s="4"/>
      <c r="AN471" s="56"/>
      <c r="AO471" s="50"/>
      <c r="AP471" s="50"/>
      <c r="AQ471" s="50"/>
      <c r="AR471" s="4"/>
      <c r="AS471" s="4"/>
    </row>
    <row r="472" customFormat="false" ht="12.75" hidden="false" customHeight="true" outlineLevel="0" collapsed="false">
      <c r="A472" s="33"/>
      <c r="B472" s="34"/>
      <c r="C472" s="34"/>
      <c r="D472" s="35"/>
      <c r="E472" s="35"/>
      <c r="F472" s="35"/>
      <c r="G472" s="35"/>
      <c r="H472" s="35"/>
      <c r="I472" s="35"/>
      <c r="J472" s="36"/>
      <c r="K472" s="6"/>
      <c r="L472" s="5"/>
      <c r="M472" s="5"/>
      <c r="N472" s="37"/>
      <c r="O472" s="38"/>
      <c r="P472" s="39" t="n">
        <f aca="false">IFERROR(IF(OR(B472&amp;C472="PAU",B472&amp;C472="AIN"),VLOOKUP(B472&amp;C472&amp;G472,#REF!,8,0),VLOOKUP(B472&amp;G472,#REF!,8,0)),0)</f>
        <v>0</v>
      </c>
      <c r="Q472" s="39" t="n">
        <f aca="false">N472-P472</f>
        <v>0</v>
      </c>
      <c r="R472" s="40" t="str">
        <f aca="false">IF(Q472&gt;=0%,"AOP",IF(Q472&gt;=-2%,"GM",IF(Q472&gt;=-6%,"MD","VP")))</f>
        <v>AOP</v>
      </c>
      <c r="S472" s="41" t="n">
        <f aca="false">K472*M472*(N472-P472)</f>
        <v>0</v>
      </c>
      <c r="T472" s="42" t="e">
        <f aca="false">IF(I472="USD",S472,S472/#REF!)</f>
        <v>#VALUE!</v>
      </c>
      <c r="U472" s="5" t="e">
        <f aca="false">IF(I472="USD",M472,M472/#REF!)</f>
        <v>#VALUE!</v>
      </c>
      <c r="V472" s="4"/>
      <c r="W472" s="4"/>
      <c r="X472" s="4"/>
      <c r="Y472" s="4" t="str">
        <f aca="false">B472&amp;C472&amp;F472&amp;H472</f>
        <v/>
      </c>
      <c r="Z472" s="4" t="str">
        <f aca="false">IF(Y472='Input - Bookings'!Q1068,"OK","Check")</f>
        <v>OK</v>
      </c>
      <c r="AA472" s="4"/>
      <c r="AB472" s="50"/>
      <c r="AC472" s="50"/>
      <c r="AD472" s="4"/>
      <c r="AE472" s="4"/>
      <c r="AF472" s="4"/>
      <c r="AG472" s="54"/>
      <c r="AH472" s="54"/>
      <c r="AI472" s="4"/>
      <c r="AJ472" s="4"/>
      <c r="AK472" s="4"/>
      <c r="AL472" s="4"/>
      <c r="AM472" s="4"/>
      <c r="AN472" s="56"/>
      <c r="AO472" s="50"/>
      <c r="AP472" s="50"/>
      <c r="AQ472" s="50"/>
      <c r="AR472" s="4"/>
      <c r="AS472" s="4"/>
    </row>
    <row r="473" customFormat="false" ht="12.75" hidden="false" customHeight="true" outlineLevel="0" collapsed="false">
      <c r="A473" s="33"/>
      <c r="B473" s="34"/>
      <c r="C473" s="34"/>
      <c r="D473" s="35"/>
      <c r="E473" s="35"/>
      <c r="F473" s="35"/>
      <c r="G473" s="35"/>
      <c r="H473" s="35"/>
      <c r="I473" s="35"/>
      <c r="J473" s="36"/>
      <c r="K473" s="6"/>
      <c r="L473" s="5"/>
      <c r="M473" s="5"/>
      <c r="N473" s="37"/>
      <c r="O473" s="38"/>
      <c r="P473" s="39" t="n">
        <f aca="false">IFERROR(IF(OR(B473&amp;C473="PAU",B473&amp;C473="AIN"),VLOOKUP(B473&amp;C473&amp;G473,#REF!,8,0),VLOOKUP(B473&amp;G473,#REF!,8,0)),0)</f>
        <v>0</v>
      </c>
      <c r="Q473" s="39" t="n">
        <f aca="false">N473-P473</f>
        <v>0</v>
      </c>
      <c r="R473" s="40" t="str">
        <f aca="false">IF(Q473&gt;=0%,"AOP",IF(Q473&gt;=-2%,"GM",IF(Q473&gt;=-6%,"MD","VP")))</f>
        <v>AOP</v>
      </c>
      <c r="S473" s="41" t="n">
        <f aca="false">K473*M473*(N473-P473)</f>
        <v>0</v>
      </c>
      <c r="T473" s="42" t="e">
        <f aca="false">IF(I473="USD",S473,S473/#REF!)</f>
        <v>#VALUE!</v>
      </c>
      <c r="U473" s="5" t="e">
        <f aca="false">IF(I473="USD",M473,M473/#REF!)</f>
        <v>#VALUE!</v>
      </c>
      <c r="V473" s="4"/>
      <c r="W473" s="4"/>
      <c r="X473" s="4"/>
      <c r="Y473" s="4" t="str">
        <f aca="false">B473&amp;C473&amp;F473&amp;H473</f>
        <v/>
      </c>
      <c r="Z473" s="4" t="str">
        <f aca="false">IF(Y473='Input - Bookings'!Q1069,"OK","Check")</f>
        <v>OK</v>
      </c>
      <c r="AA473" s="4"/>
      <c r="AB473" s="50"/>
      <c r="AC473" s="50"/>
      <c r="AD473" s="4"/>
      <c r="AE473" s="4"/>
      <c r="AF473" s="4"/>
      <c r="AG473" s="54"/>
      <c r="AH473" s="54"/>
      <c r="AI473" s="4"/>
      <c r="AJ473" s="4"/>
      <c r="AK473" s="4"/>
      <c r="AL473" s="4"/>
      <c r="AM473" s="4"/>
      <c r="AN473" s="56"/>
      <c r="AO473" s="50"/>
      <c r="AP473" s="50"/>
      <c r="AQ473" s="50"/>
      <c r="AR473" s="4"/>
      <c r="AS473" s="4"/>
    </row>
    <row r="474" customFormat="false" ht="12.75" hidden="false" customHeight="true" outlineLevel="0" collapsed="false">
      <c r="A474" s="33"/>
      <c r="B474" s="34"/>
      <c r="C474" s="34"/>
      <c r="D474" s="35"/>
      <c r="E474" s="35"/>
      <c r="F474" s="35"/>
      <c r="G474" s="35"/>
      <c r="H474" s="35"/>
      <c r="I474" s="35"/>
      <c r="J474" s="36"/>
      <c r="K474" s="6"/>
      <c r="L474" s="5"/>
      <c r="M474" s="5"/>
      <c r="N474" s="37"/>
      <c r="O474" s="38"/>
      <c r="P474" s="39" t="n">
        <f aca="false">IFERROR(IF(OR(B474&amp;C474="PAU",B474&amp;C474="AIN"),VLOOKUP(B474&amp;C474&amp;G474,#REF!,8,0),VLOOKUP(B474&amp;G474,#REF!,8,0)),0)</f>
        <v>0</v>
      </c>
      <c r="Q474" s="39" t="n">
        <f aca="false">N474-P474</f>
        <v>0</v>
      </c>
      <c r="R474" s="40" t="str">
        <f aca="false">IF(Q474&gt;=0%,"AOP",IF(Q474&gt;=-2%,"GM",IF(Q474&gt;=-6%,"MD","VP")))</f>
        <v>AOP</v>
      </c>
      <c r="S474" s="41" t="n">
        <f aca="false">K474*M474*(N474-P474)</f>
        <v>0</v>
      </c>
      <c r="T474" s="42" t="e">
        <f aca="false">IF(I474="USD",S474,S474/#REF!)</f>
        <v>#VALUE!</v>
      </c>
      <c r="U474" s="5" t="e">
        <f aca="false">IF(I474="USD",M474,M474/#REF!)</f>
        <v>#VALUE!</v>
      </c>
      <c r="V474" s="4"/>
      <c r="W474" s="4"/>
      <c r="X474" s="4"/>
      <c r="Y474" s="4" t="str">
        <f aca="false">B474&amp;C474&amp;F474&amp;H474</f>
        <v/>
      </c>
      <c r="Z474" s="4" t="str">
        <f aca="false">IF(Y474='Input - Bookings'!Q1070,"OK","Check")</f>
        <v>OK</v>
      </c>
      <c r="AA474" s="4"/>
      <c r="AB474" s="50"/>
      <c r="AC474" s="50"/>
      <c r="AD474" s="4"/>
      <c r="AE474" s="4"/>
      <c r="AF474" s="4"/>
      <c r="AG474" s="54"/>
      <c r="AH474" s="54"/>
      <c r="AI474" s="4"/>
      <c r="AJ474" s="4"/>
      <c r="AK474" s="4"/>
      <c r="AL474" s="4"/>
      <c r="AM474" s="4"/>
      <c r="AN474" s="56"/>
      <c r="AO474" s="50"/>
      <c r="AP474" s="50"/>
      <c r="AQ474" s="50"/>
      <c r="AR474" s="4"/>
      <c r="AS474" s="4"/>
    </row>
    <row r="475" customFormat="false" ht="12.75" hidden="false" customHeight="true" outlineLevel="0" collapsed="false">
      <c r="A475" s="33"/>
      <c r="B475" s="34"/>
      <c r="C475" s="34"/>
      <c r="D475" s="35"/>
      <c r="E475" s="35"/>
      <c r="F475" s="35"/>
      <c r="G475" s="35"/>
      <c r="H475" s="35"/>
      <c r="I475" s="35"/>
      <c r="J475" s="36"/>
      <c r="K475" s="6"/>
      <c r="L475" s="5"/>
      <c r="M475" s="5"/>
      <c r="N475" s="37"/>
      <c r="O475" s="38"/>
      <c r="P475" s="39" t="n">
        <f aca="false">IFERROR(IF(OR(B475&amp;C475="PAU",B475&amp;C475="AIN"),VLOOKUP(B475&amp;C475&amp;G475,#REF!,8,0),VLOOKUP(B475&amp;G475,#REF!,8,0)),0)</f>
        <v>0</v>
      </c>
      <c r="Q475" s="39" t="n">
        <f aca="false">N475-P475</f>
        <v>0</v>
      </c>
      <c r="R475" s="40" t="str">
        <f aca="false">IF(Q475&gt;=0%,"AOP",IF(Q475&gt;=-2%,"GM",IF(Q475&gt;=-6%,"MD","VP")))</f>
        <v>AOP</v>
      </c>
      <c r="S475" s="41" t="n">
        <f aca="false">K475*M475*(N475-P475)</f>
        <v>0</v>
      </c>
      <c r="T475" s="42" t="e">
        <f aca="false">IF(I475="USD",S475,S475/#REF!)</f>
        <v>#VALUE!</v>
      </c>
      <c r="U475" s="5" t="e">
        <f aca="false">IF(I475="USD",M475,M475/#REF!)</f>
        <v>#VALUE!</v>
      </c>
      <c r="V475" s="4"/>
      <c r="W475" s="4"/>
      <c r="X475" s="4"/>
      <c r="Y475" s="4" t="str">
        <f aca="false">B475&amp;C475&amp;F475&amp;H475</f>
        <v/>
      </c>
      <c r="Z475" s="4" t="str">
        <f aca="false">IF(Y475='Input - Bookings'!Q1071,"OK","Check")</f>
        <v>OK</v>
      </c>
      <c r="AA475" s="4"/>
      <c r="AB475" s="50"/>
      <c r="AC475" s="50"/>
      <c r="AD475" s="4"/>
      <c r="AE475" s="4"/>
      <c r="AF475" s="4"/>
      <c r="AG475" s="54"/>
      <c r="AH475" s="54"/>
      <c r="AI475" s="4"/>
      <c r="AJ475" s="4"/>
      <c r="AK475" s="4"/>
      <c r="AL475" s="4"/>
      <c r="AM475" s="4"/>
      <c r="AN475" s="56"/>
      <c r="AO475" s="50"/>
      <c r="AP475" s="50"/>
      <c r="AQ475" s="50"/>
      <c r="AR475" s="4"/>
      <c r="AS475" s="4"/>
    </row>
    <row r="476" customFormat="false" ht="12.75" hidden="false" customHeight="true" outlineLevel="0" collapsed="false">
      <c r="A476" s="33"/>
      <c r="B476" s="34"/>
      <c r="C476" s="34"/>
      <c r="D476" s="35"/>
      <c r="E476" s="35"/>
      <c r="F476" s="35"/>
      <c r="G476" s="35"/>
      <c r="H476" s="35"/>
      <c r="I476" s="35"/>
      <c r="J476" s="36"/>
      <c r="K476" s="6"/>
      <c r="L476" s="5"/>
      <c r="M476" s="5"/>
      <c r="N476" s="37"/>
      <c r="O476" s="38"/>
      <c r="P476" s="39" t="n">
        <f aca="false">IFERROR(IF(OR(B476&amp;C476="PAU",B476&amp;C476="AIN"),VLOOKUP(B476&amp;C476&amp;G476,#REF!,8,0),VLOOKUP(B476&amp;G476,#REF!,8,0)),0)</f>
        <v>0</v>
      </c>
      <c r="Q476" s="39" t="n">
        <f aca="false">N476-P476</f>
        <v>0</v>
      </c>
      <c r="R476" s="40" t="str">
        <f aca="false">IF(Q476&gt;=0%,"AOP",IF(Q476&gt;=-2%,"GM",IF(Q476&gt;=-6%,"MD","VP")))</f>
        <v>AOP</v>
      </c>
      <c r="S476" s="41" t="n">
        <f aca="false">K476*M476*(N476-P476)</f>
        <v>0</v>
      </c>
      <c r="T476" s="42" t="e">
        <f aca="false">IF(I476="USD",S476,S476/#REF!)</f>
        <v>#VALUE!</v>
      </c>
      <c r="U476" s="5" t="e">
        <f aca="false">IF(I476="USD",M476,M476/#REF!)</f>
        <v>#VALUE!</v>
      </c>
      <c r="V476" s="4"/>
      <c r="W476" s="4"/>
      <c r="X476" s="4"/>
      <c r="Y476" s="4" t="str">
        <f aca="false">B476&amp;C476&amp;F476&amp;H476</f>
        <v/>
      </c>
      <c r="Z476" s="4" t="str">
        <f aca="false">IF(Y476='Input - Bookings'!Q1072,"OK","Check")</f>
        <v>OK</v>
      </c>
      <c r="AA476" s="4"/>
      <c r="AB476" s="50"/>
      <c r="AC476" s="50"/>
      <c r="AD476" s="4"/>
      <c r="AE476" s="4"/>
      <c r="AF476" s="4"/>
      <c r="AG476" s="54"/>
      <c r="AH476" s="54"/>
      <c r="AI476" s="4"/>
      <c r="AJ476" s="4"/>
      <c r="AK476" s="4"/>
      <c r="AL476" s="4"/>
      <c r="AM476" s="4"/>
      <c r="AN476" s="56"/>
      <c r="AO476" s="50"/>
      <c r="AP476" s="50"/>
      <c r="AQ476" s="50"/>
      <c r="AR476" s="4"/>
      <c r="AS476" s="4"/>
    </row>
    <row r="477" customFormat="false" ht="12.75" hidden="false" customHeight="true" outlineLevel="0" collapsed="false">
      <c r="A477" s="33"/>
      <c r="B477" s="34"/>
      <c r="C477" s="34"/>
      <c r="D477" s="35"/>
      <c r="E477" s="35"/>
      <c r="F477" s="35"/>
      <c r="G477" s="35"/>
      <c r="H477" s="35"/>
      <c r="I477" s="35"/>
      <c r="J477" s="36"/>
      <c r="K477" s="6"/>
      <c r="L477" s="5"/>
      <c r="M477" s="5"/>
      <c r="N477" s="37"/>
      <c r="O477" s="38"/>
      <c r="P477" s="39" t="n">
        <f aca="false">IFERROR(IF(OR(B477&amp;C477="PAU",B477&amp;C477="AIN"),VLOOKUP(B477&amp;C477&amp;G477,#REF!,8,0),VLOOKUP(B477&amp;G477,#REF!,8,0)),0)</f>
        <v>0</v>
      </c>
      <c r="Q477" s="39" t="n">
        <f aca="false">N477-P477</f>
        <v>0</v>
      </c>
      <c r="R477" s="40" t="str">
        <f aca="false">IF(Q477&gt;=0%,"AOP",IF(Q477&gt;=-2%,"GM",IF(Q477&gt;=-6%,"MD","VP")))</f>
        <v>AOP</v>
      </c>
      <c r="S477" s="41" t="n">
        <f aca="false">K477*M477*(N477-P477)</f>
        <v>0</v>
      </c>
      <c r="T477" s="42" t="e">
        <f aca="false">IF(I477="USD",S477,S477/#REF!)</f>
        <v>#VALUE!</v>
      </c>
      <c r="U477" s="5" t="e">
        <f aca="false">IF(I477="USD",M477,M477/#REF!)</f>
        <v>#VALUE!</v>
      </c>
      <c r="V477" s="4"/>
      <c r="W477" s="4"/>
      <c r="X477" s="4"/>
      <c r="Y477" s="4" t="str">
        <f aca="false">B477&amp;C477&amp;F477&amp;H477</f>
        <v/>
      </c>
      <c r="Z477" s="4" t="str">
        <f aca="false">IF(Y477='Input - Bookings'!Q1073,"OK","Check")</f>
        <v>OK</v>
      </c>
      <c r="AA477" s="4"/>
      <c r="AB477" s="50"/>
      <c r="AC477" s="50"/>
      <c r="AD477" s="4"/>
      <c r="AE477" s="4"/>
      <c r="AF477" s="4"/>
      <c r="AG477" s="54"/>
      <c r="AH477" s="54"/>
      <c r="AI477" s="4"/>
      <c r="AJ477" s="4"/>
      <c r="AK477" s="4"/>
      <c r="AL477" s="4"/>
      <c r="AM477" s="4"/>
      <c r="AN477" s="56"/>
      <c r="AO477" s="50"/>
      <c r="AP477" s="50"/>
      <c r="AQ477" s="50"/>
      <c r="AR477" s="4"/>
      <c r="AS477" s="4"/>
    </row>
    <row r="478" customFormat="false" ht="12.75" hidden="false" customHeight="true" outlineLevel="0" collapsed="false">
      <c r="A478" s="33"/>
      <c r="B478" s="34"/>
      <c r="C478" s="34"/>
      <c r="D478" s="35"/>
      <c r="E478" s="35"/>
      <c r="F478" s="35"/>
      <c r="G478" s="35"/>
      <c r="H478" s="35"/>
      <c r="I478" s="35"/>
      <c r="J478" s="36"/>
      <c r="K478" s="6"/>
      <c r="L478" s="5"/>
      <c r="M478" s="5"/>
      <c r="N478" s="37"/>
      <c r="O478" s="38"/>
      <c r="P478" s="39" t="n">
        <f aca="false">IFERROR(IF(OR(B478&amp;C478="PAU",B478&amp;C478="AIN"),VLOOKUP(B478&amp;C478&amp;G478,#REF!,8,0),VLOOKUP(B478&amp;G478,#REF!,8,0)),0)</f>
        <v>0</v>
      </c>
      <c r="Q478" s="39" t="n">
        <f aca="false">N478-P478</f>
        <v>0</v>
      </c>
      <c r="R478" s="40" t="str">
        <f aca="false">IF(Q478&gt;=0%,"AOP",IF(Q478&gt;=-2%,"GM",IF(Q478&gt;=-6%,"MD","VP")))</f>
        <v>AOP</v>
      </c>
      <c r="S478" s="41" t="n">
        <f aca="false">K478*M478*(N478-P478)</f>
        <v>0</v>
      </c>
      <c r="T478" s="42" t="e">
        <f aca="false">IF(I478="USD",S478,S478/#REF!)</f>
        <v>#VALUE!</v>
      </c>
      <c r="U478" s="5" t="e">
        <f aca="false">IF(I478="USD",M478,M478/#REF!)</f>
        <v>#VALUE!</v>
      </c>
      <c r="V478" s="4"/>
      <c r="W478" s="4"/>
      <c r="X478" s="4"/>
      <c r="Y478" s="4" t="str">
        <f aca="false">B478&amp;C478&amp;F478&amp;H478</f>
        <v/>
      </c>
      <c r="Z478" s="4" t="str">
        <f aca="false">IF(Y478='Input - Bookings'!Q1074,"OK","Check")</f>
        <v>OK</v>
      </c>
      <c r="AA478" s="4"/>
      <c r="AB478" s="50"/>
      <c r="AC478" s="50"/>
      <c r="AD478" s="4"/>
      <c r="AE478" s="4"/>
      <c r="AF478" s="4"/>
      <c r="AG478" s="54"/>
      <c r="AH478" s="54"/>
      <c r="AI478" s="4"/>
      <c r="AJ478" s="4"/>
      <c r="AK478" s="4"/>
      <c r="AL478" s="4"/>
      <c r="AM478" s="4"/>
      <c r="AN478" s="56"/>
      <c r="AO478" s="50"/>
      <c r="AP478" s="50"/>
      <c r="AQ478" s="50"/>
      <c r="AR478" s="4"/>
      <c r="AS478" s="4"/>
    </row>
    <row r="479" customFormat="false" ht="12.75" hidden="false" customHeight="true" outlineLevel="0" collapsed="false">
      <c r="A479" s="33"/>
      <c r="B479" s="34"/>
      <c r="C479" s="34"/>
      <c r="D479" s="35"/>
      <c r="E479" s="35"/>
      <c r="F479" s="35"/>
      <c r="G479" s="35"/>
      <c r="H479" s="35"/>
      <c r="I479" s="35"/>
      <c r="J479" s="36"/>
      <c r="K479" s="6"/>
      <c r="L479" s="5"/>
      <c r="M479" s="5"/>
      <c r="N479" s="37"/>
      <c r="O479" s="38"/>
      <c r="P479" s="39" t="n">
        <f aca="false">IFERROR(IF(OR(B479&amp;C479="PAU",B479&amp;C479="AIN"),VLOOKUP(B479&amp;C479&amp;G479,#REF!,8,0),VLOOKUP(B479&amp;G479,#REF!,8,0)),0)</f>
        <v>0</v>
      </c>
      <c r="Q479" s="39" t="n">
        <f aca="false">N479-P479</f>
        <v>0</v>
      </c>
      <c r="R479" s="40" t="str">
        <f aca="false">IF(Q479&gt;=0%,"AOP",IF(Q479&gt;=-2%,"GM",IF(Q479&gt;=-6%,"MD","VP")))</f>
        <v>AOP</v>
      </c>
      <c r="S479" s="41" t="n">
        <f aca="false">K479*M479*(N479-P479)</f>
        <v>0</v>
      </c>
      <c r="T479" s="42" t="e">
        <f aca="false">IF(I479="USD",S479,S479/#REF!)</f>
        <v>#VALUE!</v>
      </c>
      <c r="U479" s="5" t="e">
        <f aca="false">IF(I479="USD",M479,M479/#REF!)</f>
        <v>#VALUE!</v>
      </c>
      <c r="V479" s="4"/>
      <c r="W479" s="4"/>
      <c r="X479" s="4"/>
      <c r="Y479" s="4" t="str">
        <f aca="false">B479&amp;C479&amp;F479&amp;H479</f>
        <v/>
      </c>
      <c r="Z479" s="4" t="str">
        <f aca="false">IF(Y479='Input - Bookings'!Q1075,"OK","Check")</f>
        <v>OK</v>
      </c>
      <c r="AA479" s="4"/>
      <c r="AB479" s="50"/>
      <c r="AC479" s="50"/>
      <c r="AD479" s="4"/>
      <c r="AE479" s="4"/>
      <c r="AF479" s="4"/>
      <c r="AG479" s="54"/>
      <c r="AH479" s="54"/>
      <c r="AI479" s="4"/>
      <c r="AJ479" s="4"/>
      <c r="AK479" s="4"/>
      <c r="AL479" s="4"/>
      <c r="AM479" s="4"/>
      <c r="AN479" s="56"/>
      <c r="AO479" s="50"/>
      <c r="AP479" s="50"/>
      <c r="AQ479" s="50"/>
      <c r="AR479" s="4"/>
      <c r="AS479" s="4"/>
    </row>
    <row r="480" customFormat="false" ht="12.75" hidden="false" customHeight="true" outlineLevel="0" collapsed="false">
      <c r="A480" s="33"/>
      <c r="B480" s="34"/>
      <c r="C480" s="34"/>
      <c r="D480" s="35"/>
      <c r="E480" s="35"/>
      <c r="F480" s="35"/>
      <c r="G480" s="35"/>
      <c r="H480" s="35"/>
      <c r="I480" s="35"/>
      <c r="J480" s="36"/>
      <c r="K480" s="6"/>
      <c r="L480" s="5"/>
      <c r="M480" s="5"/>
      <c r="N480" s="37"/>
      <c r="O480" s="38"/>
      <c r="P480" s="39" t="n">
        <f aca="false">IFERROR(IF(OR(B480&amp;C480="PAU",B480&amp;C480="AIN"),VLOOKUP(B480&amp;C480&amp;G480,#REF!,8,0),VLOOKUP(B480&amp;G480,#REF!,8,0)),0)</f>
        <v>0</v>
      </c>
      <c r="Q480" s="39" t="n">
        <f aca="false">N480-P480</f>
        <v>0</v>
      </c>
      <c r="R480" s="40" t="str">
        <f aca="false">IF(Q480&gt;=0%,"AOP",IF(Q480&gt;=-2%,"GM",IF(Q480&gt;=-6%,"MD","VP")))</f>
        <v>AOP</v>
      </c>
      <c r="S480" s="41" t="n">
        <f aca="false">K480*M480*(N480-P480)</f>
        <v>0</v>
      </c>
      <c r="T480" s="42" t="e">
        <f aca="false">IF(I480="USD",S480,S480/#REF!)</f>
        <v>#VALUE!</v>
      </c>
      <c r="U480" s="5" t="e">
        <f aca="false">IF(I480="USD",M480,M480/#REF!)</f>
        <v>#VALUE!</v>
      </c>
      <c r="V480" s="4"/>
      <c r="W480" s="4"/>
      <c r="X480" s="4"/>
      <c r="Y480" s="4" t="str">
        <f aca="false">B480&amp;C480&amp;F480&amp;H480</f>
        <v/>
      </c>
      <c r="Z480" s="4" t="str">
        <f aca="false">IF(Y480='Input - Bookings'!Q1076,"OK","Check")</f>
        <v>OK</v>
      </c>
      <c r="AA480" s="4"/>
      <c r="AB480" s="50"/>
      <c r="AC480" s="50"/>
      <c r="AD480" s="4"/>
      <c r="AE480" s="4"/>
      <c r="AF480" s="4"/>
      <c r="AG480" s="54"/>
      <c r="AH480" s="54"/>
      <c r="AI480" s="4"/>
      <c r="AJ480" s="4"/>
      <c r="AK480" s="4"/>
      <c r="AL480" s="4"/>
      <c r="AM480" s="4"/>
      <c r="AN480" s="56"/>
      <c r="AO480" s="50"/>
      <c r="AP480" s="50"/>
      <c r="AQ480" s="50"/>
      <c r="AR480" s="4"/>
      <c r="AS480" s="4"/>
    </row>
    <row r="481" customFormat="false" ht="12.75" hidden="false" customHeight="true" outlineLevel="0" collapsed="false">
      <c r="A481" s="33"/>
      <c r="B481" s="34"/>
      <c r="C481" s="34"/>
      <c r="D481" s="35"/>
      <c r="E481" s="35"/>
      <c r="F481" s="35"/>
      <c r="G481" s="35"/>
      <c r="H481" s="35"/>
      <c r="I481" s="35"/>
      <c r="J481" s="36"/>
      <c r="K481" s="6"/>
      <c r="L481" s="5"/>
      <c r="M481" s="5"/>
      <c r="N481" s="37"/>
      <c r="O481" s="38"/>
      <c r="P481" s="39" t="n">
        <f aca="false">IFERROR(IF(OR(B481&amp;C481="PAU",B481&amp;C481="AIN"),VLOOKUP(B481&amp;C481&amp;G481,#REF!,8,0),VLOOKUP(B481&amp;G481,#REF!,8,0)),0)</f>
        <v>0</v>
      </c>
      <c r="Q481" s="39" t="n">
        <f aca="false">N481-P481</f>
        <v>0</v>
      </c>
      <c r="R481" s="40" t="str">
        <f aca="false">IF(Q481&gt;=0%,"AOP",IF(Q481&gt;=-2%,"GM",IF(Q481&gt;=-6%,"MD","VP")))</f>
        <v>AOP</v>
      </c>
      <c r="S481" s="41" t="n">
        <f aca="false">K481*M481*(N481-P481)</f>
        <v>0</v>
      </c>
      <c r="T481" s="42" t="e">
        <f aca="false">IF(I481="USD",S481,S481/#REF!)</f>
        <v>#VALUE!</v>
      </c>
      <c r="U481" s="5" t="e">
        <f aca="false">IF(I481="USD",M481,M481/#REF!)</f>
        <v>#VALUE!</v>
      </c>
      <c r="V481" s="4"/>
      <c r="W481" s="4"/>
      <c r="X481" s="4"/>
      <c r="Y481" s="4" t="str">
        <f aca="false">B481&amp;C481&amp;F481&amp;H481</f>
        <v/>
      </c>
      <c r="Z481" s="4" t="str">
        <f aca="false">IF(Y481='Input - Bookings'!Q1077,"OK","Check")</f>
        <v>OK</v>
      </c>
      <c r="AA481" s="4"/>
      <c r="AB481" s="50"/>
      <c r="AC481" s="50"/>
      <c r="AD481" s="4"/>
      <c r="AE481" s="4"/>
      <c r="AF481" s="4"/>
      <c r="AG481" s="54"/>
      <c r="AH481" s="54"/>
      <c r="AI481" s="4"/>
      <c r="AJ481" s="4"/>
      <c r="AK481" s="4"/>
      <c r="AL481" s="4"/>
      <c r="AM481" s="4"/>
      <c r="AN481" s="56"/>
      <c r="AO481" s="50"/>
      <c r="AP481" s="50"/>
      <c r="AQ481" s="50"/>
      <c r="AR481" s="4"/>
      <c r="AS481" s="4"/>
    </row>
    <row r="482" customFormat="false" ht="12.75" hidden="false" customHeight="true" outlineLevel="0" collapsed="false">
      <c r="A482" s="33"/>
      <c r="B482" s="34"/>
      <c r="C482" s="34"/>
      <c r="D482" s="35"/>
      <c r="E482" s="35"/>
      <c r="F482" s="35"/>
      <c r="G482" s="35"/>
      <c r="H482" s="35"/>
      <c r="I482" s="35"/>
      <c r="J482" s="36"/>
      <c r="K482" s="6"/>
      <c r="L482" s="5"/>
      <c r="M482" s="5"/>
      <c r="N482" s="37"/>
      <c r="O482" s="38"/>
      <c r="P482" s="39" t="n">
        <f aca="false">IFERROR(IF(OR(B482&amp;C482="PAU",B482&amp;C482="AIN"),VLOOKUP(B482&amp;C482&amp;G482,#REF!,8,0),VLOOKUP(B482&amp;G482,#REF!,8,0)),0)</f>
        <v>0</v>
      </c>
      <c r="Q482" s="39" t="n">
        <f aca="false">N482-P482</f>
        <v>0</v>
      </c>
      <c r="R482" s="40" t="str">
        <f aca="false">IF(Q482&gt;=0%,"AOP",IF(Q482&gt;=-2%,"GM",IF(Q482&gt;=-6%,"MD","VP")))</f>
        <v>AOP</v>
      </c>
      <c r="S482" s="41" t="n">
        <f aca="false">K482*M482*(N482-P482)</f>
        <v>0</v>
      </c>
      <c r="T482" s="42" t="e">
        <f aca="false">IF(I482="USD",S482,S482/#REF!)</f>
        <v>#VALUE!</v>
      </c>
      <c r="U482" s="5" t="e">
        <f aca="false">IF(I482="USD",M482,M482/#REF!)</f>
        <v>#VALUE!</v>
      </c>
      <c r="V482" s="4"/>
      <c r="W482" s="4"/>
      <c r="X482" s="4"/>
      <c r="Y482" s="4" t="str">
        <f aca="false">B482&amp;C482&amp;F482&amp;H482</f>
        <v/>
      </c>
      <c r="Z482" s="4" t="str">
        <f aca="false">IF(Y482='Input - Bookings'!Q1078,"OK","Check")</f>
        <v>OK</v>
      </c>
      <c r="AA482" s="4"/>
      <c r="AB482" s="50"/>
      <c r="AC482" s="50"/>
      <c r="AD482" s="4"/>
      <c r="AE482" s="4"/>
      <c r="AF482" s="4"/>
      <c r="AG482" s="54"/>
      <c r="AH482" s="54"/>
      <c r="AI482" s="4"/>
      <c r="AJ482" s="4"/>
      <c r="AK482" s="4"/>
      <c r="AL482" s="4"/>
      <c r="AM482" s="4"/>
      <c r="AN482" s="56"/>
      <c r="AO482" s="50"/>
      <c r="AP482" s="50"/>
      <c r="AQ482" s="50"/>
      <c r="AR482" s="4"/>
      <c r="AS482" s="4"/>
    </row>
    <row r="483" customFormat="false" ht="12.75" hidden="false" customHeight="true" outlineLevel="0" collapsed="false">
      <c r="A483" s="33"/>
      <c r="B483" s="34"/>
      <c r="C483" s="34"/>
      <c r="D483" s="35"/>
      <c r="E483" s="35"/>
      <c r="F483" s="35"/>
      <c r="G483" s="35"/>
      <c r="H483" s="35"/>
      <c r="I483" s="35"/>
      <c r="J483" s="36"/>
      <c r="K483" s="6"/>
      <c r="L483" s="5"/>
      <c r="M483" s="5"/>
      <c r="N483" s="37"/>
      <c r="O483" s="38"/>
      <c r="P483" s="39" t="n">
        <f aca="false">IFERROR(IF(OR(B483&amp;C483="PAU",B483&amp;C483="AIN"),VLOOKUP(B483&amp;C483&amp;G483,#REF!,8,0),VLOOKUP(B483&amp;G483,#REF!,8,0)),0)</f>
        <v>0</v>
      </c>
      <c r="Q483" s="39" t="n">
        <f aca="false">N483-P483</f>
        <v>0</v>
      </c>
      <c r="R483" s="40" t="str">
        <f aca="false">IF(Q483&gt;=0%,"AOP",IF(Q483&gt;=-2%,"GM",IF(Q483&gt;=-6%,"MD","VP")))</f>
        <v>AOP</v>
      </c>
      <c r="S483" s="41" t="n">
        <f aca="false">K483*M483*(N483-P483)</f>
        <v>0</v>
      </c>
      <c r="T483" s="42" t="e">
        <f aca="false">IF(I483="USD",S483,S483/#REF!)</f>
        <v>#VALUE!</v>
      </c>
      <c r="U483" s="5" t="e">
        <f aca="false">IF(I483="USD",M483,M483/#REF!)</f>
        <v>#VALUE!</v>
      </c>
      <c r="V483" s="4"/>
      <c r="W483" s="4"/>
      <c r="X483" s="4"/>
      <c r="Y483" s="4" t="str">
        <f aca="false">B483&amp;C483&amp;F483&amp;H483</f>
        <v/>
      </c>
      <c r="Z483" s="4" t="str">
        <f aca="false">IF(Y483='Input - Bookings'!Q1079,"OK","Check")</f>
        <v>OK</v>
      </c>
      <c r="AA483" s="4"/>
      <c r="AB483" s="50"/>
      <c r="AC483" s="50"/>
      <c r="AD483" s="4"/>
      <c r="AE483" s="4"/>
      <c r="AF483" s="4"/>
      <c r="AG483" s="54"/>
      <c r="AH483" s="54"/>
      <c r="AI483" s="4"/>
      <c r="AJ483" s="4"/>
      <c r="AK483" s="4"/>
      <c r="AL483" s="4"/>
      <c r="AM483" s="4"/>
      <c r="AN483" s="56"/>
      <c r="AO483" s="50"/>
      <c r="AP483" s="50"/>
      <c r="AQ483" s="50"/>
      <c r="AR483" s="4"/>
      <c r="AS483" s="4"/>
    </row>
    <row r="484" customFormat="false" ht="12.75" hidden="false" customHeight="true" outlineLevel="0" collapsed="false">
      <c r="A484" s="33"/>
      <c r="B484" s="34"/>
      <c r="C484" s="34"/>
      <c r="D484" s="35"/>
      <c r="E484" s="35"/>
      <c r="F484" s="35"/>
      <c r="G484" s="35"/>
      <c r="H484" s="35"/>
      <c r="I484" s="35"/>
      <c r="J484" s="36"/>
      <c r="K484" s="6"/>
      <c r="L484" s="5"/>
      <c r="M484" s="5"/>
      <c r="N484" s="37"/>
      <c r="O484" s="38"/>
      <c r="P484" s="39" t="n">
        <f aca="false">IFERROR(IF(OR(B484&amp;C484="PAU",B484&amp;C484="AIN"),VLOOKUP(B484&amp;C484&amp;G484,#REF!,8,0),VLOOKUP(B484&amp;G484,#REF!,8,0)),0)</f>
        <v>0</v>
      </c>
      <c r="Q484" s="39" t="n">
        <f aca="false">N484-P484</f>
        <v>0</v>
      </c>
      <c r="R484" s="40" t="str">
        <f aca="false">IF(Q484&gt;=0%,"AOP",IF(Q484&gt;=-2%,"GM",IF(Q484&gt;=-6%,"MD","VP")))</f>
        <v>AOP</v>
      </c>
      <c r="S484" s="41" t="n">
        <f aca="false">K484*M484*(N484-P484)</f>
        <v>0</v>
      </c>
      <c r="T484" s="42" t="e">
        <f aca="false">IF(I484="USD",S484,S484/#REF!)</f>
        <v>#VALUE!</v>
      </c>
      <c r="U484" s="5" t="e">
        <f aca="false">IF(I484="USD",M484,M484/#REF!)</f>
        <v>#VALUE!</v>
      </c>
      <c r="V484" s="4"/>
      <c r="W484" s="4"/>
      <c r="X484" s="4"/>
      <c r="Y484" s="4" t="str">
        <f aca="false">B484&amp;C484&amp;F484&amp;H484</f>
        <v/>
      </c>
      <c r="Z484" s="4" t="str">
        <f aca="false">IF(Y484='Input - Bookings'!Q1080,"OK","Check")</f>
        <v>OK</v>
      </c>
      <c r="AA484" s="4"/>
      <c r="AB484" s="50"/>
      <c r="AC484" s="50"/>
      <c r="AD484" s="4"/>
      <c r="AE484" s="4"/>
      <c r="AF484" s="4"/>
      <c r="AG484" s="54"/>
      <c r="AH484" s="54"/>
      <c r="AI484" s="4"/>
      <c r="AJ484" s="4"/>
      <c r="AK484" s="4"/>
      <c r="AL484" s="4"/>
      <c r="AM484" s="4"/>
      <c r="AN484" s="56"/>
      <c r="AO484" s="50"/>
      <c r="AP484" s="50"/>
      <c r="AQ484" s="50"/>
      <c r="AR484" s="4"/>
      <c r="AS484" s="4"/>
    </row>
    <row r="485" customFormat="false" ht="12.75" hidden="false" customHeight="true" outlineLevel="0" collapsed="false">
      <c r="A485" s="33"/>
      <c r="B485" s="34"/>
      <c r="C485" s="34"/>
      <c r="D485" s="35"/>
      <c r="E485" s="35"/>
      <c r="F485" s="35"/>
      <c r="G485" s="35"/>
      <c r="H485" s="35"/>
      <c r="I485" s="35"/>
      <c r="J485" s="36"/>
      <c r="K485" s="6"/>
      <c r="L485" s="5"/>
      <c r="M485" s="5"/>
      <c r="N485" s="37"/>
      <c r="O485" s="38"/>
      <c r="P485" s="39" t="n">
        <f aca="false">IFERROR(IF(OR(B485&amp;C485="PAU",B485&amp;C485="AIN"),VLOOKUP(B485&amp;C485&amp;G485,#REF!,8,0),VLOOKUP(B485&amp;G485,#REF!,8,0)),0)</f>
        <v>0</v>
      </c>
      <c r="Q485" s="39" t="n">
        <f aca="false">N485-P485</f>
        <v>0</v>
      </c>
      <c r="R485" s="40" t="str">
        <f aca="false">IF(Q485&gt;=0%,"AOP",IF(Q485&gt;=-2%,"GM",IF(Q485&gt;=-6%,"MD","VP")))</f>
        <v>AOP</v>
      </c>
      <c r="S485" s="41" t="n">
        <f aca="false">K485*M485*(N485-P485)</f>
        <v>0</v>
      </c>
      <c r="T485" s="42" t="e">
        <f aca="false">IF(I485="USD",S485,S485/#REF!)</f>
        <v>#VALUE!</v>
      </c>
      <c r="U485" s="5" t="e">
        <f aca="false">IF(I485="USD",M485,M485/#REF!)</f>
        <v>#VALUE!</v>
      </c>
      <c r="V485" s="4"/>
      <c r="W485" s="4"/>
      <c r="X485" s="4"/>
      <c r="Y485" s="4" t="str">
        <f aca="false">B485&amp;C485&amp;F485&amp;H485</f>
        <v/>
      </c>
      <c r="Z485" s="4" t="str">
        <f aca="false">IF(Y485='Input - Bookings'!Q1081,"OK","Check")</f>
        <v>OK</v>
      </c>
      <c r="AA485" s="4"/>
      <c r="AB485" s="50"/>
      <c r="AC485" s="50"/>
      <c r="AD485" s="4"/>
      <c r="AE485" s="4"/>
      <c r="AF485" s="4"/>
      <c r="AG485" s="54"/>
      <c r="AH485" s="54"/>
      <c r="AI485" s="4"/>
      <c r="AJ485" s="4"/>
      <c r="AK485" s="4"/>
      <c r="AL485" s="4"/>
      <c r="AM485" s="4"/>
      <c r="AN485" s="56"/>
      <c r="AO485" s="50"/>
      <c r="AP485" s="50"/>
      <c r="AQ485" s="50"/>
      <c r="AR485" s="4"/>
      <c r="AS485" s="4"/>
    </row>
    <row r="486" customFormat="false" ht="12.75" hidden="false" customHeight="true" outlineLevel="0" collapsed="false">
      <c r="A486" s="33"/>
      <c r="B486" s="34"/>
      <c r="C486" s="34"/>
      <c r="D486" s="35"/>
      <c r="E486" s="35"/>
      <c r="F486" s="35"/>
      <c r="G486" s="35"/>
      <c r="H486" s="35"/>
      <c r="I486" s="35"/>
      <c r="J486" s="36"/>
      <c r="K486" s="6"/>
      <c r="L486" s="5"/>
      <c r="M486" s="5"/>
      <c r="N486" s="37"/>
      <c r="O486" s="38"/>
      <c r="P486" s="39" t="n">
        <f aca="false">IFERROR(IF(OR(B486&amp;C486="PAU",B486&amp;C486="AIN"),VLOOKUP(B486&amp;C486&amp;G486,#REF!,8,0),VLOOKUP(B486&amp;G486,#REF!,8,0)),0)</f>
        <v>0</v>
      </c>
      <c r="Q486" s="39" t="n">
        <f aca="false">N486-P486</f>
        <v>0</v>
      </c>
      <c r="R486" s="40" t="str">
        <f aca="false">IF(Q486&gt;=0%,"AOP",IF(Q486&gt;=-2%,"GM",IF(Q486&gt;=-6%,"MD","VP")))</f>
        <v>AOP</v>
      </c>
      <c r="S486" s="41" t="n">
        <f aca="false">K486*M486*(N486-P486)</f>
        <v>0</v>
      </c>
      <c r="T486" s="42" t="e">
        <f aca="false">IF(I486="USD",S486,S486/#REF!)</f>
        <v>#VALUE!</v>
      </c>
      <c r="U486" s="5" t="e">
        <f aca="false">IF(I486="USD",M486,M486/#REF!)</f>
        <v>#VALUE!</v>
      </c>
      <c r="V486" s="4"/>
      <c r="W486" s="4"/>
      <c r="X486" s="4"/>
      <c r="Y486" s="4" t="str">
        <f aca="false">B486&amp;C486&amp;F486&amp;H486</f>
        <v/>
      </c>
      <c r="Z486" s="4" t="str">
        <f aca="false">IF(Y486='Input - Bookings'!Q1082,"OK","Check")</f>
        <v>OK</v>
      </c>
      <c r="AA486" s="4"/>
      <c r="AB486" s="50"/>
      <c r="AC486" s="50"/>
      <c r="AD486" s="4"/>
      <c r="AE486" s="4"/>
      <c r="AF486" s="4"/>
      <c r="AG486" s="54"/>
      <c r="AH486" s="54"/>
      <c r="AI486" s="4"/>
      <c r="AJ486" s="4"/>
      <c r="AK486" s="4"/>
      <c r="AL486" s="4"/>
      <c r="AM486" s="4"/>
      <c r="AN486" s="56"/>
      <c r="AO486" s="50"/>
      <c r="AP486" s="50"/>
      <c r="AQ486" s="50"/>
      <c r="AR486" s="4"/>
      <c r="AS486" s="4"/>
    </row>
    <row r="487" customFormat="false" ht="12.75" hidden="false" customHeight="true" outlineLevel="0" collapsed="false">
      <c r="A487" s="33"/>
      <c r="B487" s="34"/>
      <c r="C487" s="34"/>
      <c r="D487" s="35"/>
      <c r="E487" s="35"/>
      <c r="F487" s="35"/>
      <c r="G487" s="35"/>
      <c r="H487" s="35"/>
      <c r="I487" s="35"/>
      <c r="J487" s="36"/>
      <c r="K487" s="6"/>
      <c r="L487" s="5"/>
      <c r="M487" s="5"/>
      <c r="N487" s="37"/>
      <c r="O487" s="38"/>
      <c r="P487" s="39" t="n">
        <f aca="false">IFERROR(IF(OR(B487&amp;C487="PAU",B487&amp;C487="AIN"),VLOOKUP(B487&amp;C487&amp;G487,#REF!,8,0),VLOOKUP(B487&amp;G487,#REF!,8,0)),0)</f>
        <v>0</v>
      </c>
      <c r="Q487" s="39" t="n">
        <f aca="false">N487-P487</f>
        <v>0</v>
      </c>
      <c r="R487" s="40" t="str">
        <f aca="false">IF(Q487&gt;=0%,"AOP",IF(Q487&gt;=-2%,"GM",IF(Q487&gt;=-6%,"MD","VP")))</f>
        <v>AOP</v>
      </c>
      <c r="S487" s="41" t="n">
        <f aca="false">K487*M487*(N487-P487)</f>
        <v>0</v>
      </c>
      <c r="T487" s="42" t="e">
        <f aca="false">IF(I487="USD",S487,S487/#REF!)</f>
        <v>#VALUE!</v>
      </c>
      <c r="U487" s="5" t="e">
        <f aca="false">IF(I487="USD",M487,M487/#REF!)</f>
        <v>#VALUE!</v>
      </c>
      <c r="V487" s="4"/>
      <c r="W487" s="4"/>
      <c r="X487" s="4"/>
      <c r="Y487" s="4" t="str">
        <f aca="false">B487&amp;C487&amp;F487&amp;H487</f>
        <v/>
      </c>
      <c r="Z487" s="4" t="str">
        <f aca="false">IF(Y487='Input - Bookings'!Q1083,"OK","Check")</f>
        <v>OK</v>
      </c>
      <c r="AA487" s="4"/>
      <c r="AB487" s="50"/>
      <c r="AC487" s="50"/>
      <c r="AD487" s="4"/>
      <c r="AE487" s="4"/>
      <c r="AF487" s="4"/>
      <c r="AG487" s="54"/>
      <c r="AH487" s="54"/>
      <c r="AI487" s="4"/>
      <c r="AJ487" s="4"/>
      <c r="AK487" s="4"/>
      <c r="AL487" s="4"/>
      <c r="AM487" s="4"/>
      <c r="AN487" s="56"/>
      <c r="AO487" s="50"/>
      <c r="AP487" s="50"/>
      <c r="AQ487" s="50"/>
      <c r="AR487" s="4"/>
      <c r="AS487" s="4"/>
    </row>
    <row r="488" customFormat="false" ht="12.75" hidden="false" customHeight="true" outlineLevel="0" collapsed="false">
      <c r="A488" s="33"/>
      <c r="B488" s="34"/>
      <c r="C488" s="34"/>
      <c r="D488" s="35"/>
      <c r="E488" s="35"/>
      <c r="F488" s="35"/>
      <c r="G488" s="35"/>
      <c r="H488" s="35"/>
      <c r="I488" s="35"/>
      <c r="J488" s="36"/>
      <c r="K488" s="6"/>
      <c r="L488" s="5"/>
      <c r="M488" s="5"/>
      <c r="N488" s="37"/>
      <c r="O488" s="38"/>
      <c r="P488" s="39" t="n">
        <f aca="false">IFERROR(IF(OR(B488&amp;C488="PAU",B488&amp;C488="AIN"),VLOOKUP(B488&amp;C488&amp;G488,#REF!,8,0),VLOOKUP(B488&amp;G488,#REF!,8,0)),0)</f>
        <v>0</v>
      </c>
      <c r="Q488" s="39" t="n">
        <f aca="false">N488-P488</f>
        <v>0</v>
      </c>
      <c r="R488" s="40" t="str">
        <f aca="false">IF(Q488&gt;=0%,"AOP",IF(Q488&gt;=-2%,"GM",IF(Q488&gt;=-6%,"MD","VP")))</f>
        <v>AOP</v>
      </c>
      <c r="S488" s="41" t="n">
        <f aca="false">K488*M488*(N488-P488)</f>
        <v>0</v>
      </c>
      <c r="T488" s="42" t="e">
        <f aca="false">IF(I488="USD",S488,S488/#REF!)</f>
        <v>#VALUE!</v>
      </c>
      <c r="U488" s="5" t="e">
        <f aca="false">IF(I488="USD",M488,M488/#REF!)</f>
        <v>#VALUE!</v>
      </c>
      <c r="V488" s="4"/>
      <c r="W488" s="4"/>
      <c r="X488" s="4"/>
      <c r="Y488" s="4" t="str">
        <f aca="false">B488&amp;C488&amp;F488&amp;H488</f>
        <v/>
      </c>
      <c r="Z488" s="4" t="str">
        <f aca="false">IF(Y488='Input - Bookings'!Q1084,"OK","Check")</f>
        <v>OK</v>
      </c>
      <c r="AA488" s="4"/>
      <c r="AB488" s="50"/>
      <c r="AC488" s="50"/>
      <c r="AD488" s="4"/>
      <c r="AE488" s="4"/>
      <c r="AF488" s="4"/>
      <c r="AG488" s="54"/>
      <c r="AH488" s="54"/>
      <c r="AI488" s="4"/>
      <c r="AJ488" s="4"/>
      <c r="AK488" s="4"/>
      <c r="AL488" s="4"/>
      <c r="AM488" s="4"/>
      <c r="AN488" s="56"/>
      <c r="AO488" s="50"/>
      <c r="AP488" s="50"/>
      <c r="AQ488" s="50"/>
      <c r="AR488" s="4"/>
      <c r="AS488" s="4"/>
    </row>
    <row r="489" customFormat="false" ht="12.75" hidden="false" customHeight="true" outlineLevel="0" collapsed="false">
      <c r="A489" s="33"/>
      <c r="B489" s="34"/>
      <c r="C489" s="34"/>
      <c r="D489" s="35"/>
      <c r="E489" s="35"/>
      <c r="F489" s="35"/>
      <c r="G489" s="35"/>
      <c r="H489" s="35"/>
      <c r="I489" s="35"/>
      <c r="J489" s="36"/>
      <c r="K489" s="6"/>
      <c r="L489" s="5"/>
      <c r="M489" s="5"/>
      <c r="N489" s="37"/>
      <c r="O489" s="38"/>
      <c r="P489" s="39" t="n">
        <f aca="false">IFERROR(IF(OR(B489&amp;C489="PAU",B489&amp;C489="AIN"),VLOOKUP(B489&amp;C489&amp;G489,#REF!,8,0),VLOOKUP(B489&amp;G489,#REF!,8,0)),0)</f>
        <v>0</v>
      </c>
      <c r="Q489" s="39" t="n">
        <f aca="false">N489-P489</f>
        <v>0</v>
      </c>
      <c r="R489" s="40" t="str">
        <f aca="false">IF(Q489&gt;=0%,"AOP",IF(Q489&gt;=-2%,"GM",IF(Q489&gt;=-6%,"MD","VP")))</f>
        <v>AOP</v>
      </c>
      <c r="S489" s="41" t="n">
        <f aca="false">K489*M489*(N489-P489)</f>
        <v>0</v>
      </c>
      <c r="T489" s="42" t="e">
        <f aca="false">IF(I489="USD",S489,S489/#REF!)</f>
        <v>#VALUE!</v>
      </c>
      <c r="U489" s="5" t="e">
        <f aca="false">IF(I489="USD",M489,M489/#REF!)</f>
        <v>#VALUE!</v>
      </c>
      <c r="V489" s="4"/>
      <c r="W489" s="4"/>
      <c r="X489" s="4"/>
      <c r="Y489" s="4" t="str">
        <f aca="false">B489&amp;C489&amp;F489&amp;H489</f>
        <v/>
      </c>
      <c r="Z489" s="4" t="str">
        <f aca="false">IF(Y489='Input - Bookings'!Q1085,"OK","Check")</f>
        <v>OK</v>
      </c>
      <c r="AA489" s="4"/>
      <c r="AB489" s="50"/>
      <c r="AC489" s="50"/>
      <c r="AD489" s="4"/>
      <c r="AE489" s="4"/>
      <c r="AF489" s="4"/>
      <c r="AG489" s="54"/>
      <c r="AH489" s="54"/>
      <c r="AI489" s="4"/>
      <c r="AJ489" s="4"/>
      <c r="AK489" s="4"/>
      <c r="AL489" s="4"/>
      <c r="AM489" s="4"/>
      <c r="AN489" s="56"/>
      <c r="AO489" s="50"/>
      <c r="AP489" s="50"/>
      <c r="AQ489" s="50"/>
      <c r="AR489" s="4"/>
      <c r="AS489" s="4"/>
    </row>
    <row r="490" customFormat="false" ht="12.75" hidden="false" customHeight="true" outlineLevel="0" collapsed="false">
      <c r="A490" s="33"/>
      <c r="B490" s="34"/>
      <c r="C490" s="34"/>
      <c r="D490" s="35"/>
      <c r="E490" s="35"/>
      <c r="F490" s="35"/>
      <c r="G490" s="35"/>
      <c r="H490" s="35"/>
      <c r="I490" s="35"/>
      <c r="J490" s="36"/>
      <c r="K490" s="6"/>
      <c r="L490" s="5"/>
      <c r="M490" s="5"/>
      <c r="N490" s="37"/>
      <c r="O490" s="38"/>
      <c r="P490" s="39" t="n">
        <f aca="false">IFERROR(IF(OR(B490&amp;C490="PAU",B490&amp;C490="AIN"),VLOOKUP(B490&amp;C490&amp;G490,#REF!,8,0),VLOOKUP(B490&amp;G490,#REF!,8,0)),0)</f>
        <v>0</v>
      </c>
      <c r="Q490" s="39" t="n">
        <f aca="false">N490-P490</f>
        <v>0</v>
      </c>
      <c r="R490" s="40" t="str">
        <f aca="false">IF(Q490&gt;=0%,"AOP",IF(Q490&gt;=-2%,"GM",IF(Q490&gt;=-6%,"MD","VP")))</f>
        <v>AOP</v>
      </c>
      <c r="S490" s="41" t="n">
        <f aca="false">K490*M490*(N490-P490)</f>
        <v>0</v>
      </c>
      <c r="T490" s="42" t="e">
        <f aca="false">IF(I490="USD",S490,S490/#REF!)</f>
        <v>#VALUE!</v>
      </c>
      <c r="U490" s="5" t="e">
        <f aca="false">IF(I490="USD",M490,M490/#REF!)</f>
        <v>#VALUE!</v>
      </c>
      <c r="V490" s="4"/>
      <c r="W490" s="4"/>
      <c r="X490" s="4"/>
      <c r="Y490" s="4" t="str">
        <f aca="false">B490&amp;C490&amp;F490&amp;H490</f>
        <v/>
      </c>
      <c r="Z490" s="4" t="str">
        <f aca="false">IF(Y490='Input - Bookings'!Q1086,"OK","Check")</f>
        <v>OK</v>
      </c>
      <c r="AA490" s="4"/>
      <c r="AB490" s="50"/>
      <c r="AC490" s="50"/>
      <c r="AD490" s="4"/>
      <c r="AE490" s="4"/>
      <c r="AF490" s="4"/>
      <c r="AG490" s="54"/>
      <c r="AH490" s="54"/>
      <c r="AI490" s="4"/>
      <c r="AJ490" s="4"/>
      <c r="AK490" s="4"/>
      <c r="AL490" s="4"/>
      <c r="AM490" s="4"/>
      <c r="AN490" s="56"/>
      <c r="AO490" s="50"/>
      <c r="AP490" s="50"/>
      <c r="AQ490" s="50"/>
      <c r="AR490" s="4"/>
      <c r="AS490" s="4"/>
    </row>
    <row r="491" customFormat="false" ht="12.75" hidden="false" customHeight="true" outlineLevel="0" collapsed="false">
      <c r="A491" s="33"/>
      <c r="B491" s="34"/>
      <c r="C491" s="34"/>
      <c r="D491" s="35"/>
      <c r="E491" s="35"/>
      <c r="F491" s="35"/>
      <c r="G491" s="35"/>
      <c r="H491" s="35"/>
      <c r="I491" s="35"/>
      <c r="J491" s="36"/>
      <c r="K491" s="6"/>
      <c r="L491" s="5"/>
      <c r="M491" s="5"/>
      <c r="N491" s="37"/>
      <c r="O491" s="38"/>
      <c r="P491" s="39" t="n">
        <f aca="false">IFERROR(IF(OR(B491&amp;C491="PAU",B491&amp;C491="AIN"),VLOOKUP(B491&amp;C491&amp;G491,#REF!,8,0),VLOOKUP(B491&amp;G491,#REF!,8,0)),0)</f>
        <v>0</v>
      </c>
      <c r="Q491" s="39" t="n">
        <f aca="false">N491-P491</f>
        <v>0</v>
      </c>
      <c r="R491" s="40" t="str">
        <f aca="false">IF(Q491&gt;=0%,"AOP",IF(Q491&gt;=-2%,"GM",IF(Q491&gt;=-6%,"MD","VP")))</f>
        <v>AOP</v>
      </c>
      <c r="S491" s="41" t="n">
        <f aca="false">K491*M491*(N491-P491)</f>
        <v>0</v>
      </c>
      <c r="T491" s="42" t="e">
        <f aca="false">IF(I491="USD",S491,S491/#REF!)</f>
        <v>#VALUE!</v>
      </c>
      <c r="U491" s="5" t="e">
        <f aca="false">IF(I491="USD",M491,M491/#REF!)</f>
        <v>#VALUE!</v>
      </c>
      <c r="V491" s="4"/>
      <c r="W491" s="4"/>
      <c r="X491" s="4"/>
      <c r="Y491" s="4" t="str">
        <f aca="false">B491&amp;C491&amp;F491&amp;H491</f>
        <v/>
      </c>
      <c r="Z491" s="4" t="str">
        <f aca="false">IF(Y491='Input - Bookings'!Q1087,"OK","Check")</f>
        <v>OK</v>
      </c>
      <c r="AA491" s="4"/>
      <c r="AB491" s="50"/>
      <c r="AC491" s="50"/>
      <c r="AD491" s="4"/>
      <c r="AE491" s="4"/>
      <c r="AF491" s="4"/>
      <c r="AG491" s="54"/>
      <c r="AH491" s="54"/>
      <c r="AI491" s="4"/>
      <c r="AJ491" s="4"/>
      <c r="AK491" s="4"/>
      <c r="AL491" s="4"/>
      <c r="AM491" s="4"/>
      <c r="AN491" s="56"/>
      <c r="AO491" s="50"/>
      <c r="AP491" s="50"/>
      <c r="AQ491" s="50"/>
      <c r="AR491" s="4"/>
      <c r="AS491" s="4"/>
    </row>
    <row r="492" customFormat="false" ht="12.75" hidden="false" customHeight="true" outlineLevel="0" collapsed="false">
      <c r="A492" s="33"/>
      <c r="B492" s="34"/>
      <c r="C492" s="34"/>
      <c r="D492" s="35"/>
      <c r="E492" s="35"/>
      <c r="F492" s="35"/>
      <c r="G492" s="35"/>
      <c r="H492" s="35"/>
      <c r="I492" s="35"/>
      <c r="J492" s="36"/>
      <c r="K492" s="6"/>
      <c r="L492" s="5"/>
      <c r="M492" s="5"/>
      <c r="N492" s="37"/>
      <c r="O492" s="38"/>
      <c r="P492" s="39" t="n">
        <f aca="false">IFERROR(IF(OR(B492&amp;C492="PAU",B492&amp;C492="AIN"),VLOOKUP(B492&amp;C492&amp;G492,#REF!,8,0),VLOOKUP(B492&amp;G492,#REF!,8,0)),0)</f>
        <v>0</v>
      </c>
      <c r="Q492" s="39" t="n">
        <f aca="false">N492-P492</f>
        <v>0</v>
      </c>
      <c r="R492" s="40" t="str">
        <f aca="false">IF(Q492&gt;=0%,"AOP",IF(Q492&gt;=-2%,"GM",IF(Q492&gt;=-6%,"MD","VP")))</f>
        <v>AOP</v>
      </c>
      <c r="S492" s="41" t="n">
        <f aca="false">K492*M492*(N492-P492)</f>
        <v>0</v>
      </c>
      <c r="T492" s="42" t="e">
        <f aca="false">IF(I492="USD",S492,S492/#REF!)</f>
        <v>#VALUE!</v>
      </c>
      <c r="U492" s="5" t="e">
        <f aca="false">IF(I492="USD",M492,M492/#REF!)</f>
        <v>#VALUE!</v>
      </c>
      <c r="V492" s="4"/>
      <c r="W492" s="4"/>
      <c r="X492" s="4"/>
      <c r="Y492" s="4" t="str">
        <f aca="false">B492&amp;C492&amp;F492&amp;H492</f>
        <v/>
      </c>
      <c r="Z492" s="4" t="str">
        <f aca="false">IF(Y492='Input - Bookings'!Q1088,"OK","Check")</f>
        <v>OK</v>
      </c>
      <c r="AA492" s="4"/>
      <c r="AB492" s="50"/>
      <c r="AC492" s="50"/>
      <c r="AD492" s="4"/>
      <c r="AE492" s="4"/>
      <c r="AF492" s="4"/>
      <c r="AG492" s="54"/>
      <c r="AH492" s="54"/>
      <c r="AI492" s="4"/>
      <c r="AJ492" s="4"/>
      <c r="AK492" s="4"/>
      <c r="AL492" s="4"/>
      <c r="AM492" s="4"/>
      <c r="AN492" s="56"/>
      <c r="AO492" s="50"/>
      <c r="AP492" s="50"/>
      <c r="AQ492" s="50"/>
      <c r="AR492" s="4"/>
      <c r="AS492" s="4"/>
    </row>
    <row r="493" customFormat="false" ht="12.75" hidden="false" customHeight="true" outlineLevel="0" collapsed="false">
      <c r="A493" s="33"/>
      <c r="B493" s="34"/>
      <c r="C493" s="34"/>
      <c r="D493" s="35"/>
      <c r="E493" s="35"/>
      <c r="F493" s="35"/>
      <c r="G493" s="35"/>
      <c r="H493" s="35"/>
      <c r="I493" s="35"/>
      <c r="J493" s="36"/>
      <c r="K493" s="6"/>
      <c r="L493" s="5"/>
      <c r="M493" s="5"/>
      <c r="N493" s="37"/>
      <c r="O493" s="38"/>
      <c r="P493" s="39" t="n">
        <f aca="false">IFERROR(IF(OR(B493&amp;C493="PAU",B493&amp;C493="AIN"),VLOOKUP(B493&amp;C493&amp;G493,#REF!,8,0),VLOOKUP(B493&amp;G493,#REF!,8,0)),0)</f>
        <v>0</v>
      </c>
      <c r="Q493" s="39" t="n">
        <f aca="false">N493-P493</f>
        <v>0</v>
      </c>
      <c r="R493" s="40" t="str">
        <f aca="false">IF(Q493&gt;=0%,"AOP",IF(Q493&gt;=-2%,"GM",IF(Q493&gt;=-6%,"MD","VP")))</f>
        <v>AOP</v>
      </c>
      <c r="S493" s="41" t="n">
        <f aca="false">K493*M493*(N493-P493)</f>
        <v>0</v>
      </c>
      <c r="T493" s="42" t="e">
        <f aca="false">IF(I493="USD",S493,S493/#REF!)</f>
        <v>#VALUE!</v>
      </c>
      <c r="U493" s="5" t="e">
        <f aca="false">IF(I493="USD",M493,M493/#REF!)</f>
        <v>#VALUE!</v>
      </c>
      <c r="V493" s="4"/>
      <c r="W493" s="4"/>
      <c r="X493" s="4"/>
      <c r="Y493" s="4" t="str">
        <f aca="false">B493&amp;C493&amp;F493&amp;H493</f>
        <v/>
      </c>
      <c r="Z493" s="4" t="str">
        <f aca="false">IF(Y493='Input - Bookings'!Q1089,"OK","Check")</f>
        <v>OK</v>
      </c>
      <c r="AA493" s="4"/>
      <c r="AB493" s="50"/>
      <c r="AC493" s="50"/>
      <c r="AD493" s="4"/>
      <c r="AE493" s="4"/>
      <c r="AF493" s="4"/>
      <c r="AG493" s="54"/>
      <c r="AH493" s="54"/>
      <c r="AI493" s="4"/>
      <c r="AJ493" s="4"/>
      <c r="AK493" s="4"/>
      <c r="AL493" s="4"/>
      <c r="AM493" s="4"/>
      <c r="AN493" s="56"/>
      <c r="AO493" s="50"/>
      <c r="AP493" s="50"/>
      <c r="AQ493" s="50"/>
      <c r="AR493" s="4"/>
      <c r="AS493" s="4"/>
    </row>
    <row r="494" customFormat="false" ht="12.75" hidden="false" customHeight="true" outlineLevel="0" collapsed="false">
      <c r="A494" s="33"/>
      <c r="B494" s="34"/>
      <c r="C494" s="34"/>
      <c r="D494" s="35"/>
      <c r="E494" s="35"/>
      <c r="F494" s="35"/>
      <c r="G494" s="35"/>
      <c r="H494" s="35"/>
      <c r="I494" s="35"/>
      <c r="J494" s="36"/>
      <c r="K494" s="6"/>
      <c r="L494" s="5"/>
      <c r="M494" s="5"/>
      <c r="N494" s="37"/>
      <c r="O494" s="38"/>
      <c r="P494" s="39" t="n">
        <f aca="false">IFERROR(IF(OR(B494&amp;C494="PAU",B494&amp;C494="AIN"),VLOOKUP(B494&amp;C494&amp;G494,#REF!,8,0),VLOOKUP(B494&amp;G494,#REF!,8,0)),0)</f>
        <v>0</v>
      </c>
      <c r="Q494" s="39" t="n">
        <f aca="false">N494-P494</f>
        <v>0</v>
      </c>
      <c r="R494" s="40" t="str">
        <f aca="false">IF(Q494&gt;=0%,"AOP",IF(Q494&gt;=-2%,"GM",IF(Q494&gt;=-6%,"MD","VP")))</f>
        <v>AOP</v>
      </c>
      <c r="S494" s="41" t="n">
        <f aca="false">K494*M494*(N494-P494)</f>
        <v>0</v>
      </c>
      <c r="T494" s="42" t="e">
        <f aca="false">IF(I494="USD",S494,S494/#REF!)</f>
        <v>#VALUE!</v>
      </c>
      <c r="U494" s="5" t="e">
        <f aca="false">IF(I494="USD",M494,M494/#REF!)</f>
        <v>#VALUE!</v>
      </c>
      <c r="V494" s="4"/>
      <c r="W494" s="4"/>
      <c r="X494" s="4"/>
      <c r="Y494" s="4" t="str">
        <f aca="false">B494&amp;C494&amp;F494&amp;H494</f>
        <v/>
      </c>
      <c r="Z494" s="4" t="str">
        <f aca="false">IF(Y494='Input - Bookings'!Q1090,"OK","Check")</f>
        <v>OK</v>
      </c>
      <c r="AA494" s="4"/>
      <c r="AB494" s="50"/>
      <c r="AC494" s="50"/>
      <c r="AD494" s="4"/>
      <c r="AE494" s="4"/>
      <c r="AF494" s="4"/>
      <c r="AG494" s="54"/>
      <c r="AH494" s="54"/>
      <c r="AI494" s="4"/>
      <c r="AJ494" s="4"/>
      <c r="AK494" s="4"/>
      <c r="AL494" s="4"/>
      <c r="AM494" s="4"/>
      <c r="AN494" s="56"/>
      <c r="AO494" s="50"/>
      <c r="AP494" s="50"/>
      <c r="AQ494" s="50"/>
      <c r="AR494" s="4"/>
      <c r="AS494" s="4"/>
    </row>
    <row r="495" customFormat="false" ht="12.75" hidden="false" customHeight="true" outlineLevel="0" collapsed="false">
      <c r="A495" s="33"/>
      <c r="B495" s="34"/>
      <c r="C495" s="34"/>
      <c r="D495" s="35"/>
      <c r="E495" s="35"/>
      <c r="F495" s="35"/>
      <c r="G495" s="35"/>
      <c r="H495" s="35"/>
      <c r="I495" s="35"/>
      <c r="J495" s="36"/>
      <c r="K495" s="6"/>
      <c r="L495" s="5"/>
      <c r="M495" s="5"/>
      <c r="N495" s="37"/>
      <c r="O495" s="38"/>
      <c r="P495" s="39" t="n">
        <f aca="false">IFERROR(IF(OR(B495&amp;C495="PAU",B495&amp;C495="AIN"),VLOOKUP(B495&amp;C495&amp;G495,#REF!,8,0),VLOOKUP(B495&amp;G495,#REF!,8,0)),0)</f>
        <v>0</v>
      </c>
      <c r="Q495" s="39" t="n">
        <f aca="false">N495-P495</f>
        <v>0</v>
      </c>
      <c r="R495" s="40" t="str">
        <f aca="false">IF(Q495&gt;=0%,"AOP",IF(Q495&gt;=-2%,"GM",IF(Q495&gt;=-6%,"MD","VP")))</f>
        <v>AOP</v>
      </c>
      <c r="S495" s="41" t="n">
        <f aca="false">K495*M495*(N495-P495)</f>
        <v>0</v>
      </c>
      <c r="T495" s="42" t="e">
        <f aca="false">IF(I495="USD",S495,S495/#REF!)</f>
        <v>#VALUE!</v>
      </c>
      <c r="U495" s="5" t="e">
        <f aca="false">IF(I495="USD",M495,M495/#REF!)</f>
        <v>#VALUE!</v>
      </c>
      <c r="V495" s="4"/>
      <c r="W495" s="4"/>
      <c r="X495" s="4"/>
      <c r="Y495" s="4" t="str">
        <f aca="false">B495&amp;C495&amp;F495&amp;H495</f>
        <v/>
      </c>
      <c r="Z495" s="4" t="str">
        <f aca="false">IF(Y495='Input - Bookings'!Q1091,"OK","Check")</f>
        <v>OK</v>
      </c>
      <c r="AA495" s="4"/>
      <c r="AB495" s="50"/>
      <c r="AC495" s="50"/>
      <c r="AD495" s="4"/>
      <c r="AE495" s="4"/>
      <c r="AF495" s="4"/>
      <c r="AG495" s="54"/>
      <c r="AH495" s="54"/>
      <c r="AI495" s="4"/>
      <c r="AJ495" s="4"/>
      <c r="AK495" s="4"/>
      <c r="AL495" s="4"/>
      <c r="AM495" s="4"/>
      <c r="AN495" s="56"/>
      <c r="AO495" s="50"/>
      <c r="AP495" s="50"/>
      <c r="AQ495" s="50"/>
      <c r="AR495" s="4"/>
      <c r="AS495" s="4"/>
    </row>
    <row r="496" customFormat="false" ht="12.75" hidden="false" customHeight="true" outlineLevel="0" collapsed="false">
      <c r="A496" s="33"/>
      <c r="B496" s="34"/>
      <c r="C496" s="34"/>
      <c r="D496" s="35"/>
      <c r="E496" s="35"/>
      <c r="F496" s="35"/>
      <c r="G496" s="35"/>
      <c r="H496" s="35"/>
      <c r="I496" s="35"/>
      <c r="J496" s="36"/>
      <c r="K496" s="6"/>
      <c r="L496" s="5"/>
      <c r="M496" s="5"/>
      <c r="N496" s="37"/>
      <c r="O496" s="38"/>
      <c r="P496" s="39" t="n">
        <f aca="false">IFERROR(IF(OR(B496&amp;C496="PAU",B496&amp;C496="AIN"),VLOOKUP(B496&amp;C496&amp;G496,#REF!,8,0),VLOOKUP(B496&amp;G496,#REF!,8,0)),0)</f>
        <v>0</v>
      </c>
      <c r="Q496" s="39" t="n">
        <f aca="false">N496-P496</f>
        <v>0</v>
      </c>
      <c r="R496" s="40" t="str">
        <f aca="false">IF(Q496&gt;=0%,"AOP",IF(Q496&gt;=-2%,"GM",IF(Q496&gt;=-6%,"MD","VP")))</f>
        <v>AOP</v>
      </c>
      <c r="S496" s="41" t="n">
        <f aca="false">K496*M496*(N496-P496)</f>
        <v>0</v>
      </c>
      <c r="T496" s="42" t="e">
        <f aca="false">IF(I496="USD",S496,S496/#REF!)</f>
        <v>#VALUE!</v>
      </c>
      <c r="U496" s="5" t="e">
        <f aca="false">IF(I496="USD",M496,M496/#REF!)</f>
        <v>#VALUE!</v>
      </c>
      <c r="V496" s="4"/>
      <c r="W496" s="4"/>
      <c r="X496" s="4"/>
      <c r="Y496" s="4" t="str">
        <f aca="false">B496&amp;C496&amp;F496&amp;H496</f>
        <v/>
      </c>
      <c r="Z496" s="4" t="str">
        <f aca="false">IF(Y496='Input - Bookings'!Q1092,"OK","Check")</f>
        <v>OK</v>
      </c>
      <c r="AA496" s="4"/>
      <c r="AB496" s="50"/>
      <c r="AC496" s="50"/>
      <c r="AD496" s="4"/>
      <c r="AE496" s="4"/>
      <c r="AF496" s="4"/>
      <c r="AG496" s="54"/>
      <c r="AH496" s="54"/>
      <c r="AI496" s="4"/>
      <c r="AJ496" s="4"/>
      <c r="AK496" s="4"/>
      <c r="AL496" s="4"/>
      <c r="AM496" s="4"/>
      <c r="AN496" s="56"/>
      <c r="AO496" s="50"/>
      <c r="AP496" s="50"/>
      <c r="AQ496" s="50"/>
      <c r="AR496" s="4"/>
      <c r="AS496" s="4"/>
    </row>
    <row r="497" customFormat="false" ht="12.75" hidden="false" customHeight="true" outlineLevel="0" collapsed="false">
      <c r="A497" s="33"/>
      <c r="B497" s="34"/>
      <c r="C497" s="34"/>
      <c r="D497" s="35"/>
      <c r="E497" s="35"/>
      <c r="F497" s="35"/>
      <c r="G497" s="35"/>
      <c r="H497" s="35"/>
      <c r="I497" s="35"/>
      <c r="J497" s="36"/>
      <c r="K497" s="6"/>
      <c r="L497" s="5"/>
      <c r="M497" s="5"/>
      <c r="N497" s="37"/>
      <c r="O497" s="38"/>
      <c r="P497" s="39" t="n">
        <f aca="false">IFERROR(IF(OR(B497&amp;C497="PAU",B497&amp;C497="AIN"),VLOOKUP(B497&amp;C497&amp;G497,#REF!,8,0),VLOOKUP(B497&amp;G497,#REF!,8,0)),0)</f>
        <v>0</v>
      </c>
      <c r="Q497" s="39" t="n">
        <f aca="false">N497-P497</f>
        <v>0</v>
      </c>
      <c r="R497" s="40" t="str">
        <f aca="false">IF(Q497&gt;=0%,"AOP",IF(Q497&gt;=-2%,"GM",IF(Q497&gt;=-6%,"MD","VP")))</f>
        <v>AOP</v>
      </c>
      <c r="S497" s="41" t="n">
        <f aca="false">K497*M497*(N497-P497)</f>
        <v>0</v>
      </c>
      <c r="T497" s="42" t="e">
        <f aca="false">IF(I497="USD",S497,S497/#REF!)</f>
        <v>#VALUE!</v>
      </c>
      <c r="U497" s="5" t="e">
        <f aca="false">IF(I497="USD",M497,M497/#REF!)</f>
        <v>#VALUE!</v>
      </c>
      <c r="V497" s="4"/>
      <c r="W497" s="4"/>
      <c r="X497" s="4"/>
      <c r="Y497" s="4" t="str">
        <f aca="false">B497&amp;C497&amp;F497&amp;H497</f>
        <v/>
      </c>
      <c r="Z497" s="4" t="str">
        <f aca="false">IF(Y497='Input - Bookings'!Q1093,"OK","Check")</f>
        <v>OK</v>
      </c>
      <c r="AA497" s="4"/>
      <c r="AB497" s="50"/>
      <c r="AC497" s="50"/>
      <c r="AD497" s="4"/>
      <c r="AE497" s="4"/>
      <c r="AF497" s="4"/>
      <c r="AG497" s="54"/>
      <c r="AH497" s="54"/>
      <c r="AI497" s="4"/>
      <c r="AJ497" s="4"/>
      <c r="AK497" s="4"/>
      <c r="AL497" s="4"/>
      <c r="AM497" s="4"/>
      <c r="AN497" s="56"/>
      <c r="AO497" s="50"/>
      <c r="AP497" s="50"/>
      <c r="AQ497" s="50"/>
      <c r="AR497" s="4"/>
      <c r="AS497" s="4"/>
    </row>
    <row r="498" customFormat="false" ht="12.75" hidden="false" customHeight="true" outlineLevel="0" collapsed="false">
      <c r="A498" s="33"/>
      <c r="B498" s="34"/>
      <c r="C498" s="34"/>
      <c r="D498" s="35"/>
      <c r="E498" s="35"/>
      <c r="F498" s="35"/>
      <c r="G498" s="35"/>
      <c r="H498" s="35"/>
      <c r="I498" s="35"/>
      <c r="J498" s="36"/>
      <c r="K498" s="6"/>
      <c r="L498" s="5"/>
      <c r="M498" s="5"/>
      <c r="N498" s="37"/>
      <c r="O498" s="38"/>
      <c r="P498" s="39" t="n">
        <f aca="false">IFERROR(IF(OR(B498&amp;C498="PAU",B498&amp;C498="AIN"),VLOOKUP(B498&amp;C498&amp;G498,#REF!,8,0),VLOOKUP(B498&amp;G498,#REF!,8,0)),0)</f>
        <v>0</v>
      </c>
      <c r="Q498" s="39" t="n">
        <f aca="false">N498-P498</f>
        <v>0</v>
      </c>
      <c r="R498" s="40" t="str">
        <f aca="false">IF(Q498&gt;=0%,"AOP",IF(Q498&gt;=-2%,"GM",IF(Q498&gt;=-6%,"MD","VP")))</f>
        <v>AOP</v>
      </c>
      <c r="S498" s="41" t="n">
        <f aca="false">K498*M498*(N498-P498)</f>
        <v>0</v>
      </c>
      <c r="T498" s="42" t="e">
        <f aca="false">IF(I498="USD",S498,S498/#REF!)</f>
        <v>#VALUE!</v>
      </c>
      <c r="U498" s="5" t="e">
        <f aca="false">IF(I498="USD",M498,M498/#REF!)</f>
        <v>#VALUE!</v>
      </c>
      <c r="V498" s="4"/>
      <c r="W498" s="4"/>
      <c r="X498" s="4"/>
      <c r="Y498" s="4" t="str">
        <f aca="false">B498&amp;C498&amp;F498&amp;H498</f>
        <v/>
      </c>
      <c r="Z498" s="4" t="str">
        <f aca="false">IF(Y498='Input - Bookings'!Q1094,"OK","Check")</f>
        <v>OK</v>
      </c>
      <c r="AA498" s="4"/>
      <c r="AB498" s="50"/>
      <c r="AC498" s="50"/>
      <c r="AD498" s="4"/>
      <c r="AE498" s="4"/>
      <c r="AF498" s="4"/>
      <c r="AG498" s="54"/>
      <c r="AH498" s="54"/>
      <c r="AI498" s="4"/>
      <c r="AJ498" s="4"/>
      <c r="AK498" s="4"/>
      <c r="AL498" s="4"/>
      <c r="AM498" s="4"/>
      <c r="AN498" s="56"/>
      <c r="AO498" s="50"/>
      <c r="AP498" s="50"/>
      <c r="AQ498" s="50"/>
      <c r="AR498" s="4"/>
      <c r="AS498" s="4"/>
    </row>
    <row r="499" customFormat="false" ht="12.75" hidden="false" customHeight="true" outlineLevel="0" collapsed="false">
      <c r="A499" s="33"/>
      <c r="B499" s="34"/>
      <c r="C499" s="34"/>
      <c r="D499" s="35"/>
      <c r="E499" s="35"/>
      <c r="F499" s="35"/>
      <c r="G499" s="35"/>
      <c r="H499" s="35"/>
      <c r="I499" s="35"/>
      <c r="J499" s="36"/>
      <c r="K499" s="6"/>
      <c r="L499" s="5"/>
      <c r="M499" s="5"/>
      <c r="N499" s="37"/>
      <c r="O499" s="38"/>
      <c r="P499" s="39" t="n">
        <f aca="false">IFERROR(IF(OR(B499&amp;C499="PAU",B499&amp;C499="AIN"),VLOOKUP(B499&amp;C499&amp;G499,#REF!,8,0),VLOOKUP(B499&amp;G499,#REF!,8,0)),0)</f>
        <v>0</v>
      </c>
      <c r="Q499" s="39" t="n">
        <f aca="false">N499-P499</f>
        <v>0</v>
      </c>
      <c r="R499" s="40" t="str">
        <f aca="false">IF(Q499&gt;=0%,"AOP",IF(Q499&gt;=-2%,"GM",IF(Q499&gt;=-6%,"MD","VP")))</f>
        <v>AOP</v>
      </c>
      <c r="S499" s="41" t="n">
        <f aca="false">K499*M499*(N499-P499)</f>
        <v>0</v>
      </c>
      <c r="T499" s="42" t="e">
        <f aca="false">IF(I499="USD",S499,S499/#REF!)</f>
        <v>#VALUE!</v>
      </c>
      <c r="U499" s="5" t="e">
        <f aca="false">IF(I499="USD",M499,M499/#REF!)</f>
        <v>#VALUE!</v>
      </c>
      <c r="V499" s="4"/>
      <c r="W499" s="4"/>
      <c r="X499" s="4"/>
      <c r="Y499" s="4" t="str">
        <f aca="false">B499&amp;C499&amp;F499&amp;H499</f>
        <v/>
      </c>
      <c r="Z499" s="4" t="str">
        <f aca="false">IF(Y499='Input - Bookings'!Q1095,"OK","Check")</f>
        <v>OK</v>
      </c>
      <c r="AA499" s="4"/>
      <c r="AB499" s="50"/>
      <c r="AC499" s="50"/>
      <c r="AD499" s="4"/>
      <c r="AE499" s="4"/>
      <c r="AF499" s="4"/>
      <c r="AG499" s="54"/>
      <c r="AH499" s="54"/>
      <c r="AI499" s="4"/>
      <c r="AJ499" s="4"/>
      <c r="AK499" s="4"/>
      <c r="AL499" s="4"/>
      <c r="AM499" s="4"/>
      <c r="AN499" s="56"/>
      <c r="AO499" s="50"/>
      <c r="AP499" s="50"/>
      <c r="AQ499" s="50"/>
      <c r="AR499" s="4"/>
      <c r="AS499" s="4"/>
    </row>
    <row r="500" customFormat="false" ht="12.75" hidden="false" customHeight="true" outlineLevel="0" collapsed="false">
      <c r="A500" s="33"/>
      <c r="B500" s="34"/>
      <c r="C500" s="34"/>
      <c r="D500" s="35"/>
      <c r="E500" s="35"/>
      <c r="F500" s="35"/>
      <c r="G500" s="35"/>
      <c r="H500" s="35"/>
      <c r="I500" s="35"/>
      <c r="J500" s="36"/>
      <c r="K500" s="6"/>
      <c r="L500" s="5"/>
      <c r="M500" s="5"/>
      <c r="N500" s="37"/>
      <c r="O500" s="38"/>
      <c r="P500" s="39" t="n">
        <f aca="false">IFERROR(IF(OR(B500&amp;C500="PAU",B500&amp;C500="AIN"),VLOOKUP(B500&amp;C500&amp;G500,#REF!,8,0),VLOOKUP(B500&amp;G500,#REF!,8,0)),0)</f>
        <v>0</v>
      </c>
      <c r="Q500" s="39" t="n">
        <f aca="false">N500-P500</f>
        <v>0</v>
      </c>
      <c r="R500" s="40" t="str">
        <f aca="false">IF(Q500&gt;=0%,"AOP",IF(Q500&gt;=-2%,"GM",IF(Q500&gt;=-6%,"MD","VP")))</f>
        <v>AOP</v>
      </c>
      <c r="S500" s="41" t="n">
        <f aca="false">K500*M500*(N500-P500)</f>
        <v>0</v>
      </c>
      <c r="T500" s="42" t="e">
        <f aca="false">IF(I500="USD",S500,S500/#REF!)</f>
        <v>#VALUE!</v>
      </c>
      <c r="U500" s="5" t="e">
        <f aca="false">IF(I500="USD",M500,M500/#REF!)</f>
        <v>#VALUE!</v>
      </c>
      <c r="V500" s="4"/>
      <c r="W500" s="4"/>
      <c r="X500" s="4"/>
      <c r="Y500" s="4" t="str">
        <f aca="false">B500&amp;C500&amp;F500&amp;H500</f>
        <v/>
      </c>
      <c r="Z500" s="4" t="str">
        <f aca="false">IF(Y500='Input - Bookings'!Q1096,"OK","Check")</f>
        <v>OK</v>
      </c>
      <c r="AA500" s="4"/>
      <c r="AB500" s="50"/>
      <c r="AC500" s="50"/>
      <c r="AD500" s="4"/>
      <c r="AE500" s="4"/>
      <c r="AF500" s="4"/>
      <c r="AG500" s="54"/>
      <c r="AH500" s="54"/>
      <c r="AI500" s="4"/>
      <c r="AJ500" s="4"/>
      <c r="AK500" s="4"/>
      <c r="AL500" s="4"/>
      <c r="AM500" s="4"/>
      <c r="AN500" s="56"/>
      <c r="AO500" s="50"/>
      <c r="AP500" s="50"/>
      <c r="AQ500" s="50"/>
      <c r="AR500" s="4"/>
      <c r="AS500" s="4"/>
    </row>
    <row r="501" customFormat="false" ht="12.75" hidden="false" customHeight="true" outlineLevel="0" collapsed="false">
      <c r="A501" s="33"/>
      <c r="B501" s="34"/>
      <c r="C501" s="34"/>
      <c r="D501" s="35"/>
      <c r="E501" s="35"/>
      <c r="F501" s="35"/>
      <c r="G501" s="35"/>
      <c r="H501" s="35"/>
      <c r="I501" s="35"/>
      <c r="J501" s="36"/>
      <c r="K501" s="6"/>
      <c r="L501" s="5"/>
      <c r="M501" s="5"/>
      <c r="N501" s="37"/>
      <c r="O501" s="38"/>
      <c r="P501" s="39" t="n">
        <f aca="false">IFERROR(IF(OR(B501&amp;C501="PAU",B501&amp;C501="AIN"),VLOOKUP(B501&amp;C501&amp;G501,#REF!,8,0),VLOOKUP(B501&amp;G501,#REF!,8,0)),0)</f>
        <v>0</v>
      </c>
      <c r="Q501" s="39" t="n">
        <f aca="false">N501-P501</f>
        <v>0</v>
      </c>
      <c r="R501" s="40" t="str">
        <f aca="false">IF(Q501&gt;=0%,"AOP",IF(Q501&gt;=-2%,"GM",IF(Q501&gt;=-6%,"MD","VP")))</f>
        <v>AOP</v>
      </c>
      <c r="S501" s="41" t="n">
        <f aca="false">K501*M501*(N501-P501)</f>
        <v>0</v>
      </c>
      <c r="T501" s="42" t="e">
        <f aca="false">IF(I501="USD",S501,S501/#REF!)</f>
        <v>#VALUE!</v>
      </c>
      <c r="U501" s="5" t="e">
        <f aca="false">IF(I501="USD",M501,M501/#REF!)</f>
        <v>#VALUE!</v>
      </c>
      <c r="V501" s="4"/>
      <c r="W501" s="4"/>
      <c r="X501" s="4"/>
      <c r="Y501" s="4" t="str">
        <f aca="false">B501&amp;C501&amp;F501&amp;H501</f>
        <v/>
      </c>
      <c r="Z501" s="4" t="str">
        <f aca="false">IF(Y501='Input - Bookings'!Q1097,"OK","Check")</f>
        <v>OK</v>
      </c>
      <c r="AA501" s="4"/>
      <c r="AB501" s="50"/>
      <c r="AC501" s="50"/>
      <c r="AD501" s="4"/>
      <c r="AE501" s="4"/>
      <c r="AF501" s="4"/>
      <c r="AG501" s="54"/>
      <c r="AH501" s="54"/>
      <c r="AI501" s="4"/>
      <c r="AJ501" s="4"/>
      <c r="AK501" s="4"/>
      <c r="AL501" s="4"/>
      <c r="AM501" s="4"/>
      <c r="AN501" s="56"/>
      <c r="AO501" s="50"/>
      <c r="AP501" s="50"/>
      <c r="AQ501" s="50"/>
      <c r="AR501" s="4"/>
      <c r="AS501" s="4"/>
    </row>
    <row r="502" customFormat="false" ht="12.75" hidden="false" customHeight="true" outlineLevel="0" collapsed="false">
      <c r="A502" s="33"/>
      <c r="B502" s="34"/>
      <c r="C502" s="34"/>
      <c r="D502" s="35"/>
      <c r="E502" s="35"/>
      <c r="F502" s="35"/>
      <c r="G502" s="35"/>
      <c r="H502" s="35"/>
      <c r="I502" s="35"/>
      <c r="J502" s="36"/>
      <c r="K502" s="6"/>
      <c r="L502" s="5"/>
      <c r="M502" s="5"/>
      <c r="N502" s="37"/>
      <c r="O502" s="38"/>
      <c r="P502" s="39" t="n">
        <f aca="false">IFERROR(IF(OR(B502&amp;C502="PAU",B502&amp;C502="AIN"),VLOOKUP(B502&amp;C502&amp;G502,#REF!,8,0),VLOOKUP(B502&amp;G502,#REF!,8,0)),0)</f>
        <v>0</v>
      </c>
      <c r="Q502" s="39" t="n">
        <f aca="false">N502-P502</f>
        <v>0</v>
      </c>
      <c r="R502" s="40" t="str">
        <f aca="false">IF(Q502&gt;=0%,"AOP",IF(Q502&gt;=-2%,"GM",IF(Q502&gt;=-6%,"MD","VP")))</f>
        <v>AOP</v>
      </c>
      <c r="S502" s="41" t="n">
        <f aca="false">K502*M502*(N502-P502)</f>
        <v>0</v>
      </c>
      <c r="T502" s="42" t="e">
        <f aca="false">IF(I502="USD",S502,S502/#REF!)</f>
        <v>#VALUE!</v>
      </c>
      <c r="U502" s="5" t="e">
        <f aca="false">IF(I502="USD",M502,M502/#REF!)</f>
        <v>#VALUE!</v>
      </c>
      <c r="V502" s="4"/>
      <c r="W502" s="4"/>
      <c r="X502" s="4"/>
      <c r="Y502" s="4" t="str">
        <f aca="false">B502&amp;C502&amp;F502&amp;H502</f>
        <v/>
      </c>
      <c r="Z502" s="4" t="str">
        <f aca="false">IF(Y502='Input - Bookings'!Q1098,"OK","Check")</f>
        <v>OK</v>
      </c>
      <c r="AA502" s="4"/>
      <c r="AB502" s="50"/>
      <c r="AC502" s="50"/>
      <c r="AD502" s="4"/>
      <c r="AE502" s="4"/>
      <c r="AF502" s="4"/>
      <c r="AG502" s="54"/>
      <c r="AH502" s="54"/>
      <c r="AI502" s="4"/>
      <c r="AJ502" s="4"/>
      <c r="AK502" s="4"/>
      <c r="AL502" s="4"/>
      <c r="AM502" s="4"/>
      <c r="AN502" s="56"/>
      <c r="AO502" s="50"/>
      <c r="AP502" s="50"/>
      <c r="AQ502" s="50"/>
      <c r="AR502" s="4"/>
      <c r="AS502" s="4"/>
    </row>
    <row r="503" customFormat="false" ht="12.75" hidden="false" customHeight="true" outlineLevel="0" collapsed="false">
      <c r="A503" s="33"/>
      <c r="B503" s="34"/>
      <c r="C503" s="34"/>
      <c r="D503" s="35"/>
      <c r="E503" s="35"/>
      <c r="F503" s="35"/>
      <c r="G503" s="35"/>
      <c r="H503" s="35"/>
      <c r="I503" s="35"/>
      <c r="J503" s="36"/>
      <c r="K503" s="6"/>
      <c r="L503" s="5"/>
      <c r="M503" s="5"/>
      <c r="N503" s="37"/>
      <c r="O503" s="38"/>
      <c r="P503" s="39" t="n">
        <f aca="false">IFERROR(IF(OR(B503&amp;C503="PAU",B503&amp;C503="AIN"),VLOOKUP(B503&amp;C503&amp;G503,#REF!,8,0),VLOOKUP(B503&amp;G503,#REF!,8,0)),0)</f>
        <v>0</v>
      </c>
      <c r="Q503" s="39" t="n">
        <f aca="false">N503-P503</f>
        <v>0</v>
      </c>
      <c r="R503" s="40" t="str">
        <f aca="false">IF(Q503&gt;=0%,"AOP",IF(Q503&gt;=-2%,"GM",IF(Q503&gt;=-6%,"MD","VP")))</f>
        <v>AOP</v>
      </c>
      <c r="S503" s="41" t="n">
        <f aca="false">K503*M503*(N503-P503)</f>
        <v>0</v>
      </c>
      <c r="T503" s="42" t="e">
        <f aca="false">IF(I503="USD",S503,S503/#REF!)</f>
        <v>#VALUE!</v>
      </c>
      <c r="U503" s="5" t="e">
        <f aca="false">IF(I503="USD",M503,M503/#REF!)</f>
        <v>#VALUE!</v>
      </c>
      <c r="V503" s="4"/>
      <c r="W503" s="4"/>
      <c r="X503" s="4"/>
      <c r="Y503" s="4" t="str">
        <f aca="false">B503&amp;C503&amp;F503&amp;H503</f>
        <v/>
      </c>
      <c r="Z503" s="4" t="str">
        <f aca="false">IF(Y503='Input - Bookings'!Q1099,"OK","Check")</f>
        <v>OK</v>
      </c>
      <c r="AA503" s="4"/>
      <c r="AB503" s="50"/>
      <c r="AC503" s="50"/>
      <c r="AD503" s="4"/>
      <c r="AE503" s="4"/>
      <c r="AF503" s="4"/>
      <c r="AG503" s="54"/>
      <c r="AH503" s="54"/>
      <c r="AI503" s="4"/>
      <c r="AJ503" s="4"/>
      <c r="AK503" s="4"/>
      <c r="AL503" s="4"/>
      <c r="AM503" s="4"/>
      <c r="AN503" s="56"/>
      <c r="AO503" s="50"/>
      <c r="AP503" s="50"/>
      <c r="AQ503" s="50"/>
      <c r="AR503" s="4"/>
      <c r="AS503" s="4"/>
    </row>
    <row r="504" customFormat="false" ht="12.75" hidden="false" customHeight="true" outlineLevel="0" collapsed="false">
      <c r="A504" s="33"/>
      <c r="B504" s="34"/>
      <c r="C504" s="34"/>
      <c r="D504" s="35"/>
      <c r="E504" s="35"/>
      <c r="F504" s="35"/>
      <c r="G504" s="35"/>
      <c r="H504" s="35"/>
      <c r="I504" s="35"/>
      <c r="J504" s="36"/>
      <c r="K504" s="6"/>
      <c r="L504" s="5"/>
      <c r="M504" s="5"/>
      <c r="N504" s="37"/>
      <c r="O504" s="38"/>
      <c r="P504" s="39" t="n">
        <f aca="false">IFERROR(IF(OR(B504&amp;C504="PAU",B504&amp;C504="AIN"),VLOOKUP(B504&amp;C504&amp;G504,#REF!,8,0),VLOOKUP(B504&amp;G504,#REF!,8,0)),0)</f>
        <v>0</v>
      </c>
      <c r="Q504" s="39" t="n">
        <f aca="false">N504-P504</f>
        <v>0</v>
      </c>
      <c r="R504" s="40" t="str">
        <f aca="false">IF(Q504&gt;=0%,"AOP",IF(Q504&gt;=-2%,"GM",IF(Q504&gt;=-6%,"MD","VP")))</f>
        <v>AOP</v>
      </c>
      <c r="S504" s="41" t="n">
        <f aca="false">K504*M504*(N504-P504)</f>
        <v>0</v>
      </c>
      <c r="T504" s="42" t="e">
        <f aca="false">IF(I504="USD",S504,S504/#REF!)</f>
        <v>#VALUE!</v>
      </c>
      <c r="U504" s="5" t="e">
        <f aca="false">IF(I504="USD",M504,M504/#REF!)</f>
        <v>#VALUE!</v>
      </c>
      <c r="V504" s="4"/>
      <c r="W504" s="4"/>
      <c r="X504" s="4"/>
      <c r="Y504" s="4" t="str">
        <f aca="false">B504&amp;C504&amp;F504&amp;H504</f>
        <v/>
      </c>
      <c r="Z504" s="4" t="str">
        <f aca="false">IF(Y504='Input - Bookings'!Q1100,"OK","Check")</f>
        <v>OK</v>
      </c>
      <c r="AA504" s="4"/>
      <c r="AB504" s="50"/>
      <c r="AC504" s="50"/>
      <c r="AD504" s="4"/>
      <c r="AE504" s="4"/>
      <c r="AF504" s="4"/>
      <c r="AG504" s="54"/>
      <c r="AH504" s="54"/>
      <c r="AI504" s="4"/>
      <c r="AJ504" s="4"/>
      <c r="AK504" s="4"/>
      <c r="AL504" s="4"/>
      <c r="AM504" s="4"/>
      <c r="AN504" s="56"/>
      <c r="AO504" s="50"/>
      <c r="AP504" s="50"/>
      <c r="AQ504" s="50"/>
      <c r="AR504" s="4"/>
      <c r="AS504" s="4"/>
    </row>
    <row r="505" customFormat="false" ht="12.75" hidden="false" customHeight="true" outlineLevel="0" collapsed="false">
      <c r="A505" s="33"/>
      <c r="B505" s="34"/>
      <c r="C505" s="34"/>
      <c r="D505" s="35"/>
      <c r="E505" s="35"/>
      <c r="F505" s="35"/>
      <c r="G505" s="35"/>
      <c r="H505" s="35"/>
      <c r="I505" s="35"/>
      <c r="J505" s="36"/>
      <c r="K505" s="6"/>
      <c r="L505" s="5"/>
      <c r="M505" s="5"/>
      <c r="N505" s="37"/>
      <c r="O505" s="38"/>
      <c r="P505" s="39" t="n">
        <f aca="false">IFERROR(IF(OR(B505&amp;C505="PAU",B505&amp;C505="AIN"),VLOOKUP(B505&amp;C505&amp;G505,#REF!,8,0),VLOOKUP(B505&amp;G505,#REF!,8,0)),0)</f>
        <v>0</v>
      </c>
      <c r="Q505" s="39" t="n">
        <f aca="false">N505-P505</f>
        <v>0</v>
      </c>
      <c r="R505" s="40" t="str">
        <f aca="false">IF(Q505&gt;=0%,"AOP",IF(Q505&gt;=-2%,"GM",IF(Q505&gt;=-6%,"MD","VP")))</f>
        <v>AOP</v>
      </c>
      <c r="S505" s="41" t="n">
        <f aca="false">K505*M505*(N505-P505)</f>
        <v>0</v>
      </c>
      <c r="T505" s="42" t="e">
        <f aca="false">IF(I505="USD",S505,S505/#REF!)</f>
        <v>#VALUE!</v>
      </c>
      <c r="U505" s="5" t="e">
        <f aca="false">IF(I505="USD",M505,M505/#REF!)</f>
        <v>#VALUE!</v>
      </c>
      <c r="V505" s="4"/>
      <c r="W505" s="4"/>
      <c r="X505" s="4"/>
      <c r="Y505" s="4" t="str">
        <f aca="false">B505&amp;C505&amp;F505&amp;H505</f>
        <v/>
      </c>
      <c r="Z505" s="4" t="str">
        <f aca="false">IF(Y505='Input - Bookings'!Q1101,"OK","Check")</f>
        <v>OK</v>
      </c>
      <c r="AA505" s="4"/>
      <c r="AB505" s="50"/>
      <c r="AC505" s="50"/>
      <c r="AD505" s="4"/>
      <c r="AE505" s="4"/>
      <c r="AF505" s="4"/>
      <c r="AG505" s="54"/>
      <c r="AH505" s="54"/>
      <c r="AI505" s="4"/>
      <c r="AJ505" s="4"/>
      <c r="AK505" s="4"/>
      <c r="AL505" s="4"/>
      <c r="AM505" s="4"/>
      <c r="AN505" s="56"/>
      <c r="AO505" s="50"/>
      <c r="AP505" s="50"/>
      <c r="AQ505" s="50"/>
      <c r="AR505" s="4"/>
      <c r="AS505" s="4"/>
    </row>
    <row r="506" customFormat="false" ht="12.75" hidden="false" customHeight="true" outlineLevel="0" collapsed="false">
      <c r="A506" s="33"/>
      <c r="B506" s="34"/>
      <c r="C506" s="34"/>
      <c r="D506" s="35"/>
      <c r="E506" s="35"/>
      <c r="F506" s="35"/>
      <c r="G506" s="35"/>
      <c r="H506" s="35"/>
      <c r="I506" s="35"/>
      <c r="J506" s="36"/>
      <c r="K506" s="6"/>
      <c r="L506" s="5"/>
      <c r="M506" s="5"/>
      <c r="N506" s="37"/>
      <c r="O506" s="38"/>
      <c r="P506" s="39" t="n">
        <f aca="false">IFERROR(IF(OR(B506&amp;C506="PAU",B506&amp;C506="AIN"),VLOOKUP(B506&amp;C506&amp;G506,#REF!,8,0),VLOOKUP(B506&amp;G506,#REF!,8,0)),0)</f>
        <v>0</v>
      </c>
      <c r="Q506" s="39" t="n">
        <f aca="false">N506-P506</f>
        <v>0</v>
      </c>
      <c r="R506" s="40" t="str">
        <f aca="false">IF(Q506&gt;=0%,"AOP",IF(Q506&gt;=-2%,"GM",IF(Q506&gt;=-6%,"MD","VP")))</f>
        <v>AOP</v>
      </c>
      <c r="S506" s="41" t="n">
        <f aca="false">K506*M506*(N506-P506)</f>
        <v>0</v>
      </c>
      <c r="T506" s="42" t="e">
        <f aca="false">IF(I506="USD",S506,S506/#REF!)</f>
        <v>#VALUE!</v>
      </c>
      <c r="U506" s="5" t="e">
        <f aca="false">IF(I506="USD",M506,M506/#REF!)</f>
        <v>#VALUE!</v>
      </c>
      <c r="V506" s="4"/>
      <c r="W506" s="4"/>
      <c r="X506" s="4"/>
      <c r="Y506" s="4" t="str">
        <f aca="false">B506&amp;C506&amp;F506&amp;H506</f>
        <v/>
      </c>
      <c r="Z506" s="4" t="str">
        <f aca="false">IF(Y506='Input - Bookings'!Q1102,"OK","Check")</f>
        <v>OK</v>
      </c>
      <c r="AA506" s="4"/>
      <c r="AB506" s="50"/>
      <c r="AC506" s="50"/>
      <c r="AD506" s="4"/>
      <c r="AE506" s="4"/>
      <c r="AF506" s="4"/>
      <c r="AG506" s="54"/>
      <c r="AH506" s="54"/>
      <c r="AI506" s="4"/>
      <c r="AJ506" s="4"/>
      <c r="AK506" s="4"/>
      <c r="AL506" s="4"/>
      <c r="AM506" s="4"/>
      <c r="AN506" s="56"/>
      <c r="AO506" s="50"/>
      <c r="AP506" s="50"/>
      <c r="AQ506" s="50"/>
      <c r="AR506" s="4"/>
      <c r="AS506" s="4"/>
    </row>
    <row r="507" customFormat="false" ht="12.75" hidden="false" customHeight="true" outlineLevel="0" collapsed="false">
      <c r="A507" s="33"/>
      <c r="B507" s="34"/>
      <c r="C507" s="34"/>
      <c r="D507" s="35"/>
      <c r="E507" s="35"/>
      <c r="F507" s="35"/>
      <c r="G507" s="35"/>
      <c r="H507" s="35"/>
      <c r="I507" s="35"/>
      <c r="J507" s="36"/>
      <c r="K507" s="6"/>
      <c r="L507" s="5"/>
      <c r="M507" s="5"/>
      <c r="N507" s="37"/>
      <c r="O507" s="38"/>
      <c r="P507" s="39" t="n">
        <f aca="false">IFERROR(IF(OR(B507&amp;C507="PAU",B507&amp;C507="AIN"),VLOOKUP(B507&amp;C507&amp;G507,#REF!,8,0),VLOOKUP(B507&amp;G507,#REF!,8,0)),0)</f>
        <v>0</v>
      </c>
      <c r="Q507" s="39" t="n">
        <f aca="false">N507-P507</f>
        <v>0</v>
      </c>
      <c r="R507" s="40" t="str">
        <f aca="false">IF(Q507&gt;=0%,"AOP",IF(Q507&gt;=-2%,"GM",IF(Q507&gt;=-6%,"MD","VP")))</f>
        <v>AOP</v>
      </c>
      <c r="S507" s="41" t="n">
        <f aca="false">K507*M507*(N507-P507)</f>
        <v>0</v>
      </c>
      <c r="T507" s="42" t="e">
        <f aca="false">IF(I507="USD",S507,S507/#REF!)</f>
        <v>#VALUE!</v>
      </c>
      <c r="U507" s="5" t="e">
        <f aca="false">IF(I507="USD",M507,M507/#REF!)</f>
        <v>#VALUE!</v>
      </c>
      <c r="V507" s="4"/>
      <c r="W507" s="4"/>
      <c r="X507" s="4"/>
      <c r="Y507" s="4" t="str">
        <f aca="false">B507&amp;C507&amp;F507&amp;H507</f>
        <v/>
      </c>
      <c r="Z507" s="4" t="str">
        <f aca="false">IF(Y507='Input - Bookings'!Q1103,"OK","Check")</f>
        <v>OK</v>
      </c>
      <c r="AA507" s="4"/>
      <c r="AB507" s="50"/>
      <c r="AC507" s="50"/>
      <c r="AD507" s="4"/>
      <c r="AE507" s="4"/>
      <c r="AF507" s="4"/>
      <c r="AG507" s="54"/>
      <c r="AH507" s="54"/>
      <c r="AI507" s="4"/>
      <c r="AJ507" s="4"/>
      <c r="AK507" s="4"/>
      <c r="AL507" s="4"/>
      <c r="AM507" s="4"/>
      <c r="AN507" s="56"/>
      <c r="AO507" s="50"/>
      <c r="AP507" s="50"/>
      <c r="AQ507" s="50"/>
      <c r="AR507" s="4"/>
      <c r="AS507" s="4"/>
    </row>
    <row r="508" customFormat="false" ht="12.75" hidden="false" customHeight="true" outlineLevel="0" collapsed="false">
      <c r="A508" s="33"/>
      <c r="B508" s="34"/>
      <c r="C508" s="34"/>
      <c r="D508" s="35"/>
      <c r="E508" s="35"/>
      <c r="F508" s="35"/>
      <c r="G508" s="35"/>
      <c r="H508" s="35"/>
      <c r="I508" s="35"/>
      <c r="J508" s="36"/>
      <c r="K508" s="6"/>
      <c r="L508" s="5"/>
      <c r="M508" s="5"/>
      <c r="N508" s="37"/>
      <c r="O508" s="38"/>
      <c r="P508" s="39" t="n">
        <f aca="false">IFERROR(IF(OR(B508&amp;C508="PAU",B508&amp;C508="AIN"),VLOOKUP(B508&amp;C508&amp;G508,#REF!,8,0),VLOOKUP(B508&amp;G508,#REF!,8,0)),0)</f>
        <v>0</v>
      </c>
      <c r="Q508" s="39" t="n">
        <f aca="false">N508-P508</f>
        <v>0</v>
      </c>
      <c r="R508" s="40" t="str">
        <f aca="false">IF(Q508&gt;=0%,"AOP",IF(Q508&gt;=-2%,"GM",IF(Q508&gt;=-6%,"MD","VP")))</f>
        <v>AOP</v>
      </c>
      <c r="S508" s="41" t="n">
        <f aca="false">K508*M508*(N508-P508)</f>
        <v>0</v>
      </c>
      <c r="T508" s="42" t="e">
        <f aca="false">IF(I508="USD",S508,S508/#REF!)</f>
        <v>#VALUE!</v>
      </c>
      <c r="U508" s="5" t="e">
        <f aca="false">IF(I508="USD",M508,M508/#REF!)</f>
        <v>#VALUE!</v>
      </c>
      <c r="V508" s="4"/>
      <c r="W508" s="4"/>
      <c r="X508" s="4"/>
      <c r="Y508" s="4" t="str">
        <f aca="false">B508&amp;C508&amp;F508&amp;H508</f>
        <v/>
      </c>
      <c r="Z508" s="4" t="str">
        <f aca="false">IF(Y508='Input - Bookings'!Q1104,"OK","Check")</f>
        <v>OK</v>
      </c>
      <c r="AA508" s="4"/>
      <c r="AB508" s="50"/>
      <c r="AC508" s="50"/>
      <c r="AD508" s="4"/>
      <c r="AE508" s="4"/>
      <c r="AF508" s="4"/>
      <c r="AG508" s="54"/>
      <c r="AH508" s="54"/>
      <c r="AI508" s="4"/>
      <c r="AJ508" s="4"/>
      <c r="AK508" s="4"/>
      <c r="AL508" s="4"/>
      <c r="AM508" s="4"/>
      <c r="AN508" s="56"/>
      <c r="AO508" s="50"/>
      <c r="AP508" s="50"/>
      <c r="AQ508" s="50"/>
      <c r="AR508" s="4"/>
      <c r="AS508" s="4"/>
    </row>
    <row r="509" customFormat="false" ht="12.75" hidden="false" customHeight="true" outlineLevel="0" collapsed="false">
      <c r="A509" s="33"/>
      <c r="B509" s="34"/>
      <c r="C509" s="34"/>
      <c r="D509" s="35"/>
      <c r="E509" s="35"/>
      <c r="F509" s="35"/>
      <c r="G509" s="35"/>
      <c r="H509" s="35"/>
      <c r="I509" s="35"/>
      <c r="J509" s="36"/>
      <c r="K509" s="6"/>
      <c r="L509" s="5"/>
      <c r="M509" s="5"/>
      <c r="N509" s="37"/>
      <c r="O509" s="38"/>
      <c r="P509" s="39" t="n">
        <f aca="false">IFERROR(IF(OR(B509&amp;C509="PAU",B509&amp;C509="AIN"),VLOOKUP(B509&amp;C509&amp;G509,#REF!,8,0),VLOOKUP(B509&amp;G509,#REF!,8,0)),0)</f>
        <v>0</v>
      </c>
      <c r="Q509" s="39" t="n">
        <f aca="false">N509-P509</f>
        <v>0</v>
      </c>
      <c r="R509" s="40" t="str">
        <f aca="false">IF(Q509&gt;=0%,"AOP",IF(Q509&gt;=-2%,"GM",IF(Q509&gt;=-6%,"MD","VP")))</f>
        <v>AOP</v>
      </c>
      <c r="S509" s="41" t="n">
        <f aca="false">K509*M509*(N509-P509)</f>
        <v>0</v>
      </c>
      <c r="T509" s="42" t="e">
        <f aca="false">IF(I509="USD",S509,S509/#REF!)</f>
        <v>#VALUE!</v>
      </c>
      <c r="U509" s="5" t="e">
        <f aca="false">IF(I509="USD",M509,M509/#REF!)</f>
        <v>#VALUE!</v>
      </c>
      <c r="V509" s="4"/>
      <c r="W509" s="4"/>
      <c r="X509" s="4"/>
      <c r="Y509" s="4" t="str">
        <f aca="false">B509&amp;C509&amp;F509&amp;H509</f>
        <v/>
      </c>
      <c r="Z509" s="4" t="str">
        <f aca="false">IF(Y509='Input - Bookings'!Q1105,"OK","Check")</f>
        <v>OK</v>
      </c>
      <c r="AA509" s="4"/>
      <c r="AB509" s="50"/>
      <c r="AC509" s="50"/>
      <c r="AD509" s="4"/>
      <c r="AE509" s="4"/>
      <c r="AF509" s="4"/>
      <c r="AG509" s="54"/>
      <c r="AH509" s="54"/>
      <c r="AI509" s="4"/>
      <c r="AJ509" s="4"/>
      <c r="AK509" s="4"/>
      <c r="AL509" s="4"/>
      <c r="AM509" s="4"/>
      <c r="AN509" s="56"/>
      <c r="AO509" s="50"/>
      <c r="AP509" s="50"/>
      <c r="AQ509" s="50"/>
      <c r="AR509" s="4"/>
      <c r="AS509" s="4"/>
    </row>
    <row r="510" customFormat="false" ht="12.75" hidden="false" customHeight="true" outlineLevel="0" collapsed="false">
      <c r="A510" s="33"/>
      <c r="B510" s="34"/>
      <c r="C510" s="34"/>
      <c r="D510" s="35"/>
      <c r="E510" s="35"/>
      <c r="F510" s="35"/>
      <c r="G510" s="35"/>
      <c r="H510" s="35"/>
      <c r="I510" s="35"/>
      <c r="J510" s="36"/>
      <c r="K510" s="6"/>
      <c r="L510" s="5"/>
      <c r="M510" s="5"/>
      <c r="N510" s="37"/>
      <c r="O510" s="38"/>
      <c r="P510" s="39" t="n">
        <f aca="false">IFERROR(IF(OR(B510&amp;C510="PAU",B510&amp;C510="AIN"),VLOOKUP(B510&amp;C510&amp;G510,#REF!,8,0),VLOOKUP(B510&amp;G510,#REF!,8,0)),0)</f>
        <v>0</v>
      </c>
      <c r="Q510" s="39" t="n">
        <f aca="false">N510-P510</f>
        <v>0</v>
      </c>
      <c r="R510" s="40" t="str">
        <f aca="false">IF(Q510&gt;=0%,"AOP",IF(Q510&gt;=-2%,"GM",IF(Q510&gt;=-6%,"MD","VP")))</f>
        <v>AOP</v>
      </c>
      <c r="S510" s="41" t="n">
        <f aca="false">K510*M510*(N510-P510)</f>
        <v>0</v>
      </c>
      <c r="T510" s="42" t="e">
        <f aca="false">IF(I510="USD",S510,S510/#REF!)</f>
        <v>#VALUE!</v>
      </c>
      <c r="U510" s="5" t="e">
        <f aca="false">IF(I510="USD",M510,M510/#REF!)</f>
        <v>#VALUE!</v>
      </c>
      <c r="V510" s="4"/>
      <c r="W510" s="4"/>
      <c r="X510" s="4"/>
      <c r="Y510" s="4" t="str">
        <f aca="false">B510&amp;C510&amp;F510&amp;H510</f>
        <v/>
      </c>
      <c r="Z510" s="4" t="str">
        <f aca="false">IF(Y510='Input - Bookings'!Q1106,"OK","Check")</f>
        <v>OK</v>
      </c>
      <c r="AA510" s="4"/>
      <c r="AB510" s="50"/>
      <c r="AC510" s="50"/>
      <c r="AD510" s="4"/>
      <c r="AE510" s="4"/>
      <c r="AF510" s="4"/>
      <c r="AG510" s="54"/>
      <c r="AH510" s="54"/>
      <c r="AI510" s="4"/>
      <c r="AJ510" s="4"/>
      <c r="AK510" s="4"/>
      <c r="AL510" s="4"/>
      <c r="AM510" s="4"/>
      <c r="AN510" s="56"/>
      <c r="AO510" s="50"/>
      <c r="AP510" s="50"/>
      <c r="AQ510" s="50"/>
      <c r="AR510" s="4"/>
      <c r="AS510" s="4"/>
    </row>
    <row r="511" customFormat="false" ht="12.75" hidden="false" customHeight="true" outlineLevel="0" collapsed="false">
      <c r="A511" s="33"/>
      <c r="B511" s="34"/>
      <c r="C511" s="34"/>
      <c r="D511" s="35"/>
      <c r="E511" s="35"/>
      <c r="F511" s="35"/>
      <c r="G511" s="35"/>
      <c r="H511" s="35"/>
      <c r="I511" s="35"/>
      <c r="J511" s="36"/>
      <c r="K511" s="6"/>
      <c r="L511" s="5"/>
      <c r="M511" s="5"/>
      <c r="N511" s="37"/>
      <c r="O511" s="38"/>
      <c r="P511" s="39" t="n">
        <f aca="false">IFERROR(IF(OR(B511&amp;C511="PAU",B511&amp;C511="AIN"),VLOOKUP(B511&amp;C511&amp;G511,#REF!,8,0),VLOOKUP(B511&amp;G511,#REF!,8,0)),0)</f>
        <v>0</v>
      </c>
      <c r="Q511" s="39" t="n">
        <f aca="false">N511-P511</f>
        <v>0</v>
      </c>
      <c r="R511" s="40" t="str">
        <f aca="false">IF(Q511&gt;=0%,"AOP",IF(Q511&gt;=-2%,"GM",IF(Q511&gt;=-6%,"MD","VP")))</f>
        <v>AOP</v>
      </c>
      <c r="S511" s="41" t="n">
        <f aca="false">K511*M511*(N511-P511)</f>
        <v>0</v>
      </c>
      <c r="T511" s="42" t="e">
        <f aca="false">IF(I511="USD",S511,S511/#REF!)</f>
        <v>#VALUE!</v>
      </c>
      <c r="U511" s="5" t="e">
        <f aca="false">IF(I511="USD",M511,M511/#REF!)</f>
        <v>#VALUE!</v>
      </c>
      <c r="V511" s="4"/>
      <c r="W511" s="4"/>
      <c r="X511" s="4"/>
      <c r="Y511" s="4" t="str">
        <f aca="false">B511&amp;C511&amp;F511&amp;H511</f>
        <v/>
      </c>
      <c r="Z511" s="4" t="str">
        <f aca="false">IF(Y511='Input - Bookings'!Q1107,"OK","Check")</f>
        <v>OK</v>
      </c>
      <c r="AA511" s="4"/>
      <c r="AB511" s="50"/>
      <c r="AC511" s="50"/>
      <c r="AD511" s="4"/>
      <c r="AE511" s="4"/>
      <c r="AF511" s="4"/>
      <c r="AG511" s="54"/>
      <c r="AH511" s="54"/>
      <c r="AI511" s="4"/>
      <c r="AJ511" s="4"/>
      <c r="AK511" s="4"/>
      <c r="AL511" s="4"/>
      <c r="AM511" s="4"/>
      <c r="AN511" s="56"/>
      <c r="AO511" s="50"/>
      <c r="AP511" s="50"/>
      <c r="AQ511" s="50"/>
      <c r="AR511" s="4"/>
      <c r="AS511" s="4"/>
    </row>
    <row r="512" customFormat="false" ht="12.75" hidden="false" customHeight="true" outlineLevel="0" collapsed="false">
      <c r="A512" s="33"/>
      <c r="B512" s="34"/>
      <c r="C512" s="34"/>
      <c r="D512" s="35"/>
      <c r="E512" s="35"/>
      <c r="F512" s="35"/>
      <c r="G512" s="35"/>
      <c r="H512" s="35"/>
      <c r="I512" s="35"/>
      <c r="J512" s="36"/>
      <c r="K512" s="6"/>
      <c r="L512" s="5"/>
      <c r="M512" s="5"/>
      <c r="N512" s="37"/>
      <c r="O512" s="38"/>
      <c r="P512" s="39" t="n">
        <f aca="false">IFERROR(IF(OR(B512&amp;C512="PAU",B512&amp;C512="AIN"),VLOOKUP(B512&amp;C512&amp;G512,#REF!,8,0),VLOOKUP(B512&amp;G512,#REF!,8,0)),0)</f>
        <v>0</v>
      </c>
      <c r="Q512" s="39" t="n">
        <f aca="false">N512-P512</f>
        <v>0</v>
      </c>
      <c r="R512" s="40" t="str">
        <f aca="false">IF(Q512&gt;=0%,"AOP",IF(Q512&gt;=-2%,"GM",IF(Q512&gt;=-6%,"MD","VP")))</f>
        <v>AOP</v>
      </c>
      <c r="S512" s="41" t="n">
        <f aca="false">K512*M512*(N512-P512)</f>
        <v>0</v>
      </c>
      <c r="T512" s="42" t="e">
        <f aca="false">IF(I512="USD",S512,S512/#REF!)</f>
        <v>#VALUE!</v>
      </c>
      <c r="U512" s="5" t="e">
        <f aca="false">IF(I512="USD",M512,M512/#REF!)</f>
        <v>#VALUE!</v>
      </c>
      <c r="V512" s="4"/>
      <c r="W512" s="4"/>
      <c r="X512" s="4"/>
      <c r="Y512" s="4" t="str">
        <f aca="false">B512&amp;C512&amp;F512&amp;H512</f>
        <v/>
      </c>
      <c r="Z512" s="4" t="str">
        <f aca="false">IF(Y512='Input - Bookings'!Q1108,"OK","Check")</f>
        <v>OK</v>
      </c>
      <c r="AA512" s="4"/>
      <c r="AB512" s="50"/>
      <c r="AC512" s="50"/>
      <c r="AD512" s="4"/>
      <c r="AE512" s="4"/>
      <c r="AF512" s="4"/>
      <c r="AG512" s="54"/>
      <c r="AH512" s="54"/>
      <c r="AI512" s="4"/>
      <c r="AJ512" s="4"/>
      <c r="AK512" s="4"/>
      <c r="AL512" s="4"/>
      <c r="AM512" s="4"/>
      <c r="AN512" s="56"/>
      <c r="AO512" s="50"/>
      <c r="AP512" s="50"/>
      <c r="AQ512" s="50"/>
      <c r="AR512" s="4"/>
      <c r="AS512" s="4"/>
    </row>
    <row r="513" customFormat="false" ht="12.75" hidden="false" customHeight="true" outlineLevel="0" collapsed="false">
      <c r="A513" s="33"/>
      <c r="B513" s="34"/>
      <c r="C513" s="34"/>
      <c r="D513" s="35"/>
      <c r="E513" s="35"/>
      <c r="F513" s="35"/>
      <c r="G513" s="35"/>
      <c r="H513" s="35"/>
      <c r="I513" s="35"/>
      <c r="J513" s="36"/>
      <c r="K513" s="6"/>
      <c r="L513" s="5"/>
      <c r="M513" s="5"/>
      <c r="N513" s="37"/>
      <c r="O513" s="38"/>
      <c r="P513" s="39" t="n">
        <f aca="false">IFERROR(IF(OR(B513&amp;C513="PAU",B513&amp;C513="AIN"),VLOOKUP(B513&amp;C513&amp;G513,#REF!,8,0),VLOOKUP(B513&amp;G513,#REF!,8,0)),0)</f>
        <v>0</v>
      </c>
      <c r="Q513" s="39" t="n">
        <f aca="false">N513-P513</f>
        <v>0</v>
      </c>
      <c r="R513" s="40" t="str">
        <f aca="false">IF(Q513&gt;=0%,"AOP",IF(Q513&gt;=-2%,"GM",IF(Q513&gt;=-6%,"MD","VP")))</f>
        <v>AOP</v>
      </c>
      <c r="S513" s="41" t="n">
        <f aca="false">K513*M513*(N513-P513)</f>
        <v>0</v>
      </c>
      <c r="T513" s="42" t="e">
        <f aca="false">IF(I513="USD",S513,S513/#REF!)</f>
        <v>#VALUE!</v>
      </c>
      <c r="U513" s="5" t="e">
        <f aca="false">IF(I513="USD",M513,M513/#REF!)</f>
        <v>#VALUE!</v>
      </c>
      <c r="V513" s="4"/>
      <c r="W513" s="4"/>
      <c r="X513" s="4"/>
      <c r="Y513" s="4" t="str">
        <f aca="false">B513&amp;C513&amp;F513&amp;H513</f>
        <v/>
      </c>
      <c r="Z513" s="4" t="str">
        <f aca="false">IF(Y513='Input - Bookings'!Q1109,"OK","Check")</f>
        <v>OK</v>
      </c>
      <c r="AA513" s="4"/>
      <c r="AB513" s="50"/>
      <c r="AC513" s="50"/>
      <c r="AD513" s="4"/>
      <c r="AE513" s="4"/>
      <c r="AF513" s="4"/>
      <c r="AG513" s="54"/>
      <c r="AH513" s="54"/>
      <c r="AI513" s="4"/>
      <c r="AJ513" s="4"/>
      <c r="AK513" s="4"/>
      <c r="AL513" s="4"/>
      <c r="AM513" s="4"/>
      <c r="AN513" s="56"/>
      <c r="AO513" s="50"/>
      <c r="AP513" s="50"/>
      <c r="AQ513" s="50"/>
      <c r="AR513" s="4"/>
      <c r="AS513" s="4"/>
    </row>
    <row r="514" customFormat="false" ht="12.75" hidden="false" customHeight="true" outlineLevel="0" collapsed="false">
      <c r="A514" s="33"/>
      <c r="B514" s="34"/>
      <c r="C514" s="34"/>
      <c r="D514" s="35"/>
      <c r="E514" s="35"/>
      <c r="F514" s="35"/>
      <c r="G514" s="35"/>
      <c r="H514" s="35"/>
      <c r="I514" s="35"/>
      <c r="J514" s="36"/>
      <c r="K514" s="6"/>
      <c r="L514" s="5"/>
      <c r="M514" s="5"/>
      <c r="N514" s="37"/>
      <c r="O514" s="38"/>
      <c r="P514" s="39" t="n">
        <f aca="false">IFERROR(IF(OR(B514&amp;C514="PAU",B514&amp;C514="AIN"),VLOOKUP(B514&amp;C514&amp;G514,#REF!,8,0),VLOOKUP(B514&amp;G514,#REF!,8,0)),0)</f>
        <v>0</v>
      </c>
      <c r="Q514" s="39" t="n">
        <f aca="false">N514-P514</f>
        <v>0</v>
      </c>
      <c r="R514" s="40" t="str">
        <f aca="false">IF(Q514&gt;=0%,"AOP",IF(Q514&gt;=-2%,"GM",IF(Q514&gt;=-6%,"MD","VP")))</f>
        <v>AOP</v>
      </c>
      <c r="S514" s="41" t="n">
        <f aca="false">K514*M514*(N514-P514)</f>
        <v>0</v>
      </c>
      <c r="T514" s="42" t="e">
        <f aca="false">IF(I514="USD",S514,S514/#REF!)</f>
        <v>#VALUE!</v>
      </c>
      <c r="U514" s="5" t="e">
        <f aca="false">IF(I514="USD",M514,M514/#REF!)</f>
        <v>#VALUE!</v>
      </c>
      <c r="V514" s="4"/>
      <c r="W514" s="4"/>
      <c r="X514" s="4"/>
      <c r="Y514" s="4" t="str">
        <f aca="false">B514&amp;C514&amp;F514&amp;H514</f>
        <v/>
      </c>
      <c r="Z514" s="4" t="str">
        <f aca="false">IF(Y514='Input - Bookings'!Q1110,"OK","Check")</f>
        <v>OK</v>
      </c>
      <c r="AA514" s="4"/>
      <c r="AB514" s="50"/>
      <c r="AC514" s="50"/>
      <c r="AD514" s="4"/>
      <c r="AE514" s="4"/>
      <c r="AF514" s="4"/>
      <c r="AG514" s="54"/>
      <c r="AH514" s="54"/>
      <c r="AI514" s="4"/>
      <c r="AJ514" s="4"/>
      <c r="AK514" s="4"/>
      <c r="AL514" s="4"/>
      <c r="AM514" s="4"/>
      <c r="AN514" s="56"/>
      <c r="AO514" s="50"/>
      <c r="AP514" s="50"/>
      <c r="AQ514" s="50"/>
      <c r="AR514" s="4"/>
      <c r="AS514" s="4"/>
    </row>
    <row r="515" customFormat="false" ht="12.75" hidden="false" customHeight="true" outlineLevel="0" collapsed="false">
      <c r="A515" s="33"/>
      <c r="B515" s="34"/>
      <c r="C515" s="34"/>
      <c r="D515" s="35"/>
      <c r="E515" s="35"/>
      <c r="F515" s="35"/>
      <c r="G515" s="35"/>
      <c r="H515" s="35"/>
      <c r="I515" s="35"/>
      <c r="J515" s="36"/>
      <c r="K515" s="6"/>
      <c r="L515" s="5"/>
      <c r="M515" s="5"/>
      <c r="N515" s="37"/>
      <c r="O515" s="38"/>
      <c r="P515" s="39" t="n">
        <f aca="false">IFERROR(IF(OR(B515&amp;C515="PAU",B515&amp;C515="AIN"),VLOOKUP(B515&amp;C515&amp;G515,#REF!,8,0),VLOOKUP(B515&amp;G515,#REF!,8,0)),0)</f>
        <v>0</v>
      </c>
      <c r="Q515" s="39" t="n">
        <f aca="false">N515-P515</f>
        <v>0</v>
      </c>
      <c r="R515" s="40" t="str">
        <f aca="false">IF(Q515&gt;=0%,"AOP",IF(Q515&gt;=-2%,"GM",IF(Q515&gt;=-6%,"MD","VP")))</f>
        <v>AOP</v>
      </c>
      <c r="S515" s="41" t="n">
        <f aca="false">K515*M515*(N515-P515)</f>
        <v>0</v>
      </c>
      <c r="T515" s="42" t="e">
        <f aca="false">IF(I515="USD",S515,S515/#REF!)</f>
        <v>#VALUE!</v>
      </c>
      <c r="U515" s="5" t="e">
        <f aca="false">IF(I515="USD",M515,M515/#REF!)</f>
        <v>#VALUE!</v>
      </c>
      <c r="V515" s="4"/>
      <c r="W515" s="4"/>
      <c r="X515" s="4"/>
      <c r="Y515" s="4" t="str">
        <f aca="false">B515&amp;C515&amp;F515&amp;H515</f>
        <v/>
      </c>
      <c r="Z515" s="4" t="str">
        <f aca="false">IF(Y515='Input - Bookings'!Q1111,"OK","Check")</f>
        <v>OK</v>
      </c>
      <c r="AA515" s="4"/>
      <c r="AB515" s="50"/>
      <c r="AC515" s="50"/>
      <c r="AD515" s="4"/>
      <c r="AE515" s="4"/>
      <c r="AF515" s="4"/>
      <c r="AG515" s="54"/>
      <c r="AH515" s="54"/>
      <c r="AI515" s="4"/>
      <c r="AJ515" s="4"/>
      <c r="AK515" s="4"/>
      <c r="AL515" s="4"/>
      <c r="AM515" s="4"/>
      <c r="AN515" s="56"/>
      <c r="AO515" s="50"/>
      <c r="AP515" s="50"/>
      <c r="AQ515" s="50"/>
      <c r="AR515" s="4"/>
      <c r="AS515" s="4"/>
    </row>
    <row r="516" customFormat="false" ht="12.75" hidden="false" customHeight="true" outlineLevel="0" collapsed="false">
      <c r="A516" s="33"/>
      <c r="B516" s="34"/>
      <c r="C516" s="34"/>
      <c r="D516" s="35"/>
      <c r="E516" s="35"/>
      <c r="F516" s="35"/>
      <c r="G516" s="35"/>
      <c r="H516" s="35"/>
      <c r="I516" s="35"/>
      <c r="J516" s="36"/>
      <c r="K516" s="6"/>
      <c r="L516" s="5"/>
      <c r="M516" s="5"/>
      <c r="N516" s="37"/>
      <c r="O516" s="38"/>
      <c r="P516" s="39" t="n">
        <f aca="false">IFERROR(IF(OR(B516&amp;C516="PAU",B516&amp;C516="AIN"),VLOOKUP(B516&amp;C516&amp;G516,#REF!,8,0),VLOOKUP(B516&amp;G516,#REF!,8,0)),0)</f>
        <v>0</v>
      </c>
      <c r="Q516" s="39" t="n">
        <f aca="false">N516-P516</f>
        <v>0</v>
      </c>
      <c r="R516" s="40" t="str">
        <f aca="false">IF(Q516&gt;=0%,"AOP",IF(Q516&gt;=-2%,"GM",IF(Q516&gt;=-6%,"MD","VP")))</f>
        <v>AOP</v>
      </c>
      <c r="S516" s="41" t="n">
        <f aca="false">K516*M516*(N516-P516)</f>
        <v>0</v>
      </c>
      <c r="T516" s="42" t="e">
        <f aca="false">IF(I516="USD",S516,S516/#REF!)</f>
        <v>#VALUE!</v>
      </c>
      <c r="U516" s="5" t="e">
        <f aca="false">IF(I516="USD",M516,M516/#REF!)</f>
        <v>#VALUE!</v>
      </c>
      <c r="V516" s="4"/>
      <c r="W516" s="4"/>
      <c r="X516" s="4"/>
      <c r="Y516" s="4" t="str">
        <f aca="false">B516&amp;C516&amp;F516&amp;H516</f>
        <v/>
      </c>
      <c r="Z516" s="4" t="str">
        <f aca="false">IF(Y516='Input - Bookings'!Q1112,"OK","Check")</f>
        <v>OK</v>
      </c>
      <c r="AA516" s="4"/>
      <c r="AB516" s="50"/>
      <c r="AC516" s="50"/>
      <c r="AD516" s="4"/>
      <c r="AE516" s="4"/>
      <c r="AF516" s="4"/>
      <c r="AG516" s="54"/>
      <c r="AH516" s="54"/>
      <c r="AI516" s="4"/>
      <c r="AJ516" s="4"/>
      <c r="AK516" s="4"/>
      <c r="AL516" s="4"/>
      <c r="AM516" s="4"/>
      <c r="AN516" s="56"/>
      <c r="AO516" s="50"/>
      <c r="AP516" s="50"/>
      <c r="AQ516" s="50"/>
      <c r="AR516" s="4"/>
      <c r="AS516" s="4"/>
    </row>
    <row r="517" customFormat="false" ht="12.75" hidden="false" customHeight="true" outlineLevel="0" collapsed="false">
      <c r="A517" s="33"/>
      <c r="B517" s="34"/>
      <c r="C517" s="34"/>
      <c r="D517" s="35"/>
      <c r="E517" s="35"/>
      <c r="F517" s="35"/>
      <c r="G517" s="35"/>
      <c r="H517" s="35"/>
      <c r="I517" s="35"/>
      <c r="J517" s="36"/>
      <c r="K517" s="6"/>
      <c r="L517" s="5"/>
      <c r="M517" s="5"/>
      <c r="N517" s="37"/>
      <c r="O517" s="38"/>
      <c r="P517" s="39" t="n">
        <f aca="false">IFERROR(IF(OR(B517&amp;C517="PAU",B517&amp;C517="AIN"),VLOOKUP(B517&amp;C517&amp;G517,#REF!,8,0),VLOOKUP(B517&amp;G517,#REF!,8,0)),0)</f>
        <v>0</v>
      </c>
      <c r="Q517" s="39" t="n">
        <f aca="false">N517-P517</f>
        <v>0</v>
      </c>
      <c r="R517" s="40" t="str">
        <f aca="false">IF(Q517&gt;=0%,"AOP",IF(Q517&gt;=-2%,"GM",IF(Q517&gt;=-6%,"MD","VP")))</f>
        <v>AOP</v>
      </c>
      <c r="S517" s="41" t="n">
        <f aca="false">K517*M517*(N517-P517)</f>
        <v>0</v>
      </c>
      <c r="T517" s="42" t="e">
        <f aca="false">IF(I517="USD",S517,S517/#REF!)</f>
        <v>#VALUE!</v>
      </c>
      <c r="U517" s="5" t="e">
        <f aca="false">IF(I517="USD",M517,M517/#REF!)</f>
        <v>#VALUE!</v>
      </c>
      <c r="V517" s="4"/>
      <c r="W517" s="4"/>
      <c r="X517" s="4"/>
      <c r="Y517" s="4" t="str">
        <f aca="false">B517&amp;C517&amp;F517&amp;H517</f>
        <v/>
      </c>
      <c r="Z517" s="4" t="str">
        <f aca="false">IF(Y517='Input - Bookings'!Q1113,"OK","Check")</f>
        <v>OK</v>
      </c>
      <c r="AA517" s="4"/>
      <c r="AB517" s="50"/>
      <c r="AC517" s="50"/>
      <c r="AD517" s="4"/>
      <c r="AE517" s="4"/>
      <c r="AF517" s="4"/>
      <c r="AG517" s="54"/>
      <c r="AH517" s="54"/>
      <c r="AI517" s="4"/>
      <c r="AJ517" s="4"/>
      <c r="AK517" s="4"/>
      <c r="AL517" s="4"/>
      <c r="AM517" s="4"/>
      <c r="AN517" s="56"/>
      <c r="AO517" s="50"/>
      <c r="AP517" s="50"/>
      <c r="AQ517" s="50"/>
      <c r="AR517" s="4"/>
      <c r="AS517" s="4"/>
    </row>
    <row r="518" customFormat="false" ht="12.75" hidden="false" customHeight="true" outlineLevel="0" collapsed="false">
      <c r="A518" s="33"/>
      <c r="B518" s="34"/>
      <c r="C518" s="34"/>
      <c r="D518" s="35"/>
      <c r="E518" s="35"/>
      <c r="F518" s="35"/>
      <c r="G518" s="35"/>
      <c r="H518" s="35"/>
      <c r="I518" s="35"/>
      <c r="J518" s="36"/>
      <c r="K518" s="6"/>
      <c r="L518" s="5"/>
      <c r="M518" s="5"/>
      <c r="N518" s="37"/>
      <c r="O518" s="38"/>
      <c r="P518" s="39" t="n">
        <f aca="false">IFERROR(IF(OR(B518&amp;C518="PAU",B518&amp;C518="AIN"),VLOOKUP(B518&amp;C518&amp;G518,#REF!,8,0),VLOOKUP(B518&amp;G518,#REF!,8,0)),0)</f>
        <v>0</v>
      </c>
      <c r="Q518" s="39" t="n">
        <f aca="false">N518-P518</f>
        <v>0</v>
      </c>
      <c r="R518" s="40" t="str">
        <f aca="false">IF(Q518&gt;=0%,"AOP",IF(Q518&gt;=-2%,"GM",IF(Q518&gt;=-6%,"MD","VP")))</f>
        <v>AOP</v>
      </c>
      <c r="S518" s="41" t="n">
        <f aca="false">K518*M518*(N518-P518)</f>
        <v>0</v>
      </c>
      <c r="T518" s="42" t="e">
        <f aca="false">IF(I518="USD",S518,S518/#REF!)</f>
        <v>#VALUE!</v>
      </c>
      <c r="U518" s="5" t="e">
        <f aca="false">IF(I518="USD",M518,M518/#REF!)</f>
        <v>#VALUE!</v>
      </c>
      <c r="V518" s="4"/>
      <c r="W518" s="4"/>
      <c r="X518" s="4"/>
      <c r="Y518" s="4" t="str">
        <f aca="false">B518&amp;C518&amp;F518&amp;H518</f>
        <v/>
      </c>
      <c r="Z518" s="4" t="str">
        <f aca="false">IF(Y518='Input - Bookings'!Q1114,"OK","Check")</f>
        <v>OK</v>
      </c>
      <c r="AA518" s="4"/>
      <c r="AB518" s="50"/>
      <c r="AC518" s="50"/>
      <c r="AD518" s="4"/>
      <c r="AE518" s="4"/>
      <c r="AF518" s="4"/>
      <c r="AG518" s="54"/>
      <c r="AH518" s="54"/>
      <c r="AI518" s="4"/>
      <c r="AJ518" s="4"/>
      <c r="AK518" s="4"/>
      <c r="AL518" s="4"/>
      <c r="AM518" s="4"/>
      <c r="AN518" s="56"/>
      <c r="AO518" s="50"/>
      <c r="AP518" s="50"/>
      <c r="AQ518" s="50"/>
      <c r="AR518" s="4"/>
      <c r="AS518" s="4"/>
    </row>
    <row r="519" customFormat="false" ht="12.75" hidden="false" customHeight="true" outlineLevel="0" collapsed="false">
      <c r="A519" s="33"/>
      <c r="B519" s="34"/>
      <c r="C519" s="34"/>
      <c r="D519" s="35"/>
      <c r="E519" s="35"/>
      <c r="F519" s="35"/>
      <c r="G519" s="35"/>
      <c r="H519" s="35"/>
      <c r="I519" s="35"/>
      <c r="J519" s="36"/>
      <c r="K519" s="6"/>
      <c r="L519" s="5"/>
      <c r="M519" s="5"/>
      <c r="N519" s="37"/>
      <c r="O519" s="38"/>
      <c r="P519" s="39" t="n">
        <f aca="false">IFERROR(IF(OR(B519&amp;C519="PAU",B519&amp;C519="AIN"),VLOOKUP(B519&amp;C519&amp;G519,#REF!,8,0),VLOOKUP(B519&amp;G519,#REF!,8,0)),0)</f>
        <v>0</v>
      </c>
      <c r="Q519" s="39" t="n">
        <f aca="false">N519-P519</f>
        <v>0</v>
      </c>
      <c r="R519" s="40" t="str">
        <f aca="false">IF(Q519&gt;=0%,"AOP",IF(Q519&gt;=-2%,"GM",IF(Q519&gt;=-6%,"MD","VP")))</f>
        <v>AOP</v>
      </c>
      <c r="S519" s="41" t="n">
        <f aca="false">K519*M519*(N519-P519)</f>
        <v>0</v>
      </c>
      <c r="T519" s="42" t="e">
        <f aca="false">IF(I519="USD",S519,S519/#REF!)</f>
        <v>#VALUE!</v>
      </c>
      <c r="U519" s="5" t="e">
        <f aca="false">IF(I519="USD",M519,M519/#REF!)</f>
        <v>#VALUE!</v>
      </c>
      <c r="V519" s="4"/>
      <c r="W519" s="4"/>
      <c r="X519" s="4"/>
      <c r="Y519" s="4" t="str">
        <f aca="false">B519&amp;C519&amp;F519&amp;H519</f>
        <v/>
      </c>
      <c r="Z519" s="4" t="str">
        <f aca="false">IF(Y519='Input - Bookings'!Q1115,"OK","Check")</f>
        <v>OK</v>
      </c>
      <c r="AA519" s="4"/>
      <c r="AB519" s="50"/>
      <c r="AC519" s="50"/>
      <c r="AD519" s="4"/>
      <c r="AE519" s="4"/>
      <c r="AF519" s="4"/>
      <c r="AG519" s="54"/>
      <c r="AH519" s="54"/>
      <c r="AI519" s="4"/>
      <c r="AJ519" s="4"/>
      <c r="AK519" s="4"/>
      <c r="AL519" s="4"/>
      <c r="AM519" s="4"/>
      <c r="AN519" s="56"/>
      <c r="AO519" s="50"/>
      <c r="AP519" s="50"/>
      <c r="AQ519" s="50"/>
      <c r="AR519" s="4"/>
      <c r="AS519" s="4"/>
    </row>
    <row r="520" customFormat="false" ht="12.75" hidden="false" customHeight="true" outlineLevel="0" collapsed="false">
      <c r="A520" s="33"/>
      <c r="B520" s="34"/>
      <c r="C520" s="34"/>
      <c r="D520" s="35"/>
      <c r="E520" s="35"/>
      <c r="F520" s="35"/>
      <c r="G520" s="35"/>
      <c r="H520" s="35"/>
      <c r="I520" s="35"/>
      <c r="J520" s="36"/>
      <c r="K520" s="6"/>
      <c r="L520" s="5"/>
      <c r="M520" s="5"/>
      <c r="N520" s="37"/>
      <c r="O520" s="38"/>
      <c r="P520" s="39" t="n">
        <f aca="false">IFERROR(IF(OR(B520&amp;C520="PAU",B520&amp;C520="AIN"),VLOOKUP(B520&amp;C520&amp;G520,#REF!,8,0),VLOOKUP(B520&amp;G520,#REF!,8,0)),0)</f>
        <v>0</v>
      </c>
      <c r="Q520" s="39" t="n">
        <f aca="false">N520-P520</f>
        <v>0</v>
      </c>
      <c r="R520" s="40" t="str">
        <f aca="false">IF(Q520&gt;=0%,"AOP",IF(Q520&gt;=-2%,"GM",IF(Q520&gt;=-6%,"MD","VP")))</f>
        <v>AOP</v>
      </c>
      <c r="S520" s="41" t="n">
        <f aca="false">K520*M520*(N520-P520)</f>
        <v>0</v>
      </c>
      <c r="T520" s="42" t="e">
        <f aca="false">IF(I520="USD",S520,S520/#REF!)</f>
        <v>#VALUE!</v>
      </c>
      <c r="U520" s="5" t="e">
        <f aca="false">IF(I520="USD",M520,M520/#REF!)</f>
        <v>#VALUE!</v>
      </c>
      <c r="V520" s="4"/>
      <c r="W520" s="4"/>
      <c r="X520" s="4"/>
      <c r="Y520" s="4" t="str">
        <f aca="false">B520&amp;C520&amp;F520&amp;H520</f>
        <v/>
      </c>
      <c r="Z520" s="4" t="str">
        <f aca="false">IF(Y520='Input - Bookings'!Q1116,"OK","Check")</f>
        <v>OK</v>
      </c>
      <c r="AA520" s="4"/>
      <c r="AB520" s="50"/>
      <c r="AC520" s="50"/>
      <c r="AD520" s="4"/>
      <c r="AE520" s="4"/>
      <c r="AF520" s="4"/>
      <c r="AG520" s="54"/>
      <c r="AH520" s="54"/>
      <c r="AI520" s="4"/>
      <c r="AJ520" s="4"/>
      <c r="AK520" s="4"/>
      <c r="AL520" s="4"/>
      <c r="AM520" s="4"/>
      <c r="AN520" s="56"/>
      <c r="AO520" s="50"/>
      <c r="AP520" s="50"/>
      <c r="AQ520" s="50"/>
      <c r="AR520" s="4"/>
      <c r="AS520" s="4"/>
    </row>
    <row r="521" customFormat="false" ht="12.75" hidden="false" customHeight="true" outlineLevel="0" collapsed="false">
      <c r="A521" s="33"/>
      <c r="B521" s="34"/>
      <c r="C521" s="34"/>
      <c r="D521" s="35"/>
      <c r="E521" s="35"/>
      <c r="F521" s="35"/>
      <c r="G521" s="35"/>
      <c r="H521" s="35"/>
      <c r="I521" s="35"/>
      <c r="J521" s="36"/>
      <c r="K521" s="6"/>
      <c r="L521" s="5"/>
      <c r="M521" s="5"/>
      <c r="N521" s="37"/>
      <c r="O521" s="38"/>
      <c r="P521" s="39" t="n">
        <f aca="false">IFERROR(IF(OR(B521&amp;C521="PAU",B521&amp;C521="AIN"),VLOOKUP(B521&amp;C521&amp;G521,#REF!,8,0),VLOOKUP(B521&amp;G521,#REF!,8,0)),0)</f>
        <v>0</v>
      </c>
      <c r="Q521" s="39" t="n">
        <f aca="false">N521-P521</f>
        <v>0</v>
      </c>
      <c r="R521" s="40" t="str">
        <f aca="false">IF(Q521&gt;=0%,"AOP",IF(Q521&gt;=-2%,"GM",IF(Q521&gt;=-6%,"MD","VP")))</f>
        <v>AOP</v>
      </c>
      <c r="S521" s="41" t="n">
        <f aca="false">K521*M521*(N521-P521)</f>
        <v>0</v>
      </c>
      <c r="T521" s="42" t="e">
        <f aca="false">IF(I521="USD",S521,S521/#REF!)</f>
        <v>#VALUE!</v>
      </c>
      <c r="U521" s="5" t="e">
        <f aca="false">IF(I521="USD",M521,M521/#REF!)</f>
        <v>#VALUE!</v>
      </c>
      <c r="V521" s="4"/>
      <c r="W521" s="4"/>
      <c r="X521" s="4"/>
      <c r="Y521" s="4" t="str">
        <f aca="false">B521&amp;C521&amp;F521&amp;H521</f>
        <v/>
      </c>
      <c r="Z521" s="4" t="str">
        <f aca="false">IF(Y521='Input - Bookings'!Q1117,"OK","Check")</f>
        <v>OK</v>
      </c>
      <c r="AA521" s="4"/>
      <c r="AB521" s="50"/>
      <c r="AC521" s="50"/>
      <c r="AD521" s="4"/>
      <c r="AE521" s="4"/>
      <c r="AF521" s="4"/>
      <c r="AG521" s="54"/>
      <c r="AH521" s="54"/>
      <c r="AI521" s="4"/>
      <c r="AJ521" s="4"/>
      <c r="AK521" s="4"/>
      <c r="AL521" s="4"/>
      <c r="AM521" s="4"/>
      <c r="AN521" s="56"/>
      <c r="AO521" s="50"/>
      <c r="AP521" s="50"/>
      <c r="AQ521" s="50"/>
      <c r="AR521" s="4"/>
      <c r="AS521" s="4"/>
    </row>
    <row r="522" customFormat="false" ht="12.75" hidden="false" customHeight="true" outlineLevel="0" collapsed="false">
      <c r="A522" s="33"/>
      <c r="B522" s="34"/>
      <c r="C522" s="34"/>
      <c r="D522" s="35"/>
      <c r="E522" s="35"/>
      <c r="F522" s="35"/>
      <c r="G522" s="35"/>
      <c r="H522" s="35"/>
      <c r="I522" s="35"/>
      <c r="J522" s="36"/>
      <c r="K522" s="6"/>
      <c r="L522" s="5"/>
      <c r="M522" s="5"/>
      <c r="N522" s="37"/>
      <c r="O522" s="38"/>
      <c r="P522" s="39" t="n">
        <f aca="false">IFERROR(IF(OR(B522&amp;C522="PAU",B522&amp;C522="AIN"),VLOOKUP(B522&amp;C522&amp;G522,#REF!,8,0),VLOOKUP(B522&amp;G522,#REF!,8,0)),0)</f>
        <v>0</v>
      </c>
      <c r="Q522" s="39" t="n">
        <f aca="false">N522-P522</f>
        <v>0</v>
      </c>
      <c r="R522" s="40" t="str">
        <f aca="false">IF(Q522&gt;=0%,"AOP",IF(Q522&gt;=-2%,"GM",IF(Q522&gt;=-6%,"MD","VP")))</f>
        <v>AOP</v>
      </c>
      <c r="S522" s="41" t="n">
        <f aca="false">K522*M522*(N522-P522)</f>
        <v>0</v>
      </c>
      <c r="T522" s="42" t="e">
        <f aca="false">IF(I522="USD",S522,S522/#REF!)</f>
        <v>#VALUE!</v>
      </c>
      <c r="U522" s="5" t="e">
        <f aca="false">IF(I522="USD",M522,M522/#REF!)</f>
        <v>#VALUE!</v>
      </c>
      <c r="V522" s="4"/>
      <c r="W522" s="4"/>
      <c r="X522" s="4"/>
      <c r="Y522" s="4" t="str">
        <f aca="false">B522&amp;C522&amp;F522&amp;H522</f>
        <v/>
      </c>
      <c r="Z522" s="4" t="str">
        <f aca="false">IF(Y522='Input - Bookings'!Q1118,"OK","Check")</f>
        <v>OK</v>
      </c>
      <c r="AA522" s="4"/>
      <c r="AB522" s="50"/>
      <c r="AC522" s="50"/>
      <c r="AD522" s="4"/>
      <c r="AE522" s="4"/>
      <c r="AF522" s="4"/>
      <c r="AG522" s="54"/>
      <c r="AH522" s="54"/>
      <c r="AI522" s="4"/>
      <c r="AJ522" s="4"/>
      <c r="AK522" s="4"/>
      <c r="AL522" s="4"/>
      <c r="AM522" s="4"/>
      <c r="AN522" s="56"/>
      <c r="AO522" s="50"/>
      <c r="AP522" s="50"/>
      <c r="AQ522" s="50"/>
      <c r="AR522" s="4"/>
      <c r="AS522" s="4"/>
    </row>
    <row r="523" customFormat="false" ht="12.75" hidden="false" customHeight="true" outlineLevel="0" collapsed="false">
      <c r="A523" s="33"/>
      <c r="B523" s="34"/>
      <c r="C523" s="34"/>
      <c r="D523" s="35"/>
      <c r="E523" s="35"/>
      <c r="F523" s="35"/>
      <c r="G523" s="35"/>
      <c r="H523" s="35"/>
      <c r="I523" s="35"/>
      <c r="J523" s="36"/>
      <c r="K523" s="6"/>
      <c r="L523" s="5"/>
      <c r="M523" s="5"/>
      <c r="N523" s="37"/>
      <c r="O523" s="38"/>
      <c r="P523" s="39" t="n">
        <f aca="false">IFERROR(IF(OR(B523&amp;C523="PAU",B523&amp;C523="AIN"),VLOOKUP(B523&amp;C523&amp;G523,#REF!,8,0),VLOOKUP(B523&amp;G523,#REF!,8,0)),0)</f>
        <v>0</v>
      </c>
      <c r="Q523" s="39" t="n">
        <f aca="false">N523-P523</f>
        <v>0</v>
      </c>
      <c r="R523" s="40" t="str">
        <f aca="false">IF(Q523&gt;=0%,"AOP",IF(Q523&gt;=-2%,"GM",IF(Q523&gt;=-6%,"MD","VP")))</f>
        <v>AOP</v>
      </c>
      <c r="S523" s="41" t="n">
        <f aca="false">K523*M523*(N523-P523)</f>
        <v>0</v>
      </c>
      <c r="T523" s="42" t="e">
        <f aca="false">IF(I523="USD",S523,S523/#REF!)</f>
        <v>#VALUE!</v>
      </c>
      <c r="U523" s="5" t="e">
        <f aca="false">IF(I523="USD",M523,M523/#REF!)</f>
        <v>#VALUE!</v>
      </c>
      <c r="V523" s="4"/>
      <c r="W523" s="4"/>
      <c r="X523" s="4"/>
      <c r="Y523" s="4" t="str">
        <f aca="false">B523&amp;C523&amp;F523&amp;H523</f>
        <v/>
      </c>
      <c r="Z523" s="4" t="str">
        <f aca="false">IF(Y523='Input - Bookings'!Q1119,"OK","Check")</f>
        <v>OK</v>
      </c>
      <c r="AA523" s="4"/>
      <c r="AB523" s="50"/>
      <c r="AC523" s="50"/>
      <c r="AD523" s="4"/>
      <c r="AE523" s="4"/>
      <c r="AF523" s="4"/>
      <c r="AG523" s="54"/>
      <c r="AH523" s="54"/>
      <c r="AI523" s="4"/>
      <c r="AJ523" s="4"/>
      <c r="AK523" s="4"/>
      <c r="AL523" s="4"/>
      <c r="AM523" s="4"/>
      <c r="AN523" s="56"/>
      <c r="AO523" s="50"/>
      <c r="AP523" s="50"/>
      <c r="AQ523" s="50"/>
      <c r="AR523" s="4"/>
      <c r="AS523" s="4"/>
    </row>
    <row r="524" customFormat="false" ht="12.75" hidden="false" customHeight="true" outlineLevel="0" collapsed="false">
      <c r="A524" s="33"/>
      <c r="B524" s="34"/>
      <c r="C524" s="34"/>
      <c r="D524" s="35"/>
      <c r="E524" s="35"/>
      <c r="F524" s="35"/>
      <c r="G524" s="35"/>
      <c r="H524" s="35"/>
      <c r="I524" s="35"/>
      <c r="J524" s="36"/>
      <c r="K524" s="6"/>
      <c r="L524" s="5"/>
      <c r="M524" s="5"/>
      <c r="N524" s="37"/>
      <c r="O524" s="38"/>
      <c r="P524" s="39" t="n">
        <f aca="false">IFERROR(IF(OR(B524&amp;C524="PAU",B524&amp;C524="AIN"),VLOOKUP(B524&amp;C524&amp;G524,#REF!,8,0),VLOOKUP(B524&amp;G524,#REF!,8,0)),0)</f>
        <v>0</v>
      </c>
      <c r="Q524" s="39" t="n">
        <f aca="false">N524-P524</f>
        <v>0</v>
      </c>
      <c r="R524" s="40" t="str">
        <f aca="false">IF(Q524&gt;=0%,"AOP",IF(Q524&gt;=-2%,"GM",IF(Q524&gt;=-6%,"MD","VP")))</f>
        <v>AOP</v>
      </c>
      <c r="S524" s="41" t="n">
        <f aca="false">K524*M524*(N524-P524)</f>
        <v>0</v>
      </c>
      <c r="T524" s="42" t="e">
        <f aca="false">IF(I524="USD",S524,S524/#REF!)</f>
        <v>#VALUE!</v>
      </c>
      <c r="U524" s="5" t="e">
        <f aca="false">IF(I524="USD",M524,M524/#REF!)</f>
        <v>#VALUE!</v>
      </c>
      <c r="V524" s="4"/>
      <c r="W524" s="4"/>
      <c r="X524" s="4"/>
      <c r="Y524" s="4" t="str">
        <f aca="false">B524&amp;C524&amp;F524&amp;H524</f>
        <v/>
      </c>
      <c r="Z524" s="4" t="str">
        <f aca="false">IF(Y524='Input - Bookings'!Q1120,"OK","Check")</f>
        <v>OK</v>
      </c>
      <c r="AA524" s="4"/>
      <c r="AB524" s="50"/>
      <c r="AC524" s="50"/>
      <c r="AD524" s="4"/>
      <c r="AE524" s="4"/>
      <c r="AF524" s="4"/>
      <c r="AG524" s="54"/>
      <c r="AH524" s="54"/>
      <c r="AI524" s="4"/>
      <c r="AJ524" s="4"/>
      <c r="AK524" s="4"/>
      <c r="AL524" s="4"/>
      <c r="AM524" s="4"/>
      <c r="AN524" s="56"/>
      <c r="AO524" s="50"/>
      <c r="AP524" s="50"/>
      <c r="AQ524" s="50"/>
      <c r="AR524" s="4"/>
      <c r="AS524" s="4"/>
    </row>
    <row r="525" customFormat="false" ht="12.75" hidden="false" customHeight="true" outlineLevel="0" collapsed="false">
      <c r="A525" s="33"/>
      <c r="B525" s="34"/>
      <c r="C525" s="34"/>
      <c r="D525" s="35"/>
      <c r="E525" s="35"/>
      <c r="F525" s="35"/>
      <c r="G525" s="35"/>
      <c r="H525" s="35"/>
      <c r="I525" s="35"/>
      <c r="J525" s="36"/>
      <c r="K525" s="6"/>
      <c r="L525" s="5"/>
      <c r="M525" s="5"/>
      <c r="N525" s="37"/>
      <c r="O525" s="38"/>
      <c r="P525" s="39" t="n">
        <f aca="false">IFERROR(IF(OR(B525&amp;C525="PAU",B525&amp;C525="AIN"),VLOOKUP(B525&amp;C525&amp;G525,#REF!,8,0),VLOOKUP(B525&amp;G525,#REF!,8,0)),0)</f>
        <v>0</v>
      </c>
      <c r="Q525" s="39" t="n">
        <f aca="false">N525-P525</f>
        <v>0</v>
      </c>
      <c r="R525" s="40" t="str">
        <f aca="false">IF(Q525&gt;=0%,"AOP",IF(Q525&gt;=-2%,"GM",IF(Q525&gt;=-6%,"MD","VP")))</f>
        <v>AOP</v>
      </c>
      <c r="S525" s="41" t="n">
        <f aca="false">K525*M525*(N525-P525)</f>
        <v>0</v>
      </c>
      <c r="T525" s="42" t="e">
        <f aca="false">IF(I525="USD",S525,S525/#REF!)</f>
        <v>#VALUE!</v>
      </c>
      <c r="U525" s="5" t="e">
        <f aca="false">IF(I525="USD",M525,M525/#REF!)</f>
        <v>#VALUE!</v>
      </c>
      <c r="V525" s="4"/>
      <c r="W525" s="4"/>
      <c r="X525" s="4"/>
      <c r="Y525" s="4" t="str">
        <f aca="false">B525&amp;C525&amp;F525&amp;H525</f>
        <v/>
      </c>
      <c r="Z525" s="4" t="str">
        <f aca="false">IF(Y525='Input - Bookings'!Q1121,"OK","Check")</f>
        <v>OK</v>
      </c>
      <c r="AA525" s="4"/>
      <c r="AB525" s="50"/>
      <c r="AC525" s="50"/>
      <c r="AD525" s="4"/>
      <c r="AE525" s="4"/>
      <c r="AF525" s="4"/>
      <c r="AG525" s="54"/>
      <c r="AH525" s="54"/>
      <c r="AI525" s="4"/>
      <c r="AJ525" s="4"/>
      <c r="AK525" s="4"/>
      <c r="AL525" s="4"/>
      <c r="AM525" s="4"/>
      <c r="AN525" s="56"/>
      <c r="AO525" s="50"/>
      <c r="AP525" s="50"/>
      <c r="AQ525" s="50"/>
      <c r="AR525" s="4"/>
      <c r="AS525" s="4"/>
    </row>
    <row r="526" customFormat="false" ht="12.75" hidden="false" customHeight="true" outlineLevel="0" collapsed="false">
      <c r="A526" s="33"/>
      <c r="B526" s="34"/>
      <c r="C526" s="34"/>
      <c r="D526" s="35"/>
      <c r="E526" s="35"/>
      <c r="F526" s="35"/>
      <c r="G526" s="35"/>
      <c r="H526" s="35"/>
      <c r="I526" s="35"/>
      <c r="J526" s="36"/>
      <c r="K526" s="6"/>
      <c r="L526" s="5"/>
      <c r="M526" s="5"/>
      <c r="N526" s="37"/>
      <c r="O526" s="38"/>
      <c r="P526" s="39" t="n">
        <f aca="false">IFERROR(IF(OR(B526&amp;C526="PAU",B526&amp;C526="AIN"),VLOOKUP(B526&amp;C526&amp;G526,#REF!,8,0),VLOOKUP(B526&amp;G526,#REF!,8,0)),0)</f>
        <v>0</v>
      </c>
      <c r="Q526" s="39" t="n">
        <f aca="false">N526-P526</f>
        <v>0</v>
      </c>
      <c r="R526" s="40" t="str">
        <f aca="false">IF(Q526&gt;=0%,"AOP",IF(Q526&gt;=-2%,"GM",IF(Q526&gt;=-6%,"MD","VP")))</f>
        <v>AOP</v>
      </c>
      <c r="S526" s="41" t="n">
        <f aca="false">K526*M526*(N526-P526)</f>
        <v>0</v>
      </c>
      <c r="T526" s="42" t="e">
        <f aca="false">IF(I526="USD",S526,S526/#REF!)</f>
        <v>#VALUE!</v>
      </c>
      <c r="U526" s="5" t="e">
        <f aca="false">IF(I526="USD",M526,M526/#REF!)</f>
        <v>#VALUE!</v>
      </c>
      <c r="V526" s="4"/>
      <c r="W526" s="4"/>
      <c r="X526" s="4"/>
      <c r="Y526" s="4" t="str">
        <f aca="false">B526&amp;C526&amp;F526&amp;H526</f>
        <v/>
      </c>
      <c r="Z526" s="4" t="str">
        <f aca="false">IF(Y526='Input - Bookings'!Q1122,"OK","Check")</f>
        <v>OK</v>
      </c>
      <c r="AA526" s="4"/>
      <c r="AB526" s="50"/>
      <c r="AC526" s="50"/>
      <c r="AD526" s="4"/>
      <c r="AE526" s="4"/>
      <c r="AF526" s="4"/>
      <c r="AG526" s="54"/>
      <c r="AH526" s="54"/>
      <c r="AI526" s="4"/>
      <c r="AJ526" s="4"/>
      <c r="AK526" s="4"/>
      <c r="AL526" s="4"/>
      <c r="AM526" s="4"/>
      <c r="AN526" s="56"/>
      <c r="AO526" s="50"/>
      <c r="AP526" s="50"/>
      <c r="AQ526" s="50"/>
      <c r="AR526" s="4"/>
      <c r="AS526" s="4"/>
    </row>
    <row r="527" customFormat="false" ht="12.75" hidden="false" customHeight="true" outlineLevel="0" collapsed="false">
      <c r="A527" s="33"/>
      <c r="B527" s="34"/>
      <c r="C527" s="34"/>
      <c r="D527" s="35"/>
      <c r="E527" s="35"/>
      <c r="F527" s="35"/>
      <c r="G527" s="35"/>
      <c r="H527" s="35"/>
      <c r="I527" s="35"/>
      <c r="J527" s="36"/>
      <c r="K527" s="6"/>
      <c r="L527" s="5"/>
      <c r="M527" s="5"/>
      <c r="N527" s="37"/>
      <c r="O527" s="38"/>
      <c r="P527" s="39" t="n">
        <f aca="false">IFERROR(IF(OR(B527&amp;C527="PAU",B527&amp;C527="AIN"),VLOOKUP(B527&amp;C527&amp;G527,#REF!,8,0),VLOOKUP(B527&amp;G527,#REF!,8,0)),0)</f>
        <v>0</v>
      </c>
      <c r="Q527" s="39" t="n">
        <f aca="false">N527-P527</f>
        <v>0</v>
      </c>
      <c r="R527" s="40" t="str">
        <f aca="false">IF(Q527&gt;=0%,"AOP",IF(Q527&gt;=-2%,"GM",IF(Q527&gt;=-6%,"MD","VP")))</f>
        <v>AOP</v>
      </c>
      <c r="S527" s="41" t="n">
        <f aca="false">K527*M527*(N527-P527)</f>
        <v>0</v>
      </c>
      <c r="T527" s="42" t="e">
        <f aca="false">IF(I527="USD",S527,S527/#REF!)</f>
        <v>#VALUE!</v>
      </c>
      <c r="U527" s="5" t="e">
        <f aca="false">IF(I527="USD",M527,M527/#REF!)</f>
        <v>#VALUE!</v>
      </c>
      <c r="V527" s="4"/>
      <c r="W527" s="4"/>
      <c r="X527" s="4"/>
      <c r="Y527" s="4" t="str">
        <f aca="false">B527&amp;C527&amp;F527&amp;H527</f>
        <v/>
      </c>
      <c r="Z527" s="4" t="str">
        <f aca="false">IF(Y527='Input - Bookings'!Q1123,"OK","Check")</f>
        <v>OK</v>
      </c>
      <c r="AA527" s="4"/>
      <c r="AB527" s="50"/>
      <c r="AC527" s="50"/>
      <c r="AD527" s="4"/>
      <c r="AE527" s="4"/>
      <c r="AF527" s="4"/>
      <c r="AG527" s="54"/>
      <c r="AH527" s="54"/>
      <c r="AI527" s="4"/>
      <c r="AJ527" s="4"/>
      <c r="AK527" s="4"/>
      <c r="AL527" s="4"/>
      <c r="AM527" s="4"/>
      <c r="AN527" s="56"/>
      <c r="AO527" s="50"/>
      <c r="AP527" s="50"/>
      <c r="AQ527" s="50"/>
      <c r="AR527" s="4"/>
      <c r="AS527" s="4"/>
    </row>
    <row r="528" customFormat="false" ht="12.75" hidden="false" customHeight="true" outlineLevel="0" collapsed="false">
      <c r="A528" s="33"/>
      <c r="B528" s="34"/>
      <c r="C528" s="34"/>
      <c r="D528" s="35"/>
      <c r="E528" s="35"/>
      <c r="F528" s="35"/>
      <c r="G528" s="35"/>
      <c r="H528" s="35"/>
      <c r="I528" s="35"/>
      <c r="J528" s="36"/>
      <c r="K528" s="6"/>
      <c r="L528" s="5"/>
      <c r="M528" s="5"/>
      <c r="N528" s="37"/>
      <c r="O528" s="38"/>
      <c r="P528" s="39" t="n">
        <f aca="false">IFERROR(IF(OR(B528&amp;C528="PAU",B528&amp;C528="AIN"),VLOOKUP(B528&amp;C528&amp;G528,#REF!,8,0),VLOOKUP(B528&amp;G528,#REF!,8,0)),0)</f>
        <v>0</v>
      </c>
      <c r="Q528" s="39" t="n">
        <f aca="false">N528-P528</f>
        <v>0</v>
      </c>
      <c r="R528" s="40" t="str">
        <f aca="false">IF(Q528&gt;=0%,"AOP",IF(Q528&gt;=-2%,"GM",IF(Q528&gt;=-6%,"MD","VP")))</f>
        <v>AOP</v>
      </c>
      <c r="S528" s="41" t="n">
        <f aca="false">K528*M528*(N528-P528)</f>
        <v>0</v>
      </c>
      <c r="T528" s="42" t="e">
        <f aca="false">IF(I528="USD",S528,S528/#REF!)</f>
        <v>#VALUE!</v>
      </c>
      <c r="U528" s="5" t="e">
        <f aca="false">IF(I528="USD",M528,M528/#REF!)</f>
        <v>#VALUE!</v>
      </c>
      <c r="V528" s="4"/>
      <c r="W528" s="4"/>
      <c r="X528" s="4"/>
      <c r="Y528" s="4" t="str">
        <f aca="false">B528&amp;C528&amp;F528&amp;H528</f>
        <v/>
      </c>
      <c r="Z528" s="4" t="str">
        <f aca="false">IF(Y528='Input - Bookings'!Q1124,"OK","Check")</f>
        <v>OK</v>
      </c>
      <c r="AA528" s="4"/>
      <c r="AB528" s="50"/>
      <c r="AC528" s="50"/>
      <c r="AD528" s="4"/>
      <c r="AE528" s="4"/>
      <c r="AF528" s="4"/>
      <c r="AG528" s="54"/>
      <c r="AH528" s="54"/>
      <c r="AI528" s="4"/>
      <c r="AJ528" s="4"/>
      <c r="AK528" s="4"/>
      <c r="AL528" s="4"/>
      <c r="AM528" s="4"/>
      <c r="AN528" s="56"/>
      <c r="AO528" s="50"/>
      <c r="AP528" s="50"/>
      <c r="AQ528" s="50"/>
      <c r="AR528" s="4"/>
      <c r="AS528" s="4"/>
    </row>
    <row r="529" customFormat="false" ht="12.75" hidden="false" customHeight="true" outlineLevel="0" collapsed="false">
      <c r="A529" s="33"/>
      <c r="B529" s="34"/>
      <c r="C529" s="34"/>
      <c r="D529" s="35"/>
      <c r="E529" s="35"/>
      <c r="F529" s="35"/>
      <c r="G529" s="35"/>
      <c r="H529" s="35"/>
      <c r="I529" s="35"/>
      <c r="J529" s="36"/>
      <c r="K529" s="6"/>
      <c r="L529" s="5"/>
      <c r="M529" s="5"/>
      <c r="N529" s="37"/>
      <c r="O529" s="38"/>
      <c r="P529" s="39" t="n">
        <f aca="false">IFERROR(IF(OR(B529&amp;C529="PAU",B529&amp;C529="AIN"),VLOOKUP(B529&amp;C529&amp;G529,#REF!,8,0),VLOOKUP(B529&amp;G529,#REF!,8,0)),0)</f>
        <v>0</v>
      </c>
      <c r="Q529" s="39" t="n">
        <f aca="false">N529-P529</f>
        <v>0</v>
      </c>
      <c r="R529" s="40" t="str">
        <f aca="false">IF(Q529&gt;=0%,"AOP",IF(Q529&gt;=-2%,"GM",IF(Q529&gt;=-6%,"MD","VP")))</f>
        <v>AOP</v>
      </c>
      <c r="S529" s="41" t="n">
        <f aca="false">K529*M529*(N529-P529)</f>
        <v>0</v>
      </c>
      <c r="T529" s="42" t="e">
        <f aca="false">IF(I529="USD",S529,S529/#REF!)</f>
        <v>#VALUE!</v>
      </c>
      <c r="U529" s="5" t="e">
        <f aca="false">IF(I529="USD",M529,M529/#REF!)</f>
        <v>#VALUE!</v>
      </c>
      <c r="V529" s="4"/>
      <c r="W529" s="4"/>
      <c r="X529" s="4"/>
      <c r="Y529" s="4" t="str">
        <f aca="false">B529&amp;C529&amp;F529&amp;H529</f>
        <v/>
      </c>
      <c r="Z529" s="4" t="str">
        <f aca="false">IF(Y529='Input - Bookings'!Q1125,"OK","Check")</f>
        <v>OK</v>
      </c>
      <c r="AA529" s="4"/>
      <c r="AB529" s="50"/>
      <c r="AC529" s="50"/>
      <c r="AD529" s="4"/>
      <c r="AE529" s="4"/>
      <c r="AF529" s="4"/>
      <c r="AG529" s="54"/>
      <c r="AH529" s="54"/>
      <c r="AI529" s="4"/>
      <c r="AJ529" s="4"/>
      <c r="AK529" s="4"/>
      <c r="AL529" s="4"/>
      <c r="AM529" s="4"/>
      <c r="AN529" s="56"/>
      <c r="AO529" s="50"/>
      <c r="AP529" s="50"/>
      <c r="AQ529" s="50"/>
      <c r="AR529" s="4"/>
      <c r="AS529" s="4"/>
    </row>
    <row r="530" customFormat="false" ht="12.75" hidden="false" customHeight="true" outlineLevel="0" collapsed="false">
      <c r="A530" s="33"/>
      <c r="B530" s="34"/>
      <c r="C530" s="34"/>
      <c r="D530" s="35"/>
      <c r="E530" s="35"/>
      <c r="F530" s="35"/>
      <c r="G530" s="35"/>
      <c r="H530" s="35"/>
      <c r="I530" s="35"/>
      <c r="J530" s="36"/>
      <c r="K530" s="6"/>
      <c r="L530" s="5"/>
      <c r="M530" s="5"/>
      <c r="N530" s="37"/>
      <c r="O530" s="38"/>
      <c r="P530" s="39" t="n">
        <f aca="false">IFERROR(IF(OR(B530&amp;C530="PAU",B530&amp;C530="AIN"),VLOOKUP(B530&amp;C530&amp;G530,#REF!,8,0),VLOOKUP(B530&amp;G530,#REF!,8,0)),0)</f>
        <v>0</v>
      </c>
      <c r="Q530" s="39" t="n">
        <f aca="false">N530-P530</f>
        <v>0</v>
      </c>
      <c r="R530" s="40" t="str">
        <f aca="false">IF(Q530&gt;=0%,"AOP",IF(Q530&gt;=-2%,"GM",IF(Q530&gt;=-6%,"MD","VP")))</f>
        <v>AOP</v>
      </c>
      <c r="S530" s="41" t="n">
        <f aca="false">K530*M530*(N530-P530)</f>
        <v>0</v>
      </c>
      <c r="T530" s="42" t="e">
        <f aca="false">IF(I530="USD",S530,S530/#REF!)</f>
        <v>#VALUE!</v>
      </c>
      <c r="U530" s="5" t="e">
        <f aca="false">IF(I530="USD",M530,M530/#REF!)</f>
        <v>#VALUE!</v>
      </c>
      <c r="V530" s="4"/>
      <c r="W530" s="4"/>
      <c r="X530" s="4"/>
      <c r="Y530" s="4" t="str">
        <f aca="false">B530&amp;C530&amp;F530&amp;H530</f>
        <v/>
      </c>
      <c r="Z530" s="4" t="str">
        <f aca="false">IF(Y530='Input - Bookings'!Q1126,"OK","Check")</f>
        <v>OK</v>
      </c>
      <c r="AA530" s="4"/>
      <c r="AB530" s="50"/>
      <c r="AC530" s="50"/>
      <c r="AD530" s="4"/>
      <c r="AE530" s="4"/>
      <c r="AF530" s="4"/>
      <c r="AG530" s="54"/>
      <c r="AH530" s="54"/>
      <c r="AI530" s="4"/>
      <c r="AJ530" s="4"/>
      <c r="AK530" s="4"/>
      <c r="AL530" s="4"/>
      <c r="AM530" s="4"/>
      <c r="AN530" s="56"/>
      <c r="AO530" s="50"/>
      <c r="AP530" s="50"/>
      <c r="AQ530" s="50"/>
      <c r="AR530" s="4"/>
      <c r="AS530" s="4"/>
    </row>
    <row r="531" customFormat="false" ht="12.75" hidden="false" customHeight="true" outlineLevel="0" collapsed="false">
      <c r="A531" s="33"/>
      <c r="B531" s="34"/>
      <c r="C531" s="34"/>
      <c r="D531" s="35"/>
      <c r="E531" s="35"/>
      <c r="F531" s="35"/>
      <c r="G531" s="35"/>
      <c r="H531" s="35"/>
      <c r="I531" s="35"/>
      <c r="J531" s="36"/>
      <c r="K531" s="6"/>
      <c r="L531" s="5"/>
      <c r="M531" s="5"/>
      <c r="N531" s="37"/>
      <c r="O531" s="38"/>
      <c r="P531" s="39" t="n">
        <f aca="false">IFERROR(IF(OR(B531&amp;C531="PAU",B531&amp;C531="AIN"),VLOOKUP(B531&amp;C531&amp;G531,#REF!,8,0),VLOOKUP(B531&amp;G531,#REF!,8,0)),0)</f>
        <v>0</v>
      </c>
      <c r="Q531" s="39" t="n">
        <f aca="false">N531-P531</f>
        <v>0</v>
      </c>
      <c r="R531" s="40" t="str">
        <f aca="false">IF(Q531&gt;=0%,"AOP",IF(Q531&gt;=-2%,"GM",IF(Q531&gt;=-6%,"MD","VP")))</f>
        <v>AOP</v>
      </c>
      <c r="S531" s="41" t="n">
        <f aca="false">K531*M531*(N531-P531)</f>
        <v>0</v>
      </c>
      <c r="T531" s="42" t="e">
        <f aca="false">IF(I531="USD",S531,S531/#REF!)</f>
        <v>#VALUE!</v>
      </c>
      <c r="U531" s="5" t="e">
        <f aca="false">IF(I531="USD",M531,M531/#REF!)</f>
        <v>#VALUE!</v>
      </c>
      <c r="V531" s="4"/>
      <c r="W531" s="4"/>
      <c r="X531" s="4"/>
      <c r="Y531" s="4" t="str">
        <f aca="false">B531&amp;C531&amp;F531&amp;H531</f>
        <v/>
      </c>
      <c r="Z531" s="4" t="str">
        <f aca="false">IF(Y531='Input - Bookings'!Q1127,"OK","Check")</f>
        <v>OK</v>
      </c>
      <c r="AA531" s="4"/>
      <c r="AB531" s="50"/>
      <c r="AC531" s="50"/>
      <c r="AD531" s="4"/>
      <c r="AE531" s="4"/>
      <c r="AF531" s="4"/>
      <c r="AG531" s="54"/>
      <c r="AH531" s="54"/>
      <c r="AI531" s="4"/>
      <c r="AJ531" s="4"/>
      <c r="AK531" s="4"/>
      <c r="AL531" s="4"/>
      <c r="AM531" s="4"/>
      <c r="AN531" s="56"/>
      <c r="AO531" s="50"/>
      <c r="AP531" s="50"/>
      <c r="AQ531" s="50"/>
      <c r="AR531" s="4"/>
      <c r="AS531" s="4"/>
    </row>
    <row r="532" customFormat="false" ht="12.75" hidden="false" customHeight="true" outlineLevel="0" collapsed="false">
      <c r="A532" s="33"/>
      <c r="B532" s="34"/>
      <c r="C532" s="34"/>
      <c r="D532" s="35"/>
      <c r="E532" s="35"/>
      <c r="F532" s="35"/>
      <c r="G532" s="35"/>
      <c r="H532" s="35"/>
      <c r="I532" s="35"/>
      <c r="J532" s="36"/>
      <c r="K532" s="6"/>
      <c r="L532" s="5"/>
      <c r="M532" s="5"/>
      <c r="N532" s="37"/>
      <c r="O532" s="38"/>
      <c r="P532" s="39" t="n">
        <f aca="false">IFERROR(IF(OR(B532&amp;C532="PAU",B532&amp;C532="AIN"),VLOOKUP(B532&amp;C532&amp;G532,#REF!,8,0),VLOOKUP(B532&amp;G532,#REF!,8,0)),0)</f>
        <v>0</v>
      </c>
      <c r="Q532" s="39" t="n">
        <f aca="false">N532-P532</f>
        <v>0</v>
      </c>
      <c r="R532" s="40" t="str">
        <f aca="false">IF(Q532&gt;=0%,"AOP",IF(Q532&gt;=-2%,"GM",IF(Q532&gt;=-6%,"MD","VP")))</f>
        <v>AOP</v>
      </c>
      <c r="S532" s="41" t="n">
        <f aca="false">K532*M532*(N532-P532)</f>
        <v>0</v>
      </c>
      <c r="T532" s="42" t="e">
        <f aca="false">IF(I532="USD",S532,S532/#REF!)</f>
        <v>#VALUE!</v>
      </c>
      <c r="U532" s="5" t="e">
        <f aca="false">IF(I532="USD",M532,M532/#REF!)</f>
        <v>#VALUE!</v>
      </c>
      <c r="V532" s="4"/>
      <c r="W532" s="4"/>
      <c r="X532" s="4"/>
      <c r="Y532" s="4" t="str">
        <f aca="false">B532&amp;C532&amp;F532&amp;H532</f>
        <v/>
      </c>
      <c r="Z532" s="4" t="str">
        <f aca="false">IF(Y532='Input - Bookings'!Q1128,"OK","Check")</f>
        <v>OK</v>
      </c>
      <c r="AA532" s="4"/>
      <c r="AB532" s="50"/>
      <c r="AC532" s="50"/>
      <c r="AD532" s="4"/>
      <c r="AE532" s="4"/>
      <c r="AF532" s="4"/>
      <c r="AG532" s="54"/>
      <c r="AH532" s="54"/>
      <c r="AI532" s="4"/>
      <c r="AJ532" s="4"/>
      <c r="AK532" s="4"/>
      <c r="AL532" s="4"/>
      <c r="AM532" s="4"/>
      <c r="AN532" s="56"/>
      <c r="AO532" s="50"/>
      <c r="AP532" s="50"/>
      <c r="AQ532" s="50"/>
      <c r="AR532" s="4"/>
      <c r="AS532" s="4"/>
    </row>
    <row r="533" customFormat="false" ht="12.75" hidden="false" customHeight="true" outlineLevel="0" collapsed="false">
      <c r="A533" s="33"/>
      <c r="B533" s="34"/>
      <c r="C533" s="34"/>
      <c r="D533" s="35"/>
      <c r="E533" s="35"/>
      <c r="F533" s="35"/>
      <c r="G533" s="35"/>
      <c r="H533" s="35"/>
      <c r="I533" s="35"/>
      <c r="J533" s="36"/>
      <c r="K533" s="6"/>
      <c r="L533" s="5"/>
      <c r="M533" s="5"/>
      <c r="N533" s="37"/>
      <c r="O533" s="38"/>
      <c r="P533" s="39" t="n">
        <f aca="false">IFERROR(IF(OR(B533&amp;C533="PAU",B533&amp;C533="AIN"),VLOOKUP(B533&amp;C533&amp;G533,#REF!,8,0),VLOOKUP(B533&amp;G533,#REF!,8,0)),0)</f>
        <v>0</v>
      </c>
      <c r="Q533" s="39" t="n">
        <f aca="false">N533-P533</f>
        <v>0</v>
      </c>
      <c r="R533" s="40" t="str">
        <f aca="false">IF(Q533&gt;=0%,"AOP",IF(Q533&gt;=-2%,"GM",IF(Q533&gt;=-6%,"MD","VP")))</f>
        <v>AOP</v>
      </c>
      <c r="S533" s="41" t="n">
        <f aca="false">K533*M533*(N533-P533)</f>
        <v>0</v>
      </c>
      <c r="T533" s="42" t="e">
        <f aca="false">IF(I533="USD",S533,S533/#REF!)</f>
        <v>#VALUE!</v>
      </c>
      <c r="U533" s="5" t="e">
        <f aca="false">IF(I533="USD",M533,M533/#REF!)</f>
        <v>#VALUE!</v>
      </c>
      <c r="V533" s="4"/>
      <c r="W533" s="4"/>
      <c r="X533" s="4"/>
      <c r="Y533" s="4" t="str">
        <f aca="false">B533&amp;C533&amp;F533&amp;H533</f>
        <v/>
      </c>
      <c r="Z533" s="4" t="str">
        <f aca="false">IF(Y533='Input - Bookings'!Q1129,"OK","Check")</f>
        <v>OK</v>
      </c>
      <c r="AA533" s="4"/>
      <c r="AB533" s="50"/>
      <c r="AC533" s="50"/>
      <c r="AD533" s="4"/>
      <c r="AE533" s="4"/>
      <c r="AF533" s="4"/>
      <c r="AG533" s="54"/>
      <c r="AH533" s="54"/>
      <c r="AI533" s="4"/>
      <c r="AJ533" s="4"/>
      <c r="AK533" s="4"/>
      <c r="AL533" s="4"/>
      <c r="AM533" s="4"/>
      <c r="AN533" s="56"/>
      <c r="AO533" s="50"/>
      <c r="AP533" s="50"/>
      <c r="AQ533" s="50"/>
      <c r="AR533" s="4"/>
      <c r="AS533" s="4"/>
    </row>
    <row r="534" customFormat="false" ht="12.75" hidden="false" customHeight="true" outlineLevel="0" collapsed="false">
      <c r="A534" s="33"/>
      <c r="B534" s="34"/>
      <c r="C534" s="34"/>
      <c r="D534" s="35"/>
      <c r="E534" s="35"/>
      <c r="F534" s="35"/>
      <c r="G534" s="35"/>
      <c r="H534" s="35"/>
      <c r="I534" s="35"/>
      <c r="J534" s="36"/>
      <c r="K534" s="6"/>
      <c r="L534" s="5"/>
      <c r="M534" s="5"/>
      <c r="N534" s="37"/>
      <c r="O534" s="38"/>
      <c r="P534" s="39" t="n">
        <f aca="false">IFERROR(IF(OR(B534&amp;C534="PAU",B534&amp;C534="AIN"),VLOOKUP(B534&amp;C534&amp;G534,#REF!,8,0),VLOOKUP(B534&amp;G534,#REF!,8,0)),0)</f>
        <v>0</v>
      </c>
      <c r="Q534" s="39" t="n">
        <f aca="false">N534-P534</f>
        <v>0</v>
      </c>
      <c r="R534" s="40" t="str">
        <f aca="false">IF(Q534&gt;=0%,"AOP",IF(Q534&gt;=-2%,"GM",IF(Q534&gt;=-6%,"MD","VP")))</f>
        <v>AOP</v>
      </c>
      <c r="S534" s="41" t="n">
        <f aca="false">K534*M534*(N534-P534)</f>
        <v>0</v>
      </c>
      <c r="T534" s="42" t="e">
        <f aca="false">IF(I534="USD",S534,S534/#REF!)</f>
        <v>#VALUE!</v>
      </c>
      <c r="U534" s="5" t="e">
        <f aca="false">IF(I534="USD",M534,M534/#REF!)</f>
        <v>#VALUE!</v>
      </c>
      <c r="V534" s="4"/>
      <c r="W534" s="4"/>
      <c r="X534" s="4"/>
      <c r="Y534" s="4" t="str">
        <f aca="false">B534&amp;C534&amp;F534&amp;H534</f>
        <v/>
      </c>
      <c r="Z534" s="4" t="str">
        <f aca="false">IF(Y534='Input - Bookings'!Q1130,"OK","Check")</f>
        <v>OK</v>
      </c>
      <c r="AA534" s="4"/>
      <c r="AB534" s="50"/>
      <c r="AC534" s="50"/>
      <c r="AD534" s="4"/>
      <c r="AE534" s="4"/>
      <c r="AF534" s="4"/>
      <c r="AG534" s="54"/>
      <c r="AH534" s="54"/>
      <c r="AI534" s="4"/>
      <c r="AJ534" s="4"/>
      <c r="AK534" s="4"/>
      <c r="AL534" s="4"/>
      <c r="AM534" s="4"/>
      <c r="AN534" s="56"/>
      <c r="AO534" s="50"/>
      <c r="AP534" s="50"/>
      <c r="AQ534" s="50"/>
      <c r="AR534" s="4"/>
      <c r="AS534" s="4"/>
    </row>
    <row r="535" customFormat="false" ht="12.75" hidden="false" customHeight="true" outlineLevel="0" collapsed="false">
      <c r="A535" s="33"/>
      <c r="B535" s="34"/>
      <c r="C535" s="34"/>
      <c r="D535" s="35"/>
      <c r="E535" s="35"/>
      <c r="F535" s="35"/>
      <c r="G535" s="35"/>
      <c r="H535" s="35"/>
      <c r="I535" s="35"/>
      <c r="J535" s="36"/>
      <c r="K535" s="6"/>
      <c r="L535" s="5"/>
      <c r="M535" s="5"/>
      <c r="N535" s="37"/>
      <c r="O535" s="38"/>
      <c r="P535" s="39" t="n">
        <f aca="false">IFERROR(IF(OR(B535&amp;C535="PAU",B535&amp;C535="AIN"),VLOOKUP(B535&amp;C535&amp;G535,#REF!,8,0),VLOOKUP(B535&amp;G535,#REF!,8,0)),0)</f>
        <v>0</v>
      </c>
      <c r="Q535" s="39" t="n">
        <f aca="false">N535-P535</f>
        <v>0</v>
      </c>
      <c r="R535" s="40" t="str">
        <f aca="false">IF(Q535&gt;=0%,"AOP",IF(Q535&gt;=-2%,"GM",IF(Q535&gt;=-6%,"MD","VP")))</f>
        <v>AOP</v>
      </c>
      <c r="S535" s="41" t="n">
        <f aca="false">K535*M535*(N535-P535)</f>
        <v>0</v>
      </c>
      <c r="T535" s="42" t="e">
        <f aca="false">IF(I535="USD",S535,S535/#REF!)</f>
        <v>#VALUE!</v>
      </c>
      <c r="U535" s="5" t="e">
        <f aca="false">IF(I535="USD",M535,M535/#REF!)</f>
        <v>#VALUE!</v>
      </c>
      <c r="V535" s="4"/>
      <c r="W535" s="4"/>
      <c r="X535" s="4"/>
      <c r="Y535" s="4" t="str">
        <f aca="false">B535&amp;C535&amp;F535&amp;H535</f>
        <v/>
      </c>
      <c r="Z535" s="4" t="str">
        <f aca="false">IF(Y535='Input - Bookings'!Q1131,"OK","Check")</f>
        <v>OK</v>
      </c>
      <c r="AA535" s="4"/>
      <c r="AB535" s="50"/>
      <c r="AC535" s="50"/>
      <c r="AD535" s="4"/>
      <c r="AE535" s="4"/>
      <c r="AF535" s="4"/>
      <c r="AG535" s="54"/>
      <c r="AH535" s="54"/>
      <c r="AI535" s="4"/>
      <c r="AJ535" s="4"/>
      <c r="AK535" s="4"/>
      <c r="AL535" s="4"/>
      <c r="AM535" s="4"/>
      <c r="AN535" s="56"/>
      <c r="AO535" s="50"/>
      <c r="AP535" s="50"/>
      <c r="AQ535" s="50"/>
      <c r="AR535" s="4"/>
      <c r="AS535" s="4"/>
    </row>
    <row r="536" customFormat="false" ht="12.75" hidden="false" customHeight="true" outlineLevel="0" collapsed="false">
      <c r="A536" s="33"/>
      <c r="B536" s="34"/>
      <c r="C536" s="34"/>
      <c r="D536" s="35"/>
      <c r="E536" s="35"/>
      <c r="F536" s="35"/>
      <c r="G536" s="35"/>
      <c r="H536" s="35"/>
      <c r="I536" s="35"/>
      <c r="J536" s="36"/>
      <c r="K536" s="6"/>
      <c r="L536" s="5"/>
      <c r="M536" s="5"/>
      <c r="N536" s="37"/>
      <c r="O536" s="38"/>
      <c r="P536" s="39" t="n">
        <f aca="false">IFERROR(IF(OR(B536&amp;C536="PAU",B536&amp;C536="AIN"),VLOOKUP(B536&amp;C536&amp;G536,#REF!,8,0),VLOOKUP(B536&amp;G536,#REF!,8,0)),0)</f>
        <v>0</v>
      </c>
      <c r="Q536" s="39" t="n">
        <f aca="false">N536-P536</f>
        <v>0</v>
      </c>
      <c r="R536" s="40" t="str">
        <f aca="false">IF(Q536&gt;=0%,"AOP",IF(Q536&gt;=-2%,"GM",IF(Q536&gt;=-6%,"MD","VP")))</f>
        <v>AOP</v>
      </c>
      <c r="S536" s="41" t="n">
        <f aca="false">K536*M536*(N536-P536)</f>
        <v>0</v>
      </c>
      <c r="T536" s="42" t="e">
        <f aca="false">IF(I536="USD",S536,S536/#REF!)</f>
        <v>#VALUE!</v>
      </c>
      <c r="U536" s="5" t="e">
        <f aca="false">IF(I536="USD",M536,M536/#REF!)</f>
        <v>#VALUE!</v>
      </c>
      <c r="V536" s="4"/>
      <c r="W536" s="4"/>
      <c r="X536" s="4"/>
      <c r="Y536" s="4" t="str">
        <f aca="false">B536&amp;C536&amp;F536&amp;H536</f>
        <v/>
      </c>
      <c r="Z536" s="4" t="str">
        <f aca="false">IF(Y536='Input - Bookings'!Q1132,"OK","Check")</f>
        <v>OK</v>
      </c>
      <c r="AA536" s="4"/>
      <c r="AB536" s="50"/>
      <c r="AC536" s="50"/>
      <c r="AD536" s="4"/>
      <c r="AE536" s="4"/>
      <c r="AF536" s="4"/>
      <c r="AG536" s="54"/>
      <c r="AH536" s="54"/>
      <c r="AI536" s="4"/>
      <c r="AJ536" s="4"/>
      <c r="AK536" s="4"/>
      <c r="AL536" s="4"/>
      <c r="AM536" s="4"/>
      <c r="AN536" s="56"/>
      <c r="AO536" s="50"/>
      <c r="AP536" s="50"/>
      <c r="AQ536" s="50"/>
      <c r="AR536" s="4"/>
      <c r="AS536" s="4"/>
    </row>
    <row r="537" customFormat="false" ht="12.75" hidden="false" customHeight="true" outlineLevel="0" collapsed="false">
      <c r="A537" s="33"/>
      <c r="B537" s="34"/>
      <c r="C537" s="34"/>
      <c r="D537" s="35"/>
      <c r="E537" s="35"/>
      <c r="F537" s="35"/>
      <c r="G537" s="35"/>
      <c r="H537" s="35"/>
      <c r="I537" s="35"/>
      <c r="J537" s="36"/>
      <c r="K537" s="6"/>
      <c r="L537" s="5"/>
      <c r="M537" s="5"/>
      <c r="N537" s="37"/>
      <c r="O537" s="38"/>
      <c r="P537" s="39" t="n">
        <f aca="false">IFERROR(IF(OR(B537&amp;C537="PAU",B537&amp;C537="AIN"),VLOOKUP(B537&amp;C537&amp;G537,#REF!,8,0),VLOOKUP(B537&amp;G537,#REF!,8,0)),0)</f>
        <v>0</v>
      </c>
      <c r="Q537" s="39" t="n">
        <f aca="false">N537-P537</f>
        <v>0</v>
      </c>
      <c r="R537" s="40" t="str">
        <f aca="false">IF(Q537&gt;=0%,"AOP",IF(Q537&gt;=-2%,"GM",IF(Q537&gt;=-6%,"MD","VP")))</f>
        <v>AOP</v>
      </c>
      <c r="S537" s="41" t="n">
        <f aca="false">K537*M537*(N537-P537)</f>
        <v>0</v>
      </c>
      <c r="T537" s="42" t="e">
        <f aca="false">IF(I537="USD",S537,S537/#REF!)</f>
        <v>#VALUE!</v>
      </c>
      <c r="U537" s="5" t="e">
        <f aca="false">IF(I537="USD",M537,M537/#REF!)</f>
        <v>#VALUE!</v>
      </c>
      <c r="V537" s="4"/>
      <c r="W537" s="4"/>
      <c r="X537" s="4"/>
      <c r="Y537" s="4" t="str">
        <f aca="false">B537&amp;C537&amp;F537&amp;H537</f>
        <v/>
      </c>
      <c r="Z537" s="4" t="str">
        <f aca="false">IF(Y537='Input - Bookings'!Q1133,"OK","Check")</f>
        <v>OK</v>
      </c>
      <c r="AA537" s="4"/>
      <c r="AB537" s="50"/>
      <c r="AC537" s="50"/>
      <c r="AD537" s="4"/>
      <c r="AE537" s="4"/>
      <c r="AF537" s="4"/>
      <c r="AG537" s="54"/>
      <c r="AH537" s="54"/>
      <c r="AI537" s="4"/>
      <c r="AJ537" s="4"/>
      <c r="AK537" s="4"/>
      <c r="AL537" s="4"/>
      <c r="AM537" s="4"/>
      <c r="AN537" s="56"/>
      <c r="AO537" s="50"/>
      <c r="AP537" s="50"/>
      <c r="AQ537" s="50"/>
      <c r="AR537" s="4"/>
      <c r="AS537" s="4"/>
    </row>
    <row r="538" customFormat="false" ht="12.75" hidden="false" customHeight="true" outlineLevel="0" collapsed="false">
      <c r="A538" s="33"/>
      <c r="B538" s="34"/>
      <c r="C538" s="34"/>
      <c r="D538" s="35"/>
      <c r="E538" s="35"/>
      <c r="F538" s="35"/>
      <c r="G538" s="35"/>
      <c r="H538" s="35"/>
      <c r="I538" s="35"/>
      <c r="J538" s="36"/>
      <c r="K538" s="6"/>
      <c r="L538" s="5"/>
      <c r="M538" s="5"/>
      <c r="N538" s="37"/>
      <c r="O538" s="38"/>
      <c r="P538" s="39" t="n">
        <f aca="false">IFERROR(IF(OR(B538&amp;C538="PAU",B538&amp;C538="AIN"),VLOOKUP(B538&amp;C538&amp;G538,#REF!,8,0),VLOOKUP(B538&amp;G538,#REF!,8,0)),0)</f>
        <v>0</v>
      </c>
      <c r="Q538" s="39" t="n">
        <f aca="false">N538-P538</f>
        <v>0</v>
      </c>
      <c r="R538" s="40" t="str">
        <f aca="false">IF(Q538&gt;=0%,"AOP",IF(Q538&gt;=-2%,"GM",IF(Q538&gt;=-6%,"MD","VP")))</f>
        <v>AOP</v>
      </c>
      <c r="S538" s="41" t="n">
        <f aca="false">K538*M538*(N538-P538)</f>
        <v>0</v>
      </c>
      <c r="T538" s="42" t="e">
        <f aca="false">IF(I538="USD",S538,S538/#REF!)</f>
        <v>#VALUE!</v>
      </c>
      <c r="U538" s="5" t="e">
        <f aca="false">IF(I538="USD",M538,M538/#REF!)</f>
        <v>#VALUE!</v>
      </c>
      <c r="V538" s="4"/>
      <c r="W538" s="4"/>
      <c r="X538" s="4"/>
      <c r="Y538" s="4" t="str">
        <f aca="false">B538&amp;C538&amp;F538&amp;H538</f>
        <v/>
      </c>
      <c r="Z538" s="4" t="str">
        <f aca="false">IF(Y538='Input - Bookings'!Q1134,"OK","Check")</f>
        <v>OK</v>
      </c>
      <c r="AA538" s="4"/>
      <c r="AB538" s="50"/>
      <c r="AC538" s="50"/>
      <c r="AD538" s="4"/>
      <c r="AE538" s="4"/>
      <c r="AF538" s="4"/>
      <c r="AG538" s="54"/>
      <c r="AH538" s="54"/>
      <c r="AI538" s="4"/>
      <c r="AJ538" s="4"/>
      <c r="AK538" s="4"/>
      <c r="AL538" s="4"/>
      <c r="AM538" s="4"/>
      <c r="AN538" s="56"/>
      <c r="AO538" s="50"/>
      <c r="AP538" s="50"/>
      <c r="AQ538" s="50"/>
      <c r="AR538" s="4"/>
      <c r="AS538" s="4"/>
    </row>
    <row r="539" customFormat="false" ht="12.75" hidden="false" customHeight="true" outlineLevel="0" collapsed="false">
      <c r="A539" s="33"/>
      <c r="B539" s="34"/>
      <c r="C539" s="34"/>
      <c r="D539" s="35"/>
      <c r="E539" s="35"/>
      <c r="F539" s="35"/>
      <c r="G539" s="35"/>
      <c r="H539" s="35"/>
      <c r="I539" s="35"/>
      <c r="J539" s="36"/>
      <c r="K539" s="6"/>
      <c r="L539" s="5"/>
      <c r="M539" s="5"/>
      <c r="N539" s="37"/>
      <c r="O539" s="38"/>
      <c r="P539" s="39" t="n">
        <f aca="false">IFERROR(IF(OR(B539&amp;C539="PAU",B539&amp;C539="AIN"),VLOOKUP(B539&amp;C539&amp;G539,#REF!,8,0),VLOOKUP(B539&amp;G539,#REF!,8,0)),0)</f>
        <v>0</v>
      </c>
      <c r="Q539" s="39" t="n">
        <f aca="false">N539-P539</f>
        <v>0</v>
      </c>
      <c r="R539" s="40" t="str">
        <f aca="false">IF(Q539&gt;=0%,"AOP",IF(Q539&gt;=-2%,"GM",IF(Q539&gt;=-6%,"MD","VP")))</f>
        <v>AOP</v>
      </c>
      <c r="S539" s="41" t="n">
        <f aca="false">K539*M539*(N539-P539)</f>
        <v>0</v>
      </c>
      <c r="T539" s="42" t="e">
        <f aca="false">IF(I539="USD",S539,S539/#REF!)</f>
        <v>#VALUE!</v>
      </c>
      <c r="U539" s="5" t="e">
        <f aca="false">IF(I539="USD",M539,M539/#REF!)</f>
        <v>#VALUE!</v>
      </c>
      <c r="V539" s="4"/>
      <c r="W539" s="4"/>
      <c r="X539" s="4"/>
      <c r="Y539" s="4" t="str">
        <f aca="false">B539&amp;C539&amp;F539&amp;H539</f>
        <v/>
      </c>
      <c r="Z539" s="4" t="str">
        <f aca="false">IF(Y539='Input - Bookings'!Q1135,"OK","Check")</f>
        <v>OK</v>
      </c>
      <c r="AA539" s="4"/>
      <c r="AB539" s="50"/>
      <c r="AC539" s="50"/>
      <c r="AD539" s="4"/>
      <c r="AE539" s="4"/>
      <c r="AF539" s="4"/>
      <c r="AG539" s="54"/>
      <c r="AH539" s="54"/>
      <c r="AI539" s="4"/>
      <c r="AJ539" s="4"/>
      <c r="AK539" s="4"/>
      <c r="AL539" s="4"/>
      <c r="AM539" s="4"/>
      <c r="AN539" s="56"/>
      <c r="AO539" s="50"/>
      <c r="AP539" s="50"/>
      <c r="AQ539" s="50"/>
      <c r="AR539" s="4"/>
      <c r="AS539" s="4"/>
    </row>
    <row r="540" customFormat="false" ht="12.75" hidden="false" customHeight="true" outlineLevel="0" collapsed="false">
      <c r="A540" s="33"/>
      <c r="B540" s="34"/>
      <c r="C540" s="34"/>
      <c r="D540" s="35"/>
      <c r="E540" s="35"/>
      <c r="F540" s="35"/>
      <c r="G540" s="35"/>
      <c r="H540" s="35"/>
      <c r="I540" s="35"/>
      <c r="J540" s="36"/>
      <c r="K540" s="6"/>
      <c r="L540" s="5"/>
      <c r="M540" s="5"/>
      <c r="N540" s="37"/>
      <c r="O540" s="38"/>
      <c r="P540" s="39" t="n">
        <f aca="false">IFERROR(IF(OR(B540&amp;C540="PAU",B540&amp;C540="AIN"),VLOOKUP(B540&amp;C540&amp;G540,#REF!,8,0),VLOOKUP(B540&amp;G540,#REF!,8,0)),0)</f>
        <v>0</v>
      </c>
      <c r="Q540" s="39" t="n">
        <f aca="false">N540-P540</f>
        <v>0</v>
      </c>
      <c r="R540" s="40" t="str">
        <f aca="false">IF(Q540&gt;=0%,"AOP",IF(Q540&gt;=-2%,"GM",IF(Q540&gt;=-6%,"MD","VP")))</f>
        <v>AOP</v>
      </c>
      <c r="S540" s="41" t="n">
        <f aca="false">K540*M540*(N540-P540)</f>
        <v>0</v>
      </c>
      <c r="T540" s="42" t="e">
        <f aca="false">IF(I540="USD",S540,S540/#REF!)</f>
        <v>#VALUE!</v>
      </c>
      <c r="U540" s="5" t="e">
        <f aca="false">IF(I540="USD",M540,M540/#REF!)</f>
        <v>#VALUE!</v>
      </c>
      <c r="V540" s="4"/>
      <c r="W540" s="4"/>
      <c r="X540" s="4"/>
      <c r="Y540" s="4" t="str">
        <f aca="false">B540&amp;C540&amp;F540&amp;H540</f>
        <v/>
      </c>
      <c r="Z540" s="4" t="str">
        <f aca="false">IF(Y540='Input - Bookings'!Q1136,"OK","Check")</f>
        <v>OK</v>
      </c>
      <c r="AA540" s="4"/>
      <c r="AB540" s="50"/>
      <c r="AC540" s="50"/>
      <c r="AD540" s="4"/>
      <c r="AE540" s="4"/>
      <c r="AF540" s="4"/>
      <c r="AG540" s="54"/>
      <c r="AH540" s="54"/>
      <c r="AI540" s="4"/>
      <c r="AJ540" s="4"/>
      <c r="AK540" s="4"/>
      <c r="AL540" s="4"/>
      <c r="AM540" s="4"/>
      <c r="AN540" s="56"/>
      <c r="AO540" s="50"/>
      <c r="AP540" s="50"/>
      <c r="AQ540" s="50"/>
      <c r="AR540" s="4"/>
      <c r="AS540" s="4"/>
    </row>
    <row r="541" customFormat="false" ht="12.75" hidden="false" customHeight="true" outlineLevel="0" collapsed="false">
      <c r="A541" s="33"/>
      <c r="B541" s="34"/>
      <c r="C541" s="34"/>
      <c r="D541" s="35"/>
      <c r="E541" s="35"/>
      <c r="F541" s="35"/>
      <c r="G541" s="35"/>
      <c r="H541" s="35"/>
      <c r="I541" s="35"/>
      <c r="J541" s="36"/>
      <c r="K541" s="6"/>
      <c r="L541" s="5"/>
      <c r="M541" s="5"/>
      <c r="N541" s="37"/>
      <c r="O541" s="38"/>
      <c r="P541" s="39" t="n">
        <f aca="false">IFERROR(IF(OR(B541&amp;C541="PAU",B541&amp;C541="AIN"),VLOOKUP(B541&amp;C541&amp;G541,#REF!,8,0),VLOOKUP(B541&amp;G541,#REF!,8,0)),0)</f>
        <v>0</v>
      </c>
      <c r="Q541" s="39" t="n">
        <f aca="false">N541-P541</f>
        <v>0</v>
      </c>
      <c r="R541" s="40" t="str">
        <f aca="false">IF(Q541&gt;=0%,"AOP",IF(Q541&gt;=-2%,"GM",IF(Q541&gt;=-6%,"MD","VP")))</f>
        <v>AOP</v>
      </c>
      <c r="S541" s="41" t="n">
        <f aca="false">K541*M541*(N541-P541)</f>
        <v>0</v>
      </c>
      <c r="T541" s="42" t="e">
        <f aca="false">IF(I541="USD",S541,S541/#REF!)</f>
        <v>#VALUE!</v>
      </c>
      <c r="U541" s="5" t="e">
        <f aca="false">IF(I541="USD",M541,M541/#REF!)</f>
        <v>#VALUE!</v>
      </c>
      <c r="V541" s="4"/>
      <c r="W541" s="4"/>
      <c r="X541" s="4"/>
      <c r="Y541" s="4" t="str">
        <f aca="false">B541&amp;C541&amp;F541&amp;H541</f>
        <v/>
      </c>
      <c r="Z541" s="4" t="str">
        <f aca="false">IF(Y541='Input - Bookings'!Q1137,"OK","Check")</f>
        <v>OK</v>
      </c>
      <c r="AA541" s="4"/>
      <c r="AB541" s="50"/>
      <c r="AC541" s="50"/>
      <c r="AD541" s="4"/>
      <c r="AE541" s="4"/>
      <c r="AF541" s="4"/>
      <c r="AG541" s="54"/>
      <c r="AH541" s="54"/>
      <c r="AI541" s="4"/>
      <c r="AJ541" s="4"/>
      <c r="AK541" s="4"/>
      <c r="AL541" s="4"/>
      <c r="AM541" s="4"/>
      <c r="AN541" s="56"/>
      <c r="AO541" s="50"/>
      <c r="AP541" s="50"/>
      <c r="AQ541" s="50"/>
      <c r="AR541" s="4"/>
      <c r="AS541" s="4"/>
    </row>
    <row r="542" customFormat="false" ht="12.75" hidden="false" customHeight="true" outlineLevel="0" collapsed="false">
      <c r="A542" s="33"/>
      <c r="B542" s="34"/>
      <c r="C542" s="34"/>
      <c r="D542" s="35"/>
      <c r="E542" s="35"/>
      <c r="F542" s="35"/>
      <c r="G542" s="35"/>
      <c r="H542" s="35"/>
      <c r="I542" s="35"/>
      <c r="J542" s="36"/>
      <c r="K542" s="6"/>
      <c r="L542" s="5"/>
      <c r="M542" s="5"/>
      <c r="N542" s="37"/>
      <c r="O542" s="38"/>
      <c r="P542" s="39" t="n">
        <f aca="false">IFERROR(IF(OR(B542&amp;C542="PAU",B542&amp;C542="AIN"),VLOOKUP(B542&amp;C542&amp;G542,#REF!,8,0),VLOOKUP(B542&amp;G542,#REF!,8,0)),0)</f>
        <v>0</v>
      </c>
      <c r="Q542" s="39" t="n">
        <f aca="false">N542-P542</f>
        <v>0</v>
      </c>
      <c r="R542" s="40" t="str">
        <f aca="false">IF(Q542&gt;=0%,"AOP",IF(Q542&gt;=-2%,"GM",IF(Q542&gt;=-6%,"MD","VP")))</f>
        <v>AOP</v>
      </c>
      <c r="S542" s="41" t="n">
        <f aca="false">K542*M542*(N542-P542)</f>
        <v>0</v>
      </c>
      <c r="T542" s="42" t="e">
        <f aca="false">IF(I542="USD",S542,S542/#REF!)</f>
        <v>#VALUE!</v>
      </c>
      <c r="U542" s="5" t="e">
        <f aca="false">IF(I542="USD",M542,M542/#REF!)</f>
        <v>#VALUE!</v>
      </c>
      <c r="V542" s="4"/>
      <c r="W542" s="4"/>
      <c r="X542" s="4"/>
      <c r="Y542" s="4" t="str">
        <f aca="false">B542&amp;C542&amp;F542&amp;H542</f>
        <v/>
      </c>
      <c r="Z542" s="4" t="str">
        <f aca="false">IF(Y542='Input - Bookings'!Q1138,"OK","Check")</f>
        <v>OK</v>
      </c>
      <c r="AA542" s="4"/>
      <c r="AB542" s="50"/>
      <c r="AC542" s="50"/>
      <c r="AD542" s="4"/>
      <c r="AE542" s="4"/>
      <c r="AF542" s="4"/>
      <c r="AG542" s="54"/>
      <c r="AH542" s="54"/>
      <c r="AI542" s="4"/>
      <c r="AJ542" s="4"/>
      <c r="AK542" s="4"/>
      <c r="AL542" s="4"/>
      <c r="AM542" s="4"/>
      <c r="AN542" s="56"/>
      <c r="AO542" s="50"/>
      <c r="AP542" s="50"/>
      <c r="AQ542" s="50"/>
      <c r="AR542" s="4"/>
      <c r="AS542" s="4"/>
    </row>
    <row r="543" customFormat="false" ht="12.75" hidden="false" customHeight="true" outlineLevel="0" collapsed="false">
      <c r="A543" s="33"/>
      <c r="B543" s="34"/>
      <c r="C543" s="34"/>
      <c r="D543" s="35"/>
      <c r="E543" s="35"/>
      <c r="F543" s="35"/>
      <c r="G543" s="35"/>
      <c r="H543" s="35"/>
      <c r="I543" s="35"/>
      <c r="J543" s="36"/>
      <c r="K543" s="6"/>
      <c r="L543" s="5"/>
      <c r="M543" s="5"/>
      <c r="N543" s="37"/>
      <c r="O543" s="38"/>
      <c r="P543" s="39" t="n">
        <f aca="false">IFERROR(IF(OR(B543&amp;C543="PAU",B543&amp;C543="AIN"),VLOOKUP(B543&amp;C543&amp;G543,#REF!,8,0),VLOOKUP(B543&amp;G543,#REF!,8,0)),0)</f>
        <v>0</v>
      </c>
      <c r="Q543" s="39" t="n">
        <f aca="false">N543-P543</f>
        <v>0</v>
      </c>
      <c r="R543" s="40" t="str">
        <f aca="false">IF(Q543&gt;=0%,"AOP",IF(Q543&gt;=-2%,"GM",IF(Q543&gt;=-6%,"MD","VP")))</f>
        <v>AOP</v>
      </c>
      <c r="S543" s="41" t="n">
        <f aca="false">K543*M543*(N543-P543)</f>
        <v>0</v>
      </c>
      <c r="T543" s="42" t="e">
        <f aca="false">IF(I543="USD",S543,S543/#REF!)</f>
        <v>#VALUE!</v>
      </c>
      <c r="U543" s="5" t="e">
        <f aca="false">IF(I543="USD",M543,M543/#REF!)</f>
        <v>#VALUE!</v>
      </c>
      <c r="V543" s="4"/>
      <c r="W543" s="4"/>
      <c r="X543" s="4"/>
      <c r="Y543" s="4" t="str">
        <f aca="false">B543&amp;C543&amp;F543&amp;H543</f>
        <v/>
      </c>
      <c r="Z543" s="4" t="str">
        <f aca="false">IF(Y543='Input - Bookings'!Q1139,"OK","Check")</f>
        <v>OK</v>
      </c>
      <c r="AA543" s="4"/>
      <c r="AB543" s="50"/>
      <c r="AC543" s="50"/>
      <c r="AD543" s="4"/>
      <c r="AE543" s="4"/>
      <c r="AF543" s="4"/>
      <c r="AG543" s="54"/>
      <c r="AH543" s="54"/>
      <c r="AI543" s="4"/>
      <c r="AJ543" s="4"/>
      <c r="AK543" s="4"/>
      <c r="AL543" s="4"/>
      <c r="AM543" s="4"/>
      <c r="AN543" s="56"/>
      <c r="AO543" s="50"/>
      <c r="AP543" s="50"/>
      <c r="AQ543" s="50"/>
      <c r="AR543" s="4"/>
      <c r="AS543" s="4"/>
    </row>
    <row r="544" customFormat="false" ht="12.75" hidden="false" customHeight="true" outlineLevel="0" collapsed="false">
      <c r="A544" s="33"/>
      <c r="B544" s="34"/>
      <c r="C544" s="34"/>
      <c r="D544" s="35"/>
      <c r="E544" s="35"/>
      <c r="F544" s="35"/>
      <c r="G544" s="35"/>
      <c r="H544" s="35"/>
      <c r="I544" s="35"/>
      <c r="J544" s="36"/>
      <c r="K544" s="6"/>
      <c r="L544" s="5"/>
      <c r="M544" s="5"/>
      <c r="N544" s="37"/>
      <c r="O544" s="38"/>
      <c r="P544" s="39" t="n">
        <f aca="false">IFERROR(IF(OR(B544&amp;C544="PAU",B544&amp;C544="AIN"),VLOOKUP(B544&amp;C544&amp;G544,#REF!,8,0),VLOOKUP(B544&amp;G544,#REF!,8,0)),0)</f>
        <v>0</v>
      </c>
      <c r="Q544" s="39" t="n">
        <f aca="false">N544-P544</f>
        <v>0</v>
      </c>
      <c r="R544" s="40" t="str">
        <f aca="false">IF(Q544&gt;=0%,"AOP",IF(Q544&gt;=-2%,"GM",IF(Q544&gt;=-6%,"MD","VP")))</f>
        <v>AOP</v>
      </c>
      <c r="S544" s="41" t="n">
        <f aca="false">K544*M544*(N544-P544)</f>
        <v>0</v>
      </c>
      <c r="T544" s="42" t="e">
        <f aca="false">IF(I544="USD",S544,S544/#REF!)</f>
        <v>#VALUE!</v>
      </c>
      <c r="U544" s="5" t="e">
        <f aca="false">IF(I544="USD",M544,M544/#REF!)</f>
        <v>#VALUE!</v>
      </c>
      <c r="V544" s="4"/>
      <c r="W544" s="4"/>
      <c r="X544" s="4"/>
      <c r="Y544" s="4" t="str">
        <f aca="false">B544&amp;C544&amp;F544&amp;H544</f>
        <v/>
      </c>
      <c r="Z544" s="4" t="str">
        <f aca="false">IF(Y544='Input - Bookings'!Q1140,"OK","Check")</f>
        <v>OK</v>
      </c>
      <c r="AA544" s="4"/>
      <c r="AB544" s="50"/>
      <c r="AC544" s="50"/>
      <c r="AD544" s="4"/>
      <c r="AE544" s="4"/>
      <c r="AF544" s="4"/>
      <c r="AG544" s="54"/>
      <c r="AH544" s="54"/>
      <c r="AI544" s="4"/>
      <c r="AJ544" s="4"/>
      <c r="AK544" s="4"/>
      <c r="AL544" s="4"/>
      <c r="AM544" s="4"/>
      <c r="AN544" s="56"/>
      <c r="AO544" s="50"/>
      <c r="AP544" s="50"/>
      <c r="AQ544" s="50"/>
      <c r="AR544" s="4"/>
      <c r="AS544" s="4"/>
    </row>
    <row r="545" customFormat="false" ht="12.75" hidden="false" customHeight="true" outlineLevel="0" collapsed="false">
      <c r="A545" s="33"/>
      <c r="B545" s="34"/>
      <c r="C545" s="34"/>
      <c r="D545" s="35"/>
      <c r="E545" s="35"/>
      <c r="F545" s="35"/>
      <c r="G545" s="35"/>
      <c r="H545" s="35"/>
      <c r="I545" s="35"/>
      <c r="J545" s="36"/>
      <c r="K545" s="6"/>
      <c r="L545" s="5"/>
      <c r="M545" s="5"/>
      <c r="N545" s="37"/>
      <c r="O545" s="38"/>
      <c r="P545" s="39" t="n">
        <f aca="false">IFERROR(IF(OR(B545&amp;C545="PAU",B545&amp;C545="AIN"),VLOOKUP(B545&amp;C545&amp;G545,#REF!,8,0),VLOOKUP(B545&amp;G545,#REF!,8,0)),0)</f>
        <v>0</v>
      </c>
      <c r="Q545" s="39" t="n">
        <f aca="false">N545-P545</f>
        <v>0</v>
      </c>
      <c r="R545" s="40" t="str">
        <f aca="false">IF(Q545&gt;=0%,"AOP",IF(Q545&gt;=-2%,"GM",IF(Q545&gt;=-6%,"MD","VP")))</f>
        <v>AOP</v>
      </c>
      <c r="S545" s="41" t="n">
        <f aca="false">K545*M545*(N545-P545)</f>
        <v>0</v>
      </c>
      <c r="T545" s="42" t="e">
        <f aca="false">IF(I545="USD",S545,S545/#REF!)</f>
        <v>#VALUE!</v>
      </c>
      <c r="U545" s="5" t="e">
        <f aca="false">IF(I545="USD",M545,M545/#REF!)</f>
        <v>#VALUE!</v>
      </c>
      <c r="V545" s="4"/>
      <c r="W545" s="4"/>
      <c r="X545" s="4"/>
      <c r="Y545" s="4" t="str">
        <f aca="false">B545&amp;C545&amp;F545&amp;H545</f>
        <v/>
      </c>
      <c r="Z545" s="4" t="str">
        <f aca="false">IF(Y545='Input - Bookings'!Q1141,"OK","Check")</f>
        <v>OK</v>
      </c>
      <c r="AA545" s="4"/>
      <c r="AB545" s="50"/>
      <c r="AC545" s="50"/>
      <c r="AD545" s="4"/>
      <c r="AE545" s="4"/>
      <c r="AF545" s="4"/>
      <c r="AG545" s="54"/>
      <c r="AH545" s="54"/>
      <c r="AI545" s="4"/>
      <c r="AJ545" s="4"/>
      <c r="AK545" s="4"/>
      <c r="AL545" s="4"/>
      <c r="AM545" s="4"/>
      <c r="AN545" s="56"/>
      <c r="AO545" s="50"/>
      <c r="AP545" s="50"/>
      <c r="AQ545" s="50"/>
      <c r="AR545" s="4"/>
      <c r="AS545" s="4"/>
    </row>
    <row r="546" customFormat="false" ht="12.75" hidden="false" customHeight="true" outlineLevel="0" collapsed="false">
      <c r="A546" s="33"/>
      <c r="B546" s="34"/>
      <c r="C546" s="34"/>
      <c r="D546" s="35"/>
      <c r="E546" s="35"/>
      <c r="F546" s="35"/>
      <c r="G546" s="35"/>
      <c r="H546" s="35"/>
      <c r="I546" s="35"/>
      <c r="J546" s="36"/>
      <c r="K546" s="6"/>
      <c r="L546" s="5"/>
      <c r="M546" s="5"/>
      <c r="N546" s="37"/>
      <c r="O546" s="38"/>
      <c r="P546" s="39" t="n">
        <f aca="false">IFERROR(IF(OR(B546&amp;C546="PAU",B546&amp;C546="AIN"),VLOOKUP(B546&amp;C546&amp;G546,#REF!,8,0),VLOOKUP(B546&amp;G546,#REF!,8,0)),0)</f>
        <v>0</v>
      </c>
      <c r="Q546" s="39" t="n">
        <f aca="false">N546-P546</f>
        <v>0</v>
      </c>
      <c r="R546" s="40" t="str">
        <f aca="false">IF(Q546&gt;=0%,"AOP",IF(Q546&gt;=-2%,"GM",IF(Q546&gt;=-6%,"MD","VP")))</f>
        <v>AOP</v>
      </c>
      <c r="S546" s="41" t="n">
        <f aca="false">K546*M546*(N546-P546)</f>
        <v>0</v>
      </c>
      <c r="T546" s="42" t="e">
        <f aca="false">IF(I546="USD",S546,S546/#REF!)</f>
        <v>#VALUE!</v>
      </c>
      <c r="U546" s="5" t="e">
        <f aca="false">IF(I546="USD",M546,M546/#REF!)</f>
        <v>#VALUE!</v>
      </c>
      <c r="V546" s="4"/>
      <c r="W546" s="4"/>
      <c r="X546" s="4"/>
      <c r="Y546" s="4" t="str">
        <f aca="false">B546&amp;C546&amp;F546&amp;H546</f>
        <v/>
      </c>
      <c r="Z546" s="4" t="str">
        <f aca="false">IF(Y546='Input - Bookings'!Q1142,"OK","Check")</f>
        <v>OK</v>
      </c>
      <c r="AA546" s="4"/>
      <c r="AB546" s="50"/>
      <c r="AC546" s="50"/>
      <c r="AD546" s="4"/>
      <c r="AE546" s="4"/>
      <c r="AF546" s="4"/>
      <c r="AG546" s="54"/>
      <c r="AH546" s="54"/>
      <c r="AI546" s="4"/>
      <c r="AJ546" s="4"/>
      <c r="AK546" s="4"/>
      <c r="AL546" s="4"/>
      <c r="AM546" s="4"/>
      <c r="AN546" s="56"/>
      <c r="AO546" s="50"/>
      <c r="AP546" s="50"/>
      <c r="AQ546" s="50"/>
      <c r="AR546" s="4"/>
      <c r="AS546" s="4"/>
    </row>
    <row r="547" customFormat="false" ht="12.75" hidden="false" customHeight="true" outlineLevel="0" collapsed="false">
      <c r="A547" s="33"/>
      <c r="B547" s="34"/>
      <c r="C547" s="34"/>
      <c r="D547" s="35"/>
      <c r="E547" s="35"/>
      <c r="F547" s="35"/>
      <c r="G547" s="35"/>
      <c r="H547" s="35"/>
      <c r="I547" s="35"/>
      <c r="J547" s="36"/>
      <c r="K547" s="6"/>
      <c r="L547" s="5"/>
      <c r="M547" s="5"/>
      <c r="N547" s="37"/>
      <c r="O547" s="38"/>
      <c r="P547" s="39" t="n">
        <f aca="false">IFERROR(IF(OR(B547&amp;C547="PAU",B547&amp;C547="AIN"),VLOOKUP(B547&amp;C547&amp;G547,#REF!,8,0),VLOOKUP(B547&amp;G547,#REF!,8,0)),0)</f>
        <v>0</v>
      </c>
      <c r="Q547" s="39" t="n">
        <f aca="false">N547-P547</f>
        <v>0</v>
      </c>
      <c r="R547" s="40" t="str">
        <f aca="false">IF(Q547&gt;=0%,"AOP",IF(Q547&gt;=-2%,"GM",IF(Q547&gt;=-6%,"MD","VP")))</f>
        <v>AOP</v>
      </c>
      <c r="S547" s="41" t="n">
        <f aca="false">K547*M547*(N547-P547)</f>
        <v>0</v>
      </c>
      <c r="T547" s="42" t="e">
        <f aca="false">IF(I547="USD",S547,S547/#REF!)</f>
        <v>#VALUE!</v>
      </c>
      <c r="U547" s="5" t="e">
        <f aca="false">IF(I547="USD",M547,M547/#REF!)</f>
        <v>#VALUE!</v>
      </c>
      <c r="V547" s="4"/>
      <c r="W547" s="4"/>
      <c r="X547" s="4"/>
      <c r="Y547" s="4" t="str">
        <f aca="false">B547&amp;C547&amp;F547&amp;H547</f>
        <v/>
      </c>
      <c r="Z547" s="4" t="str">
        <f aca="false">IF(Y547='Input - Bookings'!Q1143,"OK","Check")</f>
        <v>OK</v>
      </c>
      <c r="AA547" s="4"/>
      <c r="AB547" s="50"/>
      <c r="AC547" s="50"/>
      <c r="AD547" s="4"/>
      <c r="AE547" s="4"/>
      <c r="AF547" s="4"/>
      <c r="AG547" s="54"/>
      <c r="AH547" s="54"/>
      <c r="AI547" s="4"/>
      <c r="AJ547" s="4"/>
      <c r="AK547" s="4"/>
      <c r="AL547" s="4"/>
      <c r="AM547" s="4"/>
      <c r="AN547" s="56"/>
      <c r="AO547" s="50"/>
      <c r="AP547" s="50"/>
      <c r="AQ547" s="50"/>
      <c r="AR547" s="4"/>
      <c r="AS547" s="4"/>
    </row>
    <row r="548" customFormat="false" ht="12.75" hidden="false" customHeight="true" outlineLevel="0" collapsed="false">
      <c r="A548" s="33"/>
      <c r="B548" s="34"/>
      <c r="C548" s="34"/>
      <c r="D548" s="35"/>
      <c r="E548" s="35"/>
      <c r="F548" s="35"/>
      <c r="G548" s="35"/>
      <c r="H548" s="35"/>
      <c r="I548" s="35"/>
      <c r="J548" s="36"/>
      <c r="K548" s="6"/>
      <c r="L548" s="5"/>
      <c r="M548" s="5"/>
      <c r="N548" s="37"/>
      <c r="O548" s="38"/>
      <c r="P548" s="39" t="n">
        <f aca="false">IFERROR(IF(OR(B548&amp;C548="PAU",B548&amp;C548="AIN"),VLOOKUP(B548&amp;C548&amp;G548,#REF!,8,0),VLOOKUP(B548&amp;G548,#REF!,8,0)),0)</f>
        <v>0</v>
      </c>
      <c r="Q548" s="39" t="n">
        <f aca="false">N548-P548</f>
        <v>0</v>
      </c>
      <c r="R548" s="40" t="str">
        <f aca="false">IF(Q548&gt;=0%,"AOP",IF(Q548&gt;=-2%,"GM",IF(Q548&gt;=-6%,"MD","VP")))</f>
        <v>AOP</v>
      </c>
      <c r="S548" s="41" t="n">
        <f aca="false">K548*M548*(N548-P548)</f>
        <v>0</v>
      </c>
      <c r="T548" s="42" t="e">
        <f aca="false">IF(I548="USD",S548,S548/#REF!)</f>
        <v>#VALUE!</v>
      </c>
      <c r="U548" s="5" t="e">
        <f aca="false">IF(I548="USD",M548,M548/#REF!)</f>
        <v>#VALUE!</v>
      </c>
      <c r="V548" s="4"/>
      <c r="W548" s="4"/>
      <c r="X548" s="4"/>
      <c r="Y548" s="4" t="str">
        <f aca="false">B548&amp;C548&amp;F548&amp;H548</f>
        <v/>
      </c>
      <c r="Z548" s="4" t="str">
        <f aca="false">IF(Y548='Input - Bookings'!Q1144,"OK","Check")</f>
        <v>OK</v>
      </c>
      <c r="AA548" s="4"/>
      <c r="AB548" s="50"/>
      <c r="AC548" s="50"/>
      <c r="AD548" s="4"/>
      <c r="AE548" s="4"/>
      <c r="AF548" s="4"/>
      <c r="AG548" s="54"/>
      <c r="AH548" s="54"/>
      <c r="AI548" s="4"/>
      <c r="AJ548" s="4"/>
      <c r="AK548" s="4"/>
      <c r="AL548" s="4"/>
      <c r="AM548" s="4"/>
      <c r="AN548" s="56"/>
      <c r="AO548" s="50"/>
      <c r="AP548" s="50"/>
      <c r="AQ548" s="50"/>
      <c r="AR548" s="4"/>
      <c r="AS548" s="4"/>
    </row>
    <row r="549" customFormat="false" ht="12.75" hidden="false" customHeight="true" outlineLevel="0" collapsed="false">
      <c r="A549" s="33"/>
      <c r="B549" s="34"/>
      <c r="C549" s="34"/>
      <c r="D549" s="35"/>
      <c r="E549" s="35"/>
      <c r="F549" s="35"/>
      <c r="G549" s="35"/>
      <c r="H549" s="35"/>
      <c r="I549" s="35"/>
      <c r="J549" s="36"/>
      <c r="K549" s="6"/>
      <c r="L549" s="5"/>
      <c r="M549" s="5"/>
      <c r="N549" s="37"/>
      <c r="O549" s="38"/>
      <c r="P549" s="39" t="n">
        <f aca="false">IFERROR(IF(OR(B549&amp;C549="PAU",B549&amp;C549="AIN"),VLOOKUP(B549&amp;C549&amp;G549,#REF!,8,0),VLOOKUP(B549&amp;G549,#REF!,8,0)),0)</f>
        <v>0</v>
      </c>
      <c r="Q549" s="39" t="n">
        <f aca="false">N549-P549</f>
        <v>0</v>
      </c>
      <c r="R549" s="40" t="str">
        <f aca="false">IF(Q549&gt;=0%,"AOP",IF(Q549&gt;=-2%,"GM",IF(Q549&gt;=-6%,"MD","VP")))</f>
        <v>AOP</v>
      </c>
      <c r="S549" s="41" t="n">
        <f aca="false">K549*M549*(N549-P549)</f>
        <v>0</v>
      </c>
      <c r="T549" s="42" t="e">
        <f aca="false">IF(I549="USD",S549,S549/#REF!)</f>
        <v>#VALUE!</v>
      </c>
      <c r="U549" s="5" t="e">
        <f aca="false">IF(I549="USD",M549,M549/#REF!)</f>
        <v>#VALUE!</v>
      </c>
      <c r="V549" s="4"/>
      <c r="W549" s="4"/>
      <c r="X549" s="4"/>
      <c r="Y549" s="4" t="str">
        <f aca="false">B549&amp;C549&amp;F549&amp;H549</f>
        <v/>
      </c>
      <c r="Z549" s="4" t="str">
        <f aca="false">IF(Y549='Input - Bookings'!Q1145,"OK","Check")</f>
        <v>OK</v>
      </c>
      <c r="AA549" s="4"/>
      <c r="AB549" s="50"/>
      <c r="AC549" s="50"/>
      <c r="AD549" s="4"/>
      <c r="AE549" s="4"/>
      <c r="AF549" s="4"/>
      <c r="AG549" s="54"/>
      <c r="AH549" s="54"/>
      <c r="AI549" s="4"/>
      <c r="AJ549" s="4"/>
      <c r="AK549" s="4"/>
      <c r="AL549" s="4"/>
      <c r="AM549" s="4"/>
      <c r="AN549" s="56"/>
      <c r="AO549" s="50"/>
      <c r="AP549" s="50"/>
      <c r="AQ549" s="50"/>
      <c r="AR549" s="4"/>
      <c r="AS549" s="4"/>
    </row>
    <row r="550" customFormat="false" ht="12.75" hidden="false" customHeight="true" outlineLevel="0" collapsed="false">
      <c r="A550" s="33"/>
      <c r="B550" s="34"/>
      <c r="C550" s="34"/>
      <c r="D550" s="35"/>
      <c r="E550" s="35"/>
      <c r="F550" s="35"/>
      <c r="G550" s="35"/>
      <c r="H550" s="35"/>
      <c r="I550" s="35"/>
      <c r="J550" s="36"/>
      <c r="K550" s="6"/>
      <c r="L550" s="5"/>
      <c r="M550" s="5"/>
      <c r="N550" s="37"/>
      <c r="O550" s="38"/>
      <c r="P550" s="39" t="n">
        <f aca="false">IFERROR(IF(OR(B550&amp;C550="PAU",B550&amp;C550="AIN"),VLOOKUP(B550&amp;C550&amp;G550,#REF!,8,0),VLOOKUP(B550&amp;G550,#REF!,8,0)),0)</f>
        <v>0</v>
      </c>
      <c r="Q550" s="39" t="n">
        <f aca="false">N550-P550</f>
        <v>0</v>
      </c>
      <c r="R550" s="40" t="str">
        <f aca="false">IF(Q550&gt;=0%,"AOP",IF(Q550&gt;=-2%,"GM",IF(Q550&gt;=-6%,"MD","VP")))</f>
        <v>AOP</v>
      </c>
      <c r="S550" s="41" t="n">
        <f aca="false">K550*M550*(N550-P550)</f>
        <v>0</v>
      </c>
      <c r="T550" s="42" t="e">
        <f aca="false">IF(I550="USD",S550,S550/#REF!)</f>
        <v>#VALUE!</v>
      </c>
      <c r="U550" s="5" t="e">
        <f aca="false">IF(I550="USD",M550,M550/#REF!)</f>
        <v>#VALUE!</v>
      </c>
      <c r="V550" s="4"/>
      <c r="W550" s="4"/>
      <c r="X550" s="4"/>
      <c r="Y550" s="4" t="str">
        <f aca="false">B550&amp;C550&amp;F550&amp;H550</f>
        <v/>
      </c>
      <c r="Z550" s="4" t="str">
        <f aca="false">IF(Y550='Input - Bookings'!Q1146,"OK","Check")</f>
        <v>OK</v>
      </c>
      <c r="AA550" s="4"/>
      <c r="AB550" s="50"/>
      <c r="AC550" s="50"/>
      <c r="AD550" s="4"/>
      <c r="AE550" s="4"/>
      <c r="AF550" s="4"/>
      <c r="AG550" s="54"/>
      <c r="AH550" s="54"/>
      <c r="AI550" s="4"/>
      <c r="AJ550" s="4"/>
      <c r="AK550" s="4"/>
      <c r="AL550" s="4"/>
      <c r="AM550" s="4"/>
      <c r="AN550" s="56"/>
      <c r="AO550" s="50"/>
      <c r="AP550" s="50"/>
      <c r="AQ550" s="50"/>
      <c r="AR550" s="4"/>
      <c r="AS550" s="4"/>
    </row>
    <row r="551" customFormat="false" ht="12.75" hidden="false" customHeight="true" outlineLevel="0" collapsed="false">
      <c r="A551" s="33"/>
      <c r="B551" s="34"/>
      <c r="C551" s="34"/>
      <c r="D551" s="35"/>
      <c r="E551" s="35"/>
      <c r="F551" s="35"/>
      <c r="G551" s="35"/>
      <c r="H551" s="35"/>
      <c r="I551" s="35"/>
      <c r="J551" s="36"/>
      <c r="K551" s="6"/>
      <c r="L551" s="5"/>
      <c r="M551" s="5"/>
      <c r="N551" s="37"/>
      <c r="O551" s="38"/>
      <c r="P551" s="39" t="n">
        <f aca="false">IFERROR(IF(OR(B551&amp;C551="PAU",B551&amp;C551="AIN"),VLOOKUP(B551&amp;C551&amp;G551,#REF!,8,0),VLOOKUP(B551&amp;G551,#REF!,8,0)),0)</f>
        <v>0</v>
      </c>
      <c r="Q551" s="39" t="n">
        <f aca="false">N551-P551</f>
        <v>0</v>
      </c>
      <c r="R551" s="40" t="str">
        <f aca="false">IF(Q551&gt;=0%,"AOP",IF(Q551&gt;=-2%,"GM",IF(Q551&gt;=-6%,"MD","VP")))</f>
        <v>AOP</v>
      </c>
      <c r="S551" s="41" t="n">
        <f aca="false">K551*M551*(N551-P551)</f>
        <v>0</v>
      </c>
      <c r="T551" s="42" t="e">
        <f aca="false">IF(I551="USD",S551,S551/#REF!)</f>
        <v>#VALUE!</v>
      </c>
      <c r="U551" s="5" t="e">
        <f aca="false">IF(I551="USD",M551,M551/#REF!)</f>
        <v>#VALUE!</v>
      </c>
      <c r="V551" s="4"/>
      <c r="W551" s="4"/>
      <c r="X551" s="4"/>
      <c r="Y551" s="4" t="str">
        <f aca="false">B551&amp;C551&amp;F551&amp;H551</f>
        <v/>
      </c>
      <c r="Z551" s="4" t="str">
        <f aca="false">IF(Y551='Input - Bookings'!Q1147,"OK","Check")</f>
        <v>OK</v>
      </c>
      <c r="AA551" s="4"/>
      <c r="AB551" s="50"/>
      <c r="AC551" s="50"/>
      <c r="AD551" s="4"/>
      <c r="AE551" s="4"/>
      <c r="AF551" s="4"/>
      <c r="AG551" s="54"/>
      <c r="AH551" s="54"/>
      <c r="AI551" s="4"/>
      <c r="AJ551" s="4"/>
      <c r="AK551" s="4"/>
      <c r="AL551" s="4"/>
      <c r="AM551" s="4"/>
      <c r="AN551" s="56"/>
      <c r="AO551" s="50"/>
      <c r="AP551" s="50"/>
      <c r="AQ551" s="50"/>
      <c r="AR551" s="4"/>
      <c r="AS551" s="4"/>
    </row>
    <row r="552" customFormat="false" ht="12.75" hidden="false" customHeight="true" outlineLevel="0" collapsed="false">
      <c r="A552" s="33"/>
      <c r="B552" s="34"/>
      <c r="C552" s="34"/>
      <c r="D552" s="35"/>
      <c r="E552" s="35"/>
      <c r="F552" s="35"/>
      <c r="G552" s="35"/>
      <c r="H552" s="35"/>
      <c r="I552" s="35"/>
      <c r="J552" s="36"/>
      <c r="K552" s="6"/>
      <c r="L552" s="5"/>
      <c r="M552" s="5"/>
      <c r="N552" s="37"/>
      <c r="O552" s="38"/>
      <c r="P552" s="39" t="n">
        <f aca="false">IFERROR(IF(OR(B552&amp;C552="PAU",B552&amp;C552="AIN"),VLOOKUP(B552&amp;C552&amp;G552,#REF!,8,0),VLOOKUP(B552&amp;G552,#REF!,8,0)),0)</f>
        <v>0</v>
      </c>
      <c r="Q552" s="39" t="n">
        <f aca="false">N552-P552</f>
        <v>0</v>
      </c>
      <c r="R552" s="40" t="str">
        <f aca="false">IF(Q552&gt;=0%,"AOP",IF(Q552&gt;=-2%,"GM",IF(Q552&gt;=-6%,"MD","VP")))</f>
        <v>AOP</v>
      </c>
      <c r="S552" s="41" t="n">
        <f aca="false">K552*M552*(N552-P552)</f>
        <v>0</v>
      </c>
      <c r="T552" s="42" t="e">
        <f aca="false">IF(I552="USD",S552,S552/#REF!)</f>
        <v>#VALUE!</v>
      </c>
      <c r="U552" s="5" t="e">
        <f aca="false">IF(I552="USD",M552,M552/#REF!)</f>
        <v>#VALUE!</v>
      </c>
      <c r="V552" s="4"/>
      <c r="W552" s="4"/>
      <c r="X552" s="4"/>
      <c r="Y552" s="4" t="str">
        <f aca="false">B552&amp;C552&amp;F552&amp;H552</f>
        <v/>
      </c>
      <c r="Z552" s="4" t="str">
        <f aca="false">IF(Y552='Input - Bookings'!Q1148,"OK","Check")</f>
        <v>OK</v>
      </c>
      <c r="AA552" s="4"/>
      <c r="AB552" s="50"/>
      <c r="AC552" s="50"/>
      <c r="AD552" s="4"/>
      <c r="AE552" s="4"/>
      <c r="AF552" s="4"/>
      <c r="AG552" s="54"/>
      <c r="AH552" s="54"/>
      <c r="AI552" s="4"/>
      <c r="AJ552" s="4"/>
      <c r="AK552" s="4"/>
      <c r="AL552" s="4"/>
      <c r="AM552" s="4"/>
      <c r="AN552" s="56"/>
      <c r="AO552" s="50"/>
      <c r="AP552" s="50"/>
      <c r="AQ552" s="50"/>
      <c r="AR552" s="4"/>
      <c r="AS552" s="4"/>
    </row>
    <row r="553" customFormat="false" ht="12.75" hidden="false" customHeight="true" outlineLevel="0" collapsed="false">
      <c r="A553" s="33"/>
      <c r="B553" s="34"/>
      <c r="C553" s="34"/>
      <c r="D553" s="35"/>
      <c r="E553" s="35"/>
      <c r="F553" s="35"/>
      <c r="G553" s="35"/>
      <c r="H553" s="35"/>
      <c r="I553" s="35"/>
      <c r="J553" s="36"/>
      <c r="K553" s="6"/>
      <c r="L553" s="5"/>
      <c r="M553" s="5"/>
      <c r="N553" s="37"/>
      <c r="O553" s="38"/>
      <c r="P553" s="39" t="n">
        <f aca="false">IFERROR(IF(OR(B553&amp;C553="PAU",B553&amp;C553="AIN"),VLOOKUP(B553&amp;C553&amp;G553,#REF!,8,0),VLOOKUP(B553&amp;G553,#REF!,8,0)),0)</f>
        <v>0</v>
      </c>
      <c r="Q553" s="39" t="n">
        <f aca="false">N553-P553</f>
        <v>0</v>
      </c>
      <c r="R553" s="40" t="str">
        <f aca="false">IF(Q553&gt;=0%,"AOP",IF(Q553&gt;=-2%,"GM",IF(Q553&gt;=-6%,"MD","VP")))</f>
        <v>AOP</v>
      </c>
      <c r="S553" s="41" t="n">
        <f aca="false">K553*M553*(N553-P553)</f>
        <v>0</v>
      </c>
      <c r="T553" s="42" t="e">
        <f aca="false">IF(I553="USD",S553,S553/#REF!)</f>
        <v>#VALUE!</v>
      </c>
      <c r="U553" s="5" t="e">
        <f aca="false">IF(I553="USD",M553,M553/#REF!)</f>
        <v>#VALUE!</v>
      </c>
      <c r="V553" s="4"/>
      <c r="W553" s="4"/>
      <c r="X553" s="4"/>
      <c r="Y553" s="4" t="str">
        <f aca="false">B553&amp;C553&amp;F553&amp;H553</f>
        <v/>
      </c>
      <c r="Z553" s="4" t="str">
        <f aca="false">IF(Y553='Input - Bookings'!Q1149,"OK","Check")</f>
        <v>OK</v>
      </c>
      <c r="AA553" s="4"/>
      <c r="AB553" s="50"/>
      <c r="AC553" s="50"/>
      <c r="AD553" s="4"/>
      <c r="AE553" s="4"/>
      <c r="AF553" s="4"/>
      <c r="AG553" s="54"/>
      <c r="AH553" s="54"/>
      <c r="AI553" s="4"/>
      <c r="AJ553" s="4"/>
      <c r="AK553" s="4"/>
      <c r="AL553" s="4"/>
      <c r="AM553" s="4"/>
      <c r="AN553" s="56"/>
      <c r="AO553" s="50"/>
      <c r="AP553" s="50"/>
      <c r="AQ553" s="50"/>
      <c r="AR553" s="4"/>
      <c r="AS553" s="4"/>
    </row>
    <row r="554" customFormat="false" ht="12.75" hidden="false" customHeight="true" outlineLevel="0" collapsed="false">
      <c r="A554" s="33"/>
      <c r="B554" s="34"/>
      <c r="C554" s="34"/>
      <c r="D554" s="35"/>
      <c r="E554" s="35"/>
      <c r="F554" s="35"/>
      <c r="G554" s="35"/>
      <c r="H554" s="35"/>
      <c r="I554" s="35"/>
      <c r="J554" s="36"/>
      <c r="K554" s="6"/>
      <c r="L554" s="5"/>
      <c r="M554" s="5"/>
      <c r="N554" s="37"/>
      <c r="O554" s="38"/>
      <c r="P554" s="39" t="n">
        <f aca="false">IFERROR(IF(OR(B554&amp;C554="PAU",B554&amp;C554="AIN"),VLOOKUP(B554&amp;C554&amp;G554,#REF!,8,0),VLOOKUP(B554&amp;G554,#REF!,8,0)),0)</f>
        <v>0</v>
      </c>
      <c r="Q554" s="39" t="n">
        <f aca="false">N554-P554</f>
        <v>0</v>
      </c>
      <c r="R554" s="40" t="str">
        <f aca="false">IF(Q554&gt;=0%,"AOP",IF(Q554&gt;=-2%,"GM",IF(Q554&gt;=-6%,"MD","VP")))</f>
        <v>AOP</v>
      </c>
      <c r="S554" s="41" t="n">
        <f aca="false">K554*M554*(N554-P554)</f>
        <v>0</v>
      </c>
      <c r="T554" s="42" t="e">
        <f aca="false">IF(I554="USD",S554,S554/#REF!)</f>
        <v>#VALUE!</v>
      </c>
      <c r="U554" s="5" t="e">
        <f aca="false">IF(I554="USD",M554,M554/#REF!)</f>
        <v>#VALUE!</v>
      </c>
      <c r="V554" s="4"/>
      <c r="W554" s="4"/>
      <c r="X554" s="4"/>
      <c r="Y554" s="4" t="str">
        <f aca="false">B554&amp;C554&amp;F554&amp;H554</f>
        <v/>
      </c>
      <c r="Z554" s="4" t="str">
        <f aca="false">IF(Y554='Input - Bookings'!Q1150,"OK","Check")</f>
        <v>OK</v>
      </c>
      <c r="AA554" s="4"/>
      <c r="AB554" s="50"/>
      <c r="AC554" s="50"/>
      <c r="AD554" s="4"/>
      <c r="AE554" s="4"/>
      <c r="AF554" s="4"/>
      <c r="AG554" s="54"/>
      <c r="AH554" s="54"/>
      <c r="AI554" s="4"/>
      <c r="AJ554" s="4"/>
      <c r="AK554" s="4"/>
      <c r="AL554" s="4"/>
      <c r="AM554" s="4"/>
      <c r="AN554" s="56"/>
      <c r="AO554" s="50"/>
      <c r="AP554" s="50"/>
      <c r="AQ554" s="50"/>
      <c r="AR554" s="4"/>
      <c r="AS554" s="4"/>
    </row>
    <row r="555" customFormat="false" ht="12.75" hidden="false" customHeight="true" outlineLevel="0" collapsed="false">
      <c r="A555" s="33"/>
      <c r="B555" s="34"/>
      <c r="C555" s="34"/>
      <c r="D555" s="35"/>
      <c r="E555" s="35"/>
      <c r="F555" s="35"/>
      <c r="G555" s="35"/>
      <c r="H555" s="35"/>
      <c r="I555" s="35"/>
      <c r="J555" s="36"/>
      <c r="K555" s="6"/>
      <c r="L555" s="5"/>
      <c r="M555" s="5"/>
      <c r="N555" s="37"/>
      <c r="O555" s="38"/>
      <c r="P555" s="39" t="n">
        <f aca="false">IFERROR(IF(OR(B555&amp;C555="PAU",B555&amp;C555="AIN"),VLOOKUP(B555&amp;C555&amp;G555,#REF!,8,0),VLOOKUP(B555&amp;G555,#REF!,8,0)),0)</f>
        <v>0</v>
      </c>
      <c r="Q555" s="39" t="n">
        <f aca="false">N555-P555</f>
        <v>0</v>
      </c>
      <c r="R555" s="40" t="str">
        <f aca="false">IF(Q555&gt;=0%,"AOP",IF(Q555&gt;=-2%,"GM",IF(Q555&gt;=-6%,"MD","VP")))</f>
        <v>AOP</v>
      </c>
      <c r="S555" s="41" t="n">
        <f aca="false">K555*M555*(N555-P555)</f>
        <v>0</v>
      </c>
      <c r="T555" s="42" t="e">
        <f aca="false">IF(I555="USD",S555,S555/#REF!)</f>
        <v>#VALUE!</v>
      </c>
      <c r="U555" s="5" t="e">
        <f aca="false">IF(I555="USD",M555,M555/#REF!)</f>
        <v>#VALUE!</v>
      </c>
      <c r="V555" s="4"/>
      <c r="W555" s="4"/>
      <c r="X555" s="4"/>
      <c r="Y555" s="4" t="str">
        <f aca="false">B555&amp;C555&amp;F555&amp;H555</f>
        <v/>
      </c>
      <c r="Z555" s="4" t="str">
        <f aca="false">IF(Y555='Input - Bookings'!Q1151,"OK","Check")</f>
        <v>OK</v>
      </c>
      <c r="AA555" s="4"/>
      <c r="AB555" s="50"/>
      <c r="AC555" s="50"/>
      <c r="AD555" s="4"/>
      <c r="AE555" s="4"/>
      <c r="AF555" s="4"/>
      <c r="AG555" s="54"/>
      <c r="AH555" s="54"/>
      <c r="AI555" s="4"/>
      <c r="AJ555" s="4"/>
      <c r="AK555" s="4"/>
      <c r="AL555" s="4"/>
      <c r="AM555" s="4"/>
      <c r="AN555" s="56"/>
      <c r="AO555" s="50"/>
      <c r="AP555" s="50"/>
      <c r="AQ555" s="50"/>
      <c r="AR555" s="4"/>
      <c r="AS555" s="4"/>
    </row>
    <row r="556" customFormat="false" ht="12.75" hidden="false" customHeight="true" outlineLevel="0" collapsed="false">
      <c r="A556" s="33"/>
      <c r="B556" s="34"/>
      <c r="C556" s="34"/>
      <c r="D556" s="35"/>
      <c r="E556" s="35"/>
      <c r="F556" s="35"/>
      <c r="G556" s="35"/>
      <c r="H556" s="35"/>
      <c r="I556" s="35"/>
      <c r="J556" s="36"/>
      <c r="K556" s="6"/>
      <c r="L556" s="5"/>
      <c r="M556" s="5"/>
      <c r="N556" s="37"/>
      <c r="O556" s="38"/>
      <c r="P556" s="39" t="n">
        <f aca="false">IFERROR(IF(OR(B556&amp;C556="PAU",B556&amp;C556="AIN"),VLOOKUP(B556&amp;C556&amp;G556,#REF!,8,0),VLOOKUP(B556&amp;G556,#REF!,8,0)),0)</f>
        <v>0</v>
      </c>
      <c r="Q556" s="39" t="n">
        <f aca="false">N556-P556</f>
        <v>0</v>
      </c>
      <c r="R556" s="40" t="str">
        <f aca="false">IF(Q556&gt;=0%,"AOP",IF(Q556&gt;=-2%,"GM",IF(Q556&gt;=-6%,"MD","VP")))</f>
        <v>AOP</v>
      </c>
      <c r="S556" s="41" t="n">
        <f aca="false">K556*M556*(N556-P556)</f>
        <v>0</v>
      </c>
      <c r="T556" s="42" t="e">
        <f aca="false">IF(I556="USD",S556,S556/#REF!)</f>
        <v>#VALUE!</v>
      </c>
      <c r="U556" s="5" t="e">
        <f aca="false">IF(I556="USD",M556,M556/#REF!)</f>
        <v>#VALUE!</v>
      </c>
      <c r="V556" s="4"/>
      <c r="W556" s="4"/>
      <c r="X556" s="4"/>
      <c r="Y556" s="4" t="str">
        <f aca="false">B556&amp;C556&amp;F556&amp;H556</f>
        <v/>
      </c>
      <c r="Z556" s="4" t="str">
        <f aca="false">IF(Y556='Input - Bookings'!Q1152,"OK","Check")</f>
        <v>OK</v>
      </c>
      <c r="AA556" s="4"/>
      <c r="AB556" s="50"/>
      <c r="AC556" s="50"/>
      <c r="AD556" s="4"/>
      <c r="AE556" s="4"/>
      <c r="AF556" s="4"/>
      <c r="AG556" s="54"/>
      <c r="AH556" s="54"/>
      <c r="AI556" s="4"/>
      <c r="AJ556" s="4"/>
      <c r="AK556" s="4"/>
      <c r="AL556" s="4"/>
      <c r="AM556" s="4"/>
      <c r="AN556" s="56"/>
      <c r="AO556" s="50"/>
      <c r="AP556" s="50"/>
      <c r="AQ556" s="50"/>
      <c r="AR556" s="4"/>
      <c r="AS556" s="4"/>
    </row>
    <row r="557" customFormat="false" ht="12.75" hidden="false" customHeight="true" outlineLevel="0" collapsed="false">
      <c r="A557" s="33"/>
      <c r="B557" s="34"/>
      <c r="C557" s="34"/>
      <c r="D557" s="35"/>
      <c r="E557" s="35"/>
      <c r="F557" s="35"/>
      <c r="G557" s="35"/>
      <c r="H557" s="35"/>
      <c r="I557" s="35"/>
      <c r="J557" s="36"/>
      <c r="K557" s="6"/>
      <c r="L557" s="5"/>
      <c r="M557" s="5"/>
      <c r="N557" s="37"/>
      <c r="O557" s="38"/>
      <c r="P557" s="39" t="n">
        <f aca="false">IFERROR(IF(OR(B557&amp;C557="PAU",B557&amp;C557="AIN"),VLOOKUP(B557&amp;C557&amp;G557,#REF!,8,0),VLOOKUP(B557&amp;G557,#REF!,8,0)),0)</f>
        <v>0</v>
      </c>
      <c r="Q557" s="39" t="n">
        <f aca="false">N557-P557</f>
        <v>0</v>
      </c>
      <c r="R557" s="40" t="str">
        <f aca="false">IF(Q557&gt;=0%,"AOP",IF(Q557&gt;=-2%,"GM",IF(Q557&gt;=-6%,"MD","VP")))</f>
        <v>AOP</v>
      </c>
      <c r="S557" s="41" t="n">
        <f aca="false">K557*M557*(N557-P557)</f>
        <v>0</v>
      </c>
      <c r="T557" s="42" t="e">
        <f aca="false">IF(I557="USD",S557,S557/#REF!)</f>
        <v>#VALUE!</v>
      </c>
      <c r="U557" s="5" t="e">
        <f aca="false">IF(I557="USD",M557,M557/#REF!)</f>
        <v>#VALUE!</v>
      </c>
      <c r="V557" s="4"/>
      <c r="W557" s="4"/>
      <c r="X557" s="4"/>
      <c r="Y557" s="4" t="str">
        <f aca="false">B557&amp;C557&amp;F557&amp;H557</f>
        <v/>
      </c>
      <c r="Z557" s="4" t="str">
        <f aca="false">IF(Y557='Input - Bookings'!Q1153,"OK","Check")</f>
        <v>OK</v>
      </c>
      <c r="AA557" s="4"/>
      <c r="AB557" s="50"/>
      <c r="AC557" s="50"/>
      <c r="AD557" s="4"/>
      <c r="AE557" s="4"/>
      <c r="AF557" s="4"/>
      <c r="AG557" s="54"/>
      <c r="AH557" s="54"/>
      <c r="AI557" s="4"/>
      <c r="AJ557" s="4"/>
      <c r="AK557" s="4"/>
      <c r="AL557" s="4"/>
      <c r="AM557" s="4"/>
      <c r="AN557" s="56"/>
      <c r="AO557" s="50"/>
      <c r="AP557" s="50"/>
      <c r="AQ557" s="50"/>
      <c r="AR557" s="4"/>
      <c r="AS557" s="4"/>
    </row>
    <row r="558" customFormat="false" ht="12.75" hidden="false" customHeight="true" outlineLevel="0" collapsed="false">
      <c r="A558" s="33"/>
      <c r="B558" s="34"/>
      <c r="C558" s="34"/>
      <c r="D558" s="35"/>
      <c r="E558" s="35"/>
      <c r="F558" s="35"/>
      <c r="G558" s="35"/>
      <c r="H558" s="35"/>
      <c r="I558" s="35"/>
      <c r="J558" s="36"/>
      <c r="K558" s="6"/>
      <c r="L558" s="5"/>
      <c r="M558" s="5"/>
      <c r="N558" s="37"/>
      <c r="O558" s="38"/>
      <c r="P558" s="39" t="n">
        <f aca="false">IFERROR(IF(OR(B558&amp;C558="PAU",B558&amp;C558="AIN"),VLOOKUP(B558&amp;C558&amp;G558,#REF!,8,0),VLOOKUP(B558&amp;G558,#REF!,8,0)),0)</f>
        <v>0</v>
      </c>
      <c r="Q558" s="39" t="n">
        <f aca="false">N558-P558</f>
        <v>0</v>
      </c>
      <c r="R558" s="40" t="str">
        <f aca="false">IF(Q558&gt;=0%,"AOP",IF(Q558&gt;=-2%,"GM",IF(Q558&gt;=-6%,"MD","VP")))</f>
        <v>AOP</v>
      </c>
      <c r="S558" s="41" t="n">
        <f aca="false">K558*M558*(N558-P558)</f>
        <v>0</v>
      </c>
      <c r="T558" s="42" t="e">
        <f aca="false">IF(I558="USD",S558,S558/#REF!)</f>
        <v>#VALUE!</v>
      </c>
      <c r="U558" s="5" t="e">
        <f aca="false">IF(I558="USD",M558,M558/#REF!)</f>
        <v>#VALUE!</v>
      </c>
      <c r="V558" s="4"/>
      <c r="W558" s="4"/>
      <c r="X558" s="4"/>
      <c r="Y558" s="4" t="str">
        <f aca="false">B558&amp;C558&amp;F558&amp;H558</f>
        <v/>
      </c>
      <c r="Z558" s="4" t="str">
        <f aca="false">IF(Y558='Input - Bookings'!Q1154,"OK","Check")</f>
        <v>OK</v>
      </c>
      <c r="AA558" s="4"/>
      <c r="AB558" s="50"/>
      <c r="AC558" s="50"/>
      <c r="AD558" s="4"/>
      <c r="AE558" s="4"/>
      <c r="AF558" s="4"/>
      <c r="AG558" s="54"/>
      <c r="AH558" s="54"/>
      <c r="AI558" s="4"/>
      <c r="AJ558" s="4"/>
      <c r="AK558" s="4"/>
      <c r="AL558" s="4"/>
      <c r="AM558" s="4"/>
      <c r="AN558" s="56"/>
      <c r="AO558" s="50"/>
      <c r="AP558" s="50"/>
      <c r="AQ558" s="50"/>
      <c r="AR558" s="4"/>
      <c r="AS558" s="4"/>
    </row>
    <row r="559" customFormat="false" ht="12.75" hidden="false" customHeight="true" outlineLevel="0" collapsed="false">
      <c r="A559" s="33"/>
      <c r="B559" s="34"/>
      <c r="C559" s="34"/>
      <c r="D559" s="35"/>
      <c r="E559" s="35"/>
      <c r="F559" s="35"/>
      <c r="G559" s="35"/>
      <c r="H559" s="35"/>
      <c r="I559" s="35"/>
      <c r="J559" s="36"/>
      <c r="K559" s="6"/>
      <c r="L559" s="5"/>
      <c r="M559" s="5"/>
      <c r="N559" s="37"/>
      <c r="O559" s="38"/>
      <c r="P559" s="39" t="n">
        <f aca="false">IFERROR(IF(OR(B559&amp;C559="PAU",B559&amp;C559="AIN"),VLOOKUP(B559&amp;C559&amp;G559,#REF!,8,0),VLOOKUP(B559&amp;G559,#REF!,8,0)),0)</f>
        <v>0</v>
      </c>
      <c r="Q559" s="39" t="n">
        <f aca="false">N559-P559</f>
        <v>0</v>
      </c>
      <c r="R559" s="40" t="str">
        <f aca="false">IF(Q559&gt;=0%,"AOP",IF(Q559&gt;=-2%,"GM",IF(Q559&gt;=-6%,"MD","VP")))</f>
        <v>AOP</v>
      </c>
      <c r="S559" s="41" t="n">
        <f aca="false">K559*M559*(N559-P559)</f>
        <v>0</v>
      </c>
      <c r="T559" s="42" t="e">
        <f aca="false">IF(I559="USD",S559,S559/#REF!)</f>
        <v>#VALUE!</v>
      </c>
      <c r="U559" s="5" t="e">
        <f aca="false">IF(I559="USD",M559,M559/#REF!)</f>
        <v>#VALUE!</v>
      </c>
      <c r="V559" s="4"/>
      <c r="W559" s="4"/>
      <c r="X559" s="4"/>
      <c r="Y559" s="4" t="str">
        <f aca="false">B559&amp;C559&amp;F559&amp;H559</f>
        <v/>
      </c>
      <c r="Z559" s="4" t="str">
        <f aca="false">IF(Y559='Input - Bookings'!Q1155,"OK","Check")</f>
        <v>OK</v>
      </c>
      <c r="AA559" s="4"/>
      <c r="AB559" s="50"/>
      <c r="AC559" s="50"/>
      <c r="AD559" s="4"/>
      <c r="AE559" s="4"/>
      <c r="AF559" s="4"/>
      <c r="AG559" s="54"/>
      <c r="AH559" s="54"/>
      <c r="AI559" s="4"/>
      <c r="AJ559" s="4"/>
      <c r="AK559" s="4"/>
      <c r="AL559" s="4"/>
      <c r="AM559" s="4"/>
      <c r="AN559" s="56"/>
      <c r="AO559" s="50"/>
      <c r="AP559" s="50"/>
      <c r="AQ559" s="50"/>
      <c r="AR559" s="4"/>
      <c r="AS559" s="4"/>
    </row>
    <row r="560" customFormat="false" ht="12.75" hidden="false" customHeight="true" outlineLevel="0" collapsed="false">
      <c r="A560" s="33"/>
      <c r="B560" s="34"/>
      <c r="C560" s="34"/>
      <c r="D560" s="35"/>
      <c r="E560" s="35"/>
      <c r="F560" s="35"/>
      <c r="G560" s="35"/>
      <c r="H560" s="35"/>
      <c r="I560" s="35"/>
      <c r="J560" s="36"/>
      <c r="K560" s="6"/>
      <c r="L560" s="5"/>
      <c r="M560" s="5"/>
      <c r="N560" s="37"/>
      <c r="O560" s="38"/>
      <c r="P560" s="39" t="n">
        <f aca="false">IFERROR(IF(OR(B560&amp;C560="PAU",B560&amp;C560="AIN"),VLOOKUP(B560&amp;C560&amp;G560,#REF!,8,0),VLOOKUP(B560&amp;G560,#REF!,8,0)),0)</f>
        <v>0</v>
      </c>
      <c r="Q560" s="39" t="n">
        <f aca="false">N560-P560</f>
        <v>0</v>
      </c>
      <c r="R560" s="40" t="str">
        <f aca="false">IF(Q560&gt;=0%,"AOP",IF(Q560&gt;=-2%,"GM",IF(Q560&gt;=-6%,"MD","VP")))</f>
        <v>AOP</v>
      </c>
      <c r="S560" s="41" t="n">
        <f aca="false">K560*M560*(N560-P560)</f>
        <v>0</v>
      </c>
      <c r="T560" s="42" t="e">
        <f aca="false">IF(I560="USD",S560,S560/#REF!)</f>
        <v>#VALUE!</v>
      </c>
      <c r="U560" s="5" t="e">
        <f aca="false">IF(I560="USD",M560,M560/#REF!)</f>
        <v>#VALUE!</v>
      </c>
      <c r="V560" s="4"/>
      <c r="W560" s="4"/>
      <c r="X560" s="4"/>
      <c r="Y560" s="4" t="str">
        <f aca="false">B560&amp;C560&amp;F560&amp;H560</f>
        <v/>
      </c>
      <c r="Z560" s="4" t="str">
        <f aca="false">IF(Y560='Input - Bookings'!Q1156,"OK","Check")</f>
        <v>OK</v>
      </c>
      <c r="AA560" s="4"/>
      <c r="AB560" s="50"/>
      <c r="AC560" s="50"/>
      <c r="AD560" s="4"/>
      <c r="AE560" s="4"/>
      <c r="AF560" s="4"/>
      <c r="AG560" s="54"/>
      <c r="AH560" s="54"/>
      <c r="AI560" s="4"/>
      <c r="AJ560" s="4"/>
      <c r="AK560" s="4"/>
      <c r="AL560" s="4"/>
      <c r="AM560" s="4"/>
      <c r="AN560" s="56"/>
      <c r="AO560" s="50"/>
      <c r="AP560" s="50"/>
      <c r="AQ560" s="50"/>
      <c r="AR560" s="4"/>
      <c r="AS560" s="4"/>
    </row>
    <row r="561" customFormat="false" ht="12.75" hidden="false" customHeight="true" outlineLevel="0" collapsed="false">
      <c r="A561" s="33"/>
      <c r="B561" s="34"/>
      <c r="C561" s="34"/>
      <c r="D561" s="35"/>
      <c r="E561" s="35"/>
      <c r="F561" s="35"/>
      <c r="G561" s="35"/>
      <c r="H561" s="35"/>
      <c r="I561" s="35"/>
      <c r="J561" s="36"/>
      <c r="K561" s="6"/>
      <c r="L561" s="5"/>
      <c r="M561" s="5"/>
      <c r="N561" s="37"/>
      <c r="O561" s="38"/>
      <c r="P561" s="39" t="n">
        <f aca="false">IFERROR(IF(OR(B561&amp;C561="PAU",B561&amp;C561="AIN"),VLOOKUP(B561&amp;C561&amp;G561,#REF!,8,0),VLOOKUP(B561&amp;G561,#REF!,8,0)),0)</f>
        <v>0</v>
      </c>
      <c r="Q561" s="39" t="n">
        <f aca="false">N561-P561</f>
        <v>0</v>
      </c>
      <c r="R561" s="40" t="str">
        <f aca="false">IF(Q561&gt;=0%,"AOP",IF(Q561&gt;=-2%,"GM",IF(Q561&gt;=-6%,"MD","VP")))</f>
        <v>AOP</v>
      </c>
      <c r="S561" s="41" t="n">
        <f aca="false">K561*M561*(N561-P561)</f>
        <v>0</v>
      </c>
      <c r="T561" s="42" t="e">
        <f aca="false">IF(I561="USD",S561,S561/#REF!)</f>
        <v>#VALUE!</v>
      </c>
      <c r="U561" s="5" t="e">
        <f aca="false">IF(I561="USD",M561,M561/#REF!)</f>
        <v>#VALUE!</v>
      </c>
      <c r="V561" s="4"/>
      <c r="W561" s="4"/>
      <c r="X561" s="4"/>
      <c r="Y561" s="4" t="str">
        <f aca="false">B561&amp;C561&amp;F561&amp;H561</f>
        <v/>
      </c>
      <c r="Z561" s="4" t="str">
        <f aca="false">IF(Y561='Input - Bookings'!Q1157,"OK","Check")</f>
        <v>OK</v>
      </c>
      <c r="AA561" s="4"/>
      <c r="AB561" s="50"/>
      <c r="AC561" s="50"/>
      <c r="AD561" s="4"/>
      <c r="AE561" s="4"/>
      <c r="AF561" s="4"/>
      <c r="AG561" s="54"/>
      <c r="AH561" s="54"/>
      <c r="AI561" s="4"/>
      <c r="AJ561" s="4"/>
      <c r="AK561" s="4"/>
      <c r="AL561" s="4"/>
      <c r="AM561" s="4"/>
      <c r="AN561" s="56"/>
      <c r="AO561" s="50"/>
      <c r="AP561" s="50"/>
      <c r="AQ561" s="50"/>
      <c r="AR561" s="4"/>
      <c r="AS561" s="4"/>
    </row>
    <row r="562" customFormat="false" ht="12.75" hidden="false" customHeight="true" outlineLevel="0" collapsed="false">
      <c r="A562" s="33"/>
      <c r="B562" s="34"/>
      <c r="C562" s="34"/>
      <c r="D562" s="35"/>
      <c r="E562" s="35"/>
      <c r="F562" s="35"/>
      <c r="G562" s="35"/>
      <c r="H562" s="35"/>
      <c r="I562" s="35"/>
      <c r="J562" s="36"/>
      <c r="K562" s="6"/>
      <c r="L562" s="5"/>
      <c r="M562" s="5"/>
      <c r="N562" s="37"/>
      <c r="O562" s="38"/>
      <c r="P562" s="39" t="n">
        <f aca="false">IFERROR(IF(OR(B562&amp;C562="PAU",B562&amp;C562="AIN"),VLOOKUP(B562&amp;C562&amp;G562,#REF!,8,0),VLOOKUP(B562&amp;G562,#REF!,8,0)),0)</f>
        <v>0</v>
      </c>
      <c r="Q562" s="39" t="n">
        <f aca="false">N562-P562</f>
        <v>0</v>
      </c>
      <c r="R562" s="40" t="str">
        <f aca="false">IF(Q562&gt;=0%,"AOP",IF(Q562&gt;=-2%,"GM",IF(Q562&gt;=-6%,"MD","VP")))</f>
        <v>AOP</v>
      </c>
      <c r="S562" s="41" t="n">
        <f aca="false">K562*M562*(N562-P562)</f>
        <v>0</v>
      </c>
      <c r="T562" s="42" t="e">
        <f aca="false">IF(I562="USD",S562,S562/#REF!)</f>
        <v>#VALUE!</v>
      </c>
      <c r="U562" s="5" t="e">
        <f aca="false">IF(I562="USD",M562,M562/#REF!)</f>
        <v>#VALUE!</v>
      </c>
      <c r="V562" s="4"/>
      <c r="W562" s="4"/>
      <c r="X562" s="4"/>
      <c r="Y562" s="4" t="str">
        <f aca="false">B562&amp;C562&amp;F562&amp;H562</f>
        <v/>
      </c>
      <c r="Z562" s="4" t="str">
        <f aca="false">IF(Y562='Input - Bookings'!Q1158,"OK","Check")</f>
        <v>OK</v>
      </c>
      <c r="AA562" s="4"/>
      <c r="AB562" s="50"/>
      <c r="AC562" s="50"/>
      <c r="AD562" s="4"/>
      <c r="AE562" s="4"/>
      <c r="AF562" s="4"/>
      <c r="AG562" s="54"/>
      <c r="AH562" s="54"/>
      <c r="AI562" s="4"/>
      <c r="AJ562" s="4"/>
      <c r="AK562" s="4"/>
      <c r="AL562" s="4"/>
      <c r="AM562" s="4"/>
      <c r="AN562" s="56"/>
      <c r="AO562" s="50"/>
      <c r="AP562" s="50"/>
      <c r="AQ562" s="50"/>
      <c r="AR562" s="4"/>
      <c r="AS562" s="4"/>
    </row>
    <row r="563" customFormat="false" ht="12.75" hidden="false" customHeight="true" outlineLevel="0" collapsed="false">
      <c r="A563" s="33"/>
      <c r="B563" s="34"/>
      <c r="C563" s="34"/>
      <c r="D563" s="35"/>
      <c r="E563" s="35"/>
      <c r="F563" s="35"/>
      <c r="G563" s="35"/>
      <c r="H563" s="35"/>
      <c r="I563" s="35"/>
      <c r="J563" s="36"/>
      <c r="K563" s="6"/>
      <c r="L563" s="5"/>
      <c r="M563" s="5"/>
      <c r="N563" s="37"/>
      <c r="O563" s="38"/>
      <c r="P563" s="39" t="n">
        <f aca="false">IFERROR(IF(OR(B563&amp;C563="PAU",B563&amp;C563="AIN"),VLOOKUP(B563&amp;C563&amp;G563,#REF!,8,0),VLOOKUP(B563&amp;G563,#REF!,8,0)),0)</f>
        <v>0</v>
      </c>
      <c r="Q563" s="39" t="n">
        <f aca="false">N563-P563</f>
        <v>0</v>
      </c>
      <c r="R563" s="40" t="str">
        <f aca="false">IF(Q563&gt;=0%,"AOP",IF(Q563&gt;=-2%,"GM",IF(Q563&gt;=-6%,"MD","VP")))</f>
        <v>AOP</v>
      </c>
      <c r="S563" s="41" t="n">
        <f aca="false">K563*M563*(N563-P563)</f>
        <v>0</v>
      </c>
      <c r="T563" s="42" t="e">
        <f aca="false">IF(I563="USD",S563,S563/#REF!)</f>
        <v>#VALUE!</v>
      </c>
      <c r="U563" s="5" t="e">
        <f aca="false">IF(I563="USD",M563,M563/#REF!)</f>
        <v>#VALUE!</v>
      </c>
      <c r="V563" s="4"/>
      <c r="W563" s="4"/>
      <c r="X563" s="4"/>
      <c r="Y563" s="4" t="str">
        <f aca="false">B563&amp;C563&amp;F563&amp;H563</f>
        <v/>
      </c>
      <c r="Z563" s="4" t="str">
        <f aca="false">IF(Y563='Input - Bookings'!Q1159,"OK","Check")</f>
        <v>OK</v>
      </c>
      <c r="AA563" s="4"/>
      <c r="AB563" s="50"/>
      <c r="AC563" s="50"/>
      <c r="AD563" s="4"/>
      <c r="AE563" s="4"/>
      <c r="AF563" s="4"/>
      <c r="AG563" s="54"/>
      <c r="AH563" s="54"/>
      <c r="AI563" s="4"/>
      <c r="AJ563" s="4"/>
      <c r="AK563" s="4"/>
      <c r="AL563" s="4"/>
      <c r="AM563" s="4"/>
      <c r="AN563" s="56"/>
      <c r="AO563" s="50"/>
      <c r="AP563" s="50"/>
      <c r="AQ563" s="50"/>
      <c r="AR563" s="4"/>
      <c r="AS563" s="4"/>
    </row>
    <row r="564" customFormat="false" ht="12.75" hidden="false" customHeight="true" outlineLevel="0" collapsed="false">
      <c r="A564" s="33"/>
      <c r="B564" s="34"/>
      <c r="C564" s="34"/>
      <c r="D564" s="35"/>
      <c r="E564" s="35"/>
      <c r="F564" s="35"/>
      <c r="G564" s="35"/>
      <c r="H564" s="35"/>
      <c r="I564" s="35"/>
      <c r="J564" s="36"/>
      <c r="K564" s="6"/>
      <c r="L564" s="5"/>
      <c r="M564" s="5"/>
      <c r="N564" s="37"/>
      <c r="O564" s="38"/>
      <c r="P564" s="39" t="n">
        <f aca="false">IFERROR(IF(OR(B564&amp;C564="PAU",B564&amp;C564="AIN"),VLOOKUP(B564&amp;C564&amp;G564,#REF!,8,0),VLOOKUP(B564&amp;G564,#REF!,8,0)),0)</f>
        <v>0</v>
      </c>
      <c r="Q564" s="39" t="n">
        <f aca="false">N564-P564</f>
        <v>0</v>
      </c>
      <c r="R564" s="40" t="str">
        <f aca="false">IF(Q564&gt;=0%,"AOP",IF(Q564&gt;=-2%,"GM",IF(Q564&gt;=-6%,"MD","VP")))</f>
        <v>AOP</v>
      </c>
      <c r="S564" s="41" t="n">
        <f aca="false">K564*M564*(N564-P564)</f>
        <v>0</v>
      </c>
      <c r="T564" s="42" t="e">
        <f aca="false">IF(I564="USD",S564,S564/#REF!)</f>
        <v>#VALUE!</v>
      </c>
      <c r="U564" s="5" t="e">
        <f aca="false">IF(I564="USD",M564,M564/#REF!)</f>
        <v>#VALUE!</v>
      </c>
      <c r="V564" s="4"/>
      <c r="W564" s="4"/>
      <c r="X564" s="4"/>
      <c r="Y564" s="4" t="str">
        <f aca="false">B564&amp;C564&amp;F564&amp;H564</f>
        <v/>
      </c>
      <c r="Z564" s="4" t="str">
        <f aca="false">IF(Y564='Input - Bookings'!Q1160,"OK","Check")</f>
        <v>OK</v>
      </c>
      <c r="AA564" s="4"/>
      <c r="AB564" s="50"/>
      <c r="AC564" s="50"/>
      <c r="AD564" s="4"/>
      <c r="AE564" s="4"/>
      <c r="AF564" s="4"/>
      <c r="AG564" s="54"/>
      <c r="AH564" s="54"/>
      <c r="AI564" s="4"/>
      <c r="AJ564" s="4"/>
      <c r="AK564" s="4"/>
      <c r="AL564" s="4"/>
      <c r="AM564" s="4"/>
      <c r="AN564" s="56"/>
      <c r="AO564" s="50"/>
      <c r="AP564" s="50"/>
      <c r="AQ564" s="50"/>
      <c r="AR564" s="4"/>
      <c r="AS564" s="4"/>
    </row>
    <row r="565" customFormat="false" ht="12.75" hidden="false" customHeight="true" outlineLevel="0" collapsed="false">
      <c r="A565" s="33"/>
      <c r="B565" s="34"/>
      <c r="C565" s="34"/>
      <c r="D565" s="35"/>
      <c r="E565" s="35"/>
      <c r="F565" s="35"/>
      <c r="G565" s="35"/>
      <c r="H565" s="35"/>
      <c r="I565" s="35"/>
      <c r="J565" s="36"/>
      <c r="K565" s="6"/>
      <c r="L565" s="5"/>
      <c r="M565" s="5"/>
      <c r="N565" s="37"/>
      <c r="O565" s="38"/>
      <c r="P565" s="39" t="n">
        <f aca="false">IFERROR(IF(OR(B565&amp;C565="PAU",B565&amp;C565="AIN"),VLOOKUP(B565&amp;C565&amp;G565,#REF!,8,0),VLOOKUP(B565&amp;G565,#REF!,8,0)),0)</f>
        <v>0</v>
      </c>
      <c r="Q565" s="39" t="n">
        <f aca="false">N565-P565</f>
        <v>0</v>
      </c>
      <c r="R565" s="40" t="str">
        <f aca="false">IF(Q565&gt;=0%,"AOP",IF(Q565&gt;=-2%,"GM",IF(Q565&gt;=-6%,"MD","VP")))</f>
        <v>AOP</v>
      </c>
      <c r="S565" s="41" t="n">
        <f aca="false">K565*M565*(N565-P565)</f>
        <v>0</v>
      </c>
      <c r="T565" s="42" t="e">
        <f aca="false">IF(I565="USD",S565,S565/#REF!)</f>
        <v>#VALUE!</v>
      </c>
      <c r="U565" s="5" t="e">
        <f aca="false">IF(I565="USD",M565,M565/#REF!)</f>
        <v>#VALUE!</v>
      </c>
      <c r="V565" s="4"/>
      <c r="W565" s="4"/>
      <c r="X565" s="4"/>
      <c r="Y565" s="4" t="str">
        <f aca="false">B565&amp;C565&amp;F565&amp;H565</f>
        <v/>
      </c>
      <c r="Z565" s="4" t="str">
        <f aca="false">IF(Y565='Input - Bookings'!Q1161,"OK","Check")</f>
        <v>OK</v>
      </c>
      <c r="AA565" s="4"/>
      <c r="AB565" s="50"/>
      <c r="AC565" s="50"/>
      <c r="AD565" s="4"/>
      <c r="AE565" s="4"/>
      <c r="AF565" s="4"/>
      <c r="AG565" s="54"/>
      <c r="AH565" s="54"/>
      <c r="AI565" s="4"/>
      <c r="AJ565" s="4"/>
      <c r="AK565" s="4"/>
      <c r="AL565" s="4"/>
      <c r="AM565" s="4"/>
      <c r="AN565" s="56"/>
      <c r="AO565" s="50"/>
      <c r="AP565" s="50"/>
      <c r="AQ565" s="50"/>
      <c r="AR565" s="4"/>
      <c r="AS565" s="4"/>
    </row>
    <row r="566" customFormat="false" ht="12.75" hidden="false" customHeight="true" outlineLevel="0" collapsed="false">
      <c r="A566" s="33"/>
      <c r="B566" s="34"/>
      <c r="C566" s="34"/>
      <c r="D566" s="35"/>
      <c r="E566" s="35"/>
      <c r="F566" s="35"/>
      <c r="G566" s="35"/>
      <c r="H566" s="35"/>
      <c r="I566" s="35"/>
      <c r="J566" s="36"/>
      <c r="K566" s="6"/>
      <c r="L566" s="5"/>
      <c r="M566" s="5"/>
      <c r="N566" s="37"/>
      <c r="O566" s="38"/>
      <c r="P566" s="39" t="n">
        <f aca="false">IFERROR(IF(OR(B566&amp;C566="PAU",B566&amp;C566="AIN"),VLOOKUP(B566&amp;C566&amp;G566,#REF!,8,0),VLOOKUP(B566&amp;G566,#REF!,8,0)),0)</f>
        <v>0</v>
      </c>
      <c r="Q566" s="39" t="n">
        <f aca="false">N566-P566</f>
        <v>0</v>
      </c>
      <c r="R566" s="40" t="str">
        <f aca="false">IF(Q566&gt;=0%,"AOP",IF(Q566&gt;=-2%,"GM",IF(Q566&gt;=-6%,"MD","VP")))</f>
        <v>AOP</v>
      </c>
      <c r="S566" s="41" t="n">
        <f aca="false">K566*M566*(N566-P566)</f>
        <v>0</v>
      </c>
      <c r="T566" s="42" t="e">
        <f aca="false">IF(I566="USD",S566,S566/#REF!)</f>
        <v>#VALUE!</v>
      </c>
      <c r="U566" s="5" t="e">
        <f aca="false">IF(I566="USD",M566,M566/#REF!)</f>
        <v>#VALUE!</v>
      </c>
      <c r="V566" s="4"/>
      <c r="W566" s="4"/>
      <c r="X566" s="4"/>
      <c r="Y566" s="4" t="str">
        <f aca="false">B566&amp;C566&amp;F566&amp;H566</f>
        <v/>
      </c>
      <c r="Z566" s="4" t="str">
        <f aca="false">IF(Y566='Input - Bookings'!Q1162,"OK","Check")</f>
        <v>OK</v>
      </c>
      <c r="AA566" s="4"/>
      <c r="AB566" s="50"/>
      <c r="AC566" s="50"/>
      <c r="AD566" s="4"/>
      <c r="AE566" s="4"/>
      <c r="AF566" s="4"/>
      <c r="AG566" s="54"/>
      <c r="AH566" s="54"/>
      <c r="AI566" s="4"/>
      <c r="AJ566" s="4"/>
      <c r="AK566" s="4"/>
      <c r="AL566" s="4"/>
      <c r="AM566" s="4"/>
      <c r="AN566" s="56"/>
      <c r="AO566" s="50"/>
      <c r="AP566" s="50"/>
      <c r="AQ566" s="50"/>
      <c r="AR566" s="4"/>
      <c r="AS566" s="4"/>
    </row>
    <row r="567" customFormat="false" ht="12.75" hidden="false" customHeight="true" outlineLevel="0" collapsed="false">
      <c r="A567" s="33"/>
      <c r="B567" s="34"/>
      <c r="C567" s="34"/>
      <c r="D567" s="35"/>
      <c r="E567" s="35"/>
      <c r="F567" s="35"/>
      <c r="G567" s="35"/>
      <c r="H567" s="35"/>
      <c r="I567" s="35"/>
      <c r="J567" s="36"/>
      <c r="K567" s="6"/>
      <c r="L567" s="5"/>
      <c r="M567" s="5"/>
      <c r="N567" s="37"/>
      <c r="O567" s="38"/>
      <c r="P567" s="39" t="n">
        <f aca="false">IFERROR(IF(OR(B567&amp;C567="PAU",B567&amp;C567="AIN"),VLOOKUP(B567&amp;C567&amp;G567,#REF!,8,0),VLOOKUP(B567&amp;G567,#REF!,8,0)),0)</f>
        <v>0</v>
      </c>
      <c r="Q567" s="39" t="n">
        <f aca="false">N567-P567</f>
        <v>0</v>
      </c>
      <c r="R567" s="40" t="str">
        <f aca="false">IF(Q567&gt;=0%,"AOP",IF(Q567&gt;=-2%,"GM",IF(Q567&gt;=-6%,"MD","VP")))</f>
        <v>AOP</v>
      </c>
      <c r="S567" s="41" t="n">
        <f aca="false">K567*M567*(N567-P567)</f>
        <v>0</v>
      </c>
      <c r="T567" s="42" t="e">
        <f aca="false">IF(I567="USD",S567,S567/#REF!)</f>
        <v>#VALUE!</v>
      </c>
      <c r="U567" s="5" t="e">
        <f aca="false">IF(I567="USD",M567,M567/#REF!)</f>
        <v>#VALUE!</v>
      </c>
      <c r="V567" s="4"/>
      <c r="W567" s="4"/>
      <c r="X567" s="4"/>
      <c r="Y567" s="4" t="str">
        <f aca="false">B567&amp;C567&amp;F567&amp;H567</f>
        <v/>
      </c>
      <c r="Z567" s="4" t="str">
        <f aca="false">IF(Y567='Input - Bookings'!Q1163,"OK","Check")</f>
        <v>OK</v>
      </c>
      <c r="AA567" s="4"/>
      <c r="AB567" s="50"/>
      <c r="AC567" s="50"/>
      <c r="AD567" s="4"/>
      <c r="AE567" s="4"/>
      <c r="AF567" s="4"/>
      <c r="AG567" s="54"/>
      <c r="AH567" s="54"/>
      <c r="AI567" s="4"/>
      <c r="AJ567" s="4"/>
      <c r="AK567" s="4"/>
      <c r="AL567" s="4"/>
      <c r="AM567" s="4"/>
      <c r="AN567" s="56"/>
      <c r="AO567" s="50"/>
      <c r="AP567" s="50"/>
      <c r="AQ567" s="50"/>
      <c r="AR567" s="4"/>
      <c r="AS567" s="4"/>
    </row>
    <row r="568" customFormat="false" ht="12.75" hidden="false" customHeight="true" outlineLevel="0" collapsed="false">
      <c r="A568" s="33"/>
      <c r="B568" s="34"/>
      <c r="C568" s="34"/>
      <c r="D568" s="35"/>
      <c r="E568" s="35"/>
      <c r="F568" s="35"/>
      <c r="G568" s="35"/>
      <c r="H568" s="35"/>
      <c r="I568" s="35"/>
      <c r="J568" s="36"/>
      <c r="K568" s="6"/>
      <c r="L568" s="5"/>
      <c r="M568" s="5"/>
      <c r="N568" s="37"/>
      <c r="O568" s="38"/>
      <c r="P568" s="39" t="n">
        <f aca="false">IFERROR(IF(OR(B568&amp;C568="PAU",B568&amp;C568="AIN"),VLOOKUP(B568&amp;C568&amp;G568,#REF!,8,0),VLOOKUP(B568&amp;G568,#REF!,8,0)),0)</f>
        <v>0</v>
      </c>
      <c r="Q568" s="39" t="n">
        <f aca="false">N568-P568</f>
        <v>0</v>
      </c>
      <c r="R568" s="40" t="str">
        <f aca="false">IF(Q568&gt;=0%,"AOP",IF(Q568&gt;=-2%,"GM",IF(Q568&gt;=-6%,"MD","VP")))</f>
        <v>AOP</v>
      </c>
      <c r="S568" s="41" t="n">
        <f aca="false">K568*M568*(N568-P568)</f>
        <v>0</v>
      </c>
      <c r="T568" s="42" t="e">
        <f aca="false">IF(I568="USD",S568,S568/#REF!)</f>
        <v>#VALUE!</v>
      </c>
      <c r="U568" s="5" t="e">
        <f aca="false">IF(I568="USD",M568,M568/#REF!)</f>
        <v>#VALUE!</v>
      </c>
      <c r="V568" s="4"/>
      <c r="W568" s="4"/>
      <c r="X568" s="4"/>
      <c r="Y568" s="4" t="str">
        <f aca="false">B568&amp;C568&amp;F568&amp;H568</f>
        <v/>
      </c>
      <c r="Z568" s="4" t="str">
        <f aca="false">IF(Y568='Input - Bookings'!Q1164,"OK","Check")</f>
        <v>OK</v>
      </c>
      <c r="AA568" s="4"/>
      <c r="AB568" s="50"/>
      <c r="AC568" s="50"/>
      <c r="AD568" s="4"/>
      <c r="AE568" s="4"/>
      <c r="AF568" s="4"/>
      <c r="AG568" s="54"/>
      <c r="AH568" s="54"/>
      <c r="AI568" s="4"/>
      <c r="AJ568" s="4"/>
      <c r="AK568" s="4"/>
      <c r="AL568" s="4"/>
      <c r="AM568" s="4"/>
      <c r="AN568" s="56"/>
      <c r="AO568" s="50"/>
      <c r="AP568" s="50"/>
      <c r="AQ568" s="50"/>
      <c r="AR568" s="4"/>
      <c r="AS568" s="4"/>
    </row>
    <row r="569" customFormat="false" ht="12.75" hidden="false" customHeight="true" outlineLevel="0" collapsed="false">
      <c r="A569" s="33"/>
      <c r="B569" s="34"/>
      <c r="C569" s="34"/>
      <c r="D569" s="35"/>
      <c r="E569" s="35"/>
      <c r="F569" s="35"/>
      <c r="G569" s="35"/>
      <c r="H569" s="35"/>
      <c r="I569" s="35"/>
      <c r="J569" s="36"/>
      <c r="K569" s="6"/>
      <c r="L569" s="5"/>
      <c r="M569" s="5"/>
      <c r="N569" s="37"/>
      <c r="O569" s="38"/>
      <c r="P569" s="39" t="n">
        <f aca="false">IFERROR(IF(OR(B569&amp;C569="PAU",B569&amp;C569="AIN"),VLOOKUP(B569&amp;C569&amp;G569,#REF!,8,0),VLOOKUP(B569&amp;G569,#REF!,8,0)),0)</f>
        <v>0</v>
      </c>
      <c r="Q569" s="39" t="n">
        <f aca="false">N569-P569</f>
        <v>0</v>
      </c>
      <c r="R569" s="40" t="str">
        <f aca="false">IF(Q569&gt;=0%,"AOP",IF(Q569&gt;=-2%,"GM",IF(Q569&gt;=-6%,"MD","VP")))</f>
        <v>AOP</v>
      </c>
      <c r="S569" s="41" t="n">
        <f aca="false">K569*M569*(N569-P569)</f>
        <v>0</v>
      </c>
      <c r="T569" s="42" t="e">
        <f aca="false">IF(I569="USD",S569,S569/#REF!)</f>
        <v>#VALUE!</v>
      </c>
      <c r="U569" s="5" t="e">
        <f aca="false">IF(I569="USD",M569,M569/#REF!)</f>
        <v>#VALUE!</v>
      </c>
      <c r="V569" s="4"/>
      <c r="W569" s="4"/>
      <c r="X569" s="4"/>
      <c r="Y569" s="4" t="str">
        <f aca="false">B569&amp;C569&amp;F569&amp;H569</f>
        <v/>
      </c>
      <c r="Z569" s="4" t="str">
        <f aca="false">IF(Y569='Input - Bookings'!Q1165,"OK","Check")</f>
        <v>OK</v>
      </c>
      <c r="AA569" s="4"/>
      <c r="AB569" s="50"/>
      <c r="AC569" s="50"/>
      <c r="AD569" s="4"/>
      <c r="AE569" s="4"/>
      <c r="AF569" s="4"/>
      <c r="AG569" s="54"/>
      <c r="AH569" s="54"/>
      <c r="AI569" s="4"/>
      <c r="AJ569" s="4"/>
      <c r="AK569" s="4"/>
      <c r="AL569" s="4"/>
      <c r="AM569" s="4"/>
      <c r="AN569" s="56"/>
      <c r="AO569" s="50"/>
      <c r="AP569" s="50"/>
      <c r="AQ569" s="50"/>
      <c r="AR569" s="4"/>
      <c r="AS569" s="4"/>
    </row>
    <row r="570" customFormat="false" ht="12.75" hidden="false" customHeight="true" outlineLevel="0" collapsed="false">
      <c r="A570" s="33"/>
      <c r="B570" s="34"/>
      <c r="C570" s="34"/>
      <c r="D570" s="35"/>
      <c r="E570" s="35"/>
      <c r="F570" s="35"/>
      <c r="G570" s="35"/>
      <c r="H570" s="35"/>
      <c r="I570" s="35"/>
      <c r="J570" s="36"/>
      <c r="K570" s="6"/>
      <c r="L570" s="5"/>
      <c r="M570" s="5"/>
      <c r="N570" s="37"/>
      <c r="O570" s="38"/>
      <c r="P570" s="39" t="n">
        <f aca="false">IFERROR(IF(OR(B570&amp;C570="PAU",B570&amp;C570="AIN"),VLOOKUP(B570&amp;C570&amp;G570,#REF!,8,0),VLOOKUP(B570&amp;G570,#REF!,8,0)),0)</f>
        <v>0</v>
      </c>
      <c r="Q570" s="39" t="n">
        <f aca="false">N570-P570</f>
        <v>0</v>
      </c>
      <c r="R570" s="40" t="str">
        <f aca="false">IF(Q570&gt;=0%,"AOP",IF(Q570&gt;=-2%,"GM",IF(Q570&gt;=-6%,"MD","VP")))</f>
        <v>AOP</v>
      </c>
      <c r="S570" s="41" t="n">
        <f aca="false">K570*M570*(N570-P570)</f>
        <v>0</v>
      </c>
      <c r="T570" s="42" t="e">
        <f aca="false">IF(I570="USD",S570,S570/#REF!)</f>
        <v>#VALUE!</v>
      </c>
      <c r="U570" s="5" t="e">
        <f aca="false">IF(I570="USD",M570,M570/#REF!)</f>
        <v>#VALUE!</v>
      </c>
      <c r="V570" s="4"/>
      <c r="W570" s="4"/>
      <c r="X570" s="4"/>
      <c r="Y570" s="4" t="str">
        <f aca="false">B570&amp;C570&amp;F570&amp;H570</f>
        <v/>
      </c>
      <c r="Z570" s="4" t="str">
        <f aca="false">IF(Y570='Input - Bookings'!Q1166,"OK","Check")</f>
        <v>OK</v>
      </c>
      <c r="AA570" s="4"/>
      <c r="AB570" s="50"/>
      <c r="AC570" s="50"/>
      <c r="AD570" s="4"/>
      <c r="AE570" s="4"/>
      <c r="AF570" s="4"/>
      <c r="AG570" s="54"/>
      <c r="AH570" s="54"/>
      <c r="AI570" s="4"/>
      <c r="AJ570" s="4"/>
      <c r="AK570" s="4"/>
      <c r="AL570" s="4"/>
      <c r="AM570" s="4"/>
      <c r="AN570" s="56"/>
      <c r="AO570" s="50"/>
      <c r="AP570" s="50"/>
      <c r="AQ570" s="50"/>
      <c r="AR570" s="4"/>
      <c r="AS570" s="4"/>
    </row>
    <row r="571" customFormat="false" ht="12.75" hidden="false" customHeight="true" outlineLevel="0" collapsed="false">
      <c r="A571" s="33"/>
      <c r="B571" s="34"/>
      <c r="C571" s="34"/>
      <c r="D571" s="35"/>
      <c r="E571" s="35"/>
      <c r="F571" s="35"/>
      <c r="G571" s="35"/>
      <c r="H571" s="35"/>
      <c r="I571" s="35"/>
      <c r="J571" s="36"/>
      <c r="K571" s="6"/>
      <c r="L571" s="5"/>
      <c r="M571" s="5"/>
      <c r="N571" s="37"/>
      <c r="O571" s="38"/>
      <c r="P571" s="39" t="n">
        <f aca="false">IFERROR(IF(OR(B571&amp;C571="PAU",B571&amp;C571="AIN"),VLOOKUP(B571&amp;C571&amp;G571,#REF!,8,0),VLOOKUP(B571&amp;G571,#REF!,8,0)),0)</f>
        <v>0</v>
      </c>
      <c r="Q571" s="39" t="n">
        <f aca="false">N571-P571</f>
        <v>0</v>
      </c>
      <c r="R571" s="40" t="str">
        <f aca="false">IF(Q571&gt;=0%,"AOP",IF(Q571&gt;=-2%,"GM",IF(Q571&gt;=-6%,"MD","VP")))</f>
        <v>AOP</v>
      </c>
      <c r="S571" s="41" t="n">
        <f aca="false">K571*M571*(N571-P571)</f>
        <v>0</v>
      </c>
      <c r="T571" s="42" t="e">
        <f aca="false">IF(I571="USD",S571,S571/#REF!)</f>
        <v>#VALUE!</v>
      </c>
      <c r="U571" s="5" t="e">
        <f aca="false">IF(I571="USD",M571,M571/#REF!)</f>
        <v>#VALUE!</v>
      </c>
      <c r="V571" s="4"/>
      <c r="W571" s="4"/>
      <c r="X571" s="4"/>
      <c r="Y571" s="4" t="str">
        <f aca="false">B571&amp;C571&amp;F571&amp;H571</f>
        <v/>
      </c>
      <c r="Z571" s="4" t="str">
        <f aca="false">IF(Y571='Input - Bookings'!Q1167,"OK","Check")</f>
        <v>OK</v>
      </c>
      <c r="AA571" s="4"/>
      <c r="AB571" s="50"/>
      <c r="AC571" s="50"/>
      <c r="AD571" s="4"/>
      <c r="AE571" s="4"/>
      <c r="AF571" s="4"/>
      <c r="AG571" s="54"/>
      <c r="AH571" s="54"/>
      <c r="AI571" s="4"/>
      <c r="AJ571" s="4"/>
      <c r="AK571" s="4"/>
      <c r="AL571" s="4"/>
      <c r="AM571" s="4"/>
      <c r="AN571" s="56"/>
      <c r="AO571" s="50"/>
      <c r="AP571" s="50"/>
      <c r="AQ571" s="50"/>
      <c r="AR571" s="4"/>
      <c r="AS571" s="4"/>
    </row>
    <row r="572" customFormat="false" ht="12.75" hidden="false" customHeight="true" outlineLevel="0" collapsed="false">
      <c r="A572" s="33"/>
      <c r="B572" s="34"/>
      <c r="C572" s="34"/>
      <c r="D572" s="35"/>
      <c r="E572" s="35"/>
      <c r="F572" s="35"/>
      <c r="G572" s="35"/>
      <c r="H572" s="35"/>
      <c r="I572" s="35"/>
      <c r="J572" s="36"/>
      <c r="K572" s="6"/>
      <c r="L572" s="5"/>
      <c r="M572" s="5"/>
      <c r="N572" s="37"/>
      <c r="O572" s="38"/>
      <c r="P572" s="39" t="n">
        <f aca="false">IFERROR(IF(OR(B572&amp;C572="PAU",B572&amp;C572="AIN"),VLOOKUP(B572&amp;C572&amp;G572,#REF!,8,0),VLOOKUP(B572&amp;G572,#REF!,8,0)),0)</f>
        <v>0</v>
      </c>
      <c r="Q572" s="39" t="n">
        <f aca="false">N572-P572</f>
        <v>0</v>
      </c>
      <c r="R572" s="40" t="str">
        <f aca="false">IF(Q572&gt;=0%,"AOP",IF(Q572&gt;=-2%,"GM",IF(Q572&gt;=-6%,"MD","VP")))</f>
        <v>AOP</v>
      </c>
      <c r="S572" s="41" t="n">
        <f aca="false">K572*M572*(N572-P572)</f>
        <v>0</v>
      </c>
      <c r="T572" s="42" t="e">
        <f aca="false">IF(I572="USD",S572,S572/#REF!)</f>
        <v>#VALUE!</v>
      </c>
      <c r="U572" s="5" t="e">
        <f aca="false">IF(I572="USD",M572,M572/#REF!)</f>
        <v>#VALUE!</v>
      </c>
      <c r="V572" s="4"/>
      <c r="W572" s="4"/>
      <c r="X572" s="4"/>
      <c r="Y572" s="4" t="str">
        <f aca="false">B572&amp;C572&amp;F572&amp;H572</f>
        <v/>
      </c>
      <c r="Z572" s="4" t="str">
        <f aca="false">IF(Y572='Input - Bookings'!Q1168,"OK","Check")</f>
        <v>OK</v>
      </c>
      <c r="AA572" s="4"/>
      <c r="AB572" s="50"/>
      <c r="AC572" s="50"/>
      <c r="AD572" s="4"/>
      <c r="AE572" s="4"/>
      <c r="AF572" s="4"/>
      <c r="AG572" s="54"/>
      <c r="AH572" s="54"/>
      <c r="AI572" s="4"/>
      <c r="AJ572" s="4"/>
      <c r="AK572" s="4"/>
      <c r="AL572" s="4"/>
      <c r="AM572" s="4"/>
      <c r="AN572" s="56"/>
      <c r="AO572" s="50"/>
      <c r="AP572" s="50"/>
      <c r="AQ572" s="50"/>
      <c r="AR572" s="4"/>
      <c r="AS572" s="4"/>
    </row>
    <row r="573" customFormat="false" ht="12.75" hidden="false" customHeight="true" outlineLevel="0" collapsed="false">
      <c r="A573" s="33"/>
      <c r="B573" s="34"/>
      <c r="C573" s="34"/>
      <c r="D573" s="35"/>
      <c r="E573" s="35"/>
      <c r="F573" s="35"/>
      <c r="G573" s="35"/>
      <c r="H573" s="35"/>
      <c r="I573" s="35"/>
      <c r="J573" s="36"/>
      <c r="K573" s="6"/>
      <c r="L573" s="5"/>
      <c r="M573" s="5"/>
      <c r="N573" s="37"/>
      <c r="O573" s="38"/>
      <c r="P573" s="39" t="n">
        <f aca="false">IFERROR(IF(OR(B573&amp;C573="PAU",B573&amp;C573="AIN"),VLOOKUP(B573&amp;C573&amp;G573,#REF!,8,0),VLOOKUP(B573&amp;G573,#REF!,8,0)),0)</f>
        <v>0</v>
      </c>
      <c r="Q573" s="39" t="n">
        <f aca="false">N573-P573</f>
        <v>0</v>
      </c>
      <c r="R573" s="40" t="str">
        <f aca="false">IF(Q573&gt;=0%,"AOP",IF(Q573&gt;=-2%,"GM",IF(Q573&gt;=-6%,"MD","VP")))</f>
        <v>AOP</v>
      </c>
      <c r="S573" s="41" t="n">
        <f aca="false">K573*M573*(N573-P573)</f>
        <v>0</v>
      </c>
      <c r="T573" s="42" t="e">
        <f aca="false">IF(I573="USD",S573,S573/#REF!)</f>
        <v>#VALUE!</v>
      </c>
      <c r="U573" s="5" t="e">
        <f aca="false">IF(I573="USD",M573,M573/#REF!)</f>
        <v>#VALUE!</v>
      </c>
      <c r="V573" s="4"/>
      <c r="W573" s="4"/>
      <c r="X573" s="4"/>
      <c r="Y573" s="4" t="str">
        <f aca="false">B573&amp;C573&amp;F573&amp;H573</f>
        <v/>
      </c>
      <c r="Z573" s="4" t="str">
        <f aca="false">IF(Y573='Input - Bookings'!Q1169,"OK","Check")</f>
        <v>OK</v>
      </c>
      <c r="AA573" s="4"/>
      <c r="AB573" s="50"/>
      <c r="AC573" s="50"/>
      <c r="AD573" s="4"/>
      <c r="AE573" s="4"/>
      <c r="AF573" s="4"/>
      <c r="AG573" s="54"/>
      <c r="AH573" s="54"/>
      <c r="AI573" s="4"/>
      <c r="AJ573" s="4"/>
      <c r="AK573" s="4"/>
      <c r="AL573" s="4"/>
      <c r="AM573" s="4"/>
      <c r="AN573" s="56"/>
      <c r="AO573" s="50"/>
      <c r="AP573" s="50"/>
      <c r="AQ573" s="50"/>
      <c r="AR573" s="4"/>
      <c r="AS573" s="4"/>
    </row>
    <row r="574" customFormat="false" ht="12.75" hidden="false" customHeight="true" outlineLevel="0" collapsed="false">
      <c r="A574" s="33"/>
      <c r="B574" s="34"/>
      <c r="C574" s="34"/>
      <c r="D574" s="35"/>
      <c r="E574" s="35"/>
      <c r="F574" s="35"/>
      <c r="G574" s="35"/>
      <c r="H574" s="35"/>
      <c r="I574" s="35"/>
      <c r="J574" s="36"/>
      <c r="K574" s="6"/>
      <c r="L574" s="5"/>
      <c r="M574" s="5"/>
      <c r="N574" s="37"/>
      <c r="O574" s="38"/>
      <c r="P574" s="39" t="n">
        <f aca="false">IFERROR(IF(OR(B574&amp;C574="PAU",B574&amp;C574="AIN"),VLOOKUP(B574&amp;C574&amp;G574,#REF!,8,0),VLOOKUP(B574&amp;G574,#REF!,8,0)),0)</f>
        <v>0</v>
      </c>
      <c r="Q574" s="39" t="n">
        <f aca="false">N574-P574</f>
        <v>0</v>
      </c>
      <c r="R574" s="40" t="str">
        <f aca="false">IF(Q574&gt;=0%,"AOP",IF(Q574&gt;=-2%,"GM",IF(Q574&gt;=-6%,"MD","VP")))</f>
        <v>AOP</v>
      </c>
      <c r="S574" s="41" t="n">
        <f aca="false">K574*M574*(N574-P574)</f>
        <v>0</v>
      </c>
      <c r="T574" s="42" t="e">
        <f aca="false">IF(I574="USD",S574,S574/#REF!)</f>
        <v>#VALUE!</v>
      </c>
      <c r="U574" s="5" t="e">
        <f aca="false">IF(I574="USD",M574,M574/#REF!)</f>
        <v>#VALUE!</v>
      </c>
      <c r="V574" s="4"/>
      <c r="W574" s="4"/>
      <c r="X574" s="4"/>
      <c r="Y574" s="4" t="str">
        <f aca="false">B574&amp;C574&amp;F574&amp;H574</f>
        <v/>
      </c>
      <c r="Z574" s="4" t="str">
        <f aca="false">IF(Y574='Input - Bookings'!Q1170,"OK","Check")</f>
        <v>OK</v>
      </c>
      <c r="AA574" s="4"/>
      <c r="AB574" s="50"/>
      <c r="AC574" s="50"/>
      <c r="AD574" s="4"/>
      <c r="AE574" s="4"/>
      <c r="AF574" s="4"/>
      <c r="AG574" s="54"/>
      <c r="AH574" s="54"/>
      <c r="AI574" s="4"/>
      <c r="AJ574" s="4"/>
      <c r="AK574" s="4"/>
      <c r="AL574" s="4"/>
      <c r="AM574" s="4"/>
      <c r="AN574" s="56"/>
      <c r="AO574" s="50"/>
      <c r="AP574" s="50"/>
      <c r="AQ574" s="50"/>
      <c r="AR574" s="4"/>
      <c r="AS574" s="4"/>
    </row>
    <row r="575" customFormat="false" ht="12.75" hidden="false" customHeight="true" outlineLevel="0" collapsed="false">
      <c r="A575" s="33"/>
      <c r="B575" s="34"/>
      <c r="C575" s="34"/>
      <c r="D575" s="35"/>
      <c r="E575" s="35"/>
      <c r="F575" s="35"/>
      <c r="G575" s="35"/>
      <c r="H575" s="35"/>
      <c r="I575" s="35"/>
      <c r="J575" s="36"/>
      <c r="K575" s="6"/>
      <c r="L575" s="5"/>
      <c r="M575" s="5"/>
      <c r="N575" s="37"/>
      <c r="O575" s="38"/>
      <c r="P575" s="39" t="n">
        <f aca="false">IFERROR(IF(OR(B575&amp;C575="PAU",B575&amp;C575="AIN"),VLOOKUP(B575&amp;C575&amp;G575,#REF!,8,0),VLOOKUP(B575&amp;G575,#REF!,8,0)),0)</f>
        <v>0</v>
      </c>
      <c r="Q575" s="39" t="n">
        <f aca="false">N575-P575</f>
        <v>0</v>
      </c>
      <c r="R575" s="40" t="str">
        <f aca="false">IF(Q575&gt;=0%,"AOP",IF(Q575&gt;=-2%,"GM",IF(Q575&gt;=-6%,"MD","VP")))</f>
        <v>AOP</v>
      </c>
      <c r="S575" s="41" t="n">
        <f aca="false">K575*M575*(N575-P575)</f>
        <v>0</v>
      </c>
      <c r="T575" s="42" t="e">
        <f aca="false">IF(I575="USD",S575,S575/#REF!)</f>
        <v>#VALUE!</v>
      </c>
      <c r="U575" s="5" t="e">
        <f aca="false">IF(I575="USD",M575,M575/#REF!)</f>
        <v>#VALUE!</v>
      </c>
      <c r="V575" s="4"/>
      <c r="W575" s="4"/>
      <c r="X575" s="4"/>
      <c r="Y575" s="4" t="str">
        <f aca="false">B575&amp;C575&amp;F575&amp;H575</f>
        <v/>
      </c>
      <c r="Z575" s="4" t="str">
        <f aca="false">IF(Y575='Input - Bookings'!Q1171,"OK","Check")</f>
        <v>OK</v>
      </c>
      <c r="AA575" s="4"/>
      <c r="AB575" s="50"/>
      <c r="AC575" s="50"/>
      <c r="AD575" s="4"/>
      <c r="AE575" s="4"/>
      <c r="AF575" s="4"/>
      <c r="AG575" s="54"/>
      <c r="AH575" s="54"/>
      <c r="AI575" s="4"/>
      <c r="AJ575" s="4"/>
      <c r="AK575" s="4"/>
      <c r="AL575" s="4"/>
      <c r="AM575" s="4"/>
      <c r="AN575" s="56"/>
      <c r="AO575" s="50"/>
      <c r="AP575" s="50"/>
      <c r="AQ575" s="50"/>
      <c r="AR575" s="4"/>
      <c r="AS575" s="4"/>
    </row>
    <row r="576" customFormat="false" ht="12.75" hidden="false" customHeight="true" outlineLevel="0" collapsed="false">
      <c r="A576" s="33"/>
      <c r="B576" s="34"/>
      <c r="C576" s="34"/>
      <c r="D576" s="35"/>
      <c r="E576" s="35"/>
      <c r="F576" s="35"/>
      <c r="G576" s="35"/>
      <c r="H576" s="35"/>
      <c r="I576" s="35"/>
      <c r="J576" s="36"/>
      <c r="K576" s="6"/>
      <c r="L576" s="5"/>
      <c r="M576" s="5"/>
      <c r="N576" s="37"/>
      <c r="O576" s="38"/>
      <c r="P576" s="39" t="n">
        <f aca="false">IFERROR(IF(OR(B576&amp;C576="PAU",B576&amp;C576="AIN"),VLOOKUP(B576&amp;C576&amp;G576,#REF!,8,0),VLOOKUP(B576&amp;G576,#REF!,8,0)),0)</f>
        <v>0</v>
      </c>
      <c r="Q576" s="39" t="n">
        <f aca="false">N576-P576</f>
        <v>0</v>
      </c>
      <c r="R576" s="40" t="str">
        <f aca="false">IF(Q576&gt;=0%,"AOP",IF(Q576&gt;=-2%,"GM",IF(Q576&gt;=-6%,"MD","VP")))</f>
        <v>AOP</v>
      </c>
      <c r="S576" s="41" t="n">
        <f aca="false">K576*M576*(N576-P576)</f>
        <v>0</v>
      </c>
      <c r="T576" s="42" t="e">
        <f aca="false">IF(I576="USD",S576,S576/#REF!)</f>
        <v>#VALUE!</v>
      </c>
      <c r="U576" s="5" t="e">
        <f aca="false">IF(I576="USD",M576,M576/#REF!)</f>
        <v>#VALUE!</v>
      </c>
      <c r="V576" s="4"/>
      <c r="W576" s="4"/>
      <c r="X576" s="4"/>
      <c r="Y576" s="4" t="str">
        <f aca="false">B576&amp;C576&amp;F576&amp;H576</f>
        <v/>
      </c>
      <c r="Z576" s="4" t="str">
        <f aca="false">IF(Y576='Input - Bookings'!Q1172,"OK","Check")</f>
        <v>OK</v>
      </c>
      <c r="AA576" s="4"/>
      <c r="AB576" s="50"/>
      <c r="AC576" s="50"/>
      <c r="AD576" s="4"/>
      <c r="AE576" s="4"/>
      <c r="AF576" s="4"/>
      <c r="AG576" s="54"/>
      <c r="AH576" s="54"/>
      <c r="AI576" s="4"/>
      <c r="AJ576" s="4"/>
      <c r="AK576" s="4"/>
      <c r="AL576" s="4"/>
      <c r="AM576" s="4"/>
      <c r="AN576" s="56"/>
      <c r="AO576" s="50"/>
      <c r="AP576" s="50"/>
      <c r="AQ576" s="50"/>
      <c r="AR576" s="4"/>
      <c r="AS576" s="4"/>
    </row>
    <row r="577" customFormat="false" ht="12.75" hidden="false" customHeight="true" outlineLevel="0" collapsed="false">
      <c r="A577" s="33"/>
      <c r="B577" s="34"/>
      <c r="C577" s="34"/>
      <c r="D577" s="35"/>
      <c r="E577" s="35"/>
      <c r="F577" s="35"/>
      <c r="G577" s="35"/>
      <c r="H577" s="35"/>
      <c r="I577" s="35"/>
      <c r="J577" s="36"/>
      <c r="K577" s="6"/>
      <c r="L577" s="5"/>
      <c r="M577" s="5"/>
      <c r="N577" s="37"/>
      <c r="O577" s="38"/>
      <c r="P577" s="39" t="n">
        <f aca="false">IFERROR(IF(OR(B577&amp;C577="PAU",B577&amp;C577="AIN"),VLOOKUP(B577&amp;C577&amp;G577,#REF!,8,0),VLOOKUP(B577&amp;G577,#REF!,8,0)),0)</f>
        <v>0</v>
      </c>
      <c r="Q577" s="39" t="n">
        <f aca="false">N577-P577</f>
        <v>0</v>
      </c>
      <c r="R577" s="40" t="str">
        <f aca="false">IF(Q577&gt;=0%,"AOP",IF(Q577&gt;=-2%,"GM",IF(Q577&gt;=-6%,"MD","VP")))</f>
        <v>AOP</v>
      </c>
      <c r="S577" s="41" t="n">
        <f aca="false">K577*M577*(N577-P577)</f>
        <v>0</v>
      </c>
      <c r="T577" s="42" t="e">
        <f aca="false">IF(I577="USD",S577,S577/#REF!)</f>
        <v>#VALUE!</v>
      </c>
      <c r="U577" s="5" t="e">
        <f aca="false">IF(I577="USD",M577,M577/#REF!)</f>
        <v>#VALUE!</v>
      </c>
      <c r="V577" s="4"/>
      <c r="W577" s="4"/>
      <c r="X577" s="4"/>
      <c r="Y577" s="4" t="str">
        <f aca="false">B577&amp;C577&amp;F577&amp;H577</f>
        <v/>
      </c>
      <c r="Z577" s="4" t="str">
        <f aca="false">IF(Y577='Input - Bookings'!Q1173,"OK","Check")</f>
        <v>OK</v>
      </c>
      <c r="AA577" s="4"/>
      <c r="AB577" s="50"/>
      <c r="AC577" s="50"/>
      <c r="AD577" s="4"/>
      <c r="AE577" s="4"/>
      <c r="AF577" s="4"/>
      <c r="AG577" s="54"/>
      <c r="AH577" s="54"/>
      <c r="AI577" s="4"/>
      <c r="AJ577" s="4"/>
      <c r="AK577" s="4"/>
      <c r="AL577" s="4"/>
      <c r="AM577" s="4"/>
      <c r="AN577" s="56"/>
      <c r="AO577" s="50"/>
      <c r="AP577" s="50"/>
      <c r="AQ577" s="50"/>
      <c r="AR577" s="4"/>
      <c r="AS577" s="4"/>
    </row>
    <row r="578" customFormat="false" ht="12.75" hidden="false" customHeight="true" outlineLevel="0" collapsed="false">
      <c r="A578" s="33"/>
      <c r="B578" s="34"/>
      <c r="C578" s="34"/>
      <c r="D578" s="35"/>
      <c r="E578" s="35"/>
      <c r="F578" s="35"/>
      <c r="G578" s="35"/>
      <c r="H578" s="35"/>
      <c r="I578" s="35"/>
      <c r="J578" s="36"/>
      <c r="K578" s="6"/>
      <c r="L578" s="5"/>
      <c r="M578" s="5"/>
      <c r="N578" s="37"/>
      <c r="O578" s="38"/>
      <c r="P578" s="39" t="n">
        <f aca="false">IFERROR(IF(OR(B578&amp;C578="PAU",B578&amp;C578="AIN"),VLOOKUP(B578&amp;C578&amp;G578,#REF!,8,0),VLOOKUP(B578&amp;G578,#REF!,8,0)),0)</f>
        <v>0</v>
      </c>
      <c r="Q578" s="39" t="n">
        <f aca="false">N578-P578</f>
        <v>0</v>
      </c>
      <c r="R578" s="40" t="str">
        <f aca="false">IF(Q578&gt;=0%,"AOP",IF(Q578&gt;=-2%,"GM",IF(Q578&gt;=-6%,"MD","VP")))</f>
        <v>AOP</v>
      </c>
      <c r="S578" s="41" t="n">
        <f aca="false">K578*M578*(N578-P578)</f>
        <v>0</v>
      </c>
      <c r="T578" s="42" t="e">
        <f aca="false">IF(I578="USD",S578,S578/#REF!)</f>
        <v>#VALUE!</v>
      </c>
      <c r="U578" s="5" t="e">
        <f aca="false">IF(I578="USD",M578,M578/#REF!)</f>
        <v>#VALUE!</v>
      </c>
      <c r="V578" s="4"/>
      <c r="W578" s="4"/>
      <c r="X578" s="4"/>
      <c r="Y578" s="4" t="str">
        <f aca="false">B578&amp;C578&amp;F578&amp;H578</f>
        <v/>
      </c>
      <c r="Z578" s="4" t="str">
        <f aca="false">IF(Y578='Input - Bookings'!Q1174,"OK","Check")</f>
        <v>OK</v>
      </c>
      <c r="AA578" s="4"/>
      <c r="AB578" s="50"/>
      <c r="AC578" s="50"/>
      <c r="AD578" s="4"/>
      <c r="AE578" s="4"/>
      <c r="AF578" s="4"/>
      <c r="AG578" s="54"/>
      <c r="AH578" s="54"/>
      <c r="AI578" s="4"/>
      <c r="AJ578" s="4"/>
      <c r="AK578" s="4"/>
      <c r="AL578" s="4"/>
      <c r="AM578" s="4"/>
      <c r="AN578" s="56"/>
      <c r="AO578" s="50"/>
      <c r="AP578" s="50"/>
      <c r="AQ578" s="50"/>
      <c r="AR578" s="4"/>
      <c r="AS578" s="4"/>
    </row>
    <row r="579" customFormat="false" ht="12.75" hidden="false" customHeight="true" outlineLevel="0" collapsed="false">
      <c r="A579" s="33"/>
      <c r="B579" s="34"/>
      <c r="C579" s="34"/>
      <c r="D579" s="35"/>
      <c r="E579" s="35"/>
      <c r="F579" s="35"/>
      <c r="G579" s="35"/>
      <c r="H579" s="35"/>
      <c r="I579" s="35"/>
      <c r="J579" s="36"/>
      <c r="K579" s="6"/>
      <c r="L579" s="5"/>
      <c r="M579" s="5"/>
      <c r="N579" s="37"/>
      <c r="O579" s="38"/>
      <c r="P579" s="39" t="n">
        <f aca="false">IFERROR(IF(OR(B579&amp;C579="PAU",B579&amp;C579="AIN"),VLOOKUP(B579&amp;C579&amp;G579,#REF!,8,0),VLOOKUP(B579&amp;G579,#REF!,8,0)),0)</f>
        <v>0</v>
      </c>
      <c r="Q579" s="39" t="n">
        <f aca="false">N579-P579</f>
        <v>0</v>
      </c>
      <c r="R579" s="40" t="str">
        <f aca="false">IF(Q579&gt;=0%,"AOP",IF(Q579&gt;=-2%,"GM",IF(Q579&gt;=-6%,"MD","VP")))</f>
        <v>AOP</v>
      </c>
      <c r="S579" s="41" t="n">
        <f aca="false">K579*M579*(N579-P579)</f>
        <v>0</v>
      </c>
      <c r="T579" s="42" t="e">
        <f aca="false">IF(I579="USD",S579,S579/#REF!)</f>
        <v>#VALUE!</v>
      </c>
      <c r="U579" s="5" t="e">
        <f aca="false">IF(I579="USD",M579,M579/#REF!)</f>
        <v>#VALUE!</v>
      </c>
      <c r="V579" s="4"/>
      <c r="W579" s="4"/>
      <c r="X579" s="4"/>
      <c r="Y579" s="4" t="str">
        <f aca="false">B579&amp;C579&amp;F579&amp;H579</f>
        <v/>
      </c>
      <c r="Z579" s="4" t="str">
        <f aca="false">IF(Y579='Input - Bookings'!Q1175,"OK","Check")</f>
        <v>OK</v>
      </c>
      <c r="AA579" s="4"/>
      <c r="AB579" s="50"/>
      <c r="AC579" s="50"/>
      <c r="AD579" s="4"/>
      <c r="AE579" s="4"/>
      <c r="AF579" s="4"/>
      <c r="AG579" s="54"/>
      <c r="AH579" s="54"/>
      <c r="AI579" s="4"/>
      <c r="AJ579" s="4"/>
      <c r="AK579" s="4"/>
      <c r="AL579" s="4"/>
      <c r="AM579" s="4"/>
      <c r="AN579" s="56"/>
      <c r="AO579" s="50"/>
      <c r="AP579" s="50"/>
      <c r="AQ579" s="50"/>
      <c r="AR579" s="4"/>
      <c r="AS579" s="4"/>
    </row>
    <row r="580" customFormat="false" ht="12.75" hidden="false" customHeight="true" outlineLevel="0" collapsed="false">
      <c r="A580" s="33"/>
      <c r="B580" s="34"/>
      <c r="C580" s="34"/>
      <c r="D580" s="35"/>
      <c r="E580" s="35"/>
      <c r="F580" s="35"/>
      <c r="G580" s="35"/>
      <c r="H580" s="35"/>
      <c r="I580" s="35"/>
      <c r="J580" s="36"/>
      <c r="K580" s="6"/>
      <c r="L580" s="5"/>
      <c r="M580" s="5"/>
      <c r="N580" s="37"/>
      <c r="O580" s="38"/>
      <c r="P580" s="39" t="n">
        <f aca="false">IFERROR(IF(OR(B580&amp;C580="PAU",B580&amp;C580="AIN"),VLOOKUP(B580&amp;C580&amp;G580,#REF!,8,0),VLOOKUP(B580&amp;G580,#REF!,8,0)),0)</f>
        <v>0</v>
      </c>
      <c r="Q580" s="39" t="n">
        <f aca="false">N580-P580</f>
        <v>0</v>
      </c>
      <c r="R580" s="40" t="str">
        <f aca="false">IF(Q580&gt;=0%,"AOP",IF(Q580&gt;=-2%,"GM",IF(Q580&gt;=-6%,"MD","VP")))</f>
        <v>AOP</v>
      </c>
      <c r="S580" s="41" t="n">
        <f aca="false">K580*M580*(N580-P580)</f>
        <v>0</v>
      </c>
      <c r="T580" s="42" t="e">
        <f aca="false">IF(I580="USD",S580,S580/#REF!)</f>
        <v>#VALUE!</v>
      </c>
      <c r="U580" s="5" t="e">
        <f aca="false">IF(I580="USD",M580,M580/#REF!)</f>
        <v>#VALUE!</v>
      </c>
      <c r="V580" s="4"/>
      <c r="W580" s="4"/>
      <c r="X580" s="4"/>
      <c r="Y580" s="4" t="str">
        <f aca="false">B580&amp;C580&amp;F580&amp;H580</f>
        <v/>
      </c>
      <c r="Z580" s="4" t="str">
        <f aca="false">IF(Y580='Input - Bookings'!Q1176,"OK","Check")</f>
        <v>OK</v>
      </c>
      <c r="AA580" s="4"/>
      <c r="AB580" s="50"/>
      <c r="AC580" s="50"/>
      <c r="AD580" s="4"/>
      <c r="AE580" s="4"/>
      <c r="AF580" s="4"/>
      <c r="AG580" s="54"/>
      <c r="AH580" s="54"/>
      <c r="AI580" s="4"/>
      <c r="AJ580" s="4"/>
      <c r="AK580" s="4"/>
      <c r="AL580" s="4"/>
      <c r="AM580" s="4"/>
      <c r="AN580" s="56"/>
      <c r="AO580" s="50"/>
      <c r="AP580" s="50"/>
      <c r="AQ580" s="50"/>
      <c r="AR580" s="4"/>
      <c r="AS580" s="4"/>
    </row>
    <row r="581" customFormat="false" ht="12.75" hidden="false" customHeight="true" outlineLevel="0" collapsed="false">
      <c r="A581" s="33"/>
      <c r="B581" s="34"/>
      <c r="C581" s="34"/>
      <c r="D581" s="35"/>
      <c r="E581" s="35"/>
      <c r="F581" s="35"/>
      <c r="G581" s="35"/>
      <c r="H581" s="35"/>
      <c r="I581" s="35"/>
      <c r="J581" s="36"/>
      <c r="K581" s="6"/>
      <c r="L581" s="5"/>
      <c r="M581" s="5"/>
      <c r="N581" s="37"/>
      <c r="O581" s="38"/>
      <c r="P581" s="39" t="n">
        <f aca="false">IFERROR(IF(OR(B581&amp;C581="PAU",B581&amp;C581="AIN"),VLOOKUP(B581&amp;C581&amp;G581,#REF!,8,0),VLOOKUP(B581&amp;G581,#REF!,8,0)),0)</f>
        <v>0</v>
      </c>
      <c r="Q581" s="39" t="n">
        <f aca="false">N581-P581</f>
        <v>0</v>
      </c>
      <c r="R581" s="40" t="str">
        <f aca="false">IF(Q581&gt;=0%,"AOP",IF(Q581&gt;=-2%,"GM",IF(Q581&gt;=-6%,"MD","VP")))</f>
        <v>AOP</v>
      </c>
      <c r="S581" s="41" t="n">
        <f aca="false">K581*M581*(N581-P581)</f>
        <v>0</v>
      </c>
      <c r="T581" s="42" t="e">
        <f aca="false">IF(I581="USD",S581,S581/#REF!)</f>
        <v>#VALUE!</v>
      </c>
      <c r="U581" s="5" t="e">
        <f aca="false">IF(I581="USD",M581,M581/#REF!)</f>
        <v>#VALUE!</v>
      </c>
      <c r="V581" s="4"/>
      <c r="W581" s="4"/>
      <c r="X581" s="4"/>
      <c r="Y581" s="4" t="str">
        <f aca="false">B581&amp;C581&amp;F581&amp;H581</f>
        <v/>
      </c>
      <c r="Z581" s="4" t="str">
        <f aca="false">IF(Y581='Input - Bookings'!Q1177,"OK","Check")</f>
        <v>OK</v>
      </c>
      <c r="AA581" s="4"/>
      <c r="AB581" s="50"/>
      <c r="AC581" s="50"/>
      <c r="AD581" s="4"/>
      <c r="AE581" s="4"/>
      <c r="AF581" s="4"/>
      <c r="AG581" s="54"/>
      <c r="AH581" s="54"/>
      <c r="AI581" s="4"/>
      <c r="AJ581" s="4"/>
      <c r="AK581" s="4"/>
      <c r="AL581" s="4"/>
      <c r="AM581" s="4"/>
      <c r="AN581" s="56"/>
      <c r="AO581" s="50"/>
      <c r="AP581" s="50"/>
      <c r="AQ581" s="50"/>
      <c r="AR581" s="4"/>
      <c r="AS581" s="4"/>
    </row>
    <row r="582" customFormat="false" ht="12.75" hidden="false" customHeight="true" outlineLevel="0" collapsed="false">
      <c r="A582" s="33"/>
      <c r="B582" s="34"/>
      <c r="C582" s="34"/>
      <c r="D582" s="35"/>
      <c r="E582" s="35"/>
      <c r="F582" s="35"/>
      <c r="G582" s="35"/>
      <c r="H582" s="35"/>
      <c r="I582" s="35"/>
      <c r="J582" s="36"/>
      <c r="K582" s="6"/>
      <c r="L582" s="5"/>
      <c r="M582" s="5"/>
      <c r="N582" s="37"/>
      <c r="O582" s="38"/>
      <c r="P582" s="39" t="n">
        <f aca="false">IFERROR(IF(OR(B582&amp;C582="PAU",B582&amp;C582="AIN"),VLOOKUP(B582&amp;C582&amp;G582,#REF!,8,0),VLOOKUP(B582&amp;G582,#REF!,8,0)),0)</f>
        <v>0</v>
      </c>
      <c r="Q582" s="39" t="n">
        <f aca="false">N582-P582</f>
        <v>0</v>
      </c>
      <c r="R582" s="40" t="str">
        <f aca="false">IF(Q582&gt;=0%,"AOP",IF(Q582&gt;=-2%,"GM",IF(Q582&gt;=-6%,"MD","VP")))</f>
        <v>AOP</v>
      </c>
      <c r="S582" s="41" t="n">
        <f aca="false">K582*M582*(N582-P582)</f>
        <v>0</v>
      </c>
      <c r="T582" s="42" t="e">
        <f aca="false">IF(I582="USD",S582,S582/#REF!)</f>
        <v>#VALUE!</v>
      </c>
      <c r="U582" s="5" t="e">
        <f aca="false">IF(I582="USD",M582,M582/#REF!)</f>
        <v>#VALUE!</v>
      </c>
      <c r="V582" s="4"/>
      <c r="W582" s="4"/>
      <c r="X582" s="4"/>
      <c r="Y582" s="4" t="str">
        <f aca="false">B582&amp;C582&amp;F582&amp;H582</f>
        <v/>
      </c>
      <c r="Z582" s="4" t="str">
        <f aca="false">IF(Y582='Input - Bookings'!Q1178,"OK","Check")</f>
        <v>OK</v>
      </c>
      <c r="AA582" s="4"/>
      <c r="AB582" s="50"/>
      <c r="AC582" s="50"/>
      <c r="AD582" s="4"/>
      <c r="AE582" s="4"/>
      <c r="AF582" s="4"/>
      <c r="AG582" s="54"/>
      <c r="AH582" s="54"/>
      <c r="AI582" s="4"/>
      <c r="AJ582" s="4"/>
      <c r="AK582" s="4"/>
      <c r="AL582" s="4"/>
      <c r="AM582" s="4"/>
      <c r="AN582" s="56"/>
      <c r="AO582" s="50"/>
      <c r="AP582" s="50"/>
      <c r="AQ582" s="50"/>
      <c r="AR582" s="4"/>
      <c r="AS582" s="4"/>
    </row>
    <row r="583" customFormat="false" ht="12.75" hidden="false" customHeight="true" outlineLevel="0" collapsed="false">
      <c r="A583" s="33"/>
      <c r="B583" s="34"/>
      <c r="C583" s="34"/>
      <c r="D583" s="35"/>
      <c r="E583" s="35"/>
      <c r="F583" s="35"/>
      <c r="G583" s="35"/>
      <c r="H583" s="35"/>
      <c r="I583" s="35"/>
      <c r="J583" s="36"/>
      <c r="K583" s="6"/>
      <c r="L583" s="5"/>
      <c r="M583" s="5"/>
      <c r="N583" s="37"/>
      <c r="O583" s="38"/>
      <c r="P583" s="39" t="n">
        <f aca="false">IFERROR(IF(OR(B583&amp;C583="PAU",B583&amp;C583="AIN"),VLOOKUP(B583&amp;C583&amp;G583,#REF!,8,0),VLOOKUP(B583&amp;G583,#REF!,8,0)),0)</f>
        <v>0</v>
      </c>
      <c r="Q583" s="39" t="n">
        <f aca="false">N583-P583</f>
        <v>0</v>
      </c>
      <c r="R583" s="40" t="str">
        <f aca="false">IF(Q583&gt;=0%,"AOP",IF(Q583&gt;=-2%,"GM",IF(Q583&gt;=-6%,"MD","VP")))</f>
        <v>AOP</v>
      </c>
      <c r="S583" s="41" t="n">
        <f aca="false">K583*M583*(N583-P583)</f>
        <v>0</v>
      </c>
      <c r="T583" s="42" t="e">
        <f aca="false">IF(I583="USD",S583,S583/#REF!)</f>
        <v>#VALUE!</v>
      </c>
      <c r="U583" s="5" t="e">
        <f aca="false">IF(I583="USD",M583,M583/#REF!)</f>
        <v>#VALUE!</v>
      </c>
      <c r="V583" s="4"/>
      <c r="W583" s="4"/>
      <c r="X583" s="4"/>
      <c r="Y583" s="4" t="str">
        <f aca="false">B583&amp;C583&amp;F583&amp;H583</f>
        <v/>
      </c>
      <c r="Z583" s="4" t="str">
        <f aca="false">IF(Y583='Input - Bookings'!Q1179,"OK","Check")</f>
        <v>OK</v>
      </c>
      <c r="AA583" s="4"/>
      <c r="AB583" s="50"/>
      <c r="AC583" s="50"/>
      <c r="AD583" s="4"/>
      <c r="AE583" s="4"/>
      <c r="AF583" s="4"/>
      <c r="AG583" s="54"/>
      <c r="AH583" s="54"/>
      <c r="AI583" s="4"/>
      <c r="AJ583" s="4"/>
      <c r="AK583" s="4"/>
      <c r="AL583" s="4"/>
      <c r="AM583" s="4"/>
      <c r="AN583" s="56"/>
      <c r="AO583" s="50"/>
      <c r="AP583" s="50"/>
      <c r="AQ583" s="50"/>
      <c r="AR583" s="4"/>
      <c r="AS583" s="4"/>
    </row>
    <row r="584" customFormat="false" ht="12.75" hidden="false" customHeight="true" outlineLevel="0" collapsed="false">
      <c r="A584" s="33"/>
      <c r="B584" s="34"/>
      <c r="C584" s="34"/>
      <c r="D584" s="35"/>
      <c r="E584" s="35"/>
      <c r="F584" s="35"/>
      <c r="G584" s="35"/>
      <c r="H584" s="35"/>
      <c r="I584" s="35"/>
      <c r="J584" s="36"/>
      <c r="K584" s="6"/>
      <c r="L584" s="5"/>
      <c r="M584" s="5"/>
      <c r="N584" s="37"/>
      <c r="O584" s="38"/>
      <c r="P584" s="39" t="n">
        <f aca="false">IFERROR(IF(OR(B584&amp;C584="PAU",B584&amp;C584="AIN"),VLOOKUP(B584&amp;C584&amp;G584,#REF!,8,0),VLOOKUP(B584&amp;G584,#REF!,8,0)),0)</f>
        <v>0</v>
      </c>
      <c r="Q584" s="39" t="n">
        <f aca="false">N584-P584</f>
        <v>0</v>
      </c>
      <c r="R584" s="40" t="str">
        <f aca="false">IF(Q584&gt;=0%,"AOP",IF(Q584&gt;=-2%,"GM",IF(Q584&gt;=-6%,"MD","VP")))</f>
        <v>AOP</v>
      </c>
      <c r="S584" s="41" t="n">
        <f aca="false">K584*M584*(N584-P584)</f>
        <v>0</v>
      </c>
      <c r="T584" s="42" t="e">
        <f aca="false">IF(I584="USD",S584,S584/#REF!)</f>
        <v>#VALUE!</v>
      </c>
      <c r="U584" s="5" t="e">
        <f aca="false">IF(I584="USD",M584,M584/#REF!)</f>
        <v>#VALUE!</v>
      </c>
      <c r="V584" s="4"/>
      <c r="W584" s="4"/>
      <c r="X584" s="4"/>
      <c r="Y584" s="4" t="str">
        <f aca="false">B584&amp;C584&amp;F584&amp;H584</f>
        <v/>
      </c>
      <c r="Z584" s="4" t="str">
        <f aca="false">IF(Y584='Input - Bookings'!Q1180,"OK","Check")</f>
        <v>OK</v>
      </c>
      <c r="AA584" s="4"/>
      <c r="AB584" s="50"/>
      <c r="AC584" s="50"/>
      <c r="AD584" s="4"/>
      <c r="AE584" s="4"/>
      <c r="AF584" s="4"/>
      <c r="AG584" s="54"/>
      <c r="AH584" s="54"/>
      <c r="AI584" s="4"/>
      <c r="AJ584" s="4"/>
      <c r="AK584" s="4"/>
      <c r="AL584" s="4"/>
      <c r="AM584" s="4"/>
      <c r="AN584" s="56"/>
      <c r="AO584" s="50"/>
      <c r="AP584" s="50"/>
      <c r="AQ584" s="50"/>
      <c r="AR584" s="4"/>
      <c r="AS584" s="4"/>
    </row>
    <row r="585" customFormat="false" ht="12.75" hidden="false" customHeight="true" outlineLevel="0" collapsed="false">
      <c r="A585" s="33"/>
      <c r="B585" s="34"/>
      <c r="C585" s="34"/>
      <c r="D585" s="35"/>
      <c r="E585" s="35"/>
      <c r="F585" s="35"/>
      <c r="G585" s="35"/>
      <c r="H585" s="35"/>
      <c r="I585" s="35"/>
      <c r="J585" s="36"/>
      <c r="K585" s="6"/>
      <c r="L585" s="5"/>
      <c r="M585" s="5"/>
      <c r="N585" s="37"/>
      <c r="O585" s="38"/>
      <c r="P585" s="39" t="n">
        <f aca="false">IFERROR(IF(OR(B585&amp;C585="PAU",B585&amp;C585="AIN"),VLOOKUP(B585&amp;C585&amp;G585,#REF!,8,0),VLOOKUP(B585&amp;G585,#REF!,8,0)),0)</f>
        <v>0</v>
      </c>
      <c r="Q585" s="39" t="n">
        <f aca="false">N585-P585</f>
        <v>0</v>
      </c>
      <c r="R585" s="40" t="str">
        <f aca="false">IF(Q585&gt;=0%,"AOP",IF(Q585&gt;=-2%,"GM",IF(Q585&gt;=-6%,"MD","VP")))</f>
        <v>AOP</v>
      </c>
      <c r="S585" s="41" t="n">
        <f aca="false">K585*M585*(N585-P585)</f>
        <v>0</v>
      </c>
      <c r="T585" s="42" t="e">
        <f aca="false">IF(I585="USD",S585,S585/#REF!)</f>
        <v>#VALUE!</v>
      </c>
      <c r="U585" s="5" t="e">
        <f aca="false">IF(I585="USD",M585,M585/#REF!)</f>
        <v>#VALUE!</v>
      </c>
      <c r="V585" s="4"/>
      <c r="W585" s="4"/>
      <c r="X585" s="4"/>
      <c r="Y585" s="4" t="str">
        <f aca="false">B585&amp;C585&amp;F585&amp;H585</f>
        <v/>
      </c>
      <c r="Z585" s="4" t="str">
        <f aca="false">IF(Y585='Input - Bookings'!Q1181,"OK","Check")</f>
        <v>OK</v>
      </c>
      <c r="AA585" s="4"/>
      <c r="AB585" s="50"/>
      <c r="AC585" s="50"/>
      <c r="AD585" s="4"/>
      <c r="AE585" s="4"/>
      <c r="AF585" s="4"/>
      <c r="AG585" s="54"/>
      <c r="AH585" s="54"/>
      <c r="AI585" s="4"/>
      <c r="AJ585" s="4"/>
      <c r="AK585" s="4"/>
      <c r="AL585" s="4"/>
      <c r="AM585" s="4"/>
      <c r="AN585" s="56"/>
      <c r="AO585" s="50"/>
      <c r="AP585" s="50"/>
      <c r="AQ585" s="50"/>
      <c r="AR585" s="4"/>
      <c r="AS585" s="4"/>
    </row>
    <row r="586" customFormat="false" ht="12.75" hidden="false" customHeight="true" outlineLevel="0" collapsed="false">
      <c r="A586" s="33"/>
      <c r="B586" s="34"/>
      <c r="C586" s="34"/>
      <c r="D586" s="35"/>
      <c r="E586" s="35"/>
      <c r="F586" s="35"/>
      <c r="G586" s="35"/>
      <c r="H586" s="35"/>
      <c r="I586" s="35"/>
      <c r="J586" s="36"/>
      <c r="K586" s="6"/>
      <c r="L586" s="5"/>
      <c r="M586" s="5"/>
      <c r="N586" s="37"/>
      <c r="O586" s="38"/>
      <c r="P586" s="39" t="n">
        <f aca="false">IFERROR(IF(OR(B586&amp;C586="PAU",B586&amp;C586="AIN"),VLOOKUP(B586&amp;C586&amp;G586,#REF!,8,0),VLOOKUP(B586&amp;G586,#REF!,8,0)),0)</f>
        <v>0</v>
      </c>
      <c r="Q586" s="39" t="n">
        <f aca="false">N586-P586</f>
        <v>0</v>
      </c>
      <c r="R586" s="40" t="str">
        <f aca="false">IF(Q586&gt;=0%,"AOP",IF(Q586&gt;=-2%,"GM",IF(Q586&gt;=-6%,"MD","VP")))</f>
        <v>AOP</v>
      </c>
      <c r="S586" s="41" t="n">
        <f aca="false">K586*M586*(N586-P586)</f>
        <v>0</v>
      </c>
      <c r="T586" s="42" t="e">
        <f aca="false">IF(I586="USD",S586,S586/#REF!)</f>
        <v>#VALUE!</v>
      </c>
      <c r="U586" s="5" t="e">
        <f aca="false">IF(I586="USD",M586,M586/#REF!)</f>
        <v>#VALUE!</v>
      </c>
      <c r="V586" s="4"/>
      <c r="W586" s="4"/>
      <c r="X586" s="4"/>
      <c r="Y586" s="4" t="str">
        <f aca="false">B586&amp;C586&amp;F586&amp;H586</f>
        <v/>
      </c>
      <c r="Z586" s="4" t="str">
        <f aca="false">IF(Y586='Input - Bookings'!Q1182,"OK","Check")</f>
        <v>OK</v>
      </c>
      <c r="AA586" s="4"/>
      <c r="AB586" s="50"/>
      <c r="AC586" s="50"/>
      <c r="AD586" s="4"/>
      <c r="AE586" s="4"/>
      <c r="AF586" s="4"/>
      <c r="AG586" s="54"/>
      <c r="AH586" s="54"/>
      <c r="AI586" s="4"/>
      <c r="AJ586" s="4"/>
      <c r="AK586" s="4"/>
      <c r="AL586" s="4"/>
      <c r="AM586" s="4"/>
      <c r="AN586" s="56"/>
      <c r="AO586" s="50"/>
      <c r="AP586" s="50"/>
      <c r="AQ586" s="50"/>
      <c r="AR586" s="4"/>
      <c r="AS586" s="4"/>
    </row>
    <row r="587" customFormat="false" ht="12.75" hidden="false" customHeight="true" outlineLevel="0" collapsed="false">
      <c r="A587" s="33"/>
      <c r="B587" s="34"/>
      <c r="C587" s="34"/>
      <c r="D587" s="35"/>
      <c r="E587" s="35"/>
      <c r="F587" s="35"/>
      <c r="G587" s="35"/>
      <c r="H587" s="35"/>
      <c r="I587" s="35"/>
      <c r="J587" s="36"/>
      <c r="K587" s="6"/>
      <c r="L587" s="5"/>
      <c r="M587" s="5"/>
      <c r="N587" s="37"/>
      <c r="O587" s="38"/>
      <c r="P587" s="39" t="n">
        <f aca="false">IFERROR(IF(OR(B587&amp;C587="PAU",B587&amp;C587="AIN"),VLOOKUP(B587&amp;C587&amp;G587,#REF!,8,0),VLOOKUP(B587&amp;G587,#REF!,8,0)),0)</f>
        <v>0</v>
      </c>
      <c r="Q587" s="39" t="n">
        <f aca="false">N587-P587</f>
        <v>0</v>
      </c>
      <c r="R587" s="40" t="str">
        <f aca="false">IF(Q587&gt;=0%,"AOP",IF(Q587&gt;=-2%,"GM",IF(Q587&gt;=-6%,"MD","VP")))</f>
        <v>AOP</v>
      </c>
      <c r="S587" s="41" t="n">
        <f aca="false">K587*M587*(N587-P587)</f>
        <v>0</v>
      </c>
      <c r="T587" s="42" t="e">
        <f aca="false">IF(I587="USD",S587,S587/#REF!)</f>
        <v>#VALUE!</v>
      </c>
      <c r="U587" s="5" t="e">
        <f aca="false">IF(I587="USD",M587,M587/#REF!)</f>
        <v>#VALUE!</v>
      </c>
      <c r="V587" s="4"/>
      <c r="W587" s="4"/>
      <c r="X587" s="4"/>
      <c r="Y587" s="4" t="str">
        <f aca="false">B587&amp;C587&amp;F587&amp;H587</f>
        <v/>
      </c>
      <c r="Z587" s="4" t="str">
        <f aca="false">IF(Y587='Input - Bookings'!Q1183,"OK","Check")</f>
        <v>OK</v>
      </c>
      <c r="AA587" s="4"/>
      <c r="AB587" s="50"/>
      <c r="AC587" s="50"/>
      <c r="AD587" s="4"/>
      <c r="AE587" s="4"/>
      <c r="AF587" s="4"/>
      <c r="AG587" s="54"/>
      <c r="AH587" s="54"/>
      <c r="AI587" s="4"/>
      <c r="AJ587" s="4"/>
      <c r="AK587" s="4"/>
      <c r="AL587" s="4"/>
      <c r="AM587" s="4"/>
      <c r="AN587" s="56"/>
      <c r="AO587" s="50"/>
      <c r="AP587" s="50"/>
      <c r="AQ587" s="50"/>
      <c r="AR587" s="4"/>
      <c r="AS587" s="4"/>
    </row>
    <row r="588" customFormat="false" ht="12.75" hidden="false" customHeight="true" outlineLevel="0" collapsed="false">
      <c r="A588" s="33"/>
      <c r="B588" s="34"/>
      <c r="C588" s="34"/>
      <c r="D588" s="35"/>
      <c r="E588" s="35"/>
      <c r="F588" s="35"/>
      <c r="G588" s="35"/>
      <c r="H588" s="35"/>
      <c r="I588" s="35"/>
      <c r="J588" s="36"/>
      <c r="K588" s="6"/>
      <c r="L588" s="5"/>
      <c r="M588" s="5"/>
      <c r="N588" s="37"/>
      <c r="O588" s="38"/>
      <c r="P588" s="39" t="n">
        <f aca="false">IFERROR(IF(OR(B588&amp;C588="PAU",B588&amp;C588="AIN"),VLOOKUP(B588&amp;C588&amp;G588,#REF!,8,0),VLOOKUP(B588&amp;G588,#REF!,8,0)),0)</f>
        <v>0</v>
      </c>
      <c r="Q588" s="39" t="n">
        <f aca="false">N588-P588</f>
        <v>0</v>
      </c>
      <c r="R588" s="40" t="str">
        <f aca="false">IF(Q588&gt;=0%,"AOP",IF(Q588&gt;=-2%,"GM",IF(Q588&gt;=-6%,"MD","VP")))</f>
        <v>AOP</v>
      </c>
      <c r="S588" s="41" t="n">
        <f aca="false">K588*M588*(N588-P588)</f>
        <v>0</v>
      </c>
      <c r="T588" s="42" t="e">
        <f aca="false">IF(I588="USD",S588,S588/#REF!)</f>
        <v>#VALUE!</v>
      </c>
      <c r="U588" s="5" t="e">
        <f aca="false">IF(I588="USD",M588,M588/#REF!)</f>
        <v>#VALUE!</v>
      </c>
      <c r="V588" s="4"/>
      <c r="W588" s="4"/>
      <c r="X588" s="4"/>
      <c r="Y588" s="4" t="str">
        <f aca="false">B588&amp;C588&amp;F588&amp;H588</f>
        <v/>
      </c>
      <c r="Z588" s="4" t="str">
        <f aca="false">IF(Y588='Input - Bookings'!Q1184,"OK","Check")</f>
        <v>OK</v>
      </c>
      <c r="AA588" s="4"/>
      <c r="AB588" s="50"/>
      <c r="AC588" s="50"/>
      <c r="AD588" s="4"/>
      <c r="AE588" s="4"/>
      <c r="AF588" s="4"/>
      <c r="AG588" s="54"/>
      <c r="AH588" s="54"/>
      <c r="AI588" s="4"/>
      <c r="AJ588" s="4"/>
      <c r="AK588" s="4"/>
      <c r="AL588" s="4"/>
      <c r="AM588" s="4"/>
      <c r="AN588" s="56"/>
      <c r="AO588" s="50"/>
      <c r="AP588" s="50"/>
      <c r="AQ588" s="50"/>
      <c r="AR588" s="4"/>
      <c r="AS588" s="4"/>
    </row>
    <row r="589" customFormat="false" ht="12.75" hidden="false" customHeight="true" outlineLevel="0" collapsed="false">
      <c r="A589" s="33"/>
      <c r="B589" s="34"/>
      <c r="C589" s="34"/>
      <c r="D589" s="35"/>
      <c r="E589" s="35"/>
      <c r="F589" s="35"/>
      <c r="G589" s="35"/>
      <c r="H589" s="35"/>
      <c r="I589" s="35"/>
      <c r="J589" s="36"/>
      <c r="K589" s="6"/>
      <c r="L589" s="5"/>
      <c r="M589" s="5"/>
      <c r="N589" s="37"/>
      <c r="O589" s="38"/>
      <c r="P589" s="39" t="n">
        <f aca="false">IFERROR(IF(OR(B589&amp;C589="PAU",B589&amp;C589="AIN"),VLOOKUP(B589&amp;C589&amp;G589,#REF!,8,0),VLOOKUP(B589&amp;G589,#REF!,8,0)),0)</f>
        <v>0</v>
      </c>
      <c r="Q589" s="39" t="n">
        <f aca="false">N589-P589</f>
        <v>0</v>
      </c>
      <c r="R589" s="40" t="str">
        <f aca="false">IF(Q589&gt;=0%,"AOP",IF(Q589&gt;=-2%,"GM",IF(Q589&gt;=-6%,"MD","VP")))</f>
        <v>AOP</v>
      </c>
      <c r="S589" s="41" t="n">
        <f aca="false">K589*M589*(N589-P589)</f>
        <v>0</v>
      </c>
      <c r="T589" s="42" t="e">
        <f aca="false">IF(I589="USD",S589,S589/#REF!)</f>
        <v>#VALUE!</v>
      </c>
      <c r="U589" s="5" t="e">
        <f aca="false">IF(I589="USD",M589,M589/#REF!)</f>
        <v>#VALUE!</v>
      </c>
      <c r="V589" s="4"/>
      <c r="W589" s="4"/>
      <c r="X589" s="4"/>
      <c r="Y589" s="4" t="str">
        <f aca="false">B589&amp;C589&amp;F589&amp;H589</f>
        <v/>
      </c>
      <c r="Z589" s="4" t="str">
        <f aca="false">IF(Y589='Input - Bookings'!Q1185,"OK","Check")</f>
        <v>OK</v>
      </c>
      <c r="AA589" s="4"/>
      <c r="AB589" s="50"/>
      <c r="AC589" s="50"/>
      <c r="AD589" s="4"/>
      <c r="AE589" s="4"/>
      <c r="AF589" s="4"/>
      <c r="AG589" s="54"/>
      <c r="AH589" s="54"/>
      <c r="AI589" s="4"/>
      <c r="AJ589" s="4"/>
      <c r="AK589" s="4"/>
      <c r="AL589" s="4"/>
      <c r="AM589" s="4"/>
      <c r="AN589" s="56"/>
      <c r="AO589" s="50"/>
      <c r="AP589" s="50"/>
      <c r="AQ589" s="50"/>
      <c r="AR589" s="4"/>
      <c r="AS589" s="4"/>
    </row>
    <row r="590" customFormat="false" ht="12.75" hidden="false" customHeight="true" outlineLevel="0" collapsed="false">
      <c r="A590" s="33"/>
      <c r="B590" s="34"/>
      <c r="C590" s="34"/>
      <c r="D590" s="35"/>
      <c r="E590" s="35"/>
      <c r="F590" s="35"/>
      <c r="G590" s="35"/>
      <c r="H590" s="35"/>
      <c r="I590" s="35"/>
      <c r="J590" s="36"/>
      <c r="K590" s="6"/>
      <c r="L590" s="5"/>
      <c r="M590" s="5"/>
      <c r="N590" s="37"/>
      <c r="O590" s="38"/>
      <c r="P590" s="39" t="n">
        <f aca="false">IFERROR(IF(OR(B590&amp;C590="PAU",B590&amp;C590="AIN"),VLOOKUP(B590&amp;C590&amp;G590,#REF!,8,0),VLOOKUP(B590&amp;G590,#REF!,8,0)),0)</f>
        <v>0</v>
      </c>
      <c r="Q590" s="39" t="n">
        <f aca="false">N590-P590</f>
        <v>0</v>
      </c>
      <c r="R590" s="40" t="str">
        <f aca="false">IF(Q590&gt;=0%,"AOP",IF(Q590&gt;=-2%,"GM",IF(Q590&gt;=-6%,"MD","VP")))</f>
        <v>AOP</v>
      </c>
      <c r="S590" s="41" t="n">
        <f aca="false">K590*M590*(N590-P590)</f>
        <v>0</v>
      </c>
      <c r="T590" s="42" t="e">
        <f aca="false">IF(I590="USD",S590,S590/#REF!)</f>
        <v>#VALUE!</v>
      </c>
      <c r="U590" s="5" t="e">
        <f aca="false">IF(I590="USD",M590,M590/#REF!)</f>
        <v>#VALUE!</v>
      </c>
      <c r="V590" s="4"/>
      <c r="W590" s="4"/>
      <c r="X590" s="4"/>
      <c r="Y590" s="4" t="str">
        <f aca="false">B590&amp;C590&amp;F590&amp;H590</f>
        <v/>
      </c>
      <c r="Z590" s="4" t="str">
        <f aca="false">IF(Y590='Input - Bookings'!Q1186,"OK","Check")</f>
        <v>OK</v>
      </c>
      <c r="AA590" s="4"/>
      <c r="AB590" s="50"/>
      <c r="AC590" s="50"/>
      <c r="AD590" s="4"/>
      <c r="AE590" s="4"/>
      <c r="AF590" s="4"/>
      <c r="AG590" s="54"/>
      <c r="AH590" s="54"/>
      <c r="AI590" s="4"/>
      <c r="AJ590" s="4"/>
      <c r="AK590" s="4"/>
      <c r="AL590" s="4"/>
      <c r="AM590" s="4"/>
      <c r="AN590" s="56"/>
      <c r="AO590" s="50"/>
      <c r="AP590" s="50"/>
      <c r="AQ590" s="50"/>
      <c r="AR590" s="4"/>
      <c r="AS590" s="4"/>
    </row>
    <row r="591" customFormat="false" ht="12.75" hidden="false" customHeight="true" outlineLevel="0" collapsed="false">
      <c r="A591" s="33"/>
      <c r="B591" s="34"/>
      <c r="C591" s="34"/>
      <c r="D591" s="35"/>
      <c r="E591" s="35"/>
      <c r="F591" s="35"/>
      <c r="G591" s="35"/>
      <c r="H591" s="35"/>
      <c r="I591" s="35"/>
      <c r="J591" s="36"/>
      <c r="K591" s="6"/>
      <c r="L591" s="5"/>
      <c r="M591" s="5"/>
      <c r="N591" s="37"/>
      <c r="O591" s="38"/>
      <c r="P591" s="39" t="n">
        <f aca="false">IFERROR(IF(OR(B591&amp;C591="PAU",B591&amp;C591="AIN"),VLOOKUP(B591&amp;C591&amp;G591,#REF!,8,0),VLOOKUP(B591&amp;G591,#REF!,8,0)),0)</f>
        <v>0</v>
      </c>
      <c r="Q591" s="39" t="n">
        <f aca="false">N591-P591</f>
        <v>0</v>
      </c>
      <c r="R591" s="40" t="str">
        <f aca="false">IF(Q591&gt;=0%,"AOP",IF(Q591&gt;=-2%,"GM",IF(Q591&gt;=-6%,"MD","VP")))</f>
        <v>AOP</v>
      </c>
      <c r="S591" s="41" t="n">
        <f aca="false">K591*M591*(N591-P591)</f>
        <v>0</v>
      </c>
      <c r="T591" s="42" t="e">
        <f aca="false">IF(I591="USD",S591,S591/#REF!)</f>
        <v>#VALUE!</v>
      </c>
      <c r="U591" s="5" t="e">
        <f aca="false">IF(I591="USD",M591,M591/#REF!)</f>
        <v>#VALUE!</v>
      </c>
      <c r="V591" s="4"/>
      <c r="W591" s="4"/>
      <c r="X591" s="4"/>
      <c r="Y591" s="4" t="str">
        <f aca="false">B591&amp;C591&amp;F591&amp;H591</f>
        <v/>
      </c>
      <c r="Z591" s="4" t="str">
        <f aca="false">IF(Y591='Input - Bookings'!Q1187,"OK","Check")</f>
        <v>OK</v>
      </c>
      <c r="AA591" s="4"/>
      <c r="AB591" s="50"/>
      <c r="AC591" s="50"/>
      <c r="AD591" s="4"/>
      <c r="AE591" s="4"/>
      <c r="AF591" s="4"/>
      <c r="AG591" s="54"/>
      <c r="AH591" s="54"/>
      <c r="AI591" s="4"/>
      <c r="AJ591" s="4"/>
      <c r="AK591" s="4"/>
      <c r="AL591" s="4"/>
      <c r="AM591" s="4"/>
      <c r="AN591" s="56"/>
      <c r="AO591" s="50"/>
      <c r="AP591" s="50"/>
      <c r="AQ591" s="50"/>
      <c r="AR591" s="4"/>
      <c r="AS591" s="4"/>
    </row>
    <row r="592" customFormat="false" ht="12.75" hidden="false" customHeight="true" outlineLevel="0" collapsed="false">
      <c r="A592" s="33"/>
      <c r="B592" s="34"/>
      <c r="C592" s="34"/>
      <c r="D592" s="35"/>
      <c r="E592" s="35"/>
      <c r="F592" s="35"/>
      <c r="G592" s="35"/>
      <c r="H592" s="35"/>
      <c r="I592" s="35"/>
      <c r="J592" s="36"/>
      <c r="K592" s="6"/>
      <c r="L592" s="5"/>
      <c r="M592" s="5"/>
      <c r="N592" s="37"/>
      <c r="O592" s="38"/>
      <c r="P592" s="39" t="n">
        <f aca="false">IFERROR(IF(OR(B592&amp;C592="PAU",B592&amp;C592="AIN"),VLOOKUP(B592&amp;C592&amp;G592,#REF!,8,0),VLOOKUP(B592&amp;G592,#REF!,8,0)),0)</f>
        <v>0</v>
      </c>
      <c r="Q592" s="39" t="n">
        <f aca="false">N592-P592</f>
        <v>0</v>
      </c>
      <c r="R592" s="40" t="str">
        <f aca="false">IF(Q592&gt;=0%,"AOP",IF(Q592&gt;=-2%,"GM",IF(Q592&gt;=-6%,"MD","VP")))</f>
        <v>AOP</v>
      </c>
      <c r="S592" s="41" t="n">
        <f aca="false">K592*M592*(N592-P592)</f>
        <v>0</v>
      </c>
      <c r="T592" s="42" t="e">
        <f aca="false">IF(I592="USD",S592,S592/#REF!)</f>
        <v>#VALUE!</v>
      </c>
      <c r="U592" s="5" t="e">
        <f aca="false">IF(I592="USD",M592,M592/#REF!)</f>
        <v>#VALUE!</v>
      </c>
      <c r="V592" s="4"/>
      <c r="W592" s="4"/>
      <c r="X592" s="4"/>
      <c r="Y592" s="4" t="str">
        <f aca="false">B592&amp;C592&amp;F592&amp;H592</f>
        <v/>
      </c>
      <c r="Z592" s="4" t="str">
        <f aca="false">IF(Y592='Input - Bookings'!Q1188,"OK","Check")</f>
        <v>OK</v>
      </c>
      <c r="AA592" s="4"/>
      <c r="AB592" s="50"/>
      <c r="AC592" s="50"/>
      <c r="AD592" s="4"/>
      <c r="AE592" s="4"/>
      <c r="AF592" s="4"/>
      <c r="AG592" s="54"/>
      <c r="AH592" s="54"/>
      <c r="AI592" s="4"/>
      <c r="AJ592" s="4"/>
      <c r="AK592" s="4"/>
      <c r="AL592" s="4"/>
      <c r="AM592" s="4"/>
      <c r="AN592" s="56"/>
      <c r="AO592" s="50"/>
      <c r="AP592" s="50"/>
      <c r="AQ592" s="50"/>
      <c r="AR592" s="4"/>
      <c r="AS592" s="4"/>
    </row>
    <row r="593" customFormat="false" ht="12.75" hidden="false" customHeight="true" outlineLevel="0" collapsed="false">
      <c r="A593" s="33"/>
      <c r="B593" s="34"/>
      <c r="C593" s="34"/>
      <c r="D593" s="35"/>
      <c r="E593" s="35"/>
      <c r="F593" s="35"/>
      <c r="G593" s="35"/>
      <c r="H593" s="35"/>
      <c r="I593" s="35"/>
      <c r="J593" s="36"/>
      <c r="K593" s="6"/>
      <c r="L593" s="5"/>
      <c r="M593" s="5"/>
      <c r="N593" s="37"/>
      <c r="O593" s="38"/>
      <c r="P593" s="39" t="n">
        <f aca="false">IFERROR(IF(OR(B593&amp;C593="PAU",B593&amp;C593="AIN"),VLOOKUP(B593&amp;C593&amp;G593,#REF!,8,0),VLOOKUP(B593&amp;G593,#REF!,8,0)),0)</f>
        <v>0</v>
      </c>
      <c r="Q593" s="39" t="n">
        <f aca="false">N593-P593</f>
        <v>0</v>
      </c>
      <c r="R593" s="40" t="str">
        <f aca="false">IF(Q593&gt;=0%,"AOP",IF(Q593&gt;=-2%,"GM",IF(Q593&gt;=-6%,"MD","VP")))</f>
        <v>AOP</v>
      </c>
      <c r="S593" s="41" t="n">
        <f aca="false">K593*M593*(N593-P593)</f>
        <v>0</v>
      </c>
      <c r="T593" s="42" t="e">
        <f aca="false">IF(I593="USD",S593,S593/#REF!)</f>
        <v>#VALUE!</v>
      </c>
      <c r="U593" s="5" t="e">
        <f aca="false">IF(I593="USD",M593,M593/#REF!)</f>
        <v>#VALUE!</v>
      </c>
      <c r="V593" s="4"/>
      <c r="W593" s="4"/>
      <c r="X593" s="4"/>
      <c r="Y593" s="4" t="str">
        <f aca="false">B593&amp;C593&amp;F593&amp;H593</f>
        <v/>
      </c>
      <c r="Z593" s="4" t="str">
        <f aca="false">IF(Y593='Input - Bookings'!Q1189,"OK","Check")</f>
        <v>OK</v>
      </c>
      <c r="AA593" s="4"/>
      <c r="AB593" s="50"/>
      <c r="AC593" s="50"/>
      <c r="AD593" s="4"/>
      <c r="AE593" s="4"/>
      <c r="AF593" s="4"/>
      <c r="AG593" s="54"/>
      <c r="AH593" s="54"/>
      <c r="AI593" s="4"/>
      <c r="AJ593" s="4"/>
      <c r="AK593" s="4"/>
      <c r="AL593" s="4"/>
      <c r="AM593" s="4"/>
      <c r="AN593" s="56"/>
      <c r="AO593" s="50"/>
      <c r="AP593" s="50"/>
      <c r="AQ593" s="50"/>
      <c r="AR593" s="4"/>
      <c r="AS593" s="4"/>
    </row>
    <row r="594" customFormat="false" ht="12.75" hidden="false" customHeight="true" outlineLevel="0" collapsed="false">
      <c r="A594" s="33"/>
      <c r="B594" s="34"/>
      <c r="C594" s="34"/>
      <c r="D594" s="35"/>
      <c r="E594" s="35"/>
      <c r="F594" s="35"/>
      <c r="G594" s="35"/>
      <c r="H594" s="35"/>
      <c r="I594" s="35"/>
      <c r="J594" s="36"/>
      <c r="K594" s="6"/>
      <c r="L594" s="5"/>
      <c r="M594" s="5"/>
      <c r="N594" s="37"/>
      <c r="O594" s="38"/>
      <c r="P594" s="39" t="n">
        <f aca="false">IFERROR(IF(OR(B594&amp;C594="PAU",B594&amp;C594="AIN"),VLOOKUP(B594&amp;C594&amp;G594,#REF!,8,0),VLOOKUP(B594&amp;G594,#REF!,8,0)),0)</f>
        <v>0</v>
      </c>
      <c r="Q594" s="39" t="n">
        <f aca="false">N594-P594</f>
        <v>0</v>
      </c>
      <c r="R594" s="40" t="str">
        <f aca="false">IF(Q594&gt;=0%,"AOP",IF(Q594&gt;=-2%,"GM",IF(Q594&gt;=-6%,"MD","VP")))</f>
        <v>AOP</v>
      </c>
      <c r="S594" s="41" t="n">
        <f aca="false">K594*M594*(N594-P594)</f>
        <v>0</v>
      </c>
      <c r="T594" s="42" t="e">
        <f aca="false">IF(I594="USD",S594,S594/#REF!)</f>
        <v>#VALUE!</v>
      </c>
      <c r="U594" s="5" t="e">
        <f aca="false">IF(I594="USD",M594,M594/#REF!)</f>
        <v>#VALUE!</v>
      </c>
      <c r="V594" s="4"/>
      <c r="W594" s="4"/>
      <c r="X594" s="4"/>
      <c r="Y594" s="4" t="str">
        <f aca="false">B594&amp;C594&amp;F594&amp;H594</f>
        <v/>
      </c>
      <c r="Z594" s="4" t="str">
        <f aca="false">IF(Y594='Input - Bookings'!Q1190,"OK","Check")</f>
        <v>OK</v>
      </c>
      <c r="AA594" s="4"/>
      <c r="AB594" s="50"/>
      <c r="AC594" s="50"/>
      <c r="AD594" s="4"/>
      <c r="AE594" s="4"/>
      <c r="AF594" s="4"/>
      <c r="AG594" s="54"/>
      <c r="AH594" s="54"/>
      <c r="AI594" s="4"/>
      <c r="AJ594" s="4"/>
      <c r="AK594" s="4"/>
      <c r="AL594" s="4"/>
      <c r="AM594" s="4"/>
      <c r="AN594" s="56"/>
      <c r="AO594" s="50"/>
      <c r="AP594" s="50"/>
      <c r="AQ594" s="50"/>
      <c r="AR594" s="4"/>
      <c r="AS594" s="4"/>
    </row>
    <row r="595" customFormat="false" ht="12.75" hidden="false" customHeight="true" outlineLevel="0" collapsed="false">
      <c r="A595" s="33"/>
      <c r="B595" s="34"/>
      <c r="C595" s="34"/>
      <c r="D595" s="35"/>
      <c r="E595" s="35"/>
      <c r="F595" s="35"/>
      <c r="G595" s="35"/>
      <c r="H595" s="35"/>
      <c r="I595" s="35"/>
      <c r="J595" s="36"/>
      <c r="K595" s="6"/>
      <c r="L595" s="5"/>
      <c r="M595" s="5"/>
      <c r="N595" s="37"/>
      <c r="O595" s="38"/>
      <c r="P595" s="39" t="n">
        <f aca="false">IFERROR(IF(OR(B595&amp;C595="PAU",B595&amp;C595="AIN"),VLOOKUP(B595&amp;C595&amp;G595,#REF!,8,0),VLOOKUP(B595&amp;G595,#REF!,8,0)),0)</f>
        <v>0</v>
      </c>
      <c r="Q595" s="39" t="n">
        <f aca="false">N595-P595</f>
        <v>0</v>
      </c>
      <c r="R595" s="40" t="str">
        <f aca="false">IF(Q595&gt;=0%,"AOP",IF(Q595&gt;=-2%,"GM",IF(Q595&gt;=-6%,"MD","VP")))</f>
        <v>AOP</v>
      </c>
      <c r="S595" s="41" t="n">
        <f aca="false">K595*M595*(N595-P595)</f>
        <v>0</v>
      </c>
      <c r="T595" s="42" t="e">
        <f aca="false">IF(I595="USD",S595,S595/#REF!)</f>
        <v>#VALUE!</v>
      </c>
      <c r="U595" s="5" t="e">
        <f aca="false">IF(I595="USD",M595,M595/#REF!)</f>
        <v>#VALUE!</v>
      </c>
      <c r="V595" s="4"/>
      <c r="W595" s="4"/>
      <c r="X595" s="4"/>
      <c r="Y595" s="4" t="str">
        <f aca="false">B595&amp;C595&amp;F595&amp;H595</f>
        <v/>
      </c>
      <c r="Z595" s="4" t="str">
        <f aca="false">IF(Y595='Input - Bookings'!Q1191,"OK","Check")</f>
        <v>OK</v>
      </c>
      <c r="AA595" s="4"/>
      <c r="AB595" s="50"/>
      <c r="AC595" s="50"/>
      <c r="AD595" s="4"/>
      <c r="AE595" s="4"/>
      <c r="AF595" s="4"/>
      <c r="AG595" s="54"/>
      <c r="AH595" s="54"/>
      <c r="AI595" s="4"/>
      <c r="AJ595" s="4"/>
      <c r="AK595" s="4"/>
      <c r="AL595" s="4"/>
      <c r="AM595" s="4"/>
      <c r="AN595" s="56"/>
      <c r="AO595" s="50"/>
      <c r="AP595" s="50"/>
      <c r="AQ595" s="50"/>
      <c r="AR595" s="4"/>
      <c r="AS595" s="4"/>
    </row>
    <row r="596" customFormat="false" ht="12.75" hidden="false" customHeight="true" outlineLevel="0" collapsed="false">
      <c r="A596" s="33"/>
      <c r="B596" s="34"/>
      <c r="C596" s="34"/>
      <c r="D596" s="35"/>
      <c r="E596" s="35"/>
      <c r="F596" s="35"/>
      <c r="G596" s="35"/>
      <c r="H596" s="35"/>
      <c r="I596" s="35"/>
      <c r="J596" s="36"/>
      <c r="K596" s="6"/>
      <c r="L596" s="5"/>
      <c r="M596" s="5"/>
      <c r="N596" s="37"/>
      <c r="O596" s="38"/>
      <c r="P596" s="39" t="n">
        <f aca="false">IFERROR(IF(OR(B596&amp;C596="PAU",B596&amp;C596="AIN"),VLOOKUP(B596&amp;C596&amp;G596,#REF!,8,0),VLOOKUP(B596&amp;G596,#REF!,8,0)),0)</f>
        <v>0</v>
      </c>
      <c r="Q596" s="39" t="n">
        <f aca="false">N596-P596</f>
        <v>0</v>
      </c>
      <c r="R596" s="40" t="str">
        <f aca="false">IF(Q596&gt;=0%,"AOP",IF(Q596&gt;=-2%,"GM",IF(Q596&gt;=-6%,"MD","VP")))</f>
        <v>AOP</v>
      </c>
      <c r="S596" s="41" t="n">
        <f aca="false">K596*M596*(N596-P596)</f>
        <v>0</v>
      </c>
      <c r="T596" s="42" t="e">
        <f aca="false">IF(I596="USD",S596,S596/#REF!)</f>
        <v>#VALUE!</v>
      </c>
      <c r="U596" s="5" t="e">
        <f aca="false">IF(I596="USD",M596,M596/#REF!)</f>
        <v>#VALUE!</v>
      </c>
      <c r="V596" s="4"/>
      <c r="W596" s="4"/>
      <c r="X596" s="4"/>
      <c r="Y596" s="4" t="str">
        <f aca="false">B596&amp;C596&amp;F596&amp;H596</f>
        <v/>
      </c>
      <c r="Z596" s="4" t="str">
        <f aca="false">IF(Y596='Input - Bookings'!Q1192,"OK","Check")</f>
        <v>OK</v>
      </c>
      <c r="AA596" s="4"/>
      <c r="AB596" s="50"/>
      <c r="AC596" s="50"/>
      <c r="AD596" s="4"/>
      <c r="AE596" s="4"/>
      <c r="AF596" s="4"/>
      <c r="AG596" s="54"/>
      <c r="AH596" s="54"/>
      <c r="AI596" s="4"/>
      <c r="AJ596" s="4"/>
      <c r="AK596" s="4"/>
      <c r="AL596" s="4"/>
      <c r="AM596" s="4"/>
      <c r="AN596" s="56"/>
      <c r="AO596" s="50"/>
      <c r="AP596" s="50"/>
      <c r="AQ596" s="50"/>
      <c r="AR596" s="4"/>
      <c r="AS596" s="4"/>
    </row>
    <row r="597" customFormat="false" ht="12.75" hidden="false" customHeight="true" outlineLevel="0" collapsed="false">
      <c r="A597" s="33"/>
      <c r="B597" s="34"/>
      <c r="C597" s="34"/>
      <c r="D597" s="35"/>
      <c r="E597" s="35"/>
      <c r="F597" s="35"/>
      <c r="G597" s="35"/>
      <c r="H597" s="35"/>
      <c r="I597" s="35"/>
      <c r="J597" s="36"/>
      <c r="K597" s="6"/>
      <c r="L597" s="5"/>
      <c r="M597" s="5"/>
      <c r="N597" s="37"/>
      <c r="O597" s="38"/>
      <c r="P597" s="39" t="n">
        <f aca="false">IFERROR(IF(OR(B597&amp;C597="PAU",B597&amp;C597="AIN"),VLOOKUP(B597&amp;C597&amp;G597,#REF!,8,0),VLOOKUP(B597&amp;G597,#REF!,8,0)),0)</f>
        <v>0</v>
      </c>
      <c r="Q597" s="39" t="n">
        <f aca="false">N597-P597</f>
        <v>0</v>
      </c>
      <c r="R597" s="40" t="str">
        <f aca="false">IF(Q597&gt;=0%,"AOP",IF(Q597&gt;=-2%,"GM",IF(Q597&gt;=-6%,"MD","VP")))</f>
        <v>AOP</v>
      </c>
      <c r="S597" s="41" t="n">
        <f aca="false">K597*M597*(N597-P597)</f>
        <v>0</v>
      </c>
      <c r="T597" s="42" t="e">
        <f aca="false">IF(I597="USD",S597,S597/#REF!)</f>
        <v>#VALUE!</v>
      </c>
      <c r="U597" s="5" t="e">
        <f aca="false">IF(I597="USD",M597,M597/#REF!)</f>
        <v>#VALUE!</v>
      </c>
      <c r="V597" s="4"/>
      <c r="W597" s="4"/>
      <c r="X597" s="4"/>
      <c r="Y597" s="4" t="str">
        <f aca="false">B597&amp;C597&amp;F597&amp;H597</f>
        <v/>
      </c>
      <c r="Z597" s="4" t="str">
        <f aca="false">IF(Y597='Input - Bookings'!Q1193,"OK","Check")</f>
        <v>OK</v>
      </c>
      <c r="AA597" s="4"/>
      <c r="AB597" s="50"/>
      <c r="AC597" s="50"/>
      <c r="AD597" s="4"/>
      <c r="AE597" s="4"/>
      <c r="AF597" s="4"/>
      <c r="AG597" s="54"/>
      <c r="AH597" s="54"/>
      <c r="AI597" s="4"/>
      <c r="AJ597" s="4"/>
      <c r="AK597" s="4"/>
      <c r="AL597" s="4"/>
      <c r="AM597" s="4"/>
      <c r="AN597" s="56"/>
      <c r="AO597" s="50"/>
      <c r="AP597" s="50"/>
      <c r="AQ597" s="50"/>
      <c r="AR597" s="4"/>
      <c r="AS597" s="4"/>
    </row>
    <row r="598" customFormat="false" ht="12.75" hidden="false" customHeight="true" outlineLevel="0" collapsed="false">
      <c r="A598" s="33"/>
      <c r="B598" s="34"/>
      <c r="C598" s="34"/>
      <c r="D598" s="35"/>
      <c r="E598" s="35"/>
      <c r="F598" s="35"/>
      <c r="G598" s="35"/>
      <c r="H598" s="35"/>
      <c r="I598" s="35"/>
      <c r="J598" s="36"/>
      <c r="K598" s="6"/>
      <c r="L598" s="5"/>
      <c r="M598" s="5"/>
      <c r="N598" s="37"/>
      <c r="O598" s="38"/>
      <c r="P598" s="39" t="n">
        <f aca="false">IFERROR(IF(OR(B598&amp;C598="PAU",B598&amp;C598="AIN"),VLOOKUP(B598&amp;C598&amp;G598,#REF!,8,0),VLOOKUP(B598&amp;G598,#REF!,8,0)),0)</f>
        <v>0</v>
      </c>
      <c r="Q598" s="39" t="n">
        <f aca="false">N598-P598</f>
        <v>0</v>
      </c>
      <c r="R598" s="40" t="str">
        <f aca="false">IF(Q598&gt;=0%,"AOP",IF(Q598&gt;=-2%,"GM",IF(Q598&gt;=-6%,"MD","VP")))</f>
        <v>AOP</v>
      </c>
      <c r="S598" s="41" t="n">
        <f aca="false">K598*M598*(N598-P598)</f>
        <v>0</v>
      </c>
      <c r="T598" s="42" t="e">
        <f aca="false">IF(I598="USD",S598,S598/#REF!)</f>
        <v>#VALUE!</v>
      </c>
      <c r="U598" s="5" t="e">
        <f aca="false">IF(I598="USD",M598,M598/#REF!)</f>
        <v>#VALUE!</v>
      </c>
      <c r="V598" s="4"/>
      <c r="W598" s="4"/>
      <c r="X598" s="4"/>
      <c r="Y598" s="4" t="str">
        <f aca="false">B598&amp;C598&amp;F598&amp;H598</f>
        <v/>
      </c>
      <c r="Z598" s="4" t="str">
        <f aca="false">IF(Y598='Input - Bookings'!Q1194,"OK","Check")</f>
        <v>OK</v>
      </c>
      <c r="AA598" s="4"/>
      <c r="AB598" s="50"/>
      <c r="AC598" s="50"/>
      <c r="AD598" s="4"/>
      <c r="AE598" s="4"/>
      <c r="AF598" s="4"/>
      <c r="AG598" s="54"/>
      <c r="AH598" s="54"/>
      <c r="AI598" s="4"/>
      <c r="AJ598" s="4"/>
      <c r="AK598" s="4"/>
      <c r="AL598" s="4"/>
      <c r="AM598" s="4"/>
      <c r="AN598" s="56"/>
      <c r="AO598" s="50"/>
      <c r="AP598" s="50"/>
      <c r="AQ598" s="50"/>
      <c r="AR598" s="4"/>
      <c r="AS598" s="4"/>
    </row>
    <row r="599" customFormat="false" ht="12.75" hidden="false" customHeight="true" outlineLevel="0" collapsed="false">
      <c r="A599" s="33"/>
      <c r="B599" s="34"/>
      <c r="C599" s="34"/>
      <c r="D599" s="35"/>
      <c r="E599" s="35"/>
      <c r="F599" s="35"/>
      <c r="G599" s="35"/>
      <c r="H599" s="35"/>
      <c r="I599" s="35"/>
      <c r="J599" s="36"/>
      <c r="K599" s="6"/>
      <c r="L599" s="5"/>
      <c r="M599" s="5"/>
      <c r="N599" s="37"/>
      <c r="O599" s="38"/>
      <c r="P599" s="39" t="n">
        <f aca="false">IFERROR(IF(OR(B599&amp;C599="PAU",B599&amp;C599="AIN"),VLOOKUP(B599&amp;C599&amp;G599,#REF!,8,0),VLOOKUP(B599&amp;G599,#REF!,8,0)),0)</f>
        <v>0</v>
      </c>
      <c r="Q599" s="39" t="n">
        <f aca="false">N599-P599</f>
        <v>0</v>
      </c>
      <c r="R599" s="40" t="str">
        <f aca="false">IF(Q599&gt;=0%,"AOP",IF(Q599&gt;=-2%,"GM",IF(Q599&gt;=-6%,"MD","VP")))</f>
        <v>AOP</v>
      </c>
      <c r="S599" s="41" t="n">
        <f aca="false">K599*M599*(N599-P599)</f>
        <v>0</v>
      </c>
      <c r="T599" s="42" t="e">
        <f aca="false">IF(I599="USD",S599,S599/#REF!)</f>
        <v>#VALUE!</v>
      </c>
      <c r="U599" s="5" t="e">
        <f aca="false">IF(I599="USD",M599,M599/#REF!)</f>
        <v>#VALUE!</v>
      </c>
      <c r="V599" s="4"/>
      <c r="W599" s="4"/>
      <c r="X599" s="4"/>
      <c r="Y599" s="4" t="str">
        <f aca="false">B599&amp;C599&amp;F599&amp;H599</f>
        <v/>
      </c>
      <c r="Z599" s="4" t="str">
        <f aca="false">IF(Y599='Input - Bookings'!Q1195,"OK","Check")</f>
        <v>OK</v>
      </c>
      <c r="AA599" s="4"/>
      <c r="AB599" s="50"/>
      <c r="AC599" s="50"/>
      <c r="AD599" s="4"/>
      <c r="AE599" s="4"/>
      <c r="AF599" s="4"/>
      <c r="AG599" s="54"/>
      <c r="AH599" s="54"/>
      <c r="AI599" s="4"/>
      <c r="AJ599" s="4"/>
      <c r="AK599" s="4"/>
      <c r="AL599" s="4"/>
      <c r="AM599" s="4"/>
      <c r="AN599" s="56"/>
      <c r="AO599" s="50"/>
      <c r="AP599" s="50"/>
      <c r="AQ599" s="50"/>
      <c r="AR599" s="4"/>
      <c r="AS599" s="4"/>
    </row>
    <row r="600" customFormat="false" ht="12.75" hidden="false" customHeight="true" outlineLevel="0" collapsed="false">
      <c r="A600" s="33"/>
      <c r="B600" s="34"/>
      <c r="C600" s="34"/>
      <c r="D600" s="35"/>
      <c r="E600" s="35"/>
      <c r="F600" s="35"/>
      <c r="G600" s="35"/>
      <c r="H600" s="35"/>
      <c r="I600" s="35"/>
      <c r="J600" s="36"/>
      <c r="K600" s="6"/>
      <c r="L600" s="5"/>
      <c r="M600" s="5"/>
      <c r="N600" s="37"/>
      <c r="O600" s="38"/>
      <c r="P600" s="39" t="n">
        <f aca="false">IFERROR(IF(OR(B600&amp;C600="PAU",B600&amp;C600="AIN"),VLOOKUP(B600&amp;C600&amp;G600,#REF!,8,0),VLOOKUP(B600&amp;G600,#REF!,8,0)),0)</f>
        <v>0</v>
      </c>
      <c r="Q600" s="39" t="n">
        <f aca="false">N600-P600</f>
        <v>0</v>
      </c>
      <c r="R600" s="40" t="str">
        <f aca="false">IF(Q600&gt;=0%,"AOP",IF(Q600&gt;=-2%,"GM",IF(Q600&gt;=-6%,"MD","VP")))</f>
        <v>AOP</v>
      </c>
      <c r="S600" s="41" t="n">
        <f aca="false">K600*M600*(N600-P600)</f>
        <v>0</v>
      </c>
      <c r="T600" s="42" t="e">
        <f aca="false">IF(I600="USD",S600,S600/#REF!)</f>
        <v>#VALUE!</v>
      </c>
      <c r="U600" s="5" t="e">
        <f aca="false">IF(I600="USD",M600,M600/#REF!)</f>
        <v>#VALUE!</v>
      </c>
      <c r="V600" s="4"/>
      <c r="W600" s="4"/>
      <c r="X600" s="4"/>
      <c r="Y600" s="4" t="str">
        <f aca="false">B600&amp;C600&amp;F600&amp;H600</f>
        <v/>
      </c>
      <c r="Z600" s="4" t="str">
        <f aca="false">IF(Y600='Input - Bookings'!Q1196,"OK","Check")</f>
        <v>OK</v>
      </c>
      <c r="AA600" s="4"/>
      <c r="AB600" s="50"/>
      <c r="AC600" s="50"/>
      <c r="AD600" s="4"/>
      <c r="AE600" s="4"/>
      <c r="AF600" s="4"/>
      <c r="AG600" s="54"/>
      <c r="AH600" s="54"/>
      <c r="AI600" s="4"/>
      <c r="AJ600" s="4"/>
      <c r="AK600" s="4"/>
      <c r="AL600" s="4"/>
      <c r="AM600" s="4"/>
      <c r="AN600" s="56"/>
      <c r="AO600" s="50"/>
      <c r="AP600" s="50"/>
      <c r="AQ600" s="50"/>
      <c r="AR600" s="4"/>
      <c r="AS600" s="4"/>
    </row>
    <row r="601" customFormat="false" ht="12.75" hidden="false" customHeight="true" outlineLevel="0" collapsed="false">
      <c r="A601" s="33"/>
      <c r="B601" s="34"/>
      <c r="C601" s="34"/>
      <c r="D601" s="35"/>
      <c r="E601" s="35"/>
      <c r="F601" s="35"/>
      <c r="G601" s="35"/>
      <c r="H601" s="35"/>
      <c r="I601" s="35"/>
      <c r="J601" s="36"/>
      <c r="K601" s="6"/>
      <c r="L601" s="5"/>
      <c r="M601" s="5"/>
      <c r="N601" s="37"/>
      <c r="O601" s="38"/>
      <c r="P601" s="39" t="n">
        <f aca="false">IFERROR(IF(OR(B601&amp;C601="PAU",B601&amp;C601="AIN"),VLOOKUP(B601&amp;C601&amp;G601,#REF!,8,0),VLOOKUP(B601&amp;G601,#REF!,8,0)),0)</f>
        <v>0</v>
      </c>
      <c r="Q601" s="39" t="n">
        <f aca="false">N601-P601</f>
        <v>0</v>
      </c>
      <c r="R601" s="40" t="str">
        <f aca="false">IF(Q601&gt;=0%,"AOP",IF(Q601&gt;=-2%,"GM",IF(Q601&gt;=-6%,"MD","VP")))</f>
        <v>AOP</v>
      </c>
      <c r="S601" s="41" t="n">
        <f aca="false">K601*M601*(N601-P601)</f>
        <v>0</v>
      </c>
      <c r="T601" s="42" t="e">
        <f aca="false">IF(I601="USD",S601,S601/#REF!)</f>
        <v>#VALUE!</v>
      </c>
      <c r="U601" s="5" t="e">
        <f aca="false">IF(I601="USD",M601,M601/#REF!)</f>
        <v>#VALUE!</v>
      </c>
      <c r="V601" s="4"/>
      <c r="W601" s="4"/>
      <c r="X601" s="4"/>
      <c r="Y601" s="4" t="str">
        <f aca="false">B601&amp;C601&amp;F601&amp;H601</f>
        <v/>
      </c>
      <c r="Z601" s="4" t="str">
        <f aca="false">IF(Y601='Input - Bookings'!Q1197,"OK","Check")</f>
        <v>OK</v>
      </c>
      <c r="AA601" s="4"/>
      <c r="AB601" s="50"/>
      <c r="AC601" s="50"/>
      <c r="AD601" s="4"/>
      <c r="AE601" s="4"/>
      <c r="AF601" s="4"/>
      <c r="AG601" s="54"/>
      <c r="AH601" s="54"/>
      <c r="AI601" s="4"/>
      <c r="AJ601" s="4"/>
      <c r="AK601" s="4"/>
      <c r="AL601" s="4"/>
      <c r="AM601" s="4"/>
      <c r="AN601" s="56"/>
      <c r="AO601" s="50"/>
      <c r="AP601" s="50"/>
      <c r="AQ601" s="50"/>
      <c r="AR601" s="4"/>
      <c r="AS601" s="4"/>
    </row>
    <row r="602" customFormat="false" ht="12.75" hidden="false" customHeight="true" outlineLevel="0" collapsed="false">
      <c r="A602" s="33"/>
      <c r="B602" s="34"/>
      <c r="C602" s="34"/>
      <c r="D602" s="35"/>
      <c r="E602" s="35"/>
      <c r="F602" s="35"/>
      <c r="G602" s="35"/>
      <c r="H602" s="35"/>
      <c r="I602" s="35"/>
      <c r="J602" s="36"/>
      <c r="K602" s="6"/>
      <c r="L602" s="5"/>
      <c r="M602" s="5"/>
      <c r="N602" s="37"/>
      <c r="O602" s="38"/>
      <c r="P602" s="39" t="n">
        <f aca="false">IFERROR(IF(OR(B602&amp;C602="PAU",B602&amp;C602="AIN"),VLOOKUP(B602&amp;C602&amp;G602,#REF!,8,0),VLOOKUP(B602&amp;G602,#REF!,8,0)),0)</f>
        <v>0</v>
      </c>
      <c r="Q602" s="39" t="n">
        <f aca="false">N602-P602</f>
        <v>0</v>
      </c>
      <c r="R602" s="40" t="str">
        <f aca="false">IF(Q602&gt;=0%,"AOP",IF(Q602&gt;=-2%,"GM",IF(Q602&gt;=-6%,"MD","VP")))</f>
        <v>AOP</v>
      </c>
      <c r="S602" s="41" t="n">
        <f aca="false">K602*M602*(N602-P602)</f>
        <v>0</v>
      </c>
      <c r="T602" s="42" t="e">
        <f aca="false">IF(I602="USD",S602,S602/#REF!)</f>
        <v>#VALUE!</v>
      </c>
      <c r="U602" s="5" t="e">
        <f aca="false">IF(I602="USD",M602,M602/#REF!)</f>
        <v>#VALUE!</v>
      </c>
      <c r="V602" s="4"/>
      <c r="W602" s="4"/>
      <c r="X602" s="4"/>
      <c r="Y602" s="4" t="str">
        <f aca="false">B602&amp;C602&amp;F602&amp;H602</f>
        <v/>
      </c>
      <c r="Z602" s="4" t="str">
        <f aca="false">IF(Y602='Input - Bookings'!Q1198,"OK","Check")</f>
        <v>OK</v>
      </c>
      <c r="AA602" s="4"/>
      <c r="AB602" s="50"/>
      <c r="AC602" s="50"/>
      <c r="AD602" s="4"/>
      <c r="AE602" s="4"/>
      <c r="AF602" s="4"/>
      <c r="AG602" s="54"/>
      <c r="AH602" s="54"/>
      <c r="AI602" s="4"/>
      <c r="AJ602" s="4"/>
      <c r="AK602" s="4"/>
      <c r="AL602" s="4"/>
      <c r="AM602" s="4"/>
      <c r="AN602" s="56"/>
      <c r="AO602" s="50"/>
      <c r="AP602" s="50"/>
      <c r="AQ602" s="50"/>
      <c r="AR602" s="4"/>
      <c r="AS602" s="4"/>
    </row>
    <row r="603" customFormat="false" ht="12.75" hidden="false" customHeight="true" outlineLevel="0" collapsed="false">
      <c r="A603" s="33"/>
      <c r="B603" s="34"/>
      <c r="C603" s="34"/>
      <c r="D603" s="35"/>
      <c r="E603" s="35"/>
      <c r="F603" s="35"/>
      <c r="G603" s="35"/>
      <c r="H603" s="35"/>
      <c r="I603" s="35"/>
      <c r="J603" s="36"/>
      <c r="K603" s="6"/>
      <c r="L603" s="5"/>
      <c r="M603" s="5"/>
      <c r="N603" s="37"/>
      <c r="O603" s="38"/>
      <c r="P603" s="39" t="n">
        <f aca="false">IFERROR(IF(OR(B603&amp;C603="PAU",B603&amp;C603="AIN"),VLOOKUP(B603&amp;C603&amp;G603,#REF!,8,0),VLOOKUP(B603&amp;G603,#REF!,8,0)),0)</f>
        <v>0</v>
      </c>
      <c r="Q603" s="39" t="n">
        <f aca="false">N603-P603</f>
        <v>0</v>
      </c>
      <c r="R603" s="40" t="str">
        <f aca="false">IF(Q603&gt;=0%,"AOP",IF(Q603&gt;=-2%,"GM",IF(Q603&gt;=-6%,"MD","VP")))</f>
        <v>AOP</v>
      </c>
      <c r="S603" s="41" t="n">
        <f aca="false">K603*M603*(N603-P603)</f>
        <v>0</v>
      </c>
      <c r="T603" s="42" t="e">
        <f aca="false">IF(I603="USD",S603,S603/#REF!)</f>
        <v>#VALUE!</v>
      </c>
      <c r="U603" s="5" t="e">
        <f aca="false">IF(I603="USD",M603,M603/#REF!)</f>
        <v>#VALUE!</v>
      </c>
      <c r="V603" s="4"/>
      <c r="W603" s="4"/>
      <c r="X603" s="4"/>
      <c r="Y603" s="4" t="str">
        <f aca="false">B603&amp;C603&amp;F603&amp;H603</f>
        <v/>
      </c>
      <c r="Z603" s="4" t="str">
        <f aca="false">IF(Y603='Input - Bookings'!Q1199,"OK","Check")</f>
        <v>OK</v>
      </c>
      <c r="AA603" s="4"/>
      <c r="AB603" s="50"/>
      <c r="AC603" s="50"/>
      <c r="AD603" s="4"/>
      <c r="AE603" s="4"/>
      <c r="AF603" s="4"/>
      <c r="AG603" s="54"/>
      <c r="AH603" s="54"/>
      <c r="AI603" s="4"/>
      <c r="AJ603" s="4"/>
      <c r="AK603" s="4"/>
      <c r="AL603" s="4"/>
      <c r="AM603" s="4"/>
      <c r="AN603" s="56"/>
      <c r="AO603" s="50"/>
      <c r="AP603" s="50"/>
      <c r="AQ603" s="50"/>
      <c r="AR603" s="4"/>
      <c r="AS603" s="4"/>
    </row>
    <row r="604" customFormat="false" ht="12.75" hidden="false" customHeight="true" outlineLevel="0" collapsed="false">
      <c r="A604" s="33"/>
      <c r="B604" s="34"/>
      <c r="C604" s="34"/>
      <c r="D604" s="35"/>
      <c r="E604" s="35"/>
      <c r="F604" s="35"/>
      <c r="G604" s="35"/>
      <c r="H604" s="35"/>
      <c r="I604" s="35"/>
      <c r="J604" s="36"/>
      <c r="K604" s="6"/>
      <c r="L604" s="5"/>
      <c r="M604" s="5"/>
      <c r="N604" s="37"/>
      <c r="O604" s="38"/>
      <c r="P604" s="39" t="n">
        <f aca="false">IFERROR(IF(OR(B604&amp;C604="PAU",B604&amp;C604="AIN"),VLOOKUP(B604&amp;C604&amp;G604,#REF!,8,0),VLOOKUP(B604&amp;G604,#REF!,8,0)),0)</f>
        <v>0</v>
      </c>
      <c r="Q604" s="39" t="n">
        <f aca="false">N604-P604</f>
        <v>0</v>
      </c>
      <c r="R604" s="40" t="str">
        <f aca="false">IF(Q604&gt;=0%,"AOP",IF(Q604&gt;=-2%,"GM",IF(Q604&gt;=-6%,"MD","VP")))</f>
        <v>AOP</v>
      </c>
      <c r="S604" s="41" t="n">
        <f aca="false">K604*M604*(N604-P604)</f>
        <v>0</v>
      </c>
      <c r="T604" s="42" t="e">
        <f aca="false">IF(I604="USD",S604,S604/#REF!)</f>
        <v>#VALUE!</v>
      </c>
      <c r="U604" s="5" t="e">
        <f aca="false">IF(I604="USD",M604,M604/#REF!)</f>
        <v>#VALUE!</v>
      </c>
      <c r="V604" s="4"/>
      <c r="W604" s="4"/>
      <c r="X604" s="4"/>
      <c r="Y604" s="4" t="str">
        <f aca="false">B604&amp;C604&amp;F604&amp;H604</f>
        <v/>
      </c>
      <c r="Z604" s="4" t="str">
        <f aca="false">IF(Y604='Input - Bookings'!Q1200,"OK","Check")</f>
        <v>OK</v>
      </c>
      <c r="AA604" s="4"/>
      <c r="AB604" s="50"/>
      <c r="AC604" s="50"/>
      <c r="AD604" s="4"/>
      <c r="AE604" s="4"/>
      <c r="AF604" s="4"/>
      <c r="AG604" s="54"/>
      <c r="AH604" s="54"/>
      <c r="AI604" s="4"/>
      <c r="AJ604" s="4"/>
      <c r="AK604" s="4"/>
      <c r="AL604" s="4"/>
      <c r="AM604" s="4"/>
      <c r="AN604" s="56"/>
      <c r="AO604" s="50"/>
      <c r="AP604" s="50"/>
      <c r="AQ604" s="50"/>
      <c r="AR604" s="4"/>
      <c r="AS604" s="4"/>
    </row>
    <row r="605" customFormat="false" ht="12.75" hidden="false" customHeight="true" outlineLevel="0" collapsed="false">
      <c r="A605" s="33"/>
      <c r="B605" s="34"/>
      <c r="C605" s="34"/>
      <c r="D605" s="35"/>
      <c r="E605" s="35"/>
      <c r="F605" s="35"/>
      <c r="G605" s="35"/>
      <c r="H605" s="35"/>
      <c r="I605" s="35"/>
      <c r="J605" s="36"/>
      <c r="K605" s="6"/>
      <c r="L605" s="5"/>
      <c r="M605" s="5"/>
      <c r="N605" s="37"/>
      <c r="O605" s="38"/>
      <c r="P605" s="39" t="n">
        <f aca="false">IFERROR(IF(OR(B605&amp;C605="PAU",B605&amp;C605="AIN"),VLOOKUP(B605&amp;C605&amp;G605,#REF!,8,0),VLOOKUP(B605&amp;G605,#REF!,8,0)),0)</f>
        <v>0</v>
      </c>
      <c r="Q605" s="39" t="n">
        <f aca="false">N605-P605</f>
        <v>0</v>
      </c>
      <c r="R605" s="40" t="str">
        <f aca="false">IF(Q605&gt;=0%,"AOP",IF(Q605&gt;=-2%,"GM",IF(Q605&gt;=-6%,"MD","VP")))</f>
        <v>AOP</v>
      </c>
      <c r="S605" s="41" t="n">
        <f aca="false">K605*M605*(N605-P605)</f>
        <v>0</v>
      </c>
      <c r="T605" s="42" t="e">
        <f aca="false">IF(I605="USD",S605,S605/#REF!)</f>
        <v>#VALUE!</v>
      </c>
      <c r="U605" s="5" t="e">
        <f aca="false">IF(I605="USD",M605,M605/#REF!)</f>
        <v>#VALUE!</v>
      </c>
      <c r="V605" s="4"/>
      <c r="W605" s="4"/>
      <c r="X605" s="4"/>
      <c r="Y605" s="4" t="str">
        <f aca="false">B605&amp;C605&amp;F605&amp;H605</f>
        <v/>
      </c>
      <c r="Z605" s="4" t="str">
        <f aca="false">IF(Y605='Input - Bookings'!Q1201,"OK","Check")</f>
        <v>OK</v>
      </c>
      <c r="AA605" s="4"/>
      <c r="AB605" s="50"/>
      <c r="AC605" s="50"/>
      <c r="AD605" s="4"/>
      <c r="AE605" s="4"/>
      <c r="AF605" s="4"/>
      <c r="AG605" s="54"/>
      <c r="AH605" s="54"/>
      <c r="AI605" s="4"/>
      <c r="AJ605" s="4"/>
      <c r="AK605" s="4"/>
      <c r="AL605" s="4"/>
      <c r="AM605" s="4"/>
      <c r="AN605" s="56"/>
      <c r="AO605" s="50"/>
      <c r="AP605" s="50"/>
      <c r="AQ605" s="50"/>
      <c r="AR605" s="4"/>
      <c r="AS605" s="4"/>
    </row>
    <row r="606" customFormat="false" ht="12.75" hidden="false" customHeight="true" outlineLevel="0" collapsed="false">
      <c r="A606" s="33"/>
      <c r="B606" s="34"/>
      <c r="C606" s="34"/>
      <c r="D606" s="35"/>
      <c r="E606" s="35"/>
      <c r="F606" s="35"/>
      <c r="G606" s="35"/>
      <c r="H606" s="35"/>
      <c r="I606" s="35"/>
      <c r="J606" s="36"/>
      <c r="K606" s="6"/>
      <c r="L606" s="5"/>
      <c r="M606" s="5"/>
      <c r="N606" s="37"/>
      <c r="O606" s="38"/>
      <c r="P606" s="39" t="n">
        <f aca="false">IFERROR(IF(OR(B606&amp;C606="PAU",B606&amp;C606="AIN"),VLOOKUP(B606&amp;C606&amp;G606,#REF!,8,0),VLOOKUP(B606&amp;G606,#REF!,8,0)),0)</f>
        <v>0</v>
      </c>
      <c r="Q606" s="39" t="n">
        <f aca="false">N606-P606</f>
        <v>0</v>
      </c>
      <c r="R606" s="40" t="str">
        <f aca="false">IF(Q606&gt;=0%,"AOP",IF(Q606&gt;=-2%,"GM",IF(Q606&gt;=-6%,"MD","VP")))</f>
        <v>AOP</v>
      </c>
      <c r="S606" s="41" t="n">
        <f aca="false">K606*M606*(N606-P606)</f>
        <v>0</v>
      </c>
      <c r="T606" s="42" t="e">
        <f aca="false">IF(I606="USD",S606,S606/#REF!)</f>
        <v>#VALUE!</v>
      </c>
      <c r="U606" s="5" t="e">
        <f aca="false">IF(I606="USD",M606,M606/#REF!)</f>
        <v>#VALUE!</v>
      </c>
      <c r="V606" s="4"/>
      <c r="W606" s="4"/>
      <c r="X606" s="4"/>
      <c r="Y606" s="4" t="str">
        <f aca="false">B606&amp;C606&amp;F606&amp;H606</f>
        <v/>
      </c>
      <c r="Z606" s="4" t="str">
        <f aca="false">IF(Y606='Input - Bookings'!Q1202,"OK","Check")</f>
        <v>OK</v>
      </c>
      <c r="AA606" s="4"/>
      <c r="AB606" s="50"/>
      <c r="AC606" s="50"/>
      <c r="AD606" s="4"/>
      <c r="AE606" s="4"/>
      <c r="AF606" s="4"/>
      <c r="AG606" s="54"/>
      <c r="AH606" s="54"/>
      <c r="AI606" s="4"/>
      <c r="AJ606" s="4"/>
      <c r="AK606" s="4"/>
      <c r="AL606" s="4"/>
      <c r="AM606" s="4"/>
      <c r="AN606" s="56"/>
      <c r="AO606" s="50"/>
      <c r="AP606" s="50"/>
      <c r="AQ606" s="50"/>
      <c r="AR606" s="4"/>
      <c r="AS606" s="4"/>
    </row>
    <row r="607" customFormat="false" ht="12.75" hidden="false" customHeight="true" outlineLevel="0" collapsed="false">
      <c r="A607" s="33"/>
      <c r="B607" s="34"/>
      <c r="C607" s="34"/>
      <c r="D607" s="35"/>
      <c r="E607" s="35"/>
      <c r="F607" s="35"/>
      <c r="G607" s="35"/>
      <c r="H607" s="35"/>
      <c r="I607" s="35"/>
      <c r="J607" s="36"/>
      <c r="K607" s="6"/>
      <c r="L607" s="5"/>
      <c r="M607" s="5"/>
      <c r="N607" s="37"/>
      <c r="O607" s="38"/>
      <c r="P607" s="39" t="n">
        <f aca="false">IFERROR(IF(OR(B607&amp;C607="PAU",B607&amp;C607="AIN"),VLOOKUP(B607&amp;C607&amp;G607,#REF!,8,0),VLOOKUP(B607&amp;G607,#REF!,8,0)),0)</f>
        <v>0</v>
      </c>
      <c r="Q607" s="39" t="n">
        <f aca="false">N607-P607</f>
        <v>0</v>
      </c>
      <c r="R607" s="40" t="str">
        <f aca="false">IF(Q607&gt;=0%,"AOP",IF(Q607&gt;=-2%,"GM",IF(Q607&gt;=-6%,"MD","VP")))</f>
        <v>AOP</v>
      </c>
      <c r="S607" s="41" t="n">
        <f aca="false">K607*M607*(N607-P607)</f>
        <v>0</v>
      </c>
      <c r="T607" s="42" t="e">
        <f aca="false">IF(I607="USD",S607,S607/#REF!)</f>
        <v>#VALUE!</v>
      </c>
      <c r="U607" s="5" t="e">
        <f aca="false">IF(I607="USD",M607,M607/#REF!)</f>
        <v>#VALUE!</v>
      </c>
      <c r="V607" s="4"/>
      <c r="W607" s="4"/>
      <c r="X607" s="4"/>
      <c r="Y607" s="4" t="str">
        <f aca="false">B607&amp;C607&amp;F607&amp;H607</f>
        <v/>
      </c>
      <c r="Z607" s="4" t="str">
        <f aca="false">IF(Y607='Input - Bookings'!Q1203,"OK","Check")</f>
        <v>OK</v>
      </c>
      <c r="AA607" s="4"/>
      <c r="AB607" s="50"/>
      <c r="AC607" s="50"/>
      <c r="AD607" s="4"/>
      <c r="AE607" s="4"/>
      <c r="AF607" s="4"/>
      <c r="AG607" s="54"/>
      <c r="AH607" s="54"/>
      <c r="AI607" s="4"/>
      <c r="AJ607" s="4"/>
      <c r="AK607" s="4"/>
      <c r="AL607" s="4"/>
      <c r="AM607" s="4"/>
      <c r="AN607" s="56"/>
      <c r="AO607" s="50"/>
      <c r="AP607" s="50"/>
      <c r="AQ607" s="50"/>
      <c r="AR607" s="4"/>
      <c r="AS607" s="4"/>
    </row>
    <row r="608" customFormat="false" ht="12.75" hidden="false" customHeight="true" outlineLevel="0" collapsed="false">
      <c r="A608" s="33"/>
      <c r="B608" s="34"/>
      <c r="C608" s="34"/>
      <c r="D608" s="35"/>
      <c r="E608" s="35"/>
      <c r="F608" s="35"/>
      <c r="G608" s="35"/>
      <c r="H608" s="35"/>
      <c r="I608" s="35"/>
      <c r="J608" s="36"/>
      <c r="K608" s="6"/>
      <c r="L608" s="5"/>
      <c r="M608" s="5"/>
      <c r="N608" s="37"/>
      <c r="O608" s="38"/>
      <c r="P608" s="39" t="n">
        <f aca="false">IFERROR(IF(OR(B608&amp;C608="PAU",B608&amp;C608="AIN"),VLOOKUP(B608&amp;C608&amp;G608,#REF!,8,0),VLOOKUP(B608&amp;G608,#REF!,8,0)),0)</f>
        <v>0</v>
      </c>
      <c r="Q608" s="39" t="n">
        <f aca="false">N608-P608</f>
        <v>0</v>
      </c>
      <c r="R608" s="40" t="str">
        <f aca="false">IF(Q608&gt;=0%,"AOP",IF(Q608&gt;=-2%,"GM",IF(Q608&gt;=-6%,"MD","VP")))</f>
        <v>AOP</v>
      </c>
      <c r="S608" s="41" t="n">
        <f aca="false">K608*M608*(N608-P608)</f>
        <v>0</v>
      </c>
      <c r="T608" s="42" t="e">
        <f aca="false">IF(I608="USD",S608,S608/#REF!)</f>
        <v>#VALUE!</v>
      </c>
      <c r="U608" s="5" t="e">
        <f aca="false">IF(I608="USD",M608,M608/#REF!)</f>
        <v>#VALUE!</v>
      </c>
      <c r="V608" s="4"/>
      <c r="W608" s="4"/>
      <c r="X608" s="4"/>
      <c r="Y608" s="4" t="str">
        <f aca="false">B608&amp;C608&amp;F608&amp;H608</f>
        <v/>
      </c>
      <c r="Z608" s="4" t="str">
        <f aca="false">IF(Y608='Input - Bookings'!Q1204,"OK","Check")</f>
        <v>OK</v>
      </c>
      <c r="AA608" s="4"/>
      <c r="AB608" s="50"/>
      <c r="AC608" s="50"/>
      <c r="AD608" s="4"/>
      <c r="AE608" s="4"/>
      <c r="AF608" s="4"/>
      <c r="AG608" s="54"/>
      <c r="AH608" s="54"/>
      <c r="AI608" s="4"/>
      <c r="AJ608" s="4"/>
      <c r="AK608" s="4"/>
      <c r="AL608" s="4"/>
      <c r="AM608" s="4"/>
      <c r="AN608" s="56"/>
      <c r="AO608" s="50"/>
      <c r="AP608" s="50"/>
      <c r="AQ608" s="50"/>
      <c r="AR608" s="4"/>
      <c r="AS608" s="4"/>
    </row>
    <row r="609" customFormat="false" ht="12.75" hidden="false" customHeight="true" outlineLevel="0" collapsed="false">
      <c r="A609" s="33"/>
      <c r="B609" s="34"/>
      <c r="C609" s="34"/>
      <c r="D609" s="35"/>
      <c r="E609" s="35"/>
      <c r="F609" s="35"/>
      <c r="G609" s="35"/>
      <c r="H609" s="35"/>
      <c r="I609" s="35"/>
      <c r="J609" s="36"/>
      <c r="K609" s="6"/>
      <c r="L609" s="5"/>
      <c r="M609" s="5"/>
      <c r="N609" s="37"/>
      <c r="O609" s="38"/>
      <c r="P609" s="39" t="n">
        <f aca="false">IFERROR(IF(OR(B609&amp;C609="PAU",B609&amp;C609="AIN"),VLOOKUP(B609&amp;C609&amp;G609,#REF!,8,0),VLOOKUP(B609&amp;G609,#REF!,8,0)),0)</f>
        <v>0</v>
      </c>
      <c r="Q609" s="39" t="n">
        <f aca="false">N609-P609</f>
        <v>0</v>
      </c>
      <c r="R609" s="40" t="str">
        <f aca="false">IF(Q609&gt;=0%,"AOP",IF(Q609&gt;=-2%,"GM",IF(Q609&gt;=-6%,"MD","VP")))</f>
        <v>AOP</v>
      </c>
      <c r="S609" s="41" t="n">
        <f aca="false">K609*M609*(N609-P609)</f>
        <v>0</v>
      </c>
      <c r="T609" s="42" t="e">
        <f aca="false">IF(I609="USD",S609,S609/#REF!)</f>
        <v>#VALUE!</v>
      </c>
      <c r="U609" s="5" t="e">
        <f aca="false">IF(I609="USD",M609,M609/#REF!)</f>
        <v>#VALUE!</v>
      </c>
      <c r="V609" s="4"/>
      <c r="W609" s="4"/>
      <c r="X609" s="4"/>
      <c r="Y609" s="4" t="str">
        <f aca="false">B609&amp;C609&amp;F609&amp;H609</f>
        <v/>
      </c>
      <c r="Z609" s="4" t="str">
        <f aca="false">IF(Y609='Input - Bookings'!Q1205,"OK","Check")</f>
        <v>OK</v>
      </c>
      <c r="AA609" s="4"/>
      <c r="AB609" s="50"/>
      <c r="AC609" s="50"/>
      <c r="AD609" s="4"/>
      <c r="AE609" s="4"/>
      <c r="AF609" s="4"/>
      <c r="AG609" s="54"/>
      <c r="AH609" s="54"/>
      <c r="AI609" s="4"/>
      <c r="AJ609" s="4"/>
      <c r="AK609" s="4"/>
      <c r="AL609" s="4"/>
      <c r="AM609" s="4"/>
      <c r="AN609" s="56"/>
      <c r="AO609" s="50"/>
      <c r="AP609" s="50"/>
      <c r="AQ609" s="50"/>
      <c r="AR609" s="4"/>
      <c r="AS609" s="4"/>
    </row>
    <row r="610" customFormat="false" ht="12.75" hidden="false" customHeight="true" outlineLevel="0" collapsed="false">
      <c r="A610" s="33"/>
      <c r="B610" s="34"/>
      <c r="C610" s="34"/>
      <c r="D610" s="35"/>
      <c r="E610" s="35"/>
      <c r="F610" s="35"/>
      <c r="G610" s="35"/>
      <c r="H610" s="35"/>
      <c r="I610" s="35"/>
      <c r="J610" s="36"/>
      <c r="K610" s="6"/>
      <c r="L610" s="5"/>
      <c r="M610" s="5"/>
      <c r="N610" s="37"/>
      <c r="O610" s="38"/>
      <c r="P610" s="39" t="n">
        <f aca="false">IFERROR(IF(OR(B610&amp;C610="PAU",B610&amp;C610="AIN"),VLOOKUP(B610&amp;C610&amp;G610,#REF!,8,0),VLOOKUP(B610&amp;G610,#REF!,8,0)),0)</f>
        <v>0</v>
      </c>
      <c r="Q610" s="39" t="n">
        <f aca="false">N610-P610</f>
        <v>0</v>
      </c>
      <c r="R610" s="40" t="str">
        <f aca="false">IF(Q610&gt;=0%,"AOP",IF(Q610&gt;=-2%,"GM",IF(Q610&gt;=-6%,"MD","VP")))</f>
        <v>AOP</v>
      </c>
      <c r="S610" s="41" t="n">
        <f aca="false">K610*M610*(N610-P610)</f>
        <v>0</v>
      </c>
      <c r="T610" s="42" t="e">
        <f aca="false">IF(I610="USD",S610,S610/#REF!)</f>
        <v>#VALUE!</v>
      </c>
      <c r="U610" s="5" t="e">
        <f aca="false">IF(I610="USD",M610,M610/#REF!)</f>
        <v>#VALUE!</v>
      </c>
      <c r="V610" s="4"/>
      <c r="W610" s="4"/>
      <c r="X610" s="4"/>
      <c r="Y610" s="4" t="str">
        <f aca="false">B610&amp;C610&amp;F610&amp;H610</f>
        <v/>
      </c>
      <c r="Z610" s="4" t="str">
        <f aca="false">IF(Y610='Input - Bookings'!Q1206,"OK","Check")</f>
        <v>OK</v>
      </c>
      <c r="AA610" s="4"/>
      <c r="AB610" s="50"/>
      <c r="AC610" s="50"/>
      <c r="AD610" s="4"/>
      <c r="AE610" s="4"/>
      <c r="AF610" s="4"/>
      <c r="AG610" s="54"/>
      <c r="AH610" s="54"/>
      <c r="AI610" s="4"/>
      <c r="AJ610" s="4"/>
      <c r="AK610" s="4"/>
      <c r="AL610" s="4"/>
      <c r="AM610" s="4"/>
      <c r="AN610" s="56"/>
      <c r="AO610" s="50"/>
      <c r="AP610" s="50"/>
      <c r="AQ610" s="50"/>
      <c r="AR610" s="4"/>
      <c r="AS610" s="4"/>
    </row>
    <row r="611" customFormat="false" ht="12.75" hidden="false" customHeight="true" outlineLevel="0" collapsed="false">
      <c r="A611" s="33"/>
      <c r="B611" s="34"/>
      <c r="C611" s="34"/>
      <c r="D611" s="35"/>
      <c r="E611" s="35"/>
      <c r="F611" s="35"/>
      <c r="G611" s="35"/>
      <c r="H611" s="35"/>
      <c r="I611" s="35"/>
      <c r="J611" s="36"/>
      <c r="K611" s="6"/>
      <c r="L611" s="5"/>
      <c r="M611" s="5"/>
      <c r="N611" s="37"/>
      <c r="O611" s="38"/>
      <c r="P611" s="39" t="n">
        <f aca="false">IFERROR(IF(OR(B611&amp;C611="PAU",B611&amp;C611="AIN"),VLOOKUP(B611&amp;C611&amp;G611,#REF!,8,0),VLOOKUP(B611&amp;G611,#REF!,8,0)),0)</f>
        <v>0</v>
      </c>
      <c r="Q611" s="39" t="n">
        <f aca="false">N611-P611</f>
        <v>0</v>
      </c>
      <c r="R611" s="40" t="str">
        <f aca="false">IF(Q611&gt;=0%,"AOP",IF(Q611&gt;=-2%,"GM",IF(Q611&gt;=-6%,"MD","VP")))</f>
        <v>AOP</v>
      </c>
      <c r="S611" s="41" t="n">
        <f aca="false">K611*M611*(N611-P611)</f>
        <v>0</v>
      </c>
      <c r="T611" s="42" t="e">
        <f aca="false">IF(I611="USD",S611,S611/#REF!)</f>
        <v>#VALUE!</v>
      </c>
      <c r="U611" s="5" t="e">
        <f aca="false">IF(I611="USD",M611,M611/#REF!)</f>
        <v>#VALUE!</v>
      </c>
      <c r="V611" s="4"/>
      <c r="W611" s="4"/>
      <c r="X611" s="4"/>
      <c r="Y611" s="4" t="str">
        <f aca="false">B611&amp;C611&amp;F611&amp;H611</f>
        <v/>
      </c>
      <c r="Z611" s="4" t="str">
        <f aca="false">IF(Y611='Input - Bookings'!Q1207,"OK","Check")</f>
        <v>OK</v>
      </c>
      <c r="AA611" s="4"/>
      <c r="AB611" s="50"/>
      <c r="AC611" s="50"/>
      <c r="AD611" s="4"/>
      <c r="AE611" s="4"/>
      <c r="AF611" s="4"/>
      <c r="AG611" s="54"/>
      <c r="AH611" s="54"/>
      <c r="AI611" s="4"/>
      <c r="AJ611" s="4"/>
      <c r="AK611" s="4"/>
      <c r="AL611" s="4"/>
      <c r="AM611" s="4"/>
      <c r="AN611" s="56"/>
      <c r="AO611" s="50"/>
      <c r="AP611" s="50"/>
      <c r="AQ611" s="50"/>
      <c r="AR611" s="4"/>
      <c r="AS611" s="4"/>
    </row>
    <row r="612" customFormat="false" ht="12.75" hidden="false" customHeight="true" outlineLevel="0" collapsed="false">
      <c r="A612" s="33"/>
      <c r="B612" s="34"/>
      <c r="C612" s="34"/>
      <c r="D612" s="35"/>
      <c r="E612" s="35"/>
      <c r="F612" s="35"/>
      <c r="G612" s="35"/>
      <c r="H612" s="35"/>
      <c r="I612" s="35"/>
      <c r="J612" s="36"/>
      <c r="K612" s="6"/>
      <c r="L612" s="5"/>
      <c r="M612" s="5"/>
      <c r="N612" s="37"/>
      <c r="O612" s="38"/>
      <c r="P612" s="39" t="n">
        <f aca="false">IFERROR(IF(OR(B612&amp;C612="PAU",B612&amp;C612="AIN"),VLOOKUP(B612&amp;C612&amp;G612,#REF!,8,0),VLOOKUP(B612&amp;G612,#REF!,8,0)),0)</f>
        <v>0</v>
      </c>
      <c r="Q612" s="39" t="n">
        <f aca="false">N612-P612</f>
        <v>0</v>
      </c>
      <c r="R612" s="40" t="str">
        <f aca="false">IF(Q612&gt;=0%,"AOP",IF(Q612&gt;=-2%,"GM",IF(Q612&gt;=-6%,"MD","VP")))</f>
        <v>AOP</v>
      </c>
      <c r="S612" s="41" t="n">
        <f aca="false">K612*M612*(N612-P612)</f>
        <v>0</v>
      </c>
      <c r="T612" s="42" t="e">
        <f aca="false">IF(I612="USD",S612,S612/#REF!)</f>
        <v>#VALUE!</v>
      </c>
      <c r="U612" s="5" t="e">
        <f aca="false">IF(I612="USD",M612,M612/#REF!)</f>
        <v>#VALUE!</v>
      </c>
      <c r="V612" s="4"/>
      <c r="W612" s="4"/>
      <c r="X612" s="4"/>
      <c r="Y612" s="4" t="str">
        <f aca="false">B612&amp;C612&amp;F612&amp;H612</f>
        <v/>
      </c>
      <c r="Z612" s="4" t="str">
        <f aca="false">IF(Y612='Input - Bookings'!Q1208,"OK","Check")</f>
        <v>OK</v>
      </c>
      <c r="AA612" s="4"/>
      <c r="AB612" s="50"/>
      <c r="AC612" s="50"/>
      <c r="AD612" s="4"/>
      <c r="AE612" s="4"/>
      <c r="AF612" s="4"/>
      <c r="AG612" s="54"/>
      <c r="AH612" s="54"/>
      <c r="AI612" s="4"/>
      <c r="AJ612" s="4"/>
      <c r="AK612" s="4"/>
      <c r="AL612" s="4"/>
      <c r="AM612" s="4"/>
      <c r="AN612" s="56"/>
      <c r="AO612" s="50"/>
      <c r="AP612" s="50"/>
      <c r="AQ612" s="50"/>
      <c r="AR612" s="4"/>
      <c r="AS612" s="4"/>
    </row>
    <row r="613" customFormat="false" ht="12.75" hidden="false" customHeight="true" outlineLevel="0" collapsed="false">
      <c r="A613" s="33"/>
      <c r="B613" s="34"/>
      <c r="C613" s="34"/>
      <c r="D613" s="35"/>
      <c r="E613" s="35"/>
      <c r="F613" s="35"/>
      <c r="G613" s="35"/>
      <c r="H613" s="35"/>
      <c r="I613" s="35"/>
      <c r="J613" s="36"/>
      <c r="K613" s="6"/>
      <c r="L613" s="5"/>
      <c r="M613" s="5"/>
      <c r="N613" s="37"/>
      <c r="O613" s="38"/>
      <c r="P613" s="39" t="n">
        <f aca="false">IFERROR(IF(OR(B613&amp;C613="PAU",B613&amp;C613="AIN"),VLOOKUP(B613&amp;C613&amp;G613,#REF!,8,0),VLOOKUP(B613&amp;G613,#REF!,8,0)),0)</f>
        <v>0</v>
      </c>
      <c r="Q613" s="39" t="n">
        <f aca="false">N613-P613</f>
        <v>0</v>
      </c>
      <c r="R613" s="40" t="str">
        <f aca="false">IF(Q613&gt;=0%,"AOP",IF(Q613&gt;=-2%,"GM",IF(Q613&gt;=-6%,"MD","VP")))</f>
        <v>AOP</v>
      </c>
      <c r="S613" s="41" t="n">
        <f aca="false">K613*M613*(N613-P613)</f>
        <v>0</v>
      </c>
      <c r="T613" s="42" t="e">
        <f aca="false">IF(I613="USD",S613,S613/#REF!)</f>
        <v>#VALUE!</v>
      </c>
      <c r="U613" s="5" t="e">
        <f aca="false">IF(I613="USD",M613,M613/#REF!)</f>
        <v>#VALUE!</v>
      </c>
      <c r="V613" s="4"/>
      <c r="W613" s="4"/>
      <c r="X613" s="4"/>
      <c r="Y613" s="4" t="str">
        <f aca="false">B613&amp;C613&amp;F613&amp;H613</f>
        <v/>
      </c>
      <c r="Z613" s="4" t="str">
        <f aca="false">IF(Y613='Input - Bookings'!Q1209,"OK","Check")</f>
        <v>OK</v>
      </c>
      <c r="AA613" s="4"/>
      <c r="AB613" s="50"/>
      <c r="AC613" s="50"/>
      <c r="AD613" s="4"/>
      <c r="AE613" s="4"/>
      <c r="AF613" s="4"/>
      <c r="AG613" s="54"/>
      <c r="AH613" s="54"/>
      <c r="AI613" s="4"/>
      <c r="AJ613" s="4"/>
      <c r="AK613" s="4"/>
      <c r="AL613" s="4"/>
      <c r="AM613" s="4"/>
      <c r="AN613" s="56"/>
      <c r="AO613" s="50"/>
      <c r="AP613" s="50"/>
      <c r="AQ613" s="50"/>
      <c r="AR613" s="4"/>
      <c r="AS613" s="4"/>
    </row>
    <row r="614" customFormat="false" ht="12.75" hidden="false" customHeight="true" outlineLevel="0" collapsed="false">
      <c r="A614" s="33"/>
      <c r="B614" s="34"/>
      <c r="C614" s="34"/>
      <c r="D614" s="35"/>
      <c r="E614" s="35"/>
      <c r="F614" s="35"/>
      <c r="G614" s="35"/>
      <c r="H614" s="35"/>
      <c r="I614" s="35"/>
      <c r="J614" s="36"/>
      <c r="K614" s="6"/>
      <c r="L614" s="5"/>
      <c r="M614" s="5"/>
      <c r="N614" s="37"/>
      <c r="O614" s="38"/>
      <c r="P614" s="39" t="n">
        <f aca="false">IFERROR(IF(OR(B614&amp;C614="PAU",B614&amp;C614="AIN"),VLOOKUP(B614&amp;C614&amp;G614,#REF!,8,0),VLOOKUP(B614&amp;G614,#REF!,8,0)),0)</f>
        <v>0</v>
      </c>
      <c r="Q614" s="39" t="n">
        <f aca="false">N614-P614</f>
        <v>0</v>
      </c>
      <c r="R614" s="40" t="str">
        <f aca="false">IF(Q614&gt;=0%,"AOP",IF(Q614&gt;=-2%,"GM",IF(Q614&gt;=-6%,"MD","VP")))</f>
        <v>AOP</v>
      </c>
      <c r="S614" s="41" t="n">
        <f aca="false">K614*M614*(N614-P614)</f>
        <v>0</v>
      </c>
      <c r="T614" s="42" t="e">
        <f aca="false">IF(I614="USD",S614,S614/#REF!)</f>
        <v>#VALUE!</v>
      </c>
      <c r="U614" s="5" t="e">
        <f aca="false">IF(I614="USD",M614,M614/#REF!)</f>
        <v>#VALUE!</v>
      </c>
      <c r="V614" s="4"/>
      <c r="W614" s="4"/>
      <c r="X614" s="4"/>
      <c r="Y614" s="4" t="str">
        <f aca="false">B614&amp;C614&amp;F614&amp;H614</f>
        <v/>
      </c>
      <c r="Z614" s="4" t="str">
        <f aca="false">IF(Y614='Input - Bookings'!Q1210,"OK","Check")</f>
        <v>OK</v>
      </c>
      <c r="AA614" s="4"/>
      <c r="AB614" s="50"/>
      <c r="AC614" s="50"/>
      <c r="AD614" s="4"/>
      <c r="AE614" s="4"/>
      <c r="AF614" s="4"/>
      <c r="AG614" s="54"/>
      <c r="AH614" s="54"/>
      <c r="AI614" s="4"/>
      <c r="AJ614" s="4"/>
      <c r="AK614" s="4"/>
      <c r="AL614" s="4"/>
      <c r="AM614" s="4"/>
      <c r="AN614" s="56"/>
      <c r="AO614" s="50"/>
      <c r="AP614" s="50"/>
      <c r="AQ614" s="50"/>
      <c r="AR614" s="4"/>
      <c r="AS614" s="4"/>
    </row>
    <row r="615" customFormat="false" ht="12.75" hidden="false" customHeight="true" outlineLevel="0" collapsed="false">
      <c r="A615" s="33"/>
      <c r="B615" s="34"/>
      <c r="C615" s="34"/>
      <c r="D615" s="35"/>
      <c r="E615" s="35"/>
      <c r="F615" s="35"/>
      <c r="G615" s="35"/>
      <c r="H615" s="35"/>
      <c r="I615" s="35"/>
      <c r="J615" s="36"/>
      <c r="K615" s="6"/>
      <c r="L615" s="5"/>
      <c r="M615" s="5"/>
      <c r="N615" s="37"/>
      <c r="O615" s="38"/>
      <c r="P615" s="39" t="n">
        <f aca="false">IFERROR(IF(OR(B615&amp;C615="PAU",B615&amp;C615="AIN"),VLOOKUP(B615&amp;C615&amp;G615,#REF!,8,0),VLOOKUP(B615&amp;G615,#REF!,8,0)),0)</f>
        <v>0</v>
      </c>
      <c r="Q615" s="39" t="n">
        <f aca="false">N615-P615</f>
        <v>0</v>
      </c>
      <c r="R615" s="40" t="str">
        <f aca="false">IF(Q615&gt;=0%,"AOP",IF(Q615&gt;=-2%,"GM",IF(Q615&gt;=-6%,"MD","VP")))</f>
        <v>AOP</v>
      </c>
      <c r="S615" s="41" t="n">
        <f aca="false">K615*M615*(N615-P615)</f>
        <v>0</v>
      </c>
      <c r="T615" s="42" t="e">
        <f aca="false">IF(I615="USD",S615,S615/#REF!)</f>
        <v>#VALUE!</v>
      </c>
      <c r="U615" s="5" t="e">
        <f aca="false">IF(I615="USD",M615,M615/#REF!)</f>
        <v>#VALUE!</v>
      </c>
      <c r="V615" s="4"/>
      <c r="W615" s="4"/>
      <c r="X615" s="4"/>
      <c r="Y615" s="4" t="str">
        <f aca="false">B615&amp;C615&amp;F615&amp;H615</f>
        <v/>
      </c>
      <c r="Z615" s="4" t="str">
        <f aca="false">IF(Y615='Input - Bookings'!Q1211,"OK","Check")</f>
        <v>OK</v>
      </c>
      <c r="AA615" s="4"/>
      <c r="AB615" s="50"/>
      <c r="AC615" s="50"/>
      <c r="AD615" s="4"/>
      <c r="AE615" s="4"/>
      <c r="AF615" s="4"/>
      <c r="AG615" s="54"/>
      <c r="AH615" s="54"/>
      <c r="AI615" s="4"/>
      <c r="AJ615" s="4"/>
      <c r="AK615" s="4"/>
      <c r="AL615" s="4"/>
      <c r="AM615" s="4"/>
      <c r="AN615" s="56"/>
      <c r="AO615" s="50"/>
      <c r="AP615" s="50"/>
      <c r="AQ615" s="50"/>
      <c r="AR615" s="4"/>
      <c r="AS615" s="4"/>
    </row>
    <row r="616" customFormat="false" ht="12.75" hidden="false" customHeight="true" outlineLevel="0" collapsed="false">
      <c r="A616" s="33"/>
      <c r="B616" s="34"/>
      <c r="C616" s="34"/>
      <c r="D616" s="35"/>
      <c r="E616" s="35"/>
      <c r="F616" s="35"/>
      <c r="G616" s="35"/>
      <c r="H616" s="35"/>
      <c r="I616" s="35"/>
      <c r="J616" s="36"/>
      <c r="K616" s="6"/>
      <c r="L616" s="5"/>
      <c r="M616" s="5"/>
      <c r="N616" s="37"/>
      <c r="O616" s="38"/>
      <c r="P616" s="39" t="n">
        <f aca="false">IFERROR(IF(OR(B616&amp;C616="PAU",B616&amp;C616="AIN"),VLOOKUP(B616&amp;C616&amp;G616,#REF!,8,0),VLOOKUP(B616&amp;G616,#REF!,8,0)),0)</f>
        <v>0</v>
      </c>
      <c r="Q616" s="39" t="n">
        <f aca="false">N616-P616</f>
        <v>0</v>
      </c>
      <c r="R616" s="40" t="str">
        <f aca="false">IF(Q616&gt;=0%,"AOP",IF(Q616&gt;=-2%,"GM",IF(Q616&gt;=-6%,"MD","VP")))</f>
        <v>AOP</v>
      </c>
      <c r="S616" s="41" t="n">
        <f aca="false">K616*M616*(N616-P616)</f>
        <v>0</v>
      </c>
      <c r="T616" s="42" t="e">
        <f aca="false">IF(I616="USD",S616,S616/#REF!)</f>
        <v>#VALUE!</v>
      </c>
      <c r="U616" s="5" t="e">
        <f aca="false">IF(I616="USD",M616,M616/#REF!)</f>
        <v>#VALUE!</v>
      </c>
      <c r="V616" s="4"/>
      <c r="W616" s="4"/>
      <c r="X616" s="4"/>
      <c r="Y616" s="4" t="str">
        <f aca="false">B616&amp;C616&amp;F616&amp;H616</f>
        <v/>
      </c>
      <c r="Z616" s="4" t="str">
        <f aca="false">IF(Y616='Input - Bookings'!Q1212,"OK","Check")</f>
        <v>OK</v>
      </c>
      <c r="AA616" s="4"/>
      <c r="AB616" s="50"/>
      <c r="AC616" s="50"/>
      <c r="AD616" s="4"/>
      <c r="AE616" s="4"/>
      <c r="AF616" s="4"/>
      <c r="AG616" s="54"/>
      <c r="AH616" s="54"/>
      <c r="AI616" s="4"/>
      <c r="AJ616" s="4"/>
      <c r="AK616" s="4"/>
      <c r="AL616" s="4"/>
      <c r="AM616" s="4"/>
      <c r="AN616" s="56"/>
      <c r="AO616" s="50"/>
      <c r="AP616" s="50"/>
      <c r="AQ616" s="50"/>
      <c r="AR616" s="4"/>
      <c r="AS616" s="4"/>
    </row>
    <row r="617" customFormat="false" ht="12.75" hidden="false" customHeight="true" outlineLevel="0" collapsed="false">
      <c r="A617" s="33"/>
      <c r="B617" s="34"/>
      <c r="C617" s="34"/>
      <c r="D617" s="35"/>
      <c r="E617" s="35"/>
      <c r="F617" s="35"/>
      <c r="G617" s="35"/>
      <c r="H617" s="35"/>
      <c r="I617" s="35"/>
      <c r="J617" s="36"/>
      <c r="K617" s="6"/>
      <c r="L617" s="5"/>
      <c r="M617" s="5"/>
      <c r="N617" s="37"/>
      <c r="O617" s="38"/>
      <c r="P617" s="39" t="n">
        <f aca="false">IFERROR(IF(OR(B617&amp;C617="PAU",B617&amp;C617="AIN"),VLOOKUP(B617&amp;C617&amp;G617,#REF!,8,0),VLOOKUP(B617&amp;G617,#REF!,8,0)),0)</f>
        <v>0</v>
      </c>
      <c r="Q617" s="39" t="n">
        <f aca="false">N617-P617</f>
        <v>0</v>
      </c>
      <c r="R617" s="40" t="str">
        <f aca="false">IF(Q617&gt;=0%,"AOP",IF(Q617&gt;=-2%,"GM",IF(Q617&gt;=-6%,"MD","VP")))</f>
        <v>AOP</v>
      </c>
      <c r="S617" s="41" t="n">
        <f aca="false">K617*M617*(N617-P617)</f>
        <v>0</v>
      </c>
      <c r="T617" s="42" t="e">
        <f aca="false">IF(I617="USD",S617,S617/#REF!)</f>
        <v>#VALUE!</v>
      </c>
      <c r="U617" s="5" t="e">
        <f aca="false">IF(I617="USD",M617,M617/#REF!)</f>
        <v>#VALUE!</v>
      </c>
      <c r="V617" s="4"/>
      <c r="W617" s="4"/>
      <c r="X617" s="4"/>
      <c r="Y617" s="4" t="str">
        <f aca="false">B617&amp;C617&amp;F617&amp;H617</f>
        <v/>
      </c>
      <c r="Z617" s="4" t="str">
        <f aca="false">IF(Y617='Input - Bookings'!Q1213,"OK","Check")</f>
        <v>OK</v>
      </c>
      <c r="AA617" s="4"/>
      <c r="AB617" s="50"/>
      <c r="AC617" s="50"/>
      <c r="AD617" s="4"/>
      <c r="AE617" s="4"/>
      <c r="AF617" s="4"/>
      <c r="AG617" s="54"/>
      <c r="AH617" s="54"/>
      <c r="AI617" s="4"/>
      <c r="AJ617" s="4"/>
      <c r="AK617" s="4"/>
      <c r="AL617" s="4"/>
      <c r="AM617" s="4"/>
      <c r="AN617" s="56"/>
      <c r="AO617" s="50"/>
      <c r="AP617" s="50"/>
      <c r="AQ617" s="50"/>
      <c r="AR617" s="4"/>
      <c r="AS617" s="4"/>
    </row>
    <row r="618" customFormat="false" ht="12.75" hidden="false" customHeight="true" outlineLevel="0" collapsed="false">
      <c r="A618" s="33"/>
      <c r="B618" s="34"/>
      <c r="C618" s="34"/>
      <c r="D618" s="35"/>
      <c r="E618" s="35"/>
      <c r="F618" s="35"/>
      <c r="G618" s="35"/>
      <c r="H618" s="35"/>
      <c r="I618" s="35"/>
      <c r="J618" s="36"/>
      <c r="K618" s="6"/>
      <c r="L618" s="5"/>
      <c r="M618" s="5"/>
      <c r="N618" s="37"/>
      <c r="O618" s="38"/>
      <c r="P618" s="39" t="n">
        <f aca="false">IFERROR(IF(OR(B618&amp;C618="PAU",B618&amp;C618="AIN"),VLOOKUP(B618&amp;C618&amp;G618,#REF!,8,0),VLOOKUP(B618&amp;G618,#REF!,8,0)),0)</f>
        <v>0</v>
      </c>
      <c r="Q618" s="39" t="n">
        <f aca="false">N618-P618</f>
        <v>0</v>
      </c>
      <c r="R618" s="40" t="str">
        <f aca="false">IF(Q618&gt;=0%,"AOP",IF(Q618&gt;=-2%,"GM",IF(Q618&gt;=-6%,"MD","VP")))</f>
        <v>AOP</v>
      </c>
      <c r="S618" s="41" t="n">
        <f aca="false">K618*M618*(N618-P618)</f>
        <v>0</v>
      </c>
      <c r="T618" s="42" t="e">
        <f aca="false">IF(I618="USD",S618,S618/#REF!)</f>
        <v>#VALUE!</v>
      </c>
      <c r="U618" s="5" t="e">
        <f aca="false">IF(I618="USD",M618,M618/#REF!)</f>
        <v>#VALUE!</v>
      </c>
      <c r="V618" s="4"/>
      <c r="W618" s="4"/>
      <c r="X618" s="4"/>
      <c r="Y618" s="4" t="str">
        <f aca="false">B618&amp;C618&amp;F618&amp;H618</f>
        <v/>
      </c>
      <c r="Z618" s="4" t="str">
        <f aca="false">IF(Y618='Input - Bookings'!Q1214,"OK","Check")</f>
        <v>OK</v>
      </c>
      <c r="AA618" s="4"/>
      <c r="AB618" s="50"/>
      <c r="AC618" s="50"/>
      <c r="AD618" s="4"/>
      <c r="AE618" s="4"/>
      <c r="AF618" s="4"/>
      <c r="AG618" s="54"/>
      <c r="AH618" s="54"/>
      <c r="AI618" s="4"/>
      <c r="AJ618" s="4"/>
      <c r="AK618" s="4"/>
      <c r="AL618" s="4"/>
      <c r="AM618" s="4"/>
      <c r="AN618" s="56"/>
      <c r="AO618" s="50"/>
      <c r="AP618" s="50"/>
      <c r="AQ618" s="50"/>
      <c r="AR618" s="4"/>
      <c r="AS618" s="4"/>
    </row>
    <row r="619" customFormat="false" ht="12.75" hidden="false" customHeight="true" outlineLevel="0" collapsed="false">
      <c r="A619" s="33"/>
      <c r="B619" s="34"/>
      <c r="C619" s="34"/>
      <c r="D619" s="35"/>
      <c r="E619" s="35"/>
      <c r="F619" s="35"/>
      <c r="G619" s="35"/>
      <c r="H619" s="35"/>
      <c r="I619" s="35"/>
      <c r="J619" s="36"/>
      <c r="K619" s="6"/>
      <c r="L619" s="5"/>
      <c r="M619" s="5"/>
      <c r="N619" s="37"/>
      <c r="O619" s="38"/>
      <c r="P619" s="39" t="n">
        <f aca="false">IFERROR(IF(OR(B619&amp;C619="PAU",B619&amp;C619="AIN"),VLOOKUP(B619&amp;C619&amp;G619,#REF!,8,0),VLOOKUP(B619&amp;G619,#REF!,8,0)),0)</f>
        <v>0</v>
      </c>
      <c r="Q619" s="39" t="n">
        <f aca="false">N619-P619</f>
        <v>0</v>
      </c>
      <c r="R619" s="40" t="str">
        <f aca="false">IF(Q619&gt;=0%,"AOP",IF(Q619&gt;=-2%,"GM",IF(Q619&gt;=-6%,"MD","VP")))</f>
        <v>AOP</v>
      </c>
      <c r="S619" s="41" t="n">
        <f aca="false">K619*M619*(N619-P619)</f>
        <v>0</v>
      </c>
      <c r="T619" s="42" t="e">
        <f aca="false">IF(I619="USD",S619,S619/#REF!)</f>
        <v>#VALUE!</v>
      </c>
      <c r="U619" s="5" t="e">
        <f aca="false">IF(I619="USD",M619,M619/#REF!)</f>
        <v>#VALUE!</v>
      </c>
      <c r="V619" s="4"/>
      <c r="W619" s="4"/>
      <c r="X619" s="4"/>
      <c r="Y619" s="4" t="str">
        <f aca="false">B619&amp;C619&amp;F619&amp;H619</f>
        <v/>
      </c>
      <c r="Z619" s="4" t="str">
        <f aca="false">IF(Y619='Input - Bookings'!Q1215,"OK","Check")</f>
        <v>OK</v>
      </c>
      <c r="AA619" s="4"/>
      <c r="AB619" s="50"/>
      <c r="AC619" s="50"/>
      <c r="AD619" s="4"/>
      <c r="AE619" s="4"/>
      <c r="AF619" s="4"/>
      <c r="AG619" s="54"/>
      <c r="AH619" s="54"/>
      <c r="AI619" s="4"/>
      <c r="AJ619" s="4"/>
      <c r="AK619" s="4"/>
      <c r="AL619" s="4"/>
      <c r="AM619" s="4"/>
      <c r="AN619" s="56"/>
      <c r="AO619" s="50"/>
      <c r="AP619" s="50"/>
      <c r="AQ619" s="50"/>
      <c r="AR619" s="4"/>
      <c r="AS619" s="4"/>
    </row>
    <row r="620" customFormat="false" ht="12.75" hidden="false" customHeight="true" outlineLevel="0" collapsed="false">
      <c r="A620" s="33"/>
      <c r="B620" s="34"/>
      <c r="C620" s="34"/>
      <c r="D620" s="35"/>
      <c r="E620" s="35"/>
      <c r="F620" s="35"/>
      <c r="G620" s="35"/>
      <c r="H620" s="35"/>
      <c r="I620" s="35"/>
      <c r="J620" s="36"/>
      <c r="K620" s="6"/>
      <c r="L620" s="5"/>
      <c r="M620" s="5"/>
      <c r="N620" s="37"/>
      <c r="O620" s="38"/>
      <c r="P620" s="39" t="n">
        <f aca="false">IFERROR(IF(OR(B620&amp;C620="PAU",B620&amp;C620="AIN"),VLOOKUP(B620&amp;C620&amp;G620,#REF!,8,0),VLOOKUP(B620&amp;G620,#REF!,8,0)),0)</f>
        <v>0</v>
      </c>
      <c r="Q620" s="39" t="n">
        <f aca="false">N620-P620</f>
        <v>0</v>
      </c>
      <c r="R620" s="40" t="str">
        <f aca="false">IF(Q620&gt;=0%,"AOP",IF(Q620&gt;=-2%,"GM",IF(Q620&gt;=-6%,"MD","VP")))</f>
        <v>AOP</v>
      </c>
      <c r="S620" s="41" t="n">
        <f aca="false">K620*M620*(N620-P620)</f>
        <v>0</v>
      </c>
      <c r="T620" s="42" t="e">
        <f aca="false">IF(I620="USD",S620,S620/#REF!)</f>
        <v>#VALUE!</v>
      </c>
      <c r="U620" s="5" t="e">
        <f aca="false">IF(I620="USD",M620,M620/#REF!)</f>
        <v>#VALUE!</v>
      </c>
      <c r="V620" s="4"/>
      <c r="W620" s="4"/>
      <c r="X620" s="4"/>
      <c r="Y620" s="4" t="str">
        <f aca="false">B620&amp;C620&amp;F620&amp;H620</f>
        <v/>
      </c>
      <c r="Z620" s="4" t="str">
        <f aca="false">IF(Y620='Input - Bookings'!Q1216,"OK","Check")</f>
        <v>OK</v>
      </c>
      <c r="AA620" s="4"/>
      <c r="AB620" s="50"/>
      <c r="AC620" s="50"/>
      <c r="AD620" s="4"/>
      <c r="AE620" s="4"/>
      <c r="AF620" s="4"/>
      <c r="AG620" s="54"/>
      <c r="AH620" s="54"/>
      <c r="AI620" s="4"/>
      <c r="AJ620" s="4"/>
      <c r="AK620" s="4"/>
      <c r="AL620" s="4"/>
      <c r="AM620" s="4"/>
      <c r="AN620" s="56"/>
      <c r="AO620" s="50"/>
      <c r="AP620" s="50"/>
      <c r="AQ620" s="50"/>
      <c r="AR620" s="4"/>
      <c r="AS620" s="4"/>
    </row>
    <row r="621" customFormat="false" ht="12.75" hidden="false" customHeight="true" outlineLevel="0" collapsed="false">
      <c r="A621" s="33"/>
      <c r="B621" s="34"/>
      <c r="C621" s="34"/>
      <c r="D621" s="35"/>
      <c r="E621" s="35"/>
      <c r="F621" s="35"/>
      <c r="G621" s="35"/>
      <c r="H621" s="35"/>
      <c r="I621" s="35"/>
      <c r="J621" s="36"/>
      <c r="K621" s="6"/>
      <c r="L621" s="5"/>
      <c r="M621" s="5"/>
      <c r="N621" s="37"/>
      <c r="O621" s="38"/>
      <c r="P621" s="39" t="n">
        <f aca="false">IFERROR(IF(OR(B621&amp;C621="PAU",B621&amp;C621="AIN"),VLOOKUP(B621&amp;C621&amp;G621,#REF!,8,0),VLOOKUP(B621&amp;G621,#REF!,8,0)),0)</f>
        <v>0</v>
      </c>
      <c r="Q621" s="39" t="n">
        <f aca="false">N621-P621</f>
        <v>0</v>
      </c>
      <c r="R621" s="40" t="str">
        <f aca="false">IF(Q621&gt;=0%,"AOP",IF(Q621&gt;=-2%,"GM",IF(Q621&gt;=-6%,"MD","VP")))</f>
        <v>AOP</v>
      </c>
      <c r="S621" s="41" t="n">
        <f aca="false">K621*M621*(N621-P621)</f>
        <v>0</v>
      </c>
      <c r="T621" s="42" t="e">
        <f aca="false">IF(I621="USD",S621,S621/#REF!)</f>
        <v>#VALUE!</v>
      </c>
      <c r="U621" s="5" t="e">
        <f aca="false">IF(I621="USD",M621,M621/#REF!)</f>
        <v>#VALUE!</v>
      </c>
      <c r="V621" s="4"/>
      <c r="W621" s="4"/>
      <c r="X621" s="4"/>
      <c r="Y621" s="4" t="str">
        <f aca="false">B621&amp;C621&amp;F621&amp;H621</f>
        <v/>
      </c>
      <c r="Z621" s="4" t="str">
        <f aca="false">IF(Y621='Input - Bookings'!Q1217,"OK","Check")</f>
        <v>OK</v>
      </c>
      <c r="AA621" s="4"/>
      <c r="AB621" s="50"/>
      <c r="AC621" s="50"/>
      <c r="AD621" s="4"/>
      <c r="AE621" s="4"/>
      <c r="AF621" s="4"/>
      <c r="AG621" s="54"/>
      <c r="AH621" s="54"/>
      <c r="AI621" s="4"/>
      <c r="AJ621" s="4"/>
      <c r="AK621" s="4"/>
      <c r="AL621" s="4"/>
      <c r="AM621" s="4"/>
      <c r="AN621" s="56"/>
      <c r="AO621" s="50"/>
      <c r="AP621" s="50"/>
      <c r="AQ621" s="50"/>
      <c r="AR621" s="4"/>
      <c r="AS621" s="4"/>
    </row>
    <row r="622" customFormat="false" ht="12.75" hidden="false" customHeight="true" outlineLevel="0" collapsed="false">
      <c r="A622" s="33"/>
      <c r="B622" s="34"/>
      <c r="C622" s="34"/>
      <c r="D622" s="35"/>
      <c r="E622" s="35"/>
      <c r="F622" s="35"/>
      <c r="G622" s="35"/>
      <c r="H622" s="35"/>
      <c r="I622" s="35"/>
      <c r="J622" s="36"/>
      <c r="K622" s="6"/>
      <c r="L622" s="5"/>
      <c r="M622" s="5"/>
      <c r="N622" s="37"/>
      <c r="O622" s="38"/>
      <c r="P622" s="39" t="n">
        <f aca="false">IFERROR(IF(OR(B622&amp;C622="PAU",B622&amp;C622="AIN"),VLOOKUP(B622&amp;C622&amp;G622,#REF!,8,0),VLOOKUP(B622&amp;G622,#REF!,8,0)),0)</f>
        <v>0</v>
      </c>
      <c r="Q622" s="39" t="n">
        <f aca="false">N622-P622</f>
        <v>0</v>
      </c>
      <c r="R622" s="40" t="str">
        <f aca="false">IF(Q622&gt;=0%,"AOP",IF(Q622&gt;=-2%,"GM",IF(Q622&gt;=-6%,"MD","VP")))</f>
        <v>AOP</v>
      </c>
      <c r="S622" s="41" t="n">
        <f aca="false">K622*M622*(N622-P622)</f>
        <v>0</v>
      </c>
      <c r="T622" s="42" t="e">
        <f aca="false">IF(I622="USD",S622,S622/#REF!)</f>
        <v>#VALUE!</v>
      </c>
      <c r="U622" s="5" t="e">
        <f aca="false">IF(I622="USD",M622,M622/#REF!)</f>
        <v>#VALUE!</v>
      </c>
      <c r="V622" s="4"/>
      <c r="W622" s="4"/>
      <c r="X622" s="4"/>
      <c r="Y622" s="4" t="str">
        <f aca="false">B622&amp;C622&amp;F622&amp;H622</f>
        <v/>
      </c>
      <c r="Z622" s="4" t="str">
        <f aca="false">IF(Y622='Input - Bookings'!Q1218,"OK","Check")</f>
        <v>OK</v>
      </c>
      <c r="AA622" s="4"/>
      <c r="AB622" s="50"/>
      <c r="AC622" s="50"/>
      <c r="AD622" s="4"/>
      <c r="AE622" s="4"/>
      <c r="AF622" s="4"/>
      <c r="AG622" s="54"/>
      <c r="AH622" s="54"/>
      <c r="AI622" s="4"/>
      <c r="AJ622" s="4"/>
      <c r="AK622" s="4"/>
      <c r="AL622" s="4"/>
      <c r="AM622" s="4"/>
      <c r="AN622" s="56"/>
      <c r="AO622" s="50"/>
      <c r="AP622" s="50"/>
      <c r="AQ622" s="50"/>
      <c r="AR622" s="4"/>
      <c r="AS622" s="4"/>
    </row>
    <row r="623" customFormat="false" ht="12.75" hidden="false" customHeight="true" outlineLevel="0" collapsed="false">
      <c r="A623" s="33"/>
      <c r="B623" s="34"/>
      <c r="C623" s="34"/>
      <c r="D623" s="35"/>
      <c r="E623" s="35"/>
      <c r="F623" s="35"/>
      <c r="G623" s="35"/>
      <c r="H623" s="35"/>
      <c r="I623" s="35"/>
      <c r="J623" s="36"/>
      <c r="K623" s="6"/>
      <c r="L623" s="5"/>
      <c r="M623" s="5"/>
      <c r="N623" s="37"/>
      <c r="O623" s="38"/>
      <c r="P623" s="39" t="n">
        <f aca="false">IFERROR(IF(OR(B623&amp;C623="PAU",B623&amp;C623="AIN"),VLOOKUP(B623&amp;C623&amp;G623,#REF!,8,0),VLOOKUP(B623&amp;G623,#REF!,8,0)),0)</f>
        <v>0</v>
      </c>
      <c r="Q623" s="39" t="n">
        <f aca="false">N623-P623</f>
        <v>0</v>
      </c>
      <c r="R623" s="40" t="str">
        <f aca="false">IF(Q623&gt;=0%,"AOP",IF(Q623&gt;=-2%,"GM",IF(Q623&gt;=-6%,"MD","VP")))</f>
        <v>AOP</v>
      </c>
      <c r="S623" s="41" t="n">
        <f aca="false">K623*M623*(N623-P623)</f>
        <v>0</v>
      </c>
      <c r="T623" s="42" t="e">
        <f aca="false">IF(I623="USD",S623,S623/#REF!)</f>
        <v>#VALUE!</v>
      </c>
      <c r="U623" s="5" t="e">
        <f aca="false">IF(I623="USD",M623,M623/#REF!)</f>
        <v>#VALUE!</v>
      </c>
      <c r="V623" s="4"/>
      <c r="W623" s="4"/>
      <c r="X623" s="4"/>
      <c r="Y623" s="4" t="str">
        <f aca="false">B623&amp;C623&amp;F623&amp;H623</f>
        <v/>
      </c>
      <c r="Z623" s="4" t="str">
        <f aca="false">IF(Y623='Input - Bookings'!Q1219,"OK","Check")</f>
        <v>OK</v>
      </c>
      <c r="AA623" s="4"/>
      <c r="AB623" s="50"/>
      <c r="AC623" s="50"/>
      <c r="AD623" s="4"/>
      <c r="AE623" s="4"/>
      <c r="AF623" s="4"/>
      <c r="AG623" s="54"/>
      <c r="AH623" s="54"/>
      <c r="AI623" s="4"/>
      <c r="AJ623" s="4"/>
      <c r="AK623" s="4"/>
      <c r="AL623" s="4"/>
      <c r="AM623" s="4"/>
      <c r="AN623" s="56"/>
      <c r="AO623" s="50"/>
      <c r="AP623" s="50"/>
      <c r="AQ623" s="50"/>
      <c r="AR623" s="4"/>
      <c r="AS623" s="4"/>
    </row>
    <row r="624" customFormat="false" ht="12.75" hidden="false" customHeight="true" outlineLevel="0" collapsed="false">
      <c r="A624" s="33"/>
      <c r="B624" s="34"/>
      <c r="C624" s="34"/>
      <c r="D624" s="35"/>
      <c r="E624" s="35"/>
      <c r="F624" s="35"/>
      <c r="G624" s="35"/>
      <c r="H624" s="35"/>
      <c r="I624" s="35"/>
      <c r="J624" s="36"/>
      <c r="K624" s="6"/>
      <c r="L624" s="5"/>
      <c r="M624" s="5"/>
      <c r="N624" s="37"/>
      <c r="O624" s="38"/>
      <c r="P624" s="39" t="n">
        <f aca="false">IFERROR(IF(OR(B624&amp;C624="PAU",B624&amp;C624="AIN"),VLOOKUP(B624&amp;C624&amp;G624,#REF!,8,0),VLOOKUP(B624&amp;G624,#REF!,8,0)),0)</f>
        <v>0</v>
      </c>
      <c r="Q624" s="39" t="n">
        <f aca="false">N624-P624</f>
        <v>0</v>
      </c>
      <c r="R624" s="40" t="str">
        <f aca="false">IF(Q624&gt;=0%,"AOP",IF(Q624&gt;=-2%,"GM",IF(Q624&gt;=-6%,"MD","VP")))</f>
        <v>AOP</v>
      </c>
      <c r="S624" s="41" t="n">
        <f aca="false">K624*M624*(N624-P624)</f>
        <v>0</v>
      </c>
      <c r="T624" s="42" t="e">
        <f aca="false">IF(I624="USD",S624,S624/#REF!)</f>
        <v>#VALUE!</v>
      </c>
      <c r="U624" s="5" t="e">
        <f aca="false">IF(I624="USD",M624,M624/#REF!)</f>
        <v>#VALUE!</v>
      </c>
      <c r="V624" s="4"/>
      <c r="W624" s="4"/>
      <c r="X624" s="4"/>
      <c r="Y624" s="4" t="str">
        <f aca="false">B624&amp;C624&amp;F624&amp;H624</f>
        <v/>
      </c>
      <c r="Z624" s="4" t="str">
        <f aca="false">IF(Y624='Input - Bookings'!Q1220,"OK","Check")</f>
        <v>OK</v>
      </c>
      <c r="AA624" s="4"/>
      <c r="AB624" s="50"/>
      <c r="AC624" s="50"/>
      <c r="AD624" s="4"/>
      <c r="AE624" s="4"/>
      <c r="AF624" s="4"/>
      <c r="AG624" s="54"/>
      <c r="AH624" s="54"/>
      <c r="AI624" s="4"/>
      <c r="AJ624" s="4"/>
      <c r="AK624" s="4"/>
      <c r="AL624" s="4"/>
      <c r="AM624" s="4"/>
      <c r="AN624" s="56"/>
      <c r="AO624" s="50"/>
      <c r="AP624" s="50"/>
      <c r="AQ624" s="50"/>
      <c r="AR624" s="4"/>
      <c r="AS624" s="4"/>
    </row>
    <row r="625" customFormat="false" ht="12.75" hidden="false" customHeight="true" outlineLevel="0" collapsed="false">
      <c r="A625" s="33"/>
      <c r="B625" s="34"/>
      <c r="C625" s="34"/>
      <c r="D625" s="35"/>
      <c r="E625" s="35"/>
      <c r="F625" s="35"/>
      <c r="G625" s="35"/>
      <c r="H625" s="35"/>
      <c r="I625" s="35"/>
      <c r="J625" s="36"/>
      <c r="K625" s="6"/>
      <c r="L625" s="5"/>
      <c r="M625" s="5"/>
      <c r="N625" s="37"/>
      <c r="O625" s="38"/>
      <c r="P625" s="39" t="n">
        <f aca="false">IFERROR(IF(OR(B625&amp;C625="PAU",B625&amp;C625="AIN"),VLOOKUP(B625&amp;C625&amp;G625,#REF!,8,0),VLOOKUP(B625&amp;G625,#REF!,8,0)),0)</f>
        <v>0</v>
      </c>
      <c r="Q625" s="39" t="n">
        <f aca="false">N625-P625</f>
        <v>0</v>
      </c>
      <c r="R625" s="40" t="str">
        <f aca="false">IF(Q625&gt;=0%,"AOP",IF(Q625&gt;=-2%,"GM",IF(Q625&gt;=-6%,"MD","VP")))</f>
        <v>AOP</v>
      </c>
      <c r="S625" s="41" t="n">
        <f aca="false">K625*M625*(N625-P625)</f>
        <v>0</v>
      </c>
      <c r="T625" s="42" t="e">
        <f aca="false">IF(I625="USD",S625,S625/#REF!)</f>
        <v>#VALUE!</v>
      </c>
      <c r="U625" s="5" t="e">
        <f aca="false">IF(I625="USD",M625,M625/#REF!)</f>
        <v>#VALUE!</v>
      </c>
      <c r="V625" s="4"/>
      <c r="W625" s="4"/>
      <c r="X625" s="4"/>
      <c r="Y625" s="4" t="str">
        <f aca="false">B625&amp;C625&amp;F625&amp;H625</f>
        <v/>
      </c>
      <c r="Z625" s="4" t="str">
        <f aca="false">IF(Y625='Input - Bookings'!Q1221,"OK","Check")</f>
        <v>OK</v>
      </c>
      <c r="AA625" s="4"/>
      <c r="AB625" s="50"/>
      <c r="AC625" s="50"/>
      <c r="AD625" s="4"/>
      <c r="AE625" s="4"/>
      <c r="AF625" s="4"/>
      <c r="AG625" s="54"/>
      <c r="AH625" s="54"/>
      <c r="AI625" s="4"/>
      <c r="AJ625" s="4"/>
      <c r="AK625" s="4"/>
      <c r="AL625" s="4"/>
      <c r="AM625" s="4"/>
      <c r="AN625" s="56"/>
      <c r="AO625" s="50"/>
      <c r="AP625" s="50"/>
      <c r="AQ625" s="50"/>
      <c r="AR625" s="4"/>
      <c r="AS625" s="4"/>
    </row>
    <row r="626" customFormat="false" ht="12.75" hidden="false" customHeight="true" outlineLevel="0" collapsed="false">
      <c r="A626" s="33"/>
      <c r="B626" s="34"/>
      <c r="C626" s="34"/>
      <c r="D626" s="35"/>
      <c r="E626" s="35"/>
      <c r="F626" s="35"/>
      <c r="G626" s="35"/>
      <c r="H626" s="35"/>
      <c r="I626" s="35"/>
      <c r="J626" s="36"/>
      <c r="K626" s="6"/>
      <c r="L626" s="5"/>
      <c r="M626" s="5"/>
      <c r="N626" s="37"/>
      <c r="O626" s="38"/>
      <c r="P626" s="39" t="n">
        <f aca="false">IFERROR(IF(OR(B626&amp;C626="PAU",B626&amp;C626="AIN"),VLOOKUP(B626&amp;C626&amp;G626,#REF!,8,0),VLOOKUP(B626&amp;G626,#REF!,8,0)),0)</f>
        <v>0</v>
      </c>
      <c r="Q626" s="39" t="n">
        <f aca="false">N626-P626</f>
        <v>0</v>
      </c>
      <c r="R626" s="40" t="str">
        <f aca="false">IF(Q626&gt;=0%,"AOP",IF(Q626&gt;=-2%,"GM",IF(Q626&gt;=-6%,"MD","VP")))</f>
        <v>AOP</v>
      </c>
      <c r="S626" s="41" t="n">
        <f aca="false">K626*M626*(N626-P626)</f>
        <v>0</v>
      </c>
      <c r="T626" s="42" t="e">
        <f aca="false">IF(I626="USD",S626,S626/#REF!)</f>
        <v>#VALUE!</v>
      </c>
      <c r="U626" s="5" t="e">
        <f aca="false">IF(I626="USD",M626,M626/#REF!)</f>
        <v>#VALUE!</v>
      </c>
      <c r="V626" s="4"/>
      <c r="W626" s="4"/>
      <c r="X626" s="4"/>
      <c r="Y626" s="4" t="str">
        <f aca="false">B626&amp;C626&amp;F626&amp;H626</f>
        <v/>
      </c>
      <c r="Z626" s="4" t="str">
        <f aca="false">IF(Y626='Input - Bookings'!Q1222,"OK","Check")</f>
        <v>OK</v>
      </c>
      <c r="AA626" s="4"/>
      <c r="AB626" s="50"/>
      <c r="AC626" s="50"/>
      <c r="AD626" s="4"/>
      <c r="AE626" s="4"/>
      <c r="AF626" s="4"/>
      <c r="AG626" s="54"/>
      <c r="AH626" s="54"/>
      <c r="AI626" s="4"/>
      <c r="AJ626" s="4"/>
      <c r="AK626" s="4"/>
      <c r="AL626" s="4"/>
      <c r="AM626" s="4"/>
      <c r="AN626" s="56"/>
      <c r="AO626" s="50"/>
      <c r="AP626" s="50"/>
      <c r="AQ626" s="50"/>
      <c r="AR626" s="4"/>
      <c r="AS626" s="4"/>
    </row>
    <row r="627" customFormat="false" ht="12.75" hidden="false" customHeight="true" outlineLevel="0" collapsed="false">
      <c r="A627" s="33"/>
      <c r="B627" s="34"/>
      <c r="C627" s="34"/>
      <c r="D627" s="35"/>
      <c r="E627" s="35"/>
      <c r="F627" s="35"/>
      <c r="G627" s="35"/>
      <c r="H627" s="35"/>
      <c r="I627" s="35"/>
      <c r="J627" s="36"/>
      <c r="K627" s="6"/>
      <c r="L627" s="5"/>
      <c r="M627" s="5"/>
      <c r="N627" s="37"/>
      <c r="O627" s="38"/>
      <c r="P627" s="39" t="n">
        <f aca="false">IFERROR(IF(OR(B627&amp;C627="PAU",B627&amp;C627="AIN"),VLOOKUP(B627&amp;C627&amp;G627,#REF!,8,0),VLOOKUP(B627&amp;G627,#REF!,8,0)),0)</f>
        <v>0</v>
      </c>
      <c r="Q627" s="39" t="n">
        <f aca="false">N627-P627</f>
        <v>0</v>
      </c>
      <c r="R627" s="40" t="str">
        <f aca="false">IF(Q627&gt;=0%,"AOP",IF(Q627&gt;=-2%,"GM",IF(Q627&gt;=-6%,"MD","VP")))</f>
        <v>AOP</v>
      </c>
      <c r="S627" s="41" t="n">
        <f aca="false">K627*M627*(N627-P627)</f>
        <v>0</v>
      </c>
      <c r="T627" s="42" t="e">
        <f aca="false">IF(I627="USD",S627,S627/#REF!)</f>
        <v>#VALUE!</v>
      </c>
      <c r="U627" s="5" t="e">
        <f aca="false">IF(I627="USD",M627,M627/#REF!)</f>
        <v>#VALUE!</v>
      </c>
      <c r="V627" s="4"/>
      <c r="W627" s="4"/>
      <c r="X627" s="4"/>
      <c r="Y627" s="4" t="str">
        <f aca="false">B627&amp;C627&amp;F627&amp;H627</f>
        <v/>
      </c>
      <c r="Z627" s="4" t="str">
        <f aca="false">IF(Y627='Input - Bookings'!Q1223,"OK","Check")</f>
        <v>OK</v>
      </c>
      <c r="AA627" s="4"/>
      <c r="AB627" s="50"/>
      <c r="AC627" s="50"/>
      <c r="AD627" s="4"/>
      <c r="AE627" s="4"/>
      <c r="AF627" s="4"/>
      <c r="AG627" s="54"/>
      <c r="AH627" s="54"/>
      <c r="AI627" s="4"/>
      <c r="AJ627" s="4"/>
      <c r="AK627" s="4"/>
      <c r="AL627" s="4"/>
      <c r="AM627" s="4"/>
      <c r="AN627" s="56"/>
      <c r="AO627" s="50"/>
      <c r="AP627" s="50"/>
      <c r="AQ627" s="50"/>
      <c r="AR627" s="4"/>
      <c r="AS627" s="4"/>
    </row>
    <row r="628" customFormat="false" ht="12.75" hidden="false" customHeight="true" outlineLevel="0" collapsed="false">
      <c r="A628" s="33"/>
      <c r="B628" s="34"/>
      <c r="C628" s="34"/>
      <c r="D628" s="35"/>
      <c r="E628" s="35"/>
      <c r="F628" s="35"/>
      <c r="G628" s="35"/>
      <c r="H628" s="35"/>
      <c r="I628" s="35"/>
      <c r="J628" s="36"/>
      <c r="K628" s="6"/>
      <c r="L628" s="5"/>
      <c r="M628" s="5"/>
      <c r="N628" s="37"/>
      <c r="O628" s="38"/>
      <c r="P628" s="39" t="n">
        <f aca="false">IFERROR(IF(OR(B628&amp;C628="PAU",B628&amp;C628="AIN"),VLOOKUP(B628&amp;C628&amp;G628,#REF!,8,0),VLOOKUP(B628&amp;G628,#REF!,8,0)),0)</f>
        <v>0</v>
      </c>
      <c r="Q628" s="39" t="n">
        <f aca="false">N628-P628</f>
        <v>0</v>
      </c>
      <c r="R628" s="40" t="str">
        <f aca="false">IF(Q628&gt;=0%,"AOP",IF(Q628&gt;=-2%,"GM",IF(Q628&gt;=-6%,"MD","VP")))</f>
        <v>AOP</v>
      </c>
      <c r="S628" s="41" t="n">
        <f aca="false">K628*M628*(N628-P628)</f>
        <v>0</v>
      </c>
      <c r="T628" s="42" t="e">
        <f aca="false">IF(I628="USD",S628,S628/#REF!)</f>
        <v>#VALUE!</v>
      </c>
      <c r="U628" s="5" t="e">
        <f aca="false">IF(I628="USD",M628,M628/#REF!)</f>
        <v>#VALUE!</v>
      </c>
      <c r="V628" s="4"/>
      <c r="W628" s="4"/>
      <c r="X628" s="4"/>
      <c r="Y628" s="4" t="str">
        <f aca="false">B628&amp;C628&amp;F628&amp;H628</f>
        <v/>
      </c>
      <c r="Z628" s="4" t="str">
        <f aca="false">IF(Y628='Input - Bookings'!Q1224,"OK","Check")</f>
        <v>OK</v>
      </c>
      <c r="AA628" s="4"/>
      <c r="AB628" s="50"/>
      <c r="AC628" s="50"/>
      <c r="AD628" s="4"/>
      <c r="AE628" s="4"/>
      <c r="AF628" s="4"/>
      <c r="AG628" s="54"/>
      <c r="AH628" s="54"/>
      <c r="AI628" s="4"/>
      <c r="AJ628" s="4"/>
      <c r="AK628" s="4"/>
      <c r="AL628" s="4"/>
      <c r="AM628" s="4"/>
      <c r="AN628" s="56"/>
      <c r="AO628" s="50"/>
      <c r="AP628" s="50"/>
      <c r="AQ628" s="50"/>
      <c r="AR628" s="4"/>
      <c r="AS628" s="4"/>
    </row>
    <row r="629" customFormat="false" ht="12.75" hidden="false" customHeight="true" outlineLevel="0" collapsed="false">
      <c r="A629" s="33"/>
      <c r="B629" s="34"/>
      <c r="C629" s="34"/>
      <c r="D629" s="35"/>
      <c r="E629" s="35"/>
      <c r="F629" s="35"/>
      <c r="G629" s="35"/>
      <c r="H629" s="35"/>
      <c r="I629" s="35"/>
      <c r="J629" s="36"/>
      <c r="K629" s="6"/>
      <c r="L629" s="5"/>
      <c r="M629" s="5"/>
      <c r="N629" s="37"/>
      <c r="O629" s="38"/>
      <c r="P629" s="39" t="n">
        <f aca="false">IFERROR(IF(OR(B629&amp;C629="PAU",B629&amp;C629="AIN"),VLOOKUP(B629&amp;C629&amp;G629,#REF!,8,0),VLOOKUP(B629&amp;G629,#REF!,8,0)),0)</f>
        <v>0</v>
      </c>
      <c r="Q629" s="39" t="n">
        <f aca="false">N629-P629</f>
        <v>0</v>
      </c>
      <c r="R629" s="40" t="str">
        <f aca="false">IF(Q629&gt;=0%,"AOP",IF(Q629&gt;=-2%,"GM",IF(Q629&gt;=-6%,"MD","VP")))</f>
        <v>AOP</v>
      </c>
      <c r="S629" s="41" t="n">
        <f aca="false">K629*M629*(N629-P629)</f>
        <v>0</v>
      </c>
      <c r="T629" s="42" t="e">
        <f aca="false">IF(I629="USD",S629,S629/#REF!)</f>
        <v>#VALUE!</v>
      </c>
      <c r="U629" s="5" t="e">
        <f aca="false">IF(I629="USD",M629,M629/#REF!)</f>
        <v>#VALUE!</v>
      </c>
      <c r="V629" s="4"/>
      <c r="W629" s="4"/>
      <c r="X629" s="4"/>
      <c r="Y629" s="4" t="str">
        <f aca="false">B629&amp;C629&amp;F629&amp;H629</f>
        <v/>
      </c>
      <c r="Z629" s="4" t="str">
        <f aca="false">IF(Y629='Input - Bookings'!Q1225,"OK","Check")</f>
        <v>OK</v>
      </c>
      <c r="AA629" s="4"/>
      <c r="AB629" s="50"/>
      <c r="AC629" s="50"/>
      <c r="AD629" s="4"/>
      <c r="AE629" s="4"/>
      <c r="AF629" s="4"/>
      <c r="AG629" s="54"/>
      <c r="AH629" s="54"/>
      <c r="AI629" s="4"/>
      <c r="AJ629" s="4"/>
      <c r="AK629" s="4"/>
      <c r="AL629" s="4"/>
      <c r="AM629" s="4"/>
      <c r="AN629" s="56"/>
      <c r="AO629" s="50"/>
      <c r="AP629" s="50"/>
      <c r="AQ629" s="50"/>
      <c r="AR629" s="4"/>
      <c r="AS629" s="4"/>
    </row>
    <row r="630" customFormat="false" ht="12.75" hidden="false" customHeight="true" outlineLevel="0" collapsed="false">
      <c r="A630" s="33"/>
      <c r="B630" s="34"/>
      <c r="C630" s="34"/>
      <c r="D630" s="35"/>
      <c r="E630" s="35"/>
      <c r="F630" s="35"/>
      <c r="G630" s="35"/>
      <c r="H630" s="35"/>
      <c r="I630" s="35"/>
      <c r="J630" s="36"/>
      <c r="K630" s="6"/>
      <c r="L630" s="5"/>
      <c r="M630" s="5"/>
      <c r="N630" s="37"/>
      <c r="O630" s="38"/>
      <c r="P630" s="39" t="n">
        <f aca="false">IFERROR(IF(OR(B630&amp;C630="PAU",B630&amp;C630="AIN"),VLOOKUP(B630&amp;C630&amp;G630,#REF!,8,0),VLOOKUP(B630&amp;G630,#REF!,8,0)),0)</f>
        <v>0</v>
      </c>
      <c r="Q630" s="39" t="n">
        <f aca="false">N630-P630</f>
        <v>0</v>
      </c>
      <c r="R630" s="40" t="str">
        <f aca="false">IF(Q630&gt;=0%,"AOP",IF(Q630&gt;=-2%,"GM",IF(Q630&gt;=-6%,"MD","VP")))</f>
        <v>AOP</v>
      </c>
      <c r="S630" s="41" t="n">
        <f aca="false">K630*M630*(N630-P630)</f>
        <v>0</v>
      </c>
      <c r="T630" s="42" t="e">
        <f aca="false">IF(I630="USD",S630,S630/#REF!)</f>
        <v>#VALUE!</v>
      </c>
      <c r="U630" s="5" t="e">
        <f aca="false">IF(I630="USD",M630,M630/#REF!)</f>
        <v>#VALUE!</v>
      </c>
      <c r="V630" s="4"/>
      <c r="W630" s="4"/>
      <c r="X630" s="4"/>
      <c r="Y630" s="4" t="str">
        <f aca="false">B630&amp;C630&amp;F630&amp;H630</f>
        <v/>
      </c>
      <c r="Z630" s="4" t="str">
        <f aca="false">IF(Y630='Input - Bookings'!Q1226,"OK","Check")</f>
        <v>OK</v>
      </c>
      <c r="AA630" s="4"/>
      <c r="AB630" s="50"/>
      <c r="AC630" s="50"/>
      <c r="AD630" s="4"/>
      <c r="AE630" s="4"/>
      <c r="AF630" s="4"/>
      <c r="AG630" s="54"/>
      <c r="AH630" s="54"/>
      <c r="AI630" s="4"/>
      <c r="AJ630" s="4"/>
      <c r="AK630" s="4"/>
      <c r="AL630" s="4"/>
      <c r="AM630" s="4"/>
      <c r="AN630" s="56"/>
      <c r="AO630" s="50"/>
      <c r="AP630" s="50"/>
      <c r="AQ630" s="50"/>
      <c r="AR630" s="4"/>
      <c r="AS630" s="4"/>
    </row>
    <row r="631" customFormat="false" ht="12.75" hidden="false" customHeight="true" outlineLevel="0" collapsed="false">
      <c r="A631" s="33"/>
      <c r="B631" s="34"/>
      <c r="C631" s="34"/>
      <c r="D631" s="35"/>
      <c r="E631" s="35"/>
      <c r="F631" s="35"/>
      <c r="G631" s="35"/>
      <c r="H631" s="35"/>
      <c r="I631" s="35"/>
      <c r="J631" s="36"/>
      <c r="K631" s="6"/>
      <c r="L631" s="5"/>
      <c r="M631" s="5"/>
      <c r="N631" s="37"/>
      <c r="O631" s="38"/>
      <c r="P631" s="39" t="n">
        <f aca="false">IFERROR(IF(OR(B631&amp;C631="PAU",B631&amp;C631="AIN"),VLOOKUP(B631&amp;C631&amp;G631,#REF!,8,0),VLOOKUP(B631&amp;G631,#REF!,8,0)),0)</f>
        <v>0</v>
      </c>
      <c r="Q631" s="39" t="n">
        <f aca="false">N631-P631</f>
        <v>0</v>
      </c>
      <c r="R631" s="40" t="str">
        <f aca="false">IF(Q631&gt;=0%,"AOP",IF(Q631&gt;=-2%,"GM",IF(Q631&gt;=-6%,"MD","VP")))</f>
        <v>AOP</v>
      </c>
      <c r="S631" s="41" t="n">
        <f aca="false">K631*M631*(N631-P631)</f>
        <v>0</v>
      </c>
      <c r="T631" s="42" t="e">
        <f aca="false">IF(I631="USD",S631,S631/#REF!)</f>
        <v>#VALUE!</v>
      </c>
      <c r="U631" s="5" t="e">
        <f aca="false">IF(I631="USD",M631,M631/#REF!)</f>
        <v>#VALUE!</v>
      </c>
      <c r="V631" s="4"/>
      <c r="W631" s="4"/>
      <c r="X631" s="4"/>
      <c r="Y631" s="4" t="str">
        <f aca="false">B631&amp;C631&amp;F631&amp;H631</f>
        <v/>
      </c>
      <c r="Z631" s="4" t="str">
        <f aca="false">IF(Y631='Input - Bookings'!Q1227,"OK","Check")</f>
        <v>OK</v>
      </c>
      <c r="AA631" s="4"/>
      <c r="AB631" s="50"/>
      <c r="AC631" s="50"/>
      <c r="AD631" s="4"/>
      <c r="AE631" s="4"/>
      <c r="AF631" s="4"/>
      <c r="AG631" s="54"/>
      <c r="AH631" s="54"/>
      <c r="AI631" s="4"/>
      <c r="AJ631" s="4"/>
      <c r="AK631" s="4"/>
      <c r="AL631" s="4"/>
      <c r="AM631" s="4"/>
      <c r="AN631" s="56"/>
      <c r="AO631" s="50"/>
      <c r="AP631" s="50"/>
      <c r="AQ631" s="50"/>
      <c r="AR631" s="4"/>
      <c r="AS631" s="4"/>
    </row>
    <row r="632" customFormat="false" ht="12.75" hidden="false" customHeight="true" outlineLevel="0" collapsed="false">
      <c r="A632" s="33"/>
      <c r="B632" s="34"/>
      <c r="C632" s="34"/>
      <c r="D632" s="35"/>
      <c r="E632" s="35"/>
      <c r="F632" s="35"/>
      <c r="G632" s="35"/>
      <c r="H632" s="35"/>
      <c r="I632" s="35"/>
      <c r="J632" s="36"/>
      <c r="K632" s="6"/>
      <c r="L632" s="5"/>
      <c r="M632" s="5"/>
      <c r="N632" s="37"/>
      <c r="O632" s="38"/>
      <c r="P632" s="39" t="n">
        <f aca="false">IFERROR(IF(OR(B632&amp;C632="PAU",B632&amp;C632="AIN"),VLOOKUP(B632&amp;C632&amp;G632,#REF!,8,0),VLOOKUP(B632&amp;G632,#REF!,8,0)),0)</f>
        <v>0</v>
      </c>
      <c r="Q632" s="39" t="n">
        <f aca="false">N632-P632</f>
        <v>0</v>
      </c>
      <c r="R632" s="40" t="str">
        <f aca="false">IF(Q632&gt;=0%,"AOP",IF(Q632&gt;=-2%,"GM",IF(Q632&gt;=-6%,"MD","VP")))</f>
        <v>AOP</v>
      </c>
      <c r="S632" s="41" t="n">
        <f aca="false">K632*M632*(N632-P632)</f>
        <v>0</v>
      </c>
      <c r="T632" s="42" t="e">
        <f aca="false">IF(I632="USD",S632,S632/#REF!)</f>
        <v>#VALUE!</v>
      </c>
      <c r="U632" s="5" t="e">
        <f aca="false">IF(I632="USD",M632,M632/#REF!)</f>
        <v>#VALUE!</v>
      </c>
      <c r="V632" s="4"/>
      <c r="W632" s="4"/>
      <c r="X632" s="4"/>
      <c r="Y632" s="4" t="str">
        <f aca="false">B632&amp;C632&amp;F632&amp;H632</f>
        <v/>
      </c>
      <c r="Z632" s="4" t="str">
        <f aca="false">IF(Y632='Input - Bookings'!Q1228,"OK","Check")</f>
        <v>OK</v>
      </c>
      <c r="AA632" s="4"/>
      <c r="AB632" s="50"/>
      <c r="AC632" s="50"/>
      <c r="AD632" s="4"/>
      <c r="AE632" s="4"/>
      <c r="AF632" s="4"/>
      <c r="AG632" s="54"/>
      <c r="AH632" s="54"/>
      <c r="AI632" s="4"/>
      <c r="AJ632" s="4"/>
      <c r="AK632" s="4"/>
      <c r="AL632" s="4"/>
      <c r="AM632" s="4"/>
      <c r="AN632" s="56"/>
      <c r="AO632" s="50"/>
      <c r="AP632" s="50"/>
      <c r="AQ632" s="50"/>
      <c r="AR632" s="4"/>
      <c r="AS632" s="4"/>
    </row>
    <row r="633" customFormat="false" ht="12.75" hidden="false" customHeight="true" outlineLevel="0" collapsed="false">
      <c r="A633" s="33"/>
      <c r="B633" s="34"/>
      <c r="C633" s="34"/>
      <c r="D633" s="35"/>
      <c r="E633" s="35"/>
      <c r="F633" s="35"/>
      <c r="G633" s="35"/>
      <c r="H633" s="35"/>
      <c r="I633" s="35"/>
      <c r="J633" s="36"/>
      <c r="K633" s="6"/>
      <c r="L633" s="5"/>
      <c r="M633" s="5"/>
      <c r="N633" s="37"/>
      <c r="O633" s="38"/>
      <c r="P633" s="39" t="n">
        <f aca="false">IFERROR(IF(OR(B633&amp;C633="PAU",B633&amp;C633="AIN"),VLOOKUP(B633&amp;C633&amp;G633,#REF!,8,0),VLOOKUP(B633&amp;G633,#REF!,8,0)),0)</f>
        <v>0</v>
      </c>
      <c r="Q633" s="39" t="n">
        <f aca="false">N633-P633</f>
        <v>0</v>
      </c>
      <c r="R633" s="40" t="str">
        <f aca="false">IF(Q633&gt;=0%,"AOP",IF(Q633&gt;=-2%,"GM",IF(Q633&gt;=-6%,"MD","VP")))</f>
        <v>AOP</v>
      </c>
      <c r="S633" s="41" t="n">
        <f aca="false">K633*M633*(N633-P633)</f>
        <v>0</v>
      </c>
      <c r="T633" s="42" t="e">
        <f aca="false">IF(I633="USD",S633,S633/#REF!)</f>
        <v>#VALUE!</v>
      </c>
      <c r="U633" s="5" t="e">
        <f aca="false">IF(I633="USD",M633,M633/#REF!)</f>
        <v>#VALUE!</v>
      </c>
      <c r="V633" s="4"/>
      <c r="W633" s="4"/>
      <c r="X633" s="4"/>
      <c r="Y633" s="4" t="str">
        <f aca="false">B633&amp;C633&amp;F633&amp;H633</f>
        <v/>
      </c>
      <c r="Z633" s="4" t="str">
        <f aca="false">IF(Y633='Input - Bookings'!Q1229,"OK","Check")</f>
        <v>OK</v>
      </c>
      <c r="AA633" s="4"/>
      <c r="AB633" s="50"/>
      <c r="AC633" s="50"/>
      <c r="AD633" s="4"/>
      <c r="AE633" s="4"/>
      <c r="AF633" s="4"/>
      <c r="AG633" s="54"/>
      <c r="AH633" s="54"/>
      <c r="AI633" s="4"/>
      <c r="AJ633" s="4"/>
      <c r="AK633" s="4"/>
      <c r="AL633" s="4"/>
      <c r="AM633" s="4"/>
      <c r="AN633" s="56"/>
      <c r="AO633" s="50"/>
      <c r="AP633" s="50"/>
      <c r="AQ633" s="50"/>
      <c r="AR633" s="4"/>
      <c r="AS633" s="4"/>
    </row>
    <row r="634" customFormat="false" ht="12.75" hidden="false" customHeight="true" outlineLevel="0" collapsed="false">
      <c r="A634" s="33"/>
      <c r="B634" s="34"/>
      <c r="C634" s="34"/>
      <c r="D634" s="35"/>
      <c r="E634" s="35"/>
      <c r="F634" s="35"/>
      <c r="G634" s="35"/>
      <c r="H634" s="35"/>
      <c r="I634" s="35"/>
      <c r="J634" s="36"/>
      <c r="K634" s="6"/>
      <c r="L634" s="5"/>
      <c r="M634" s="5"/>
      <c r="N634" s="37"/>
      <c r="O634" s="38"/>
      <c r="P634" s="39" t="n">
        <f aca="false">IFERROR(IF(OR(B634&amp;C634="PAU",B634&amp;C634="AIN"),VLOOKUP(B634&amp;C634&amp;G634,#REF!,8,0),VLOOKUP(B634&amp;G634,#REF!,8,0)),0)</f>
        <v>0</v>
      </c>
      <c r="Q634" s="39" t="n">
        <f aca="false">N634-P634</f>
        <v>0</v>
      </c>
      <c r="R634" s="40" t="str">
        <f aca="false">IF(Q634&gt;=0%,"AOP",IF(Q634&gt;=-2%,"GM",IF(Q634&gt;=-6%,"MD","VP")))</f>
        <v>AOP</v>
      </c>
      <c r="S634" s="41" t="n">
        <f aca="false">K634*M634*(N634-P634)</f>
        <v>0</v>
      </c>
      <c r="T634" s="42" t="e">
        <f aca="false">IF(I634="USD",S634,S634/#REF!)</f>
        <v>#VALUE!</v>
      </c>
      <c r="U634" s="5" t="e">
        <f aca="false">IF(I634="USD",M634,M634/#REF!)</f>
        <v>#VALUE!</v>
      </c>
      <c r="V634" s="4"/>
      <c r="W634" s="4"/>
      <c r="X634" s="4"/>
      <c r="Y634" s="4" t="str">
        <f aca="false">B634&amp;C634&amp;F634&amp;H634</f>
        <v/>
      </c>
      <c r="Z634" s="4" t="str">
        <f aca="false">IF(Y634='Input - Bookings'!Q1230,"OK","Check")</f>
        <v>OK</v>
      </c>
      <c r="AA634" s="4"/>
      <c r="AB634" s="50"/>
      <c r="AC634" s="50"/>
      <c r="AD634" s="4"/>
      <c r="AE634" s="4"/>
      <c r="AF634" s="4"/>
      <c r="AG634" s="54"/>
      <c r="AH634" s="54"/>
      <c r="AI634" s="4"/>
      <c r="AJ634" s="4"/>
      <c r="AK634" s="4"/>
      <c r="AL634" s="4"/>
      <c r="AM634" s="4"/>
      <c r="AN634" s="56"/>
      <c r="AO634" s="50"/>
      <c r="AP634" s="50"/>
      <c r="AQ634" s="50"/>
      <c r="AR634" s="4"/>
      <c r="AS634" s="4"/>
    </row>
    <row r="635" customFormat="false" ht="12.75" hidden="false" customHeight="true" outlineLevel="0" collapsed="false">
      <c r="A635" s="33"/>
      <c r="B635" s="34"/>
      <c r="C635" s="34"/>
      <c r="D635" s="35"/>
      <c r="E635" s="35"/>
      <c r="F635" s="35"/>
      <c r="G635" s="35"/>
      <c r="H635" s="35"/>
      <c r="I635" s="35"/>
      <c r="J635" s="36"/>
      <c r="K635" s="6"/>
      <c r="L635" s="5"/>
      <c r="M635" s="5"/>
      <c r="N635" s="37"/>
      <c r="O635" s="38"/>
      <c r="P635" s="39" t="n">
        <f aca="false">IFERROR(IF(OR(B635&amp;C635="PAU",B635&amp;C635="AIN"),VLOOKUP(B635&amp;C635&amp;G635,#REF!,8,0),VLOOKUP(B635&amp;G635,#REF!,8,0)),0)</f>
        <v>0</v>
      </c>
      <c r="Q635" s="39" t="n">
        <f aca="false">N635-P635</f>
        <v>0</v>
      </c>
      <c r="R635" s="40" t="str">
        <f aca="false">IF(Q635&gt;=0%,"AOP",IF(Q635&gt;=-2%,"GM",IF(Q635&gt;=-6%,"MD","VP")))</f>
        <v>AOP</v>
      </c>
      <c r="S635" s="41" t="n">
        <f aca="false">K635*M635*(N635-P635)</f>
        <v>0</v>
      </c>
      <c r="T635" s="42" t="e">
        <f aca="false">IF(I635="USD",S635,S635/#REF!)</f>
        <v>#VALUE!</v>
      </c>
      <c r="U635" s="5" t="e">
        <f aca="false">IF(I635="USD",M635,M635/#REF!)</f>
        <v>#VALUE!</v>
      </c>
      <c r="V635" s="4"/>
      <c r="W635" s="4"/>
      <c r="X635" s="4"/>
      <c r="Y635" s="4" t="str">
        <f aca="false">B635&amp;C635&amp;F635&amp;H635</f>
        <v/>
      </c>
      <c r="Z635" s="4" t="str">
        <f aca="false">IF(Y635='Input - Bookings'!Q1231,"OK","Check")</f>
        <v>OK</v>
      </c>
      <c r="AA635" s="4"/>
      <c r="AB635" s="50"/>
      <c r="AC635" s="50"/>
      <c r="AD635" s="4"/>
      <c r="AE635" s="4"/>
      <c r="AF635" s="4"/>
      <c r="AG635" s="54"/>
      <c r="AH635" s="54"/>
      <c r="AI635" s="4"/>
      <c r="AJ635" s="4"/>
      <c r="AK635" s="4"/>
      <c r="AL635" s="4"/>
      <c r="AM635" s="4"/>
      <c r="AN635" s="56"/>
      <c r="AO635" s="50"/>
      <c r="AP635" s="50"/>
      <c r="AQ635" s="50"/>
      <c r="AR635" s="4"/>
      <c r="AS635" s="4"/>
    </row>
    <row r="636" customFormat="false" ht="12.75" hidden="false" customHeight="true" outlineLevel="0" collapsed="false">
      <c r="A636" s="33"/>
      <c r="B636" s="34"/>
      <c r="C636" s="34"/>
      <c r="D636" s="35"/>
      <c r="E636" s="35"/>
      <c r="F636" s="35"/>
      <c r="G636" s="35"/>
      <c r="H636" s="35"/>
      <c r="I636" s="35"/>
      <c r="J636" s="36"/>
      <c r="K636" s="6"/>
      <c r="L636" s="5"/>
      <c r="M636" s="5"/>
      <c r="N636" s="37"/>
      <c r="O636" s="38"/>
      <c r="P636" s="39" t="n">
        <f aca="false">IFERROR(IF(OR(B636&amp;C636="PAU",B636&amp;C636="AIN"),VLOOKUP(B636&amp;C636&amp;G636,#REF!,8,0),VLOOKUP(B636&amp;G636,#REF!,8,0)),0)</f>
        <v>0</v>
      </c>
      <c r="Q636" s="39" t="n">
        <f aca="false">N636-P636</f>
        <v>0</v>
      </c>
      <c r="R636" s="40" t="str">
        <f aca="false">IF(Q636&gt;=0%,"AOP",IF(Q636&gt;=-2%,"GM",IF(Q636&gt;=-6%,"MD","VP")))</f>
        <v>AOP</v>
      </c>
      <c r="S636" s="41" t="n">
        <f aca="false">K636*M636*(N636-P636)</f>
        <v>0</v>
      </c>
      <c r="T636" s="42" t="e">
        <f aca="false">IF(I636="USD",S636,S636/#REF!)</f>
        <v>#VALUE!</v>
      </c>
      <c r="U636" s="5" t="e">
        <f aca="false">IF(I636="USD",M636,M636/#REF!)</f>
        <v>#VALUE!</v>
      </c>
      <c r="V636" s="4"/>
      <c r="W636" s="4"/>
      <c r="X636" s="4"/>
      <c r="Y636" s="4" t="str">
        <f aca="false">B636&amp;C636&amp;F636&amp;H636</f>
        <v/>
      </c>
      <c r="Z636" s="4" t="str">
        <f aca="false">IF(Y636='Input - Bookings'!Q1232,"OK","Check")</f>
        <v>OK</v>
      </c>
      <c r="AA636" s="4"/>
      <c r="AB636" s="50"/>
      <c r="AC636" s="50"/>
      <c r="AD636" s="4"/>
      <c r="AE636" s="4"/>
      <c r="AF636" s="4"/>
      <c r="AG636" s="54"/>
      <c r="AH636" s="54"/>
      <c r="AI636" s="4"/>
      <c r="AJ636" s="4"/>
      <c r="AK636" s="4"/>
      <c r="AL636" s="4"/>
      <c r="AM636" s="4"/>
      <c r="AN636" s="56"/>
      <c r="AO636" s="50"/>
      <c r="AP636" s="50"/>
      <c r="AQ636" s="50"/>
      <c r="AR636" s="4"/>
      <c r="AS636" s="4"/>
    </row>
    <row r="637" customFormat="false" ht="12.75" hidden="false" customHeight="true" outlineLevel="0" collapsed="false">
      <c r="A637" s="33"/>
      <c r="B637" s="34"/>
      <c r="C637" s="34"/>
      <c r="D637" s="35"/>
      <c r="E637" s="35"/>
      <c r="F637" s="35"/>
      <c r="G637" s="35"/>
      <c r="H637" s="35"/>
      <c r="I637" s="35"/>
      <c r="J637" s="36"/>
      <c r="K637" s="6"/>
      <c r="L637" s="5"/>
      <c r="M637" s="5"/>
      <c r="N637" s="37"/>
      <c r="O637" s="38"/>
      <c r="P637" s="39" t="n">
        <f aca="false">IFERROR(IF(OR(B637&amp;C637="PAU",B637&amp;C637="AIN"),VLOOKUP(B637&amp;C637&amp;G637,#REF!,8,0),VLOOKUP(B637&amp;G637,#REF!,8,0)),0)</f>
        <v>0</v>
      </c>
      <c r="Q637" s="39" t="n">
        <f aca="false">N637-P637</f>
        <v>0</v>
      </c>
      <c r="R637" s="40" t="str">
        <f aca="false">IF(Q637&gt;=0%,"AOP",IF(Q637&gt;=-2%,"GM",IF(Q637&gt;=-6%,"MD","VP")))</f>
        <v>AOP</v>
      </c>
      <c r="S637" s="41" t="n">
        <f aca="false">K637*M637*(N637-P637)</f>
        <v>0</v>
      </c>
      <c r="T637" s="42" t="e">
        <f aca="false">IF(I637="USD",S637,S637/#REF!)</f>
        <v>#VALUE!</v>
      </c>
      <c r="U637" s="5" t="e">
        <f aca="false">IF(I637="USD",M637,M637/#REF!)</f>
        <v>#VALUE!</v>
      </c>
      <c r="V637" s="4"/>
      <c r="W637" s="4"/>
      <c r="X637" s="4"/>
      <c r="Y637" s="4" t="str">
        <f aca="false">B637&amp;C637&amp;F637&amp;H637</f>
        <v/>
      </c>
      <c r="Z637" s="4" t="str">
        <f aca="false">IF(Y637='Input - Bookings'!Q1233,"OK","Check")</f>
        <v>OK</v>
      </c>
      <c r="AA637" s="4"/>
      <c r="AB637" s="50"/>
      <c r="AC637" s="50"/>
      <c r="AD637" s="4"/>
      <c r="AE637" s="4"/>
      <c r="AF637" s="4"/>
      <c r="AG637" s="54"/>
      <c r="AH637" s="54"/>
      <c r="AI637" s="4"/>
      <c r="AJ637" s="4"/>
      <c r="AK637" s="4"/>
      <c r="AL637" s="4"/>
      <c r="AM637" s="4"/>
      <c r="AN637" s="56"/>
      <c r="AO637" s="50"/>
      <c r="AP637" s="50"/>
      <c r="AQ637" s="50"/>
      <c r="AR637" s="4"/>
      <c r="AS637" s="4"/>
    </row>
    <row r="638" customFormat="false" ht="12.75" hidden="false" customHeight="true" outlineLevel="0" collapsed="false">
      <c r="A638" s="33"/>
      <c r="B638" s="34"/>
      <c r="C638" s="34"/>
      <c r="D638" s="35"/>
      <c r="E638" s="35"/>
      <c r="F638" s="35"/>
      <c r="G638" s="35"/>
      <c r="H638" s="35"/>
      <c r="I638" s="35"/>
      <c r="J638" s="36"/>
      <c r="K638" s="6"/>
      <c r="L638" s="5"/>
      <c r="M638" s="5"/>
      <c r="N638" s="37"/>
      <c r="O638" s="38"/>
      <c r="P638" s="39" t="n">
        <f aca="false">IFERROR(IF(OR(B638&amp;C638="PAU",B638&amp;C638="AIN"),VLOOKUP(B638&amp;C638&amp;G638,#REF!,8,0),VLOOKUP(B638&amp;G638,#REF!,8,0)),0)</f>
        <v>0</v>
      </c>
      <c r="Q638" s="39" t="n">
        <f aca="false">N638-P638</f>
        <v>0</v>
      </c>
      <c r="R638" s="40" t="str">
        <f aca="false">IF(Q638&gt;=0%,"AOP",IF(Q638&gt;=-2%,"GM",IF(Q638&gt;=-6%,"MD","VP")))</f>
        <v>AOP</v>
      </c>
      <c r="S638" s="41" t="n">
        <f aca="false">K638*M638*(N638-P638)</f>
        <v>0</v>
      </c>
      <c r="T638" s="42" t="e">
        <f aca="false">IF(I638="USD",S638,S638/#REF!)</f>
        <v>#VALUE!</v>
      </c>
      <c r="U638" s="5" t="e">
        <f aca="false">IF(I638="USD",M638,M638/#REF!)</f>
        <v>#VALUE!</v>
      </c>
      <c r="V638" s="4"/>
      <c r="W638" s="4"/>
      <c r="X638" s="4"/>
      <c r="Y638" s="4" t="str">
        <f aca="false">B638&amp;C638&amp;F638&amp;H638</f>
        <v/>
      </c>
      <c r="Z638" s="4" t="str">
        <f aca="false">IF(Y638='Input - Bookings'!Q1234,"OK","Check")</f>
        <v>OK</v>
      </c>
      <c r="AA638" s="4"/>
      <c r="AB638" s="50"/>
      <c r="AC638" s="50"/>
      <c r="AD638" s="4"/>
      <c r="AE638" s="4"/>
      <c r="AF638" s="4"/>
      <c r="AG638" s="54"/>
      <c r="AH638" s="54"/>
      <c r="AI638" s="4"/>
      <c r="AJ638" s="4"/>
      <c r="AK638" s="4"/>
      <c r="AL638" s="4"/>
      <c r="AM638" s="4"/>
      <c r="AN638" s="56"/>
      <c r="AO638" s="50"/>
      <c r="AP638" s="50"/>
      <c r="AQ638" s="50"/>
      <c r="AR638" s="4"/>
      <c r="AS638" s="4"/>
    </row>
    <row r="639" customFormat="false" ht="12.75" hidden="false" customHeight="true" outlineLevel="0" collapsed="false">
      <c r="A639" s="33"/>
      <c r="B639" s="34"/>
      <c r="C639" s="34"/>
      <c r="D639" s="35"/>
      <c r="E639" s="35"/>
      <c r="F639" s="35"/>
      <c r="G639" s="35"/>
      <c r="H639" s="35"/>
      <c r="I639" s="35"/>
      <c r="J639" s="36"/>
      <c r="K639" s="6"/>
      <c r="L639" s="5"/>
      <c r="M639" s="5"/>
      <c r="N639" s="37"/>
      <c r="O639" s="38"/>
      <c r="P639" s="39" t="n">
        <f aca="false">IFERROR(IF(OR(B639&amp;C639="PAU",B639&amp;C639="AIN"),VLOOKUP(B639&amp;C639&amp;G639,#REF!,8,0),VLOOKUP(B639&amp;G639,#REF!,8,0)),0)</f>
        <v>0</v>
      </c>
      <c r="Q639" s="39" t="n">
        <f aca="false">N639-P639</f>
        <v>0</v>
      </c>
      <c r="R639" s="40" t="str">
        <f aca="false">IF(Q639&gt;=0%,"AOP",IF(Q639&gt;=-2%,"GM",IF(Q639&gt;=-6%,"MD","VP")))</f>
        <v>AOP</v>
      </c>
      <c r="S639" s="41" t="n">
        <f aca="false">K639*M639*(N639-P639)</f>
        <v>0</v>
      </c>
      <c r="T639" s="42" t="e">
        <f aca="false">IF(I639="USD",S639,S639/#REF!)</f>
        <v>#VALUE!</v>
      </c>
      <c r="U639" s="5" t="e">
        <f aca="false">IF(I639="USD",M639,M639/#REF!)</f>
        <v>#VALUE!</v>
      </c>
      <c r="V639" s="4"/>
      <c r="W639" s="4"/>
      <c r="X639" s="4"/>
      <c r="Y639" s="4" t="str">
        <f aca="false">B639&amp;C639&amp;F639&amp;H639</f>
        <v/>
      </c>
      <c r="Z639" s="4" t="str">
        <f aca="false">IF(Y639='Input - Bookings'!Q1235,"OK","Check")</f>
        <v>OK</v>
      </c>
      <c r="AA639" s="4"/>
      <c r="AB639" s="50"/>
      <c r="AC639" s="50"/>
      <c r="AD639" s="4"/>
      <c r="AE639" s="4"/>
      <c r="AF639" s="4"/>
      <c r="AG639" s="54"/>
      <c r="AH639" s="54"/>
      <c r="AI639" s="4"/>
      <c r="AJ639" s="4"/>
      <c r="AK639" s="4"/>
      <c r="AL639" s="4"/>
      <c r="AM639" s="4"/>
      <c r="AN639" s="56"/>
      <c r="AO639" s="50"/>
      <c r="AP639" s="50"/>
      <c r="AQ639" s="50"/>
      <c r="AR639" s="4"/>
      <c r="AS639" s="4"/>
    </row>
    <row r="640" customFormat="false" ht="12.75" hidden="false" customHeight="true" outlineLevel="0" collapsed="false">
      <c r="A640" s="33"/>
      <c r="B640" s="34"/>
      <c r="C640" s="34"/>
      <c r="D640" s="35"/>
      <c r="E640" s="35"/>
      <c r="F640" s="35"/>
      <c r="G640" s="35"/>
      <c r="H640" s="35"/>
      <c r="I640" s="35"/>
      <c r="J640" s="36"/>
      <c r="K640" s="6"/>
      <c r="L640" s="5"/>
      <c r="M640" s="5"/>
      <c r="N640" s="37"/>
      <c r="O640" s="38"/>
      <c r="P640" s="39" t="n">
        <f aca="false">IFERROR(IF(OR(B640&amp;C640="PAU",B640&amp;C640="AIN"),VLOOKUP(B640&amp;C640&amp;G640,#REF!,8,0),VLOOKUP(B640&amp;G640,#REF!,8,0)),0)</f>
        <v>0</v>
      </c>
      <c r="Q640" s="39" t="n">
        <f aca="false">N640-P640</f>
        <v>0</v>
      </c>
      <c r="R640" s="40" t="str">
        <f aca="false">IF(Q640&gt;=0%,"AOP",IF(Q640&gt;=-2%,"GM",IF(Q640&gt;=-6%,"MD","VP")))</f>
        <v>AOP</v>
      </c>
      <c r="S640" s="41" t="n">
        <f aca="false">K640*M640*(N640-P640)</f>
        <v>0</v>
      </c>
      <c r="T640" s="42" t="e">
        <f aca="false">IF(I640="USD",S640,S640/#REF!)</f>
        <v>#VALUE!</v>
      </c>
      <c r="U640" s="5" t="e">
        <f aca="false">IF(I640="USD",M640,M640/#REF!)</f>
        <v>#VALUE!</v>
      </c>
      <c r="V640" s="4"/>
      <c r="W640" s="4"/>
      <c r="X640" s="4"/>
      <c r="Y640" s="4" t="str">
        <f aca="false">B640&amp;C640&amp;F640&amp;H640</f>
        <v/>
      </c>
      <c r="Z640" s="4" t="str">
        <f aca="false">IF(Y640='Input - Bookings'!Q1236,"OK","Check")</f>
        <v>OK</v>
      </c>
      <c r="AA640" s="4"/>
      <c r="AB640" s="50"/>
      <c r="AC640" s="50"/>
      <c r="AD640" s="4"/>
      <c r="AE640" s="4"/>
      <c r="AF640" s="4"/>
      <c r="AG640" s="54"/>
      <c r="AH640" s="54"/>
      <c r="AI640" s="4"/>
      <c r="AJ640" s="4"/>
      <c r="AK640" s="4"/>
      <c r="AL640" s="4"/>
      <c r="AM640" s="4"/>
      <c r="AN640" s="56"/>
      <c r="AO640" s="50"/>
      <c r="AP640" s="50"/>
      <c r="AQ640" s="50"/>
      <c r="AR640" s="4"/>
      <c r="AS640" s="4"/>
    </row>
    <row r="641" customFormat="false" ht="12.75" hidden="false" customHeight="true" outlineLevel="0" collapsed="false">
      <c r="A641" s="33"/>
      <c r="B641" s="34"/>
      <c r="C641" s="34"/>
      <c r="D641" s="35"/>
      <c r="E641" s="35"/>
      <c r="F641" s="35"/>
      <c r="G641" s="35"/>
      <c r="H641" s="35"/>
      <c r="I641" s="35"/>
      <c r="J641" s="36"/>
      <c r="K641" s="6"/>
      <c r="L641" s="5"/>
      <c r="M641" s="5"/>
      <c r="N641" s="37"/>
      <c r="O641" s="38"/>
      <c r="P641" s="39" t="n">
        <f aca="false">IFERROR(IF(OR(B641&amp;C641="PAU",B641&amp;C641="AIN"),VLOOKUP(B641&amp;C641&amp;G641,#REF!,8,0),VLOOKUP(B641&amp;G641,#REF!,8,0)),0)</f>
        <v>0</v>
      </c>
      <c r="Q641" s="39" t="n">
        <f aca="false">N641-P641</f>
        <v>0</v>
      </c>
      <c r="R641" s="40" t="str">
        <f aca="false">IF(Q641&gt;=0%,"AOP",IF(Q641&gt;=-2%,"GM",IF(Q641&gt;=-6%,"MD","VP")))</f>
        <v>AOP</v>
      </c>
      <c r="S641" s="41" t="n">
        <f aca="false">K641*M641*(N641-P641)</f>
        <v>0</v>
      </c>
      <c r="T641" s="42" t="e">
        <f aca="false">IF(I641="USD",S641,S641/#REF!)</f>
        <v>#VALUE!</v>
      </c>
      <c r="U641" s="5" t="e">
        <f aca="false">IF(I641="USD",M641,M641/#REF!)</f>
        <v>#VALUE!</v>
      </c>
      <c r="V641" s="4"/>
      <c r="W641" s="4"/>
      <c r="X641" s="4"/>
      <c r="Y641" s="4" t="str">
        <f aca="false">B641&amp;C641&amp;F641&amp;H641</f>
        <v/>
      </c>
      <c r="Z641" s="4" t="str">
        <f aca="false">IF(Y641='Input - Bookings'!Q1237,"OK","Check")</f>
        <v>OK</v>
      </c>
      <c r="AA641" s="4"/>
      <c r="AB641" s="50"/>
      <c r="AC641" s="50"/>
      <c r="AD641" s="4"/>
      <c r="AE641" s="4"/>
      <c r="AF641" s="4"/>
      <c r="AG641" s="54"/>
      <c r="AH641" s="54"/>
      <c r="AI641" s="4"/>
      <c r="AJ641" s="4"/>
      <c r="AK641" s="4"/>
      <c r="AL641" s="4"/>
      <c r="AM641" s="4"/>
      <c r="AN641" s="56"/>
      <c r="AO641" s="50"/>
      <c r="AP641" s="50"/>
      <c r="AQ641" s="50"/>
      <c r="AR641" s="4"/>
      <c r="AS641" s="4"/>
    </row>
    <row r="642" customFormat="false" ht="12.75" hidden="false" customHeight="true" outlineLevel="0" collapsed="false">
      <c r="A642" s="33"/>
      <c r="B642" s="34"/>
      <c r="C642" s="34"/>
      <c r="D642" s="35"/>
      <c r="E642" s="35"/>
      <c r="F642" s="35"/>
      <c r="G642" s="35"/>
      <c r="H642" s="35"/>
      <c r="I642" s="35"/>
      <c r="J642" s="36"/>
      <c r="K642" s="6"/>
      <c r="L642" s="5"/>
      <c r="M642" s="5"/>
      <c r="N642" s="37"/>
      <c r="O642" s="38"/>
      <c r="P642" s="39" t="n">
        <f aca="false">IFERROR(IF(OR(B642&amp;C642="PAU",B642&amp;C642="AIN"),VLOOKUP(B642&amp;C642&amp;G642,#REF!,8,0),VLOOKUP(B642&amp;G642,#REF!,8,0)),0)</f>
        <v>0</v>
      </c>
      <c r="Q642" s="39" t="n">
        <f aca="false">N642-P642</f>
        <v>0</v>
      </c>
      <c r="R642" s="40" t="str">
        <f aca="false">IF(Q642&gt;=0%,"AOP",IF(Q642&gt;=-2%,"GM",IF(Q642&gt;=-6%,"MD","VP")))</f>
        <v>AOP</v>
      </c>
      <c r="S642" s="41" t="n">
        <f aca="false">K642*M642*(N642-P642)</f>
        <v>0</v>
      </c>
      <c r="T642" s="42" t="e">
        <f aca="false">IF(I642="USD",S642,S642/#REF!)</f>
        <v>#VALUE!</v>
      </c>
      <c r="U642" s="5" t="e">
        <f aca="false">IF(I642="USD",M642,M642/#REF!)</f>
        <v>#VALUE!</v>
      </c>
      <c r="V642" s="4"/>
      <c r="W642" s="4"/>
      <c r="X642" s="4"/>
      <c r="Y642" s="4" t="str">
        <f aca="false">B642&amp;C642&amp;F642&amp;H642</f>
        <v/>
      </c>
      <c r="Z642" s="4" t="str">
        <f aca="false">IF(Y642='Input - Bookings'!Q1238,"OK","Check")</f>
        <v>OK</v>
      </c>
      <c r="AA642" s="4"/>
      <c r="AB642" s="50"/>
      <c r="AC642" s="50"/>
      <c r="AD642" s="4"/>
      <c r="AE642" s="4"/>
      <c r="AF642" s="4"/>
      <c r="AG642" s="54"/>
      <c r="AH642" s="54"/>
      <c r="AI642" s="4"/>
      <c r="AJ642" s="4"/>
      <c r="AK642" s="4"/>
      <c r="AL642" s="4"/>
      <c r="AM642" s="4"/>
      <c r="AN642" s="56"/>
      <c r="AO642" s="50"/>
      <c r="AP642" s="50"/>
      <c r="AQ642" s="50"/>
      <c r="AR642" s="4"/>
      <c r="AS642" s="4"/>
    </row>
    <row r="643" customFormat="false" ht="12.75" hidden="false" customHeight="true" outlineLevel="0" collapsed="false">
      <c r="A643" s="33"/>
      <c r="B643" s="34"/>
      <c r="C643" s="34"/>
      <c r="D643" s="35"/>
      <c r="E643" s="35"/>
      <c r="F643" s="35"/>
      <c r="G643" s="35"/>
      <c r="H643" s="35"/>
      <c r="I643" s="35"/>
      <c r="J643" s="36"/>
      <c r="K643" s="6"/>
      <c r="L643" s="5"/>
      <c r="M643" s="5"/>
      <c r="N643" s="37"/>
      <c r="O643" s="38"/>
      <c r="P643" s="39" t="n">
        <f aca="false">IFERROR(IF(OR(B643&amp;C643="PAU",B643&amp;C643="AIN"),VLOOKUP(B643&amp;C643&amp;G643,#REF!,8,0),VLOOKUP(B643&amp;G643,#REF!,8,0)),0)</f>
        <v>0</v>
      </c>
      <c r="Q643" s="39" t="n">
        <f aca="false">N643-P643</f>
        <v>0</v>
      </c>
      <c r="R643" s="40" t="str">
        <f aca="false">IF(Q643&gt;=0%,"AOP",IF(Q643&gt;=-2%,"GM",IF(Q643&gt;=-6%,"MD","VP")))</f>
        <v>AOP</v>
      </c>
      <c r="S643" s="41" t="n">
        <f aca="false">K643*M643*(N643-P643)</f>
        <v>0</v>
      </c>
      <c r="T643" s="42" t="e">
        <f aca="false">IF(I643="USD",S643,S643/#REF!)</f>
        <v>#VALUE!</v>
      </c>
      <c r="U643" s="5" t="e">
        <f aca="false">IF(I643="USD",M643,M643/#REF!)</f>
        <v>#VALUE!</v>
      </c>
      <c r="V643" s="4"/>
      <c r="W643" s="4"/>
      <c r="X643" s="4"/>
      <c r="Y643" s="4" t="str">
        <f aca="false">B643&amp;C643&amp;F643&amp;H643</f>
        <v/>
      </c>
      <c r="Z643" s="4" t="str">
        <f aca="false">IF(Y643='Input - Bookings'!Q1239,"OK","Check")</f>
        <v>OK</v>
      </c>
      <c r="AA643" s="4"/>
      <c r="AB643" s="50"/>
      <c r="AC643" s="50"/>
      <c r="AD643" s="4"/>
      <c r="AE643" s="4"/>
      <c r="AF643" s="4"/>
      <c r="AG643" s="54"/>
      <c r="AH643" s="54"/>
      <c r="AI643" s="4"/>
      <c r="AJ643" s="4"/>
      <c r="AK643" s="4"/>
      <c r="AL643" s="4"/>
      <c r="AM643" s="4"/>
      <c r="AN643" s="56"/>
      <c r="AO643" s="50"/>
      <c r="AP643" s="50"/>
      <c r="AQ643" s="50"/>
      <c r="AR643" s="4"/>
      <c r="AS643" s="4"/>
    </row>
    <row r="644" customFormat="false" ht="12.75" hidden="false" customHeight="true" outlineLevel="0" collapsed="false">
      <c r="A644" s="33"/>
      <c r="B644" s="34"/>
      <c r="C644" s="34"/>
      <c r="D644" s="35"/>
      <c r="E644" s="35"/>
      <c r="F644" s="35"/>
      <c r="G644" s="35"/>
      <c r="H644" s="35"/>
      <c r="I644" s="35"/>
      <c r="J644" s="36"/>
      <c r="K644" s="6"/>
      <c r="L644" s="5"/>
      <c r="M644" s="5"/>
      <c r="N644" s="37"/>
      <c r="O644" s="38"/>
      <c r="P644" s="39" t="n">
        <f aca="false">IFERROR(IF(OR(B644&amp;C644="PAU",B644&amp;C644="AIN"),VLOOKUP(B644&amp;C644&amp;G644,#REF!,8,0),VLOOKUP(B644&amp;G644,#REF!,8,0)),0)</f>
        <v>0</v>
      </c>
      <c r="Q644" s="39" t="n">
        <f aca="false">N644-P644</f>
        <v>0</v>
      </c>
      <c r="R644" s="40" t="str">
        <f aca="false">IF(Q644&gt;=0%,"AOP",IF(Q644&gt;=-2%,"GM",IF(Q644&gt;=-6%,"MD","VP")))</f>
        <v>AOP</v>
      </c>
      <c r="S644" s="41" t="n">
        <f aca="false">K644*M644*(N644-P644)</f>
        <v>0</v>
      </c>
      <c r="T644" s="42" t="e">
        <f aca="false">IF(I644="USD",S644,S644/#REF!)</f>
        <v>#VALUE!</v>
      </c>
      <c r="U644" s="5" t="e">
        <f aca="false">IF(I644="USD",M644,M644/#REF!)</f>
        <v>#VALUE!</v>
      </c>
      <c r="V644" s="4"/>
      <c r="W644" s="4"/>
      <c r="X644" s="4"/>
      <c r="Y644" s="4" t="str">
        <f aca="false">B644&amp;C644&amp;F644&amp;H644</f>
        <v/>
      </c>
      <c r="Z644" s="4" t="str">
        <f aca="false">IF(Y644='Input - Bookings'!Q1240,"OK","Check")</f>
        <v>OK</v>
      </c>
      <c r="AA644" s="4"/>
      <c r="AB644" s="50"/>
      <c r="AC644" s="50"/>
      <c r="AD644" s="4"/>
      <c r="AE644" s="4"/>
      <c r="AF644" s="4"/>
      <c r="AG644" s="54"/>
      <c r="AH644" s="54"/>
      <c r="AI644" s="4"/>
      <c r="AJ644" s="4"/>
      <c r="AK644" s="4"/>
      <c r="AL644" s="4"/>
      <c r="AM644" s="4"/>
      <c r="AN644" s="56"/>
      <c r="AO644" s="50"/>
      <c r="AP644" s="50"/>
      <c r="AQ644" s="50"/>
      <c r="AR644" s="4"/>
      <c r="AS644" s="4"/>
    </row>
    <row r="645" customFormat="false" ht="12.75" hidden="false" customHeight="true" outlineLevel="0" collapsed="false">
      <c r="A645" s="33"/>
      <c r="B645" s="34"/>
      <c r="C645" s="34"/>
      <c r="D645" s="35"/>
      <c r="E645" s="35"/>
      <c r="F645" s="35"/>
      <c r="G645" s="35"/>
      <c r="H645" s="35"/>
      <c r="I645" s="35"/>
      <c r="J645" s="36"/>
      <c r="K645" s="6"/>
      <c r="L645" s="5"/>
      <c r="M645" s="5"/>
      <c r="N645" s="37"/>
      <c r="O645" s="38"/>
      <c r="P645" s="39" t="n">
        <f aca="false">IFERROR(IF(OR(B645&amp;C645="PAU",B645&amp;C645="AIN"),VLOOKUP(B645&amp;C645&amp;G645,#REF!,8,0),VLOOKUP(B645&amp;G645,#REF!,8,0)),0)</f>
        <v>0</v>
      </c>
      <c r="Q645" s="39" t="n">
        <f aca="false">N645-P645</f>
        <v>0</v>
      </c>
      <c r="R645" s="40" t="str">
        <f aca="false">IF(Q645&gt;=0%,"AOP",IF(Q645&gt;=-2%,"GM",IF(Q645&gt;=-6%,"MD","VP")))</f>
        <v>AOP</v>
      </c>
      <c r="S645" s="41" t="n">
        <f aca="false">K645*M645*(N645-P645)</f>
        <v>0</v>
      </c>
      <c r="T645" s="42" t="e">
        <f aca="false">IF(I645="USD",S645,S645/#REF!)</f>
        <v>#VALUE!</v>
      </c>
      <c r="U645" s="5" t="e">
        <f aca="false">IF(I645="USD",M645,M645/#REF!)</f>
        <v>#VALUE!</v>
      </c>
      <c r="V645" s="4"/>
      <c r="W645" s="4"/>
      <c r="X645" s="4"/>
      <c r="Y645" s="4" t="str">
        <f aca="false">B645&amp;C645&amp;F645&amp;H645</f>
        <v/>
      </c>
      <c r="Z645" s="4" t="str">
        <f aca="false">IF(Y645='Input - Bookings'!Q1241,"OK","Check")</f>
        <v>OK</v>
      </c>
      <c r="AA645" s="4"/>
      <c r="AB645" s="50"/>
      <c r="AC645" s="50"/>
      <c r="AD645" s="4"/>
      <c r="AE645" s="4"/>
      <c r="AF645" s="4"/>
      <c r="AG645" s="54"/>
      <c r="AH645" s="54"/>
      <c r="AI645" s="4"/>
      <c r="AJ645" s="4"/>
      <c r="AK645" s="4"/>
      <c r="AL645" s="4"/>
      <c r="AM645" s="4"/>
      <c r="AN645" s="56"/>
      <c r="AO645" s="50"/>
      <c r="AP645" s="50"/>
      <c r="AQ645" s="50"/>
      <c r="AR645" s="4"/>
      <c r="AS645" s="4"/>
    </row>
    <row r="646" customFormat="false" ht="12.75" hidden="false" customHeight="true" outlineLevel="0" collapsed="false">
      <c r="A646" s="33"/>
      <c r="B646" s="34"/>
      <c r="C646" s="34"/>
      <c r="D646" s="35"/>
      <c r="E646" s="35"/>
      <c r="F646" s="35"/>
      <c r="G646" s="35"/>
      <c r="H646" s="35"/>
      <c r="I646" s="35"/>
      <c r="J646" s="36"/>
      <c r="K646" s="6"/>
      <c r="L646" s="5"/>
      <c r="M646" s="5"/>
      <c r="N646" s="37"/>
      <c r="O646" s="38"/>
      <c r="P646" s="39" t="n">
        <f aca="false">IFERROR(IF(OR(B646&amp;C646="PAU",B646&amp;C646="AIN"),VLOOKUP(B646&amp;C646&amp;G646,#REF!,8,0),VLOOKUP(B646&amp;G646,#REF!,8,0)),0)</f>
        <v>0</v>
      </c>
      <c r="Q646" s="39" t="n">
        <f aca="false">N646-P646</f>
        <v>0</v>
      </c>
      <c r="R646" s="40" t="str">
        <f aca="false">IF(Q646&gt;=0%,"AOP",IF(Q646&gt;=-2%,"GM",IF(Q646&gt;=-6%,"MD","VP")))</f>
        <v>AOP</v>
      </c>
      <c r="S646" s="41" t="n">
        <f aca="false">K646*M646*(N646-P646)</f>
        <v>0</v>
      </c>
      <c r="T646" s="42" t="e">
        <f aca="false">IF(I646="USD",S646,S646/#REF!)</f>
        <v>#VALUE!</v>
      </c>
      <c r="U646" s="5" t="e">
        <f aca="false">IF(I646="USD",M646,M646/#REF!)</f>
        <v>#VALUE!</v>
      </c>
      <c r="V646" s="4"/>
      <c r="W646" s="4"/>
      <c r="X646" s="4"/>
      <c r="Y646" s="4" t="str">
        <f aca="false">B646&amp;C646&amp;F646&amp;H646</f>
        <v/>
      </c>
      <c r="Z646" s="4" t="str">
        <f aca="false">IF(Y646='Input - Bookings'!Q1242,"OK","Check")</f>
        <v>OK</v>
      </c>
      <c r="AA646" s="4"/>
      <c r="AB646" s="50"/>
      <c r="AC646" s="50"/>
      <c r="AD646" s="4"/>
      <c r="AE646" s="4"/>
      <c r="AF646" s="4"/>
      <c r="AG646" s="54"/>
      <c r="AH646" s="54"/>
      <c r="AI646" s="4"/>
      <c r="AJ646" s="4"/>
      <c r="AK646" s="4"/>
      <c r="AL646" s="4"/>
      <c r="AM646" s="4"/>
      <c r="AN646" s="56"/>
      <c r="AO646" s="50"/>
      <c r="AP646" s="50"/>
      <c r="AQ646" s="50"/>
      <c r="AR646" s="4"/>
      <c r="AS646" s="4"/>
    </row>
    <row r="647" customFormat="false" ht="12.75" hidden="false" customHeight="true" outlineLevel="0" collapsed="false">
      <c r="A647" s="33"/>
      <c r="B647" s="34"/>
      <c r="C647" s="34"/>
      <c r="D647" s="35"/>
      <c r="E647" s="35"/>
      <c r="F647" s="35"/>
      <c r="G647" s="35"/>
      <c r="H647" s="35"/>
      <c r="I647" s="35"/>
      <c r="J647" s="36"/>
      <c r="K647" s="6"/>
      <c r="L647" s="5"/>
      <c r="M647" s="5"/>
      <c r="N647" s="37"/>
      <c r="O647" s="38"/>
      <c r="P647" s="39" t="n">
        <f aca="false">IFERROR(IF(OR(B647&amp;C647="PAU",B647&amp;C647="AIN"),VLOOKUP(B647&amp;C647&amp;G647,#REF!,8,0),VLOOKUP(B647&amp;G647,#REF!,8,0)),0)</f>
        <v>0</v>
      </c>
      <c r="Q647" s="39" t="n">
        <f aca="false">N647-P647</f>
        <v>0</v>
      </c>
      <c r="R647" s="40" t="str">
        <f aca="false">IF(Q647&gt;=0%,"AOP",IF(Q647&gt;=-2%,"GM",IF(Q647&gt;=-6%,"MD","VP")))</f>
        <v>AOP</v>
      </c>
      <c r="S647" s="41" t="n">
        <f aca="false">K647*M647*(N647-P647)</f>
        <v>0</v>
      </c>
      <c r="T647" s="42" t="e">
        <f aca="false">IF(I647="USD",S647,S647/#REF!)</f>
        <v>#VALUE!</v>
      </c>
      <c r="U647" s="5" t="e">
        <f aca="false">IF(I647="USD",M647,M647/#REF!)</f>
        <v>#VALUE!</v>
      </c>
      <c r="V647" s="4"/>
      <c r="W647" s="4"/>
      <c r="X647" s="4"/>
      <c r="Y647" s="4" t="str">
        <f aca="false">B647&amp;C647&amp;F647&amp;H647</f>
        <v/>
      </c>
      <c r="Z647" s="4" t="str">
        <f aca="false">IF(Y647='Input - Bookings'!Q1243,"OK","Check")</f>
        <v>OK</v>
      </c>
      <c r="AA647" s="4"/>
      <c r="AB647" s="50"/>
      <c r="AC647" s="50"/>
      <c r="AD647" s="4"/>
      <c r="AE647" s="4"/>
      <c r="AF647" s="4"/>
      <c r="AG647" s="54"/>
      <c r="AH647" s="54"/>
      <c r="AI647" s="4"/>
      <c r="AJ647" s="4"/>
      <c r="AK647" s="4"/>
      <c r="AL647" s="4"/>
      <c r="AM647" s="4"/>
      <c r="AN647" s="56"/>
      <c r="AO647" s="50"/>
      <c r="AP647" s="50"/>
      <c r="AQ647" s="50"/>
      <c r="AR647" s="4"/>
      <c r="AS647" s="4"/>
    </row>
    <row r="648" customFormat="false" ht="12.75" hidden="false" customHeight="true" outlineLevel="0" collapsed="false">
      <c r="A648" s="33"/>
      <c r="B648" s="34"/>
      <c r="C648" s="34"/>
      <c r="D648" s="35"/>
      <c r="E648" s="35"/>
      <c r="F648" s="35"/>
      <c r="G648" s="35"/>
      <c r="H648" s="35"/>
      <c r="I648" s="35"/>
      <c r="J648" s="36"/>
      <c r="K648" s="6"/>
      <c r="L648" s="5"/>
      <c r="M648" s="5"/>
      <c r="N648" s="37"/>
      <c r="O648" s="38"/>
      <c r="P648" s="39" t="n">
        <f aca="false">IFERROR(IF(OR(B648&amp;C648="PAU",B648&amp;C648="AIN"),VLOOKUP(B648&amp;C648&amp;G648,#REF!,8,0),VLOOKUP(B648&amp;G648,#REF!,8,0)),0)</f>
        <v>0</v>
      </c>
      <c r="Q648" s="39" t="n">
        <f aca="false">N648-P648</f>
        <v>0</v>
      </c>
      <c r="R648" s="40" t="str">
        <f aca="false">IF(Q648&gt;=0%,"AOP",IF(Q648&gt;=-2%,"GM",IF(Q648&gt;=-6%,"MD","VP")))</f>
        <v>AOP</v>
      </c>
      <c r="S648" s="41" t="n">
        <f aca="false">K648*M648*(N648-P648)</f>
        <v>0</v>
      </c>
      <c r="T648" s="42" t="e">
        <f aca="false">IF(I648="USD",S648,S648/#REF!)</f>
        <v>#VALUE!</v>
      </c>
      <c r="U648" s="5" t="e">
        <f aca="false">IF(I648="USD",M648,M648/#REF!)</f>
        <v>#VALUE!</v>
      </c>
      <c r="V648" s="4"/>
      <c r="W648" s="4"/>
      <c r="X648" s="4"/>
      <c r="Y648" s="4" t="str">
        <f aca="false">B648&amp;C648&amp;F648&amp;H648</f>
        <v/>
      </c>
      <c r="Z648" s="4" t="str">
        <f aca="false">IF(Y648='Input - Bookings'!Q1244,"OK","Check")</f>
        <v>OK</v>
      </c>
      <c r="AA648" s="4"/>
      <c r="AB648" s="50"/>
      <c r="AC648" s="50"/>
      <c r="AD648" s="4"/>
      <c r="AE648" s="4"/>
      <c r="AF648" s="4"/>
      <c r="AG648" s="54"/>
      <c r="AH648" s="54"/>
      <c r="AI648" s="4"/>
      <c r="AJ648" s="4"/>
      <c r="AK648" s="4"/>
      <c r="AL648" s="4"/>
      <c r="AM648" s="4"/>
      <c r="AN648" s="56"/>
      <c r="AO648" s="50"/>
      <c r="AP648" s="50"/>
      <c r="AQ648" s="50"/>
      <c r="AR648" s="4"/>
      <c r="AS648" s="4"/>
    </row>
    <row r="649" customFormat="false" ht="12.75" hidden="false" customHeight="true" outlineLevel="0" collapsed="false">
      <c r="A649" s="33"/>
      <c r="B649" s="34"/>
      <c r="C649" s="34"/>
      <c r="D649" s="35"/>
      <c r="E649" s="35"/>
      <c r="F649" s="35"/>
      <c r="G649" s="35"/>
      <c r="H649" s="35"/>
      <c r="I649" s="35"/>
      <c r="J649" s="36"/>
      <c r="K649" s="6"/>
      <c r="L649" s="5"/>
      <c r="M649" s="5"/>
      <c r="N649" s="37"/>
      <c r="O649" s="38"/>
      <c r="P649" s="39" t="n">
        <f aca="false">IFERROR(IF(OR(B649&amp;C649="PAU",B649&amp;C649="AIN"),VLOOKUP(B649&amp;C649&amp;G649,#REF!,8,0),VLOOKUP(B649&amp;G649,#REF!,8,0)),0)</f>
        <v>0</v>
      </c>
      <c r="Q649" s="39" t="n">
        <f aca="false">N649-P649</f>
        <v>0</v>
      </c>
      <c r="R649" s="40" t="str">
        <f aca="false">IF(Q649&gt;=0%,"AOP",IF(Q649&gt;=-2%,"GM",IF(Q649&gt;=-6%,"MD","VP")))</f>
        <v>AOP</v>
      </c>
      <c r="S649" s="41" t="n">
        <f aca="false">K649*M649*(N649-P649)</f>
        <v>0</v>
      </c>
      <c r="T649" s="42" t="e">
        <f aca="false">IF(I649="USD",S649,S649/#REF!)</f>
        <v>#VALUE!</v>
      </c>
      <c r="U649" s="5" t="e">
        <f aca="false">IF(I649="USD",M649,M649/#REF!)</f>
        <v>#VALUE!</v>
      </c>
      <c r="V649" s="4"/>
      <c r="W649" s="4"/>
      <c r="X649" s="4"/>
      <c r="Y649" s="4" t="str">
        <f aca="false">B649&amp;C649&amp;F649&amp;H649</f>
        <v/>
      </c>
      <c r="Z649" s="4" t="str">
        <f aca="false">IF(Y649='Input - Bookings'!Q1245,"OK","Check")</f>
        <v>OK</v>
      </c>
      <c r="AA649" s="4"/>
      <c r="AB649" s="50"/>
      <c r="AC649" s="50"/>
      <c r="AD649" s="4"/>
      <c r="AE649" s="4"/>
      <c r="AF649" s="4"/>
      <c r="AG649" s="54"/>
      <c r="AH649" s="54"/>
      <c r="AI649" s="4"/>
      <c r="AJ649" s="4"/>
      <c r="AK649" s="4"/>
      <c r="AL649" s="4"/>
      <c r="AM649" s="4"/>
      <c r="AN649" s="56"/>
      <c r="AO649" s="50"/>
      <c r="AP649" s="50"/>
      <c r="AQ649" s="50"/>
      <c r="AR649" s="4"/>
      <c r="AS649" s="4"/>
    </row>
    <row r="650" customFormat="false" ht="12.75" hidden="false" customHeight="true" outlineLevel="0" collapsed="false">
      <c r="A650" s="33"/>
      <c r="B650" s="34"/>
      <c r="C650" s="34"/>
      <c r="D650" s="35"/>
      <c r="E650" s="35"/>
      <c r="F650" s="35"/>
      <c r="G650" s="35"/>
      <c r="H650" s="35"/>
      <c r="I650" s="35"/>
      <c r="J650" s="36"/>
      <c r="K650" s="6"/>
      <c r="L650" s="5"/>
      <c r="M650" s="5"/>
      <c r="N650" s="37"/>
      <c r="O650" s="38"/>
      <c r="P650" s="39" t="n">
        <f aca="false">IFERROR(IF(OR(B650&amp;C650="PAU",B650&amp;C650="AIN"),VLOOKUP(B650&amp;C650&amp;G650,#REF!,8,0),VLOOKUP(B650&amp;G650,#REF!,8,0)),0)</f>
        <v>0</v>
      </c>
      <c r="Q650" s="39" t="n">
        <f aca="false">N650-P650</f>
        <v>0</v>
      </c>
      <c r="R650" s="40" t="str">
        <f aca="false">IF(Q650&gt;=0%,"AOP",IF(Q650&gt;=-2%,"GM",IF(Q650&gt;=-6%,"MD","VP")))</f>
        <v>AOP</v>
      </c>
      <c r="S650" s="41" t="n">
        <f aca="false">K650*M650*(N650-P650)</f>
        <v>0</v>
      </c>
      <c r="T650" s="42" t="e">
        <f aca="false">IF(I650="USD",S650,S650/#REF!)</f>
        <v>#VALUE!</v>
      </c>
      <c r="U650" s="5" t="e">
        <f aca="false">IF(I650="USD",M650,M650/#REF!)</f>
        <v>#VALUE!</v>
      </c>
      <c r="V650" s="4"/>
      <c r="W650" s="4"/>
      <c r="X650" s="4"/>
      <c r="Y650" s="4" t="str">
        <f aca="false">B650&amp;C650&amp;F650&amp;H650</f>
        <v/>
      </c>
      <c r="Z650" s="4" t="str">
        <f aca="false">IF(Y650='Input - Bookings'!Q1246,"OK","Check")</f>
        <v>OK</v>
      </c>
      <c r="AA650" s="4"/>
      <c r="AB650" s="50"/>
      <c r="AC650" s="50"/>
      <c r="AD650" s="4"/>
      <c r="AE650" s="4"/>
      <c r="AF650" s="4"/>
      <c r="AG650" s="54"/>
      <c r="AH650" s="54"/>
      <c r="AI650" s="4"/>
      <c r="AJ650" s="4"/>
      <c r="AK650" s="4"/>
      <c r="AL650" s="4"/>
      <c r="AM650" s="4"/>
      <c r="AN650" s="56"/>
      <c r="AO650" s="50"/>
      <c r="AP650" s="50"/>
      <c r="AQ650" s="50"/>
      <c r="AR650" s="4"/>
      <c r="AS650" s="4"/>
    </row>
    <row r="651" customFormat="false" ht="12.75" hidden="false" customHeight="true" outlineLevel="0" collapsed="false">
      <c r="A651" s="33"/>
      <c r="B651" s="34"/>
      <c r="C651" s="34"/>
      <c r="D651" s="35"/>
      <c r="E651" s="35"/>
      <c r="F651" s="35"/>
      <c r="G651" s="35"/>
      <c r="H651" s="35"/>
      <c r="I651" s="35"/>
      <c r="J651" s="36"/>
      <c r="K651" s="6"/>
      <c r="L651" s="5"/>
      <c r="M651" s="5"/>
      <c r="N651" s="37"/>
      <c r="O651" s="38"/>
      <c r="P651" s="39" t="n">
        <f aca="false">IFERROR(IF(OR(B651&amp;C651="PAU",B651&amp;C651="AIN"),VLOOKUP(B651&amp;C651&amp;G651,#REF!,8,0),VLOOKUP(B651&amp;G651,#REF!,8,0)),0)</f>
        <v>0</v>
      </c>
      <c r="Q651" s="39" t="n">
        <f aca="false">N651-P651</f>
        <v>0</v>
      </c>
      <c r="R651" s="40" t="str">
        <f aca="false">IF(Q651&gt;=0%,"AOP",IF(Q651&gt;=-2%,"GM",IF(Q651&gt;=-6%,"MD","VP")))</f>
        <v>AOP</v>
      </c>
      <c r="S651" s="41" t="n">
        <f aca="false">K651*M651*(N651-P651)</f>
        <v>0</v>
      </c>
      <c r="T651" s="42" t="e">
        <f aca="false">IF(I651="USD",S651,S651/#REF!)</f>
        <v>#VALUE!</v>
      </c>
      <c r="U651" s="5" t="e">
        <f aca="false">IF(I651="USD",M651,M651/#REF!)</f>
        <v>#VALUE!</v>
      </c>
      <c r="V651" s="4"/>
      <c r="W651" s="4"/>
      <c r="X651" s="4"/>
      <c r="Y651" s="4" t="str">
        <f aca="false">B651&amp;C651&amp;F651&amp;H651</f>
        <v/>
      </c>
      <c r="Z651" s="4" t="str">
        <f aca="false">IF(Y651='Input - Bookings'!Q1247,"OK","Check")</f>
        <v>OK</v>
      </c>
      <c r="AA651" s="4"/>
      <c r="AB651" s="50"/>
      <c r="AC651" s="50"/>
      <c r="AD651" s="4"/>
      <c r="AE651" s="4"/>
      <c r="AF651" s="4"/>
      <c r="AG651" s="54"/>
      <c r="AH651" s="54"/>
      <c r="AI651" s="4"/>
      <c r="AJ651" s="4"/>
      <c r="AK651" s="4"/>
      <c r="AL651" s="4"/>
      <c r="AM651" s="4"/>
      <c r="AN651" s="56"/>
      <c r="AO651" s="50"/>
      <c r="AP651" s="50"/>
      <c r="AQ651" s="50"/>
      <c r="AR651" s="4"/>
      <c r="AS651" s="4"/>
    </row>
    <row r="652" customFormat="false" ht="12.75" hidden="false" customHeight="true" outlineLevel="0" collapsed="false">
      <c r="A652" s="33"/>
      <c r="B652" s="34"/>
      <c r="C652" s="34"/>
      <c r="D652" s="35"/>
      <c r="E652" s="35"/>
      <c r="F652" s="35"/>
      <c r="G652" s="35"/>
      <c r="H652" s="35"/>
      <c r="I652" s="35"/>
      <c r="J652" s="36"/>
      <c r="K652" s="6"/>
      <c r="L652" s="5"/>
      <c r="M652" s="5"/>
      <c r="N652" s="37"/>
      <c r="O652" s="38"/>
      <c r="P652" s="39" t="n">
        <f aca="false">IFERROR(IF(OR(B652&amp;C652="PAU",B652&amp;C652="AIN"),VLOOKUP(B652&amp;C652&amp;G652,#REF!,8,0),VLOOKUP(B652&amp;G652,#REF!,8,0)),0)</f>
        <v>0</v>
      </c>
      <c r="Q652" s="39" t="n">
        <f aca="false">N652-P652</f>
        <v>0</v>
      </c>
      <c r="R652" s="40" t="str">
        <f aca="false">IF(Q652&gt;=0%,"AOP",IF(Q652&gt;=-2%,"GM",IF(Q652&gt;=-6%,"MD","VP")))</f>
        <v>AOP</v>
      </c>
      <c r="S652" s="41" t="n">
        <f aca="false">K652*M652*(N652-P652)</f>
        <v>0</v>
      </c>
      <c r="T652" s="42" t="e">
        <f aca="false">IF(I652="USD",S652,S652/#REF!)</f>
        <v>#VALUE!</v>
      </c>
      <c r="U652" s="5" t="e">
        <f aca="false">IF(I652="USD",M652,M652/#REF!)</f>
        <v>#VALUE!</v>
      </c>
      <c r="V652" s="4"/>
      <c r="W652" s="4"/>
      <c r="X652" s="4"/>
      <c r="Y652" s="4" t="str">
        <f aca="false">B652&amp;C652&amp;F652&amp;H652</f>
        <v/>
      </c>
      <c r="Z652" s="4" t="str">
        <f aca="false">IF(Y652='Input - Bookings'!Q1248,"OK","Check")</f>
        <v>OK</v>
      </c>
      <c r="AA652" s="4"/>
      <c r="AB652" s="50"/>
      <c r="AC652" s="50"/>
      <c r="AD652" s="4"/>
      <c r="AE652" s="4"/>
      <c r="AF652" s="4"/>
      <c r="AG652" s="54"/>
      <c r="AH652" s="54"/>
      <c r="AI652" s="4"/>
      <c r="AJ652" s="4"/>
      <c r="AK652" s="4"/>
      <c r="AL652" s="4"/>
      <c r="AM652" s="4"/>
      <c r="AN652" s="56"/>
      <c r="AO652" s="50"/>
      <c r="AP652" s="50"/>
      <c r="AQ652" s="50"/>
      <c r="AR652" s="4"/>
      <c r="AS652" s="4"/>
    </row>
    <row r="653" customFormat="false" ht="12.75" hidden="false" customHeight="true" outlineLevel="0" collapsed="false">
      <c r="A653" s="33"/>
      <c r="B653" s="34"/>
      <c r="C653" s="34"/>
      <c r="D653" s="35"/>
      <c r="E653" s="35"/>
      <c r="F653" s="35"/>
      <c r="G653" s="35"/>
      <c r="H653" s="35"/>
      <c r="I653" s="35"/>
      <c r="J653" s="36"/>
      <c r="K653" s="6"/>
      <c r="L653" s="5"/>
      <c r="M653" s="5"/>
      <c r="N653" s="37"/>
      <c r="O653" s="38"/>
      <c r="P653" s="39" t="n">
        <f aca="false">IFERROR(IF(OR(B653&amp;C653="PAU",B653&amp;C653="AIN"),VLOOKUP(B653&amp;C653&amp;G653,#REF!,8,0),VLOOKUP(B653&amp;G653,#REF!,8,0)),0)</f>
        <v>0</v>
      </c>
      <c r="Q653" s="39" t="n">
        <f aca="false">N653-P653</f>
        <v>0</v>
      </c>
      <c r="R653" s="40" t="str">
        <f aca="false">IF(Q653&gt;=0%,"AOP",IF(Q653&gt;=-2%,"GM",IF(Q653&gt;=-6%,"MD","VP")))</f>
        <v>AOP</v>
      </c>
      <c r="S653" s="41" t="n">
        <f aca="false">K653*M653*(N653-P653)</f>
        <v>0</v>
      </c>
      <c r="T653" s="42" t="e">
        <f aca="false">IF(I653="USD",S653,S653/#REF!)</f>
        <v>#VALUE!</v>
      </c>
      <c r="U653" s="5" t="e">
        <f aca="false">IF(I653="USD",M653,M653/#REF!)</f>
        <v>#VALUE!</v>
      </c>
      <c r="V653" s="4"/>
      <c r="W653" s="4"/>
      <c r="X653" s="4"/>
      <c r="Y653" s="4" t="str">
        <f aca="false">B653&amp;C653&amp;F653&amp;H653</f>
        <v/>
      </c>
      <c r="Z653" s="4" t="str">
        <f aca="false">IF(Y653='Input - Bookings'!Q1249,"OK","Check")</f>
        <v>OK</v>
      </c>
      <c r="AA653" s="4"/>
      <c r="AB653" s="50"/>
      <c r="AC653" s="50"/>
      <c r="AD653" s="4"/>
      <c r="AE653" s="4"/>
      <c r="AF653" s="4"/>
      <c r="AG653" s="54"/>
      <c r="AH653" s="54"/>
      <c r="AI653" s="4"/>
      <c r="AJ653" s="4"/>
      <c r="AK653" s="4"/>
      <c r="AL653" s="4"/>
      <c r="AM653" s="4"/>
      <c r="AN653" s="56"/>
      <c r="AO653" s="50"/>
      <c r="AP653" s="50"/>
      <c r="AQ653" s="50"/>
      <c r="AR653" s="4"/>
      <c r="AS653" s="4"/>
    </row>
    <row r="654" customFormat="false" ht="12.75" hidden="false" customHeight="true" outlineLevel="0" collapsed="false">
      <c r="A654" s="33"/>
      <c r="B654" s="34"/>
      <c r="C654" s="34"/>
      <c r="D654" s="35"/>
      <c r="E654" s="35"/>
      <c r="F654" s="35"/>
      <c r="G654" s="35"/>
      <c r="H654" s="35"/>
      <c r="I654" s="35"/>
      <c r="J654" s="36"/>
      <c r="K654" s="6"/>
      <c r="L654" s="5"/>
      <c r="M654" s="5"/>
      <c r="N654" s="37"/>
      <c r="O654" s="38"/>
      <c r="P654" s="39" t="n">
        <f aca="false">IFERROR(IF(OR(B654&amp;C654="PAU",B654&amp;C654="AIN"),VLOOKUP(B654&amp;C654&amp;G654,#REF!,8,0),VLOOKUP(B654&amp;G654,#REF!,8,0)),0)</f>
        <v>0</v>
      </c>
      <c r="Q654" s="39" t="n">
        <f aca="false">N654-P654</f>
        <v>0</v>
      </c>
      <c r="R654" s="40" t="str">
        <f aca="false">IF(Q654&gt;=0%,"AOP",IF(Q654&gt;=-2%,"GM",IF(Q654&gt;=-6%,"MD","VP")))</f>
        <v>AOP</v>
      </c>
      <c r="S654" s="41" t="n">
        <f aca="false">K654*M654*(N654-P654)</f>
        <v>0</v>
      </c>
      <c r="T654" s="42" t="e">
        <f aca="false">IF(I654="USD",S654,S654/#REF!)</f>
        <v>#VALUE!</v>
      </c>
      <c r="U654" s="5" t="e">
        <f aca="false">IF(I654="USD",M654,M654/#REF!)</f>
        <v>#VALUE!</v>
      </c>
      <c r="V654" s="4"/>
      <c r="W654" s="4"/>
      <c r="X654" s="4"/>
      <c r="Y654" s="4" t="str">
        <f aca="false">B654&amp;C654&amp;F654&amp;H654</f>
        <v/>
      </c>
      <c r="Z654" s="4" t="str">
        <f aca="false">IF(Y654='Input - Bookings'!Q1250,"OK","Check")</f>
        <v>OK</v>
      </c>
      <c r="AA654" s="4"/>
      <c r="AB654" s="50"/>
      <c r="AC654" s="50"/>
      <c r="AD654" s="4"/>
      <c r="AE654" s="4"/>
      <c r="AF654" s="4"/>
      <c r="AG654" s="54"/>
      <c r="AH654" s="54"/>
      <c r="AI654" s="4"/>
      <c r="AJ654" s="4"/>
      <c r="AK654" s="4"/>
      <c r="AL654" s="4"/>
      <c r="AM654" s="4"/>
      <c r="AN654" s="56"/>
      <c r="AO654" s="50"/>
      <c r="AP654" s="50"/>
      <c r="AQ654" s="50"/>
      <c r="AR654" s="4"/>
      <c r="AS654" s="4"/>
    </row>
    <row r="655" customFormat="false" ht="12.75" hidden="false" customHeight="true" outlineLevel="0" collapsed="false">
      <c r="A655" s="33"/>
      <c r="B655" s="34"/>
      <c r="C655" s="34"/>
      <c r="D655" s="35"/>
      <c r="E655" s="35"/>
      <c r="F655" s="35"/>
      <c r="G655" s="35"/>
      <c r="H655" s="35"/>
      <c r="I655" s="35"/>
      <c r="J655" s="36"/>
      <c r="K655" s="6"/>
      <c r="L655" s="5"/>
      <c r="M655" s="5"/>
      <c r="N655" s="37"/>
      <c r="O655" s="38"/>
      <c r="P655" s="39" t="n">
        <f aca="false">IFERROR(IF(OR(B655&amp;C655="PAU",B655&amp;C655="AIN"),VLOOKUP(B655&amp;C655&amp;G655,#REF!,8,0),VLOOKUP(B655&amp;G655,#REF!,8,0)),0)</f>
        <v>0</v>
      </c>
      <c r="Q655" s="39" t="n">
        <f aca="false">N655-P655</f>
        <v>0</v>
      </c>
      <c r="R655" s="40" t="str">
        <f aca="false">IF(Q655&gt;=0%,"AOP",IF(Q655&gt;=-2%,"GM",IF(Q655&gt;=-6%,"MD","VP")))</f>
        <v>AOP</v>
      </c>
      <c r="S655" s="41" t="n">
        <f aca="false">K655*M655*(N655-P655)</f>
        <v>0</v>
      </c>
      <c r="T655" s="42" t="e">
        <f aca="false">IF(I655="USD",S655,S655/#REF!)</f>
        <v>#VALUE!</v>
      </c>
      <c r="U655" s="5" t="e">
        <f aca="false">IF(I655="USD",M655,M655/#REF!)</f>
        <v>#VALUE!</v>
      </c>
      <c r="V655" s="4"/>
      <c r="W655" s="4"/>
      <c r="X655" s="4"/>
      <c r="Y655" s="4" t="str">
        <f aca="false">B655&amp;C655&amp;F655&amp;H655</f>
        <v/>
      </c>
      <c r="Z655" s="4" t="str">
        <f aca="false">IF(Y655='Input - Bookings'!Q1251,"OK","Check")</f>
        <v>OK</v>
      </c>
      <c r="AA655" s="4"/>
      <c r="AB655" s="50"/>
      <c r="AC655" s="50"/>
      <c r="AD655" s="4"/>
      <c r="AE655" s="4"/>
      <c r="AF655" s="4"/>
      <c r="AG655" s="54"/>
      <c r="AH655" s="54"/>
      <c r="AI655" s="4"/>
      <c r="AJ655" s="4"/>
      <c r="AK655" s="4"/>
      <c r="AL655" s="4"/>
      <c r="AM655" s="4"/>
      <c r="AN655" s="56"/>
      <c r="AO655" s="50"/>
      <c r="AP655" s="50"/>
      <c r="AQ655" s="50"/>
      <c r="AR655" s="4"/>
      <c r="AS655" s="4"/>
    </row>
    <row r="656" customFormat="false" ht="12.75" hidden="false" customHeight="true" outlineLevel="0" collapsed="false">
      <c r="A656" s="33"/>
      <c r="B656" s="34"/>
      <c r="C656" s="34"/>
      <c r="D656" s="35"/>
      <c r="E656" s="35"/>
      <c r="F656" s="35"/>
      <c r="G656" s="35"/>
      <c r="H656" s="35"/>
      <c r="I656" s="35"/>
      <c r="J656" s="36"/>
      <c r="K656" s="6"/>
      <c r="L656" s="5"/>
      <c r="M656" s="5"/>
      <c r="N656" s="37"/>
      <c r="O656" s="38"/>
      <c r="P656" s="39" t="n">
        <f aca="false">IFERROR(IF(OR(B656&amp;C656="PAU",B656&amp;C656="AIN"),VLOOKUP(B656&amp;C656&amp;G656,#REF!,8,0),VLOOKUP(B656&amp;G656,#REF!,8,0)),0)</f>
        <v>0</v>
      </c>
      <c r="Q656" s="39" t="n">
        <f aca="false">N656-P656</f>
        <v>0</v>
      </c>
      <c r="R656" s="40" t="str">
        <f aca="false">IF(Q656&gt;=0%,"AOP",IF(Q656&gt;=-2%,"GM",IF(Q656&gt;=-6%,"MD","VP")))</f>
        <v>AOP</v>
      </c>
      <c r="S656" s="41" t="n">
        <f aca="false">K656*M656*(N656-P656)</f>
        <v>0</v>
      </c>
      <c r="T656" s="42" t="e">
        <f aca="false">IF(I656="USD",S656,S656/#REF!)</f>
        <v>#VALUE!</v>
      </c>
      <c r="U656" s="5" t="e">
        <f aca="false">IF(I656="USD",M656,M656/#REF!)</f>
        <v>#VALUE!</v>
      </c>
      <c r="V656" s="4"/>
      <c r="W656" s="4"/>
      <c r="X656" s="4"/>
      <c r="Y656" s="4" t="str">
        <f aca="false">B656&amp;C656&amp;F656&amp;H656</f>
        <v/>
      </c>
      <c r="Z656" s="4" t="str">
        <f aca="false">IF(Y656='Input - Bookings'!Q1252,"OK","Check")</f>
        <v>OK</v>
      </c>
      <c r="AA656" s="4"/>
      <c r="AB656" s="50"/>
      <c r="AC656" s="50"/>
      <c r="AD656" s="4"/>
      <c r="AE656" s="4"/>
      <c r="AF656" s="4"/>
      <c r="AG656" s="54"/>
      <c r="AH656" s="54"/>
      <c r="AI656" s="4"/>
      <c r="AJ656" s="4"/>
      <c r="AK656" s="4"/>
      <c r="AL656" s="4"/>
      <c r="AM656" s="4"/>
      <c r="AN656" s="56"/>
      <c r="AO656" s="50"/>
      <c r="AP656" s="50"/>
      <c r="AQ656" s="50"/>
      <c r="AR656" s="4"/>
      <c r="AS656" s="4"/>
    </row>
    <row r="657" customFormat="false" ht="12.75" hidden="false" customHeight="true" outlineLevel="0" collapsed="false">
      <c r="A657" s="33"/>
      <c r="B657" s="34"/>
      <c r="C657" s="34"/>
      <c r="D657" s="35"/>
      <c r="E657" s="35"/>
      <c r="F657" s="35"/>
      <c r="G657" s="35"/>
      <c r="H657" s="35"/>
      <c r="I657" s="35"/>
      <c r="J657" s="36"/>
      <c r="K657" s="6"/>
      <c r="L657" s="5"/>
      <c r="M657" s="5"/>
      <c r="N657" s="37"/>
      <c r="O657" s="38"/>
      <c r="P657" s="39" t="n">
        <f aca="false">IFERROR(IF(OR(B657&amp;C657="PAU",B657&amp;C657="AIN"),VLOOKUP(B657&amp;C657&amp;G657,#REF!,8,0),VLOOKUP(B657&amp;G657,#REF!,8,0)),0)</f>
        <v>0</v>
      </c>
      <c r="Q657" s="39" t="n">
        <f aca="false">N657-P657</f>
        <v>0</v>
      </c>
      <c r="R657" s="40" t="str">
        <f aca="false">IF(Q657&gt;=0%,"AOP",IF(Q657&gt;=-2%,"GM",IF(Q657&gt;=-6%,"MD","VP")))</f>
        <v>AOP</v>
      </c>
      <c r="S657" s="41" t="n">
        <f aca="false">K657*M657*(N657-P657)</f>
        <v>0</v>
      </c>
      <c r="T657" s="42" t="e">
        <f aca="false">IF(I657="USD",S657,S657/#REF!)</f>
        <v>#VALUE!</v>
      </c>
      <c r="U657" s="5" t="e">
        <f aca="false">IF(I657="USD",M657,M657/#REF!)</f>
        <v>#VALUE!</v>
      </c>
      <c r="V657" s="4"/>
      <c r="W657" s="4"/>
      <c r="X657" s="4"/>
      <c r="Y657" s="4" t="str">
        <f aca="false">B657&amp;C657&amp;F657&amp;H657</f>
        <v/>
      </c>
      <c r="Z657" s="4" t="str">
        <f aca="false">IF(Y657='Input - Bookings'!Q1253,"OK","Check")</f>
        <v>OK</v>
      </c>
      <c r="AA657" s="4"/>
      <c r="AB657" s="50"/>
      <c r="AC657" s="50"/>
      <c r="AD657" s="4"/>
      <c r="AE657" s="4"/>
      <c r="AF657" s="4"/>
      <c r="AG657" s="54"/>
      <c r="AH657" s="54"/>
      <c r="AI657" s="4"/>
      <c r="AJ657" s="4"/>
      <c r="AK657" s="4"/>
      <c r="AL657" s="4"/>
      <c r="AM657" s="4"/>
      <c r="AN657" s="56"/>
      <c r="AO657" s="50"/>
      <c r="AP657" s="50"/>
      <c r="AQ657" s="50"/>
      <c r="AR657" s="4"/>
      <c r="AS657" s="4"/>
    </row>
    <row r="658" customFormat="false" ht="12.75" hidden="false" customHeight="true" outlineLevel="0" collapsed="false">
      <c r="A658" s="33"/>
      <c r="B658" s="34"/>
      <c r="C658" s="34"/>
      <c r="D658" s="35"/>
      <c r="E658" s="35"/>
      <c r="F658" s="35"/>
      <c r="G658" s="35"/>
      <c r="H658" s="35"/>
      <c r="I658" s="35"/>
      <c r="J658" s="36"/>
      <c r="K658" s="6"/>
      <c r="L658" s="5"/>
      <c r="M658" s="5"/>
      <c r="N658" s="37"/>
      <c r="O658" s="38"/>
      <c r="P658" s="39" t="n">
        <f aca="false">IFERROR(IF(OR(B658&amp;C658="PAU",B658&amp;C658="AIN"),VLOOKUP(B658&amp;C658&amp;G658,#REF!,8,0),VLOOKUP(B658&amp;G658,#REF!,8,0)),0)</f>
        <v>0</v>
      </c>
      <c r="Q658" s="39" t="n">
        <f aca="false">N658-P658</f>
        <v>0</v>
      </c>
      <c r="R658" s="40" t="str">
        <f aca="false">IF(Q658&gt;=0%,"AOP",IF(Q658&gt;=-2%,"GM",IF(Q658&gt;=-6%,"MD","VP")))</f>
        <v>AOP</v>
      </c>
      <c r="S658" s="41" t="n">
        <f aca="false">K658*M658*(N658-P658)</f>
        <v>0</v>
      </c>
      <c r="T658" s="42" t="e">
        <f aca="false">IF(I658="USD",S658,S658/#REF!)</f>
        <v>#VALUE!</v>
      </c>
      <c r="U658" s="5" t="e">
        <f aca="false">IF(I658="USD",M658,M658/#REF!)</f>
        <v>#VALUE!</v>
      </c>
      <c r="V658" s="4"/>
      <c r="W658" s="4"/>
      <c r="X658" s="4"/>
      <c r="Y658" s="4" t="str">
        <f aca="false">B658&amp;C658&amp;F658&amp;H658</f>
        <v/>
      </c>
      <c r="Z658" s="4" t="str">
        <f aca="false">IF(Y658='Input - Bookings'!Q1254,"OK","Check")</f>
        <v>OK</v>
      </c>
      <c r="AA658" s="4"/>
      <c r="AB658" s="50"/>
      <c r="AC658" s="50"/>
      <c r="AD658" s="4"/>
      <c r="AE658" s="4"/>
      <c r="AF658" s="4"/>
      <c r="AG658" s="54"/>
      <c r="AH658" s="54"/>
      <c r="AI658" s="4"/>
      <c r="AJ658" s="4"/>
      <c r="AK658" s="4"/>
      <c r="AL658" s="4"/>
      <c r="AM658" s="4"/>
      <c r="AN658" s="56"/>
      <c r="AO658" s="50"/>
      <c r="AP658" s="50"/>
      <c r="AQ658" s="50"/>
      <c r="AR658" s="4"/>
      <c r="AS658" s="4"/>
    </row>
    <row r="659" customFormat="false" ht="12.75" hidden="false" customHeight="true" outlineLevel="0" collapsed="false">
      <c r="A659" s="33"/>
      <c r="B659" s="34"/>
      <c r="C659" s="34"/>
      <c r="D659" s="35"/>
      <c r="E659" s="35"/>
      <c r="F659" s="35"/>
      <c r="G659" s="35"/>
      <c r="H659" s="35"/>
      <c r="I659" s="35"/>
      <c r="J659" s="36"/>
      <c r="K659" s="6"/>
      <c r="L659" s="5"/>
      <c r="M659" s="5"/>
      <c r="N659" s="37"/>
      <c r="O659" s="38"/>
      <c r="P659" s="39" t="n">
        <f aca="false">IFERROR(IF(OR(B659&amp;C659="PAU",B659&amp;C659="AIN"),VLOOKUP(B659&amp;C659&amp;G659,#REF!,8,0),VLOOKUP(B659&amp;G659,#REF!,8,0)),0)</f>
        <v>0</v>
      </c>
      <c r="Q659" s="39" t="n">
        <f aca="false">N659-P659</f>
        <v>0</v>
      </c>
      <c r="R659" s="40" t="str">
        <f aca="false">IF(Q659&gt;=0%,"AOP",IF(Q659&gt;=-2%,"GM",IF(Q659&gt;=-6%,"MD","VP")))</f>
        <v>AOP</v>
      </c>
      <c r="S659" s="41" t="n">
        <f aca="false">K659*M659*(N659-P659)</f>
        <v>0</v>
      </c>
      <c r="T659" s="42" t="e">
        <f aca="false">IF(I659="USD",S659,S659/#REF!)</f>
        <v>#VALUE!</v>
      </c>
      <c r="U659" s="5" t="e">
        <f aca="false">IF(I659="USD",M659,M659/#REF!)</f>
        <v>#VALUE!</v>
      </c>
      <c r="V659" s="4"/>
      <c r="W659" s="4"/>
      <c r="X659" s="4"/>
      <c r="Y659" s="4" t="str">
        <f aca="false">B659&amp;C659&amp;F659&amp;H659</f>
        <v/>
      </c>
      <c r="Z659" s="4" t="str">
        <f aca="false">IF(Y659='Input - Bookings'!Q1255,"OK","Check")</f>
        <v>OK</v>
      </c>
      <c r="AA659" s="4"/>
      <c r="AB659" s="50"/>
      <c r="AC659" s="50"/>
      <c r="AD659" s="4"/>
      <c r="AE659" s="4"/>
      <c r="AF659" s="4"/>
      <c r="AG659" s="54"/>
      <c r="AH659" s="54"/>
      <c r="AI659" s="4"/>
      <c r="AJ659" s="4"/>
      <c r="AK659" s="4"/>
      <c r="AL659" s="4"/>
      <c r="AM659" s="4"/>
      <c r="AN659" s="56"/>
      <c r="AO659" s="50"/>
      <c r="AP659" s="50"/>
      <c r="AQ659" s="50"/>
      <c r="AR659" s="4"/>
      <c r="AS659" s="4"/>
    </row>
    <row r="660" customFormat="false" ht="12.75" hidden="false" customHeight="true" outlineLevel="0" collapsed="false">
      <c r="A660" s="33"/>
      <c r="B660" s="34"/>
      <c r="C660" s="34"/>
      <c r="D660" s="35"/>
      <c r="E660" s="35"/>
      <c r="F660" s="35"/>
      <c r="G660" s="35"/>
      <c r="H660" s="35"/>
      <c r="I660" s="35"/>
      <c r="J660" s="36"/>
      <c r="K660" s="6"/>
      <c r="L660" s="5"/>
      <c r="M660" s="5"/>
      <c r="N660" s="37"/>
      <c r="O660" s="38"/>
      <c r="P660" s="39" t="n">
        <f aca="false">IFERROR(IF(OR(B660&amp;C660="PAU",B660&amp;C660="AIN"),VLOOKUP(B660&amp;C660&amp;G660,#REF!,8,0),VLOOKUP(B660&amp;G660,#REF!,8,0)),0)</f>
        <v>0</v>
      </c>
      <c r="Q660" s="39" t="n">
        <f aca="false">N660-P660</f>
        <v>0</v>
      </c>
      <c r="R660" s="40" t="str">
        <f aca="false">IF(Q660&gt;=0%,"AOP",IF(Q660&gt;=-2%,"GM",IF(Q660&gt;=-6%,"MD","VP")))</f>
        <v>AOP</v>
      </c>
      <c r="S660" s="41" t="n">
        <f aca="false">K660*M660*(N660-P660)</f>
        <v>0</v>
      </c>
      <c r="T660" s="42" t="e">
        <f aca="false">IF(I660="USD",S660,S660/#REF!)</f>
        <v>#VALUE!</v>
      </c>
      <c r="U660" s="5" t="e">
        <f aca="false">IF(I660="USD",M660,M660/#REF!)</f>
        <v>#VALUE!</v>
      </c>
      <c r="V660" s="4"/>
      <c r="W660" s="4"/>
      <c r="X660" s="4"/>
      <c r="Y660" s="4" t="str">
        <f aca="false">B660&amp;C660&amp;F660&amp;H660</f>
        <v/>
      </c>
      <c r="Z660" s="4" t="str">
        <f aca="false">IF(Y660='Input - Bookings'!Q1256,"OK","Check")</f>
        <v>OK</v>
      </c>
      <c r="AA660" s="4"/>
      <c r="AB660" s="50"/>
      <c r="AC660" s="50"/>
      <c r="AD660" s="4"/>
      <c r="AE660" s="4"/>
      <c r="AF660" s="4"/>
      <c r="AG660" s="54"/>
      <c r="AH660" s="54"/>
      <c r="AI660" s="4"/>
      <c r="AJ660" s="4"/>
      <c r="AK660" s="4"/>
      <c r="AL660" s="4"/>
      <c r="AM660" s="4"/>
      <c r="AN660" s="56"/>
      <c r="AO660" s="50"/>
      <c r="AP660" s="50"/>
      <c r="AQ660" s="50"/>
      <c r="AR660" s="4"/>
      <c r="AS660" s="4"/>
    </row>
    <row r="661" customFormat="false" ht="12.75" hidden="false" customHeight="true" outlineLevel="0" collapsed="false">
      <c r="A661" s="33"/>
      <c r="B661" s="34"/>
      <c r="C661" s="34"/>
      <c r="D661" s="35"/>
      <c r="E661" s="35"/>
      <c r="F661" s="35"/>
      <c r="G661" s="35"/>
      <c r="H661" s="35"/>
      <c r="I661" s="35"/>
      <c r="J661" s="36"/>
      <c r="K661" s="6"/>
      <c r="L661" s="5"/>
      <c r="M661" s="5"/>
      <c r="N661" s="37"/>
      <c r="O661" s="38"/>
      <c r="P661" s="39" t="n">
        <f aca="false">IFERROR(IF(OR(B661&amp;C661="PAU",B661&amp;C661="AIN"),VLOOKUP(B661&amp;C661&amp;G661,#REF!,8,0),VLOOKUP(B661&amp;G661,#REF!,8,0)),0)</f>
        <v>0</v>
      </c>
      <c r="Q661" s="39" t="n">
        <f aca="false">N661-P661</f>
        <v>0</v>
      </c>
      <c r="R661" s="40" t="str">
        <f aca="false">IF(Q661&gt;=0%,"AOP",IF(Q661&gt;=-2%,"GM",IF(Q661&gt;=-6%,"MD","VP")))</f>
        <v>AOP</v>
      </c>
      <c r="S661" s="41" t="n">
        <f aca="false">K661*M661*(N661-P661)</f>
        <v>0</v>
      </c>
      <c r="T661" s="42" t="e">
        <f aca="false">IF(I661="USD",S661,S661/#REF!)</f>
        <v>#VALUE!</v>
      </c>
      <c r="U661" s="5" t="e">
        <f aca="false">IF(I661="USD",M661,M661/#REF!)</f>
        <v>#VALUE!</v>
      </c>
      <c r="V661" s="4"/>
      <c r="W661" s="4"/>
      <c r="X661" s="4"/>
      <c r="Y661" s="4" t="str">
        <f aca="false">B661&amp;C661&amp;F661&amp;H661</f>
        <v/>
      </c>
      <c r="Z661" s="4" t="str">
        <f aca="false">IF(Y661='Input - Bookings'!Q1257,"OK","Check")</f>
        <v>OK</v>
      </c>
      <c r="AA661" s="4"/>
      <c r="AB661" s="50"/>
      <c r="AC661" s="50"/>
      <c r="AD661" s="4"/>
      <c r="AE661" s="4"/>
      <c r="AF661" s="4"/>
      <c r="AG661" s="54"/>
      <c r="AH661" s="54"/>
      <c r="AI661" s="4"/>
      <c r="AJ661" s="4"/>
      <c r="AK661" s="4"/>
      <c r="AL661" s="4"/>
      <c r="AM661" s="4"/>
      <c r="AN661" s="56"/>
      <c r="AO661" s="50"/>
      <c r="AP661" s="50"/>
      <c r="AQ661" s="50"/>
      <c r="AR661" s="4"/>
      <c r="AS661" s="4"/>
    </row>
    <row r="662" customFormat="false" ht="12.75" hidden="false" customHeight="true" outlineLevel="0" collapsed="false">
      <c r="A662" s="33"/>
      <c r="B662" s="34"/>
      <c r="C662" s="34"/>
      <c r="D662" s="35"/>
      <c r="E662" s="35"/>
      <c r="F662" s="35"/>
      <c r="G662" s="35"/>
      <c r="H662" s="35"/>
      <c r="I662" s="35"/>
      <c r="J662" s="36"/>
      <c r="K662" s="6"/>
      <c r="L662" s="5"/>
      <c r="M662" s="5"/>
      <c r="N662" s="37"/>
      <c r="O662" s="38"/>
      <c r="P662" s="39" t="n">
        <f aca="false">IFERROR(IF(OR(B662&amp;C662="PAU",B662&amp;C662="AIN"),VLOOKUP(B662&amp;C662&amp;G662,#REF!,8,0),VLOOKUP(B662&amp;G662,#REF!,8,0)),0)</f>
        <v>0</v>
      </c>
      <c r="Q662" s="39" t="n">
        <f aca="false">N662-P662</f>
        <v>0</v>
      </c>
      <c r="R662" s="40" t="str">
        <f aca="false">IF(Q662&gt;=0%,"AOP",IF(Q662&gt;=-2%,"GM",IF(Q662&gt;=-6%,"MD","VP")))</f>
        <v>AOP</v>
      </c>
      <c r="S662" s="41" t="n">
        <f aca="false">K662*M662*(N662-P662)</f>
        <v>0</v>
      </c>
      <c r="T662" s="42" t="e">
        <f aca="false">IF(I662="USD",S662,S662/#REF!)</f>
        <v>#VALUE!</v>
      </c>
      <c r="U662" s="5" t="e">
        <f aca="false">IF(I662="USD",M662,M662/#REF!)</f>
        <v>#VALUE!</v>
      </c>
      <c r="V662" s="4"/>
      <c r="W662" s="4"/>
      <c r="X662" s="4"/>
      <c r="Y662" s="4" t="str">
        <f aca="false">B662&amp;C662&amp;F662&amp;H662</f>
        <v/>
      </c>
      <c r="Z662" s="4" t="str">
        <f aca="false">IF(Y662='Input - Bookings'!Q1258,"OK","Check")</f>
        <v>OK</v>
      </c>
      <c r="AA662" s="4"/>
      <c r="AB662" s="50"/>
      <c r="AC662" s="50"/>
      <c r="AD662" s="4"/>
      <c r="AE662" s="4"/>
      <c r="AF662" s="4"/>
      <c r="AG662" s="54"/>
      <c r="AH662" s="54"/>
      <c r="AI662" s="4"/>
      <c r="AJ662" s="4"/>
      <c r="AK662" s="4"/>
      <c r="AL662" s="4"/>
      <c r="AM662" s="4"/>
      <c r="AN662" s="56"/>
      <c r="AO662" s="50"/>
      <c r="AP662" s="50"/>
      <c r="AQ662" s="50"/>
      <c r="AR662" s="4"/>
      <c r="AS662" s="4"/>
    </row>
    <row r="663" customFormat="false" ht="12.75" hidden="false" customHeight="true" outlineLevel="0" collapsed="false">
      <c r="A663" s="33"/>
      <c r="B663" s="34"/>
      <c r="C663" s="34"/>
      <c r="D663" s="35"/>
      <c r="E663" s="35"/>
      <c r="F663" s="35"/>
      <c r="G663" s="35"/>
      <c r="H663" s="35"/>
      <c r="I663" s="35"/>
      <c r="J663" s="36"/>
      <c r="K663" s="6"/>
      <c r="L663" s="5"/>
      <c r="M663" s="5"/>
      <c r="N663" s="37"/>
      <c r="O663" s="38"/>
      <c r="P663" s="39" t="n">
        <f aca="false">IFERROR(IF(OR(B663&amp;C663="PAU",B663&amp;C663="AIN"),VLOOKUP(B663&amp;C663&amp;G663,#REF!,8,0),VLOOKUP(B663&amp;G663,#REF!,8,0)),0)</f>
        <v>0</v>
      </c>
      <c r="Q663" s="39" t="n">
        <f aca="false">N663-P663</f>
        <v>0</v>
      </c>
      <c r="R663" s="40" t="str">
        <f aca="false">IF(Q663&gt;=0%,"AOP",IF(Q663&gt;=-2%,"GM",IF(Q663&gt;=-6%,"MD","VP")))</f>
        <v>AOP</v>
      </c>
      <c r="S663" s="41" t="n">
        <f aca="false">K663*M663*(N663-P663)</f>
        <v>0</v>
      </c>
      <c r="T663" s="42" t="e">
        <f aca="false">IF(I663="USD",S663,S663/#REF!)</f>
        <v>#VALUE!</v>
      </c>
      <c r="U663" s="5" t="e">
        <f aca="false">IF(I663="USD",M663,M663/#REF!)</f>
        <v>#VALUE!</v>
      </c>
      <c r="V663" s="4"/>
      <c r="W663" s="4"/>
      <c r="X663" s="4"/>
      <c r="Y663" s="4" t="str">
        <f aca="false">B663&amp;C663&amp;F663&amp;H663</f>
        <v/>
      </c>
      <c r="Z663" s="4" t="str">
        <f aca="false">IF(Y663='Input - Bookings'!Q1259,"OK","Check")</f>
        <v>OK</v>
      </c>
      <c r="AA663" s="4"/>
      <c r="AB663" s="50"/>
      <c r="AC663" s="50"/>
      <c r="AD663" s="4"/>
      <c r="AE663" s="4"/>
      <c r="AF663" s="4"/>
      <c r="AG663" s="54"/>
      <c r="AH663" s="54"/>
      <c r="AI663" s="4"/>
      <c r="AJ663" s="4"/>
      <c r="AK663" s="4"/>
      <c r="AL663" s="4"/>
      <c r="AM663" s="4"/>
      <c r="AN663" s="56"/>
      <c r="AO663" s="50"/>
      <c r="AP663" s="50"/>
      <c r="AQ663" s="50"/>
      <c r="AR663" s="4"/>
      <c r="AS663" s="4"/>
    </row>
    <row r="664" customFormat="false" ht="12.75" hidden="false" customHeight="true" outlineLevel="0" collapsed="false">
      <c r="A664" s="33"/>
      <c r="B664" s="34"/>
      <c r="C664" s="34"/>
      <c r="D664" s="35"/>
      <c r="E664" s="35"/>
      <c r="F664" s="35"/>
      <c r="G664" s="35"/>
      <c r="H664" s="35"/>
      <c r="I664" s="35"/>
      <c r="J664" s="36"/>
      <c r="K664" s="6"/>
      <c r="L664" s="5"/>
      <c r="M664" s="5"/>
      <c r="N664" s="37"/>
      <c r="O664" s="38"/>
      <c r="P664" s="39" t="n">
        <f aca="false">IFERROR(IF(OR(B664&amp;C664="PAU",B664&amp;C664="AIN"),VLOOKUP(B664&amp;C664&amp;G664,#REF!,8,0),VLOOKUP(B664&amp;G664,#REF!,8,0)),0)</f>
        <v>0</v>
      </c>
      <c r="Q664" s="39" t="n">
        <f aca="false">N664-P664</f>
        <v>0</v>
      </c>
      <c r="R664" s="40" t="str">
        <f aca="false">IF(Q664&gt;=0%,"AOP",IF(Q664&gt;=-2%,"GM",IF(Q664&gt;=-6%,"MD","VP")))</f>
        <v>AOP</v>
      </c>
      <c r="S664" s="41" t="n">
        <f aca="false">K664*M664*(N664-P664)</f>
        <v>0</v>
      </c>
      <c r="T664" s="42" t="e">
        <f aca="false">IF(I664="USD",S664,S664/#REF!)</f>
        <v>#VALUE!</v>
      </c>
      <c r="U664" s="5" t="e">
        <f aca="false">IF(I664="USD",M664,M664/#REF!)</f>
        <v>#VALUE!</v>
      </c>
      <c r="V664" s="4"/>
      <c r="W664" s="4"/>
      <c r="X664" s="4"/>
      <c r="Y664" s="4" t="str">
        <f aca="false">B664&amp;C664&amp;F664&amp;H664</f>
        <v/>
      </c>
      <c r="Z664" s="4" t="str">
        <f aca="false">IF(Y664='Input - Bookings'!Q1260,"OK","Check")</f>
        <v>OK</v>
      </c>
      <c r="AA664" s="4"/>
      <c r="AB664" s="50"/>
      <c r="AC664" s="50"/>
      <c r="AD664" s="4"/>
      <c r="AE664" s="4"/>
      <c r="AF664" s="4"/>
      <c r="AG664" s="54"/>
      <c r="AH664" s="54"/>
      <c r="AI664" s="4"/>
      <c r="AJ664" s="4"/>
      <c r="AK664" s="4"/>
      <c r="AL664" s="4"/>
      <c r="AM664" s="4"/>
      <c r="AN664" s="56"/>
      <c r="AO664" s="50"/>
      <c r="AP664" s="50"/>
      <c r="AQ664" s="50"/>
      <c r="AR664" s="4"/>
      <c r="AS664" s="4"/>
    </row>
    <row r="665" customFormat="false" ht="12.75" hidden="false" customHeight="true" outlineLevel="0" collapsed="false">
      <c r="A665" s="33"/>
      <c r="B665" s="34"/>
      <c r="C665" s="34"/>
      <c r="D665" s="35"/>
      <c r="E665" s="35"/>
      <c r="F665" s="35"/>
      <c r="G665" s="35"/>
      <c r="H665" s="35"/>
      <c r="I665" s="35"/>
      <c r="J665" s="36"/>
      <c r="K665" s="6"/>
      <c r="L665" s="5"/>
      <c r="M665" s="5"/>
      <c r="N665" s="37"/>
      <c r="O665" s="38"/>
      <c r="P665" s="39" t="n">
        <f aca="false">IFERROR(IF(OR(B665&amp;C665="PAU",B665&amp;C665="AIN"),VLOOKUP(B665&amp;C665&amp;G665,#REF!,8,0),VLOOKUP(B665&amp;G665,#REF!,8,0)),0)</f>
        <v>0</v>
      </c>
      <c r="Q665" s="39" t="n">
        <f aca="false">N665-P665</f>
        <v>0</v>
      </c>
      <c r="R665" s="40" t="str">
        <f aca="false">IF(Q665&gt;=0%,"AOP",IF(Q665&gt;=-2%,"GM",IF(Q665&gt;=-6%,"MD","VP")))</f>
        <v>AOP</v>
      </c>
      <c r="S665" s="41" t="n">
        <f aca="false">K665*M665*(N665-P665)</f>
        <v>0</v>
      </c>
      <c r="T665" s="42" t="e">
        <f aca="false">IF(I665="USD",S665,S665/#REF!)</f>
        <v>#VALUE!</v>
      </c>
      <c r="U665" s="5" t="e">
        <f aca="false">IF(I665="USD",M665,M665/#REF!)</f>
        <v>#VALUE!</v>
      </c>
      <c r="V665" s="4"/>
      <c r="W665" s="4"/>
      <c r="X665" s="4"/>
      <c r="Y665" s="4" t="str">
        <f aca="false">B665&amp;C665&amp;F665&amp;H665</f>
        <v/>
      </c>
      <c r="Z665" s="4" t="str">
        <f aca="false">IF(Y665='Input - Bookings'!Q1261,"OK","Check")</f>
        <v>OK</v>
      </c>
      <c r="AA665" s="4"/>
      <c r="AB665" s="50"/>
      <c r="AC665" s="50"/>
      <c r="AD665" s="4"/>
      <c r="AE665" s="4"/>
      <c r="AF665" s="4"/>
      <c r="AG665" s="54"/>
      <c r="AH665" s="54"/>
      <c r="AI665" s="4"/>
      <c r="AJ665" s="4"/>
      <c r="AK665" s="4"/>
      <c r="AL665" s="4"/>
      <c r="AM665" s="4"/>
      <c r="AN665" s="56"/>
      <c r="AO665" s="50"/>
      <c r="AP665" s="50"/>
      <c r="AQ665" s="50"/>
      <c r="AR665" s="4"/>
      <c r="AS665" s="4"/>
    </row>
    <row r="666" customFormat="false" ht="12.75" hidden="false" customHeight="true" outlineLevel="0" collapsed="false">
      <c r="A666" s="33"/>
      <c r="B666" s="34"/>
      <c r="C666" s="34"/>
      <c r="D666" s="35"/>
      <c r="E666" s="35"/>
      <c r="F666" s="35"/>
      <c r="G666" s="35"/>
      <c r="H666" s="35"/>
      <c r="I666" s="35"/>
      <c r="J666" s="36"/>
      <c r="K666" s="6"/>
      <c r="L666" s="5"/>
      <c r="M666" s="5"/>
      <c r="N666" s="37"/>
      <c r="O666" s="38"/>
      <c r="P666" s="39" t="n">
        <f aca="false">IFERROR(IF(OR(B666&amp;C666="PAU",B666&amp;C666="AIN"),VLOOKUP(B666&amp;C666&amp;G666,#REF!,8,0),VLOOKUP(B666&amp;G666,#REF!,8,0)),0)</f>
        <v>0</v>
      </c>
      <c r="Q666" s="39" t="n">
        <f aca="false">N666-P666</f>
        <v>0</v>
      </c>
      <c r="R666" s="40" t="str">
        <f aca="false">IF(Q666&gt;=0%,"AOP",IF(Q666&gt;=-2%,"GM",IF(Q666&gt;=-6%,"MD","VP")))</f>
        <v>AOP</v>
      </c>
      <c r="S666" s="41" t="n">
        <f aca="false">K666*M666*(N666-P666)</f>
        <v>0</v>
      </c>
      <c r="T666" s="42" t="e">
        <f aca="false">IF(I666="USD",S666,S666/#REF!)</f>
        <v>#VALUE!</v>
      </c>
      <c r="U666" s="5" t="e">
        <f aca="false">IF(I666="USD",M666,M666/#REF!)</f>
        <v>#VALUE!</v>
      </c>
      <c r="V666" s="4"/>
      <c r="W666" s="4"/>
      <c r="X666" s="4"/>
      <c r="Y666" s="4" t="str">
        <f aca="false">B666&amp;C666&amp;F666&amp;H666</f>
        <v/>
      </c>
      <c r="Z666" s="4" t="str">
        <f aca="false">IF(Y666='Input - Bookings'!Q1262,"OK","Check")</f>
        <v>OK</v>
      </c>
      <c r="AA666" s="4"/>
      <c r="AB666" s="50"/>
      <c r="AC666" s="50"/>
      <c r="AD666" s="4"/>
      <c r="AE666" s="4"/>
      <c r="AF666" s="4"/>
      <c r="AG666" s="54"/>
      <c r="AH666" s="54"/>
      <c r="AI666" s="4"/>
      <c r="AJ666" s="4"/>
      <c r="AK666" s="4"/>
      <c r="AL666" s="4"/>
      <c r="AM666" s="4"/>
      <c r="AN666" s="56"/>
      <c r="AO666" s="50"/>
      <c r="AP666" s="50"/>
      <c r="AQ666" s="50"/>
      <c r="AR666" s="4"/>
      <c r="AS666" s="4"/>
    </row>
    <row r="667" customFormat="false" ht="12.75" hidden="false" customHeight="true" outlineLevel="0" collapsed="false">
      <c r="A667" s="33"/>
      <c r="B667" s="34"/>
      <c r="C667" s="34"/>
      <c r="D667" s="35"/>
      <c r="E667" s="35"/>
      <c r="F667" s="35"/>
      <c r="G667" s="35"/>
      <c r="H667" s="35"/>
      <c r="I667" s="35"/>
      <c r="J667" s="36"/>
      <c r="K667" s="6"/>
      <c r="L667" s="5"/>
      <c r="M667" s="5"/>
      <c r="N667" s="37"/>
      <c r="O667" s="38"/>
      <c r="P667" s="39" t="n">
        <f aca="false">IFERROR(IF(OR(B667&amp;C667="PAU",B667&amp;C667="AIN"),VLOOKUP(B667&amp;C667&amp;G667,#REF!,8,0),VLOOKUP(B667&amp;G667,#REF!,8,0)),0)</f>
        <v>0</v>
      </c>
      <c r="Q667" s="39" t="n">
        <f aca="false">N667-P667</f>
        <v>0</v>
      </c>
      <c r="R667" s="40" t="str">
        <f aca="false">IF(Q667&gt;=0%,"AOP",IF(Q667&gt;=-2%,"GM",IF(Q667&gt;=-6%,"MD","VP")))</f>
        <v>AOP</v>
      </c>
      <c r="S667" s="41" t="n">
        <f aca="false">K667*M667*(N667-P667)</f>
        <v>0</v>
      </c>
      <c r="T667" s="42" t="e">
        <f aca="false">IF(I667="USD",S667,S667/#REF!)</f>
        <v>#VALUE!</v>
      </c>
      <c r="U667" s="5" t="e">
        <f aca="false">IF(I667="USD",M667,M667/#REF!)</f>
        <v>#VALUE!</v>
      </c>
      <c r="V667" s="4"/>
      <c r="W667" s="4"/>
      <c r="X667" s="4"/>
      <c r="Y667" s="4" t="str">
        <f aca="false">B667&amp;C667&amp;F667&amp;H667</f>
        <v/>
      </c>
      <c r="Z667" s="4" t="str">
        <f aca="false">IF(Y667='Input - Bookings'!Q1263,"OK","Check")</f>
        <v>OK</v>
      </c>
      <c r="AA667" s="4"/>
      <c r="AB667" s="50"/>
      <c r="AC667" s="50"/>
      <c r="AD667" s="4"/>
      <c r="AE667" s="4"/>
      <c r="AF667" s="4"/>
      <c r="AG667" s="54"/>
      <c r="AH667" s="54"/>
      <c r="AI667" s="4"/>
      <c r="AJ667" s="4"/>
      <c r="AK667" s="4"/>
      <c r="AL667" s="4"/>
      <c r="AM667" s="4"/>
      <c r="AN667" s="56"/>
      <c r="AO667" s="50"/>
      <c r="AP667" s="50"/>
      <c r="AQ667" s="50"/>
      <c r="AR667" s="4"/>
      <c r="AS667" s="4"/>
    </row>
    <row r="668" customFormat="false" ht="12.75" hidden="false" customHeight="true" outlineLevel="0" collapsed="false">
      <c r="A668" s="33"/>
      <c r="B668" s="34"/>
      <c r="C668" s="34"/>
      <c r="D668" s="35"/>
      <c r="E668" s="35"/>
      <c r="F668" s="35"/>
      <c r="G668" s="35"/>
      <c r="H668" s="35"/>
      <c r="I668" s="35"/>
      <c r="J668" s="36"/>
      <c r="K668" s="6"/>
      <c r="L668" s="5"/>
      <c r="M668" s="5"/>
      <c r="N668" s="37"/>
      <c r="O668" s="38"/>
      <c r="P668" s="39" t="n">
        <f aca="false">IFERROR(IF(OR(B668&amp;C668="PAU",B668&amp;C668="AIN"),VLOOKUP(B668&amp;C668&amp;G668,#REF!,8,0),VLOOKUP(B668&amp;G668,#REF!,8,0)),0)</f>
        <v>0</v>
      </c>
      <c r="Q668" s="39" t="n">
        <f aca="false">N668-P668</f>
        <v>0</v>
      </c>
      <c r="R668" s="40" t="str">
        <f aca="false">IF(Q668&gt;=0%,"AOP",IF(Q668&gt;=-2%,"GM",IF(Q668&gt;=-6%,"MD","VP")))</f>
        <v>AOP</v>
      </c>
      <c r="S668" s="41" t="n">
        <f aca="false">K668*M668*(N668-P668)</f>
        <v>0</v>
      </c>
      <c r="T668" s="42" t="e">
        <f aca="false">IF(I668="USD",S668,S668/#REF!)</f>
        <v>#VALUE!</v>
      </c>
      <c r="U668" s="5" t="e">
        <f aca="false">IF(I668="USD",M668,M668/#REF!)</f>
        <v>#VALUE!</v>
      </c>
      <c r="V668" s="4"/>
      <c r="W668" s="4"/>
      <c r="X668" s="4"/>
      <c r="Y668" s="4" t="str">
        <f aca="false">B668&amp;C668&amp;F668&amp;H668</f>
        <v/>
      </c>
      <c r="Z668" s="4" t="str">
        <f aca="false">IF(Y668='Input - Bookings'!Q1264,"OK","Check")</f>
        <v>OK</v>
      </c>
      <c r="AA668" s="4"/>
      <c r="AB668" s="50"/>
      <c r="AC668" s="50"/>
      <c r="AD668" s="4"/>
      <c r="AE668" s="4"/>
      <c r="AF668" s="4"/>
      <c r="AG668" s="54"/>
      <c r="AH668" s="54"/>
      <c r="AI668" s="4"/>
      <c r="AJ668" s="4"/>
      <c r="AK668" s="4"/>
      <c r="AL668" s="4"/>
      <c r="AM668" s="4"/>
      <c r="AN668" s="56"/>
      <c r="AO668" s="50"/>
      <c r="AP668" s="50"/>
      <c r="AQ668" s="50"/>
      <c r="AR668" s="4"/>
      <c r="AS668" s="4"/>
    </row>
    <row r="669" customFormat="false" ht="12.75" hidden="false" customHeight="true" outlineLevel="0" collapsed="false">
      <c r="A669" s="33"/>
      <c r="B669" s="34"/>
      <c r="C669" s="34"/>
      <c r="D669" s="35"/>
      <c r="E669" s="35"/>
      <c r="F669" s="35"/>
      <c r="G669" s="35"/>
      <c r="H669" s="35"/>
      <c r="I669" s="35"/>
      <c r="J669" s="36"/>
      <c r="K669" s="6"/>
      <c r="L669" s="5"/>
      <c r="M669" s="5"/>
      <c r="N669" s="37"/>
      <c r="O669" s="38"/>
      <c r="P669" s="39" t="n">
        <f aca="false">IFERROR(IF(OR(B669&amp;C669="PAU",B669&amp;C669="AIN"),VLOOKUP(B669&amp;C669&amp;G669,#REF!,8,0),VLOOKUP(B669&amp;G669,#REF!,8,0)),0)</f>
        <v>0</v>
      </c>
      <c r="Q669" s="39" t="n">
        <f aca="false">N669-P669</f>
        <v>0</v>
      </c>
      <c r="R669" s="40" t="str">
        <f aca="false">IF(Q669&gt;=0%,"AOP",IF(Q669&gt;=-2%,"GM",IF(Q669&gt;=-6%,"MD","VP")))</f>
        <v>AOP</v>
      </c>
      <c r="S669" s="41" t="n">
        <f aca="false">K669*M669*(N669-P669)</f>
        <v>0</v>
      </c>
      <c r="T669" s="42" t="e">
        <f aca="false">IF(I669="USD",S669,S669/#REF!)</f>
        <v>#VALUE!</v>
      </c>
      <c r="U669" s="5" t="e">
        <f aca="false">IF(I669="USD",M669,M669/#REF!)</f>
        <v>#VALUE!</v>
      </c>
      <c r="V669" s="4"/>
      <c r="W669" s="4"/>
      <c r="X669" s="4"/>
      <c r="Y669" s="4" t="str">
        <f aca="false">B669&amp;C669&amp;F669&amp;H669</f>
        <v/>
      </c>
      <c r="Z669" s="4" t="str">
        <f aca="false">IF(Y669='Input - Bookings'!Q1265,"OK","Check")</f>
        <v>OK</v>
      </c>
      <c r="AA669" s="4"/>
      <c r="AB669" s="50"/>
      <c r="AC669" s="50"/>
      <c r="AD669" s="4"/>
      <c r="AE669" s="4"/>
      <c r="AF669" s="4"/>
      <c r="AG669" s="54"/>
      <c r="AH669" s="54"/>
      <c r="AI669" s="4"/>
      <c r="AJ669" s="4"/>
      <c r="AK669" s="4"/>
      <c r="AL669" s="4"/>
      <c r="AM669" s="4"/>
      <c r="AN669" s="56"/>
      <c r="AO669" s="50"/>
      <c r="AP669" s="50"/>
      <c r="AQ669" s="50"/>
      <c r="AR669" s="4"/>
      <c r="AS669" s="4"/>
    </row>
    <row r="670" customFormat="false" ht="12.75" hidden="false" customHeight="true" outlineLevel="0" collapsed="false">
      <c r="A670" s="33"/>
      <c r="B670" s="34"/>
      <c r="C670" s="34"/>
      <c r="D670" s="35"/>
      <c r="E670" s="35"/>
      <c r="F670" s="35"/>
      <c r="G670" s="35"/>
      <c r="H670" s="35"/>
      <c r="I670" s="35"/>
      <c r="J670" s="36"/>
      <c r="K670" s="6"/>
      <c r="L670" s="5"/>
      <c r="M670" s="5"/>
      <c r="N670" s="37"/>
      <c r="O670" s="38"/>
      <c r="P670" s="39" t="n">
        <f aca="false">IFERROR(IF(OR(B670&amp;C670="PAU",B670&amp;C670="AIN"),VLOOKUP(B670&amp;C670&amp;G670,#REF!,8,0),VLOOKUP(B670&amp;G670,#REF!,8,0)),0)</f>
        <v>0</v>
      </c>
      <c r="Q670" s="39" t="n">
        <f aca="false">N670-P670</f>
        <v>0</v>
      </c>
      <c r="R670" s="40" t="str">
        <f aca="false">IF(Q670&gt;=0%,"AOP",IF(Q670&gt;=-2%,"GM",IF(Q670&gt;=-6%,"MD","VP")))</f>
        <v>AOP</v>
      </c>
      <c r="S670" s="41" t="n">
        <f aca="false">K670*M670*(N670-P670)</f>
        <v>0</v>
      </c>
      <c r="T670" s="42" t="e">
        <f aca="false">IF(I670="USD",S670,S670/#REF!)</f>
        <v>#VALUE!</v>
      </c>
      <c r="U670" s="5" t="e">
        <f aca="false">IF(I670="USD",M670,M670/#REF!)</f>
        <v>#VALUE!</v>
      </c>
      <c r="V670" s="4"/>
      <c r="W670" s="4"/>
      <c r="X670" s="4"/>
      <c r="Y670" s="4" t="str">
        <f aca="false">B670&amp;C670&amp;F670&amp;H670</f>
        <v/>
      </c>
      <c r="Z670" s="4" t="str">
        <f aca="false">IF(Y670='Input - Bookings'!Q1266,"OK","Check")</f>
        <v>OK</v>
      </c>
      <c r="AA670" s="4"/>
      <c r="AB670" s="50"/>
      <c r="AC670" s="50"/>
      <c r="AD670" s="4"/>
      <c r="AE670" s="4"/>
      <c r="AF670" s="4"/>
      <c r="AG670" s="54"/>
      <c r="AH670" s="54"/>
      <c r="AI670" s="4"/>
      <c r="AJ670" s="4"/>
      <c r="AK670" s="4"/>
      <c r="AL670" s="4"/>
      <c r="AM670" s="4"/>
      <c r="AN670" s="56"/>
      <c r="AO670" s="50"/>
      <c r="AP670" s="50"/>
      <c r="AQ670" s="50"/>
      <c r="AR670" s="4"/>
      <c r="AS670" s="4"/>
    </row>
    <row r="671" customFormat="false" ht="12.75" hidden="false" customHeight="true" outlineLevel="0" collapsed="false">
      <c r="A671" s="33"/>
      <c r="B671" s="34"/>
      <c r="C671" s="34"/>
      <c r="D671" s="35"/>
      <c r="E671" s="35"/>
      <c r="F671" s="35"/>
      <c r="G671" s="35"/>
      <c r="H671" s="35"/>
      <c r="I671" s="35"/>
      <c r="J671" s="36"/>
      <c r="K671" s="6"/>
      <c r="L671" s="5"/>
      <c r="M671" s="5"/>
      <c r="N671" s="37"/>
      <c r="O671" s="38"/>
      <c r="P671" s="39" t="n">
        <f aca="false">IFERROR(IF(OR(B671&amp;C671="PAU",B671&amp;C671="AIN"),VLOOKUP(B671&amp;C671&amp;G671,#REF!,8,0),VLOOKUP(B671&amp;G671,#REF!,8,0)),0)</f>
        <v>0</v>
      </c>
      <c r="Q671" s="39" t="n">
        <f aca="false">N671-P671</f>
        <v>0</v>
      </c>
      <c r="R671" s="40" t="str">
        <f aca="false">IF(Q671&gt;=0%,"AOP",IF(Q671&gt;=-2%,"GM",IF(Q671&gt;=-6%,"MD","VP")))</f>
        <v>AOP</v>
      </c>
      <c r="S671" s="41" t="n">
        <f aca="false">K671*M671*(N671-P671)</f>
        <v>0</v>
      </c>
      <c r="T671" s="42" t="e">
        <f aca="false">IF(I671="USD",S671,S671/#REF!)</f>
        <v>#VALUE!</v>
      </c>
      <c r="U671" s="5" t="e">
        <f aca="false">IF(I671="USD",M671,M671/#REF!)</f>
        <v>#VALUE!</v>
      </c>
      <c r="V671" s="4"/>
      <c r="W671" s="4"/>
      <c r="X671" s="4"/>
      <c r="Y671" s="4" t="str">
        <f aca="false">B671&amp;C671&amp;F671&amp;H671</f>
        <v/>
      </c>
      <c r="Z671" s="4" t="str">
        <f aca="false">IF(Y671='Input - Bookings'!Q1267,"OK","Check")</f>
        <v>OK</v>
      </c>
      <c r="AA671" s="4"/>
      <c r="AB671" s="50"/>
      <c r="AC671" s="50"/>
      <c r="AD671" s="4"/>
      <c r="AE671" s="4"/>
      <c r="AF671" s="4"/>
      <c r="AG671" s="54"/>
      <c r="AH671" s="54"/>
      <c r="AI671" s="4"/>
      <c r="AJ671" s="4"/>
      <c r="AK671" s="4"/>
      <c r="AL671" s="4"/>
      <c r="AM671" s="4"/>
      <c r="AN671" s="56"/>
      <c r="AO671" s="50"/>
      <c r="AP671" s="50"/>
      <c r="AQ671" s="50"/>
      <c r="AR671" s="4"/>
      <c r="AS671" s="4"/>
    </row>
    <row r="672" customFormat="false" ht="12.75" hidden="false" customHeight="true" outlineLevel="0" collapsed="false">
      <c r="A672" s="33"/>
      <c r="B672" s="34"/>
      <c r="C672" s="34"/>
      <c r="D672" s="35"/>
      <c r="E672" s="35"/>
      <c r="F672" s="35"/>
      <c r="G672" s="35"/>
      <c r="H672" s="35"/>
      <c r="I672" s="35"/>
      <c r="J672" s="36"/>
      <c r="K672" s="6"/>
      <c r="L672" s="5"/>
      <c r="M672" s="5"/>
      <c r="N672" s="37"/>
      <c r="O672" s="38"/>
      <c r="P672" s="39" t="n">
        <f aca="false">IFERROR(IF(OR(B672&amp;C672="PAU",B672&amp;C672="AIN"),VLOOKUP(B672&amp;C672&amp;G672,#REF!,8,0),VLOOKUP(B672&amp;G672,#REF!,8,0)),0)</f>
        <v>0</v>
      </c>
      <c r="Q672" s="39" t="n">
        <f aca="false">N672-P672</f>
        <v>0</v>
      </c>
      <c r="R672" s="40" t="str">
        <f aca="false">IF(Q672&gt;=0%,"AOP",IF(Q672&gt;=-2%,"GM",IF(Q672&gt;=-6%,"MD","VP")))</f>
        <v>AOP</v>
      </c>
      <c r="S672" s="41" t="n">
        <f aca="false">K672*M672*(N672-P672)</f>
        <v>0</v>
      </c>
      <c r="T672" s="42" t="e">
        <f aca="false">IF(I672="USD",S672,S672/#REF!)</f>
        <v>#VALUE!</v>
      </c>
      <c r="U672" s="5" t="e">
        <f aca="false">IF(I672="USD",M672,M672/#REF!)</f>
        <v>#VALUE!</v>
      </c>
      <c r="V672" s="4"/>
      <c r="W672" s="4"/>
      <c r="X672" s="4"/>
      <c r="Y672" s="4" t="str">
        <f aca="false">B672&amp;C672&amp;F672&amp;H672</f>
        <v/>
      </c>
      <c r="Z672" s="4" t="str">
        <f aca="false">IF(Y672='Input - Bookings'!Q1268,"OK","Check")</f>
        <v>OK</v>
      </c>
      <c r="AA672" s="4"/>
      <c r="AB672" s="50"/>
      <c r="AC672" s="50"/>
      <c r="AD672" s="4"/>
      <c r="AE672" s="4"/>
      <c r="AF672" s="4"/>
      <c r="AG672" s="54"/>
      <c r="AH672" s="54"/>
      <c r="AI672" s="4"/>
      <c r="AJ672" s="4"/>
      <c r="AK672" s="4"/>
      <c r="AL672" s="4"/>
      <c r="AM672" s="4"/>
      <c r="AN672" s="56"/>
      <c r="AO672" s="50"/>
      <c r="AP672" s="50"/>
      <c r="AQ672" s="50"/>
      <c r="AR672" s="4"/>
      <c r="AS672" s="4"/>
    </row>
    <row r="673" customFormat="false" ht="12.75" hidden="false" customHeight="true" outlineLevel="0" collapsed="false">
      <c r="A673" s="33"/>
      <c r="B673" s="34"/>
      <c r="C673" s="34"/>
      <c r="D673" s="35"/>
      <c r="E673" s="35"/>
      <c r="F673" s="35"/>
      <c r="G673" s="35"/>
      <c r="H673" s="35"/>
      <c r="I673" s="35"/>
      <c r="J673" s="36"/>
      <c r="K673" s="6"/>
      <c r="L673" s="5"/>
      <c r="M673" s="5"/>
      <c r="N673" s="37"/>
      <c r="O673" s="38"/>
      <c r="P673" s="39" t="n">
        <f aca="false">IFERROR(IF(OR(B673&amp;C673="PAU",B673&amp;C673="AIN"),VLOOKUP(B673&amp;C673&amp;G673,#REF!,8,0),VLOOKUP(B673&amp;G673,#REF!,8,0)),0)</f>
        <v>0</v>
      </c>
      <c r="Q673" s="39" t="n">
        <f aca="false">N673-P673</f>
        <v>0</v>
      </c>
      <c r="R673" s="40" t="str">
        <f aca="false">IF(Q673&gt;=0%,"AOP",IF(Q673&gt;=-2%,"GM",IF(Q673&gt;=-6%,"MD","VP")))</f>
        <v>AOP</v>
      </c>
      <c r="S673" s="41" t="n">
        <f aca="false">K673*M673*(N673-P673)</f>
        <v>0</v>
      </c>
      <c r="T673" s="42" t="e">
        <f aca="false">IF(I673="USD",S673,S673/#REF!)</f>
        <v>#VALUE!</v>
      </c>
      <c r="U673" s="5" t="e">
        <f aca="false">IF(I673="USD",M673,M673/#REF!)</f>
        <v>#VALUE!</v>
      </c>
      <c r="V673" s="4"/>
      <c r="W673" s="4"/>
      <c r="X673" s="4"/>
      <c r="Y673" s="4" t="str">
        <f aca="false">B673&amp;C673&amp;F673&amp;H673</f>
        <v/>
      </c>
      <c r="Z673" s="4" t="str">
        <f aca="false">IF(Y673='Input - Bookings'!Q1269,"OK","Check")</f>
        <v>OK</v>
      </c>
      <c r="AA673" s="4"/>
      <c r="AB673" s="50"/>
      <c r="AC673" s="50"/>
      <c r="AD673" s="4"/>
      <c r="AE673" s="4"/>
      <c r="AF673" s="4"/>
      <c r="AG673" s="54"/>
      <c r="AH673" s="54"/>
      <c r="AI673" s="4"/>
      <c r="AJ673" s="4"/>
      <c r="AK673" s="4"/>
      <c r="AL673" s="4"/>
      <c r="AM673" s="4"/>
      <c r="AN673" s="56"/>
      <c r="AO673" s="50"/>
      <c r="AP673" s="50"/>
      <c r="AQ673" s="50"/>
      <c r="AR673" s="4"/>
      <c r="AS673" s="4"/>
    </row>
    <row r="674" customFormat="false" ht="12.75" hidden="false" customHeight="true" outlineLevel="0" collapsed="false">
      <c r="A674" s="33"/>
      <c r="B674" s="34"/>
      <c r="C674" s="34"/>
      <c r="D674" s="35"/>
      <c r="E674" s="35"/>
      <c r="F674" s="35"/>
      <c r="G674" s="35"/>
      <c r="H674" s="35"/>
      <c r="I674" s="35"/>
      <c r="J674" s="36"/>
      <c r="K674" s="6"/>
      <c r="L674" s="5"/>
      <c r="M674" s="5"/>
      <c r="N674" s="37"/>
      <c r="O674" s="38"/>
      <c r="P674" s="39" t="n">
        <f aca="false">IFERROR(IF(OR(B674&amp;C674="PAU",B674&amp;C674="AIN"),VLOOKUP(B674&amp;C674&amp;G674,#REF!,8,0),VLOOKUP(B674&amp;G674,#REF!,8,0)),0)</f>
        <v>0</v>
      </c>
      <c r="Q674" s="39" t="n">
        <f aca="false">N674-P674</f>
        <v>0</v>
      </c>
      <c r="R674" s="40" t="str">
        <f aca="false">IF(Q674&gt;=0%,"AOP",IF(Q674&gt;=-2%,"GM",IF(Q674&gt;=-6%,"MD","VP")))</f>
        <v>AOP</v>
      </c>
      <c r="S674" s="41" t="n">
        <f aca="false">K674*M674*(N674-P674)</f>
        <v>0</v>
      </c>
      <c r="T674" s="42" t="e">
        <f aca="false">IF(I674="USD",S674,S674/#REF!)</f>
        <v>#VALUE!</v>
      </c>
      <c r="U674" s="5" t="e">
        <f aca="false">IF(I674="USD",M674,M674/#REF!)</f>
        <v>#VALUE!</v>
      </c>
      <c r="V674" s="4"/>
      <c r="W674" s="4"/>
      <c r="X674" s="4"/>
      <c r="Y674" s="4" t="str">
        <f aca="false">B674&amp;C674&amp;F674&amp;H674</f>
        <v/>
      </c>
      <c r="Z674" s="4" t="str">
        <f aca="false">IF(Y674='Input - Bookings'!Q1270,"OK","Check")</f>
        <v>OK</v>
      </c>
      <c r="AA674" s="4"/>
      <c r="AB674" s="50"/>
      <c r="AC674" s="50"/>
      <c r="AD674" s="4"/>
      <c r="AE674" s="4"/>
      <c r="AF674" s="4"/>
      <c r="AG674" s="54"/>
      <c r="AH674" s="54"/>
      <c r="AI674" s="4"/>
      <c r="AJ674" s="4"/>
      <c r="AK674" s="4"/>
      <c r="AL674" s="4"/>
      <c r="AM674" s="4"/>
      <c r="AN674" s="56"/>
      <c r="AO674" s="50"/>
      <c r="AP674" s="50"/>
      <c r="AQ674" s="50"/>
      <c r="AR674" s="4"/>
      <c r="AS674" s="4"/>
    </row>
    <row r="675" customFormat="false" ht="12.75" hidden="false" customHeight="true" outlineLevel="0" collapsed="false">
      <c r="A675" s="33"/>
      <c r="B675" s="34"/>
      <c r="C675" s="34"/>
      <c r="D675" s="35"/>
      <c r="E675" s="35"/>
      <c r="F675" s="35"/>
      <c r="G675" s="35"/>
      <c r="H675" s="35"/>
      <c r="I675" s="35"/>
      <c r="J675" s="36"/>
      <c r="K675" s="6"/>
      <c r="L675" s="5"/>
      <c r="M675" s="5"/>
      <c r="N675" s="37"/>
      <c r="O675" s="38"/>
      <c r="P675" s="39" t="n">
        <f aca="false">IFERROR(IF(OR(B675&amp;C675="PAU",B675&amp;C675="AIN"),VLOOKUP(B675&amp;C675&amp;G675,#REF!,8,0),VLOOKUP(B675&amp;G675,#REF!,8,0)),0)</f>
        <v>0</v>
      </c>
      <c r="Q675" s="39" t="n">
        <f aca="false">N675-P675</f>
        <v>0</v>
      </c>
      <c r="R675" s="40" t="str">
        <f aca="false">IF(Q675&gt;=0%,"AOP",IF(Q675&gt;=-2%,"GM",IF(Q675&gt;=-6%,"MD","VP")))</f>
        <v>AOP</v>
      </c>
      <c r="S675" s="41" t="n">
        <f aca="false">K675*M675*(N675-P675)</f>
        <v>0</v>
      </c>
      <c r="T675" s="42" t="e">
        <f aca="false">IF(I675="USD",S675,S675/#REF!)</f>
        <v>#VALUE!</v>
      </c>
      <c r="U675" s="5" t="e">
        <f aca="false">IF(I675="USD",M675,M675/#REF!)</f>
        <v>#VALUE!</v>
      </c>
      <c r="V675" s="4"/>
      <c r="W675" s="4"/>
      <c r="X675" s="4"/>
      <c r="Y675" s="4" t="str">
        <f aca="false">B675&amp;C675&amp;F675&amp;H675</f>
        <v/>
      </c>
      <c r="Z675" s="4" t="str">
        <f aca="false">IF(Y675='Input - Bookings'!Q1271,"OK","Check")</f>
        <v>OK</v>
      </c>
      <c r="AA675" s="4"/>
      <c r="AB675" s="50"/>
      <c r="AC675" s="50"/>
      <c r="AD675" s="4"/>
      <c r="AE675" s="4"/>
      <c r="AF675" s="4"/>
      <c r="AG675" s="54"/>
      <c r="AH675" s="54"/>
      <c r="AI675" s="4"/>
      <c r="AJ675" s="4"/>
      <c r="AK675" s="4"/>
      <c r="AL675" s="4"/>
      <c r="AM675" s="4"/>
      <c r="AN675" s="56"/>
      <c r="AO675" s="50"/>
      <c r="AP675" s="50"/>
      <c r="AQ675" s="50"/>
      <c r="AR675" s="4"/>
      <c r="AS675" s="4"/>
    </row>
    <row r="676" customFormat="false" ht="12.75" hidden="false" customHeight="true" outlineLevel="0" collapsed="false">
      <c r="A676" s="33"/>
      <c r="B676" s="34"/>
      <c r="C676" s="34"/>
      <c r="D676" s="35"/>
      <c r="E676" s="35"/>
      <c r="F676" s="35"/>
      <c r="G676" s="35"/>
      <c r="H676" s="35"/>
      <c r="I676" s="35"/>
      <c r="J676" s="36"/>
      <c r="K676" s="6"/>
      <c r="L676" s="5"/>
      <c r="M676" s="5"/>
      <c r="N676" s="37"/>
      <c r="O676" s="38"/>
      <c r="P676" s="39" t="n">
        <f aca="false">IFERROR(IF(OR(B676&amp;C676="PAU",B676&amp;C676="AIN"),VLOOKUP(B676&amp;C676&amp;G676,#REF!,8,0),VLOOKUP(B676&amp;G676,#REF!,8,0)),0)</f>
        <v>0</v>
      </c>
      <c r="Q676" s="39" t="n">
        <f aca="false">N676-P676</f>
        <v>0</v>
      </c>
      <c r="R676" s="40" t="str">
        <f aca="false">IF(Q676&gt;=0%,"AOP",IF(Q676&gt;=-2%,"GM",IF(Q676&gt;=-6%,"MD","VP")))</f>
        <v>AOP</v>
      </c>
      <c r="S676" s="41" t="n">
        <f aca="false">K676*M676*(N676-P676)</f>
        <v>0</v>
      </c>
      <c r="T676" s="42" t="e">
        <f aca="false">IF(I676="USD",S676,S676/#REF!)</f>
        <v>#VALUE!</v>
      </c>
      <c r="U676" s="5" t="e">
        <f aca="false">IF(I676="USD",M676,M676/#REF!)</f>
        <v>#VALUE!</v>
      </c>
      <c r="V676" s="4"/>
      <c r="W676" s="4"/>
      <c r="X676" s="4"/>
      <c r="Y676" s="4" t="str">
        <f aca="false">B676&amp;C676&amp;F676&amp;H676</f>
        <v/>
      </c>
      <c r="Z676" s="4" t="str">
        <f aca="false">IF(Y676='Input - Bookings'!Q1272,"OK","Check")</f>
        <v>OK</v>
      </c>
      <c r="AA676" s="4"/>
      <c r="AB676" s="50"/>
      <c r="AC676" s="50"/>
      <c r="AD676" s="4"/>
      <c r="AE676" s="4"/>
      <c r="AF676" s="4"/>
      <c r="AG676" s="54"/>
      <c r="AH676" s="54"/>
      <c r="AI676" s="4"/>
      <c r="AJ676" s="4"/>
      <c r="AK676" s="4"/>
      <c r="AL676" s="4"/>
      <c r="AM676" s="4"/>
      <c r="AN676" s="56"/>
      <c r="AO676" s="50"/>
      <c r="AP676" s="50"/>
      <c r="AQ676" s="50"/>
      <c r="AR676" s="4"/>
      <c r="AS676" s="4"/>
    </row>
    <row r="677" customFormat="false" ht="12.75" hidden="false" customHeight="true" outlineLevel="0" collapsed="false">
      <c r="A677" s="33"/>
      <c r="B677" s="34"/>
      <c r="C677" s="34"/>
      <c r="D677" s="35"/>
      <c r="E677" s="35"/>
      <c r="F677" s="35"/>
      <c r="G677" s="35"/>
      <c r="H677" s="35"/>
      <c r="I677" s="35"/>
      <c r="J677" s="36"/>
      <c r="K677" s="6"/>
      <c r="L677" s="5"/>
      <c r="M677" s="5"/>
      <c r="N677" s="37"/>
      <c r="O677" s="38"/>
      <c r="P677" s="39" t="n">
        <f aca="false">IFERROR(IF(OR(B677&amp;C677="PAU",B677&amp;C677="AIN"),VLOOKUP(B677&amp;C677&amp;G677,#REF!,8,0),VLOOKUP(B677&amp;G677,#REF!,8,0)),0)</f>
        <v>0</v>
      </c>
      <c r="Q677" s="39" t="n">
        <f aca="false">N677-P677</f>
        <v>0</v>
      </c>
      <c r="R677" s="40" t="str">
        <f aca="false">IF(Q677&gt;=0%,"AOP",IF(Q677&gt;=-2%,"GM",IF(Q677&gt;=-6%,"MD","VP")))</f>
        <v>AOP</v>
      </c>
      <c r="S677" s="41" t="n">
        <f aca="false">K677*M677*(N677-P677)</f>
        <v>0</v>
      </c>
      <c r="T677" s="42" t="e">
        <f aca="false">IF(I677="USD",S677,S677/#REF!)</f>
        <v>#VALUE!</v>
      </c>
      <c r="U677" s="5" t="e">
        <f aca="false">IF(I677="USD",M677,M677/#REF!)</f>
        <v>#VALUE!</v>
      </c>
      <c r="V677" s="4"/>
      <c r="W677" s="4"/>
      <c r="X677" s="4"/>
      <c r="Y677" s="4" t="str">
        <f aca="false">B677&amp;C677&amp;F677&amp;H677</f>
        <v/>
      </c>
      <c r="Z677" s="4" t="str">
        <f aca="false">IF(Y677='Input - Bookings'!Q1273,"OK","Check")</f>
        <v>OK</v>
      </c>
      <c r="AA677" s="4"/>
      <c r="AB677" s="50"/>
      <c r="AC677" s="50"/>
      <c r="AD677" s="4"/>
      <c r="AE677" s="4"/>
      <c r="AF677" s="4"/>
      <c r="AG677" s="54"/>
      <c r="AH677" s="54"/>
      <c r="AI677" s="4"/>
      <c r="AJ677" s="4"/>
      <c r="AK677" s="4"/>
      <c r="AL677" s="4"/>
      <c r="AM677" s="4"/>
      <c r="AN677" s="56"/>
      <c r="AO677" s="50"/>
      <c r="AP677" s="50"/>
      <c r="AQ677" s="50"/>
      <c r="AR677" s="4"/>
      <c r="AS677" s="4"/>
    </row>
    <row r="678" customFormat="false" ht="12.75" hidden="false" customHeight="true" outlineLevel="0" collapsed="false">
      <c r="A678" s="33"/>
      <c r="B678" s="34"/>
      <c r="C678" s="34"/>
      <c r="D678" s="35"/>
      <c r="E678" s="35"/>
      <c r="F678" s="35"/>
      <c r="G678" s="35"/>
      <c r="H678" s="35"/>
      <c r="I678" s="35"/>
      <c r="J678" s="36"/>
      <c r="K678" s="6"/>
      <c r="L678" s="5"/>
      <c r="M678" s="5"/>
      <c r="N678" s="37"/>
      <c r="O678" s="38"/>
      <c r="P678" s="39" t="n">
        <f aca="false">IFERROR(IF(OR(B678&amp;C678="PAU",B678&amp;C678="AIN"),VLOOKUP(B678&amp;C678&amp;G678,#REF!,8,0),VLOOKUP(B678&amp;G678,#REF!,8,0)),0)</f>
        <v>0</v>
      </c>
      <c r="Q678" s="39" t="n">
        <f aca="false">N678-P678</f>
        <v>0</v>
      </c>
      <c r="R678" s="40" t="str">
        <f aca="false">IF(Q678&gt;=0%,"AOP",IF(Q678&gt;=-2%,"GM",IF(Q678&gt;=-6%,"MD","VP")))</f>
        <v>AOP</v>
      </c>
      <c r="S678" s="41" t="n">
        <f aca="false">K678*M678*(N678-P678)</f>
        <v>0</v>
      </c>
      <c r="T678" s="42" t="e">
        <f aca="false">IF(I678="USD",S678,S678/#REF!)</f>
        <v>#VALUE!</v>
      </c>
      <c r="U678" s="5" t="e">
        <f aca="false">IF(I678="USD",M678,M678/#REF!)</f>
        <v>#VALUE!</v>
      </c>
      <c r="V678" s="4"/>
      <c r="W678" s="4"/>
      <c r="X678" s="4"/>
      <c r="Y678" s="4" t="str">
        <f aca="false">B678&amp;C678&amp;F678&amp;H678</f>
        <v/>
      </c>
      <c r="Z678" s="4" t="str">
        <f aca="false">IF(Y678='Input - Bookings'!Q1274,"OK","Check")</f>
        <v>OK</v>
      </c>
      <c r="AA678" s="4"/>
      <c r="AB678" s="50"/>
      <c r="AC678" s="50"/>
      <c r="AD678" s="4"/>
      <c r="AE678" s="4"/>
      <c r="AF678" s="4"/>
      <c r="AG678" s="54"/>
      <c r="AH678" s="54"/>
      <c r="AI678" s="4"/>
      <c r="AJ678" s="4"/>
      <c r="AK678" s="4"/>
      <c r="AL678" s="4"/>
      <c r="AM678" s="4"/>
      <c r="AN678" s="56"/>
      <c r="AO678" s="50"/>
      <c r="AP678" s="50"/>
      <c r="AQ678" s="50"/>
      <c r="AR678" s="4"/>
      <c r="AS678" s="4"/>
    </row>
    <row r="679" customFormat="false" ht="12.75" hidden="false" customHeight="true" outlineLevel="0" collapsed="false">
      <c r="A679" s="33"/>
      <c r="B679" s="34"/>
      <c r="C679" s="34"/>
      <c r="D679" s="35"/>
      <c r="E679" s="35"/>
      <c r="F679" s="35"/>
      <c r="G679" s="35"/>
      <c r="H679" s="35"/>
      <c r="I679" s="35"/>
      <c r="J679" s="36"/>
      <c r="K679" s="6"/>
      <c r="L679" s="5"/>
      <c r="M679" s="5"/>
      <c r="N679" s="37"/>
      <c r="O679" s="38"/>
      <c r="P679" s="39" t="n">
        <f aca="false">IFERROR(IF(OR(B679&amp;C679="PAU",B679&amp;C679="AIN"),VLOOKUP(B679&amp;C679&amp;G679,#REF!,8,0),VLOOKUP(B679&amp;G679,#REF!,8,0)),0)</f>
        <v>0</v>
      </c>
      <c r="Q679" s="39" t="n">
        <f aca="false">N679-P679</f>
        <v>0</v>
      </c>
      <c r="R679" s="40" t="str">
        <f aca="false">IF(Q679&gt;=0%,"AOP",IF(Q679&gt;=-2%,"GM",IF(Q679&gt;=-6%,"MD","VP")))</f>
        <v>AOP</v>
      </c>
      <c r="S679" s="41" t="n">
        <f aca="false">K679*M679*(N679-P679)</f>
        <v>0</v>
      </c>
      <c r="T679" s="42" t="e">
        <f aca="false">IF(I679="USD",S679,S679/#REF!)</f>
        <v>#VALUE!</v>
      </c>
      <c r="U679" s="5" t="e">
        <f aca="false">IF(I679="USD",M679,M679/#REF!)</f>
        <v>#VALUE!</v>
      </c>
      <c r="V679" s="4"/>
      <c r="W679" s="4"/>
      <c r="X679" s="4"/>
      <c r="Y679" s="4" t="str">
        <f aca="false">B679&amp;C679&amp;F679&amp;H679</f>
        <v/>
      </c>
      <c r="Z679" s="4" t="str">
        <f aca="false">IF(Y679='Input - Bookings'!Q1275,"OK","Check")</f>
        <v>OK</v>
      </c>
      <c r="AA679" s="4"/>
      <c r="AB679" s="50"/>
      <c r="AC679" s="50"/>
      <c r="AD679" s="4"/>
      <c r="AE679" s="4"/>
      <c r="AF679" s="4"/>
      <c r="AG679" s="54"/>
      <c r="AH679" s="54"/>
      <c r="AI679" s="4"/>
      <c r="AJ679" s="4"/>
      <c r="AK679" s="4"/>
      <c r="AL679" s="4"/>
      <c r="AM679" s="4"/>
      <c r="AN679" s="56"/>
      <c r="AO679" s="50"/>
      <c r="AP679" s="50"/>
      <c r="AQ679" s="50"/>
      <c r="AR679" s="4"/>
      <c r="AS679" s="4"/>
    </row>
    <row r="680" customFormat="false" ht="12.75" hidden="false" customHeight="true" outlineLevel="0" collapsed="false">
      <c r="A680" s="33"/>
      <c r="B680" s="34"/>
      <c r="C680" s="34"/>
      <c r="D680" s="35"/>
      <c r="E680" s="35"/>
      <c r="F680" s="35"/>
      <c r="G680" s="35"/>
      <c r="H680" s="35"/>
      <c r="I680" s="35"/>
      <c r="J680" s="36"/>
      <c r="K680" s="6"/>
      <c r="L680" s="5"/>
      <c r="M680" s="5"/>
      <c r="N680" s="37"/>
      <c r="O680" s="38"/>
      <c r="P680" s="39" t="n">
        <f aca="false">IFERROR(IF(OR(B680&amp;C680="PAU",B680&amp;C680="AIN"),VLOOKUP(B680&amp;C680&amp;G680,#REF!,8,0),VLOOKUP(B680&amp;G680,#REF!,8,0)),0)</f>
        <v>0</v>
      </c>
      <c r="Q680" s="39" t="n">
        <f aca="false">N680-P680</f>
        <v>0</v>
      </c>
      <c r="R680" s="40" t="str">
        <f aca="false">IF(Q680&gt;=0%,"AOP",IF(Q680&gt;=-2%,"GM",IF(Q680&gt;=-6%,"MD","VP")))</f>
        <v>AOP</v>
      </c>
      <c r="S680" s="41" t="n">
        <f aca="false">K680*M680*(N680-P680)</f>
        <v>0</v>
      </c>
      <c r="T680" s="42" t="e">
        <f aca="false">IF(I680="USD",S680,S680/#REF!)</f>
        <v>#VALUE!</v>
      </c>
      <c r="U680" s="5" t="e">
        <f aca="false">IF(I680="USD",M680,M680/#REF!)</f>
        <v>#VALUE!</v>
      </c>
      <c r="V680" s="4"/>
      <c r="W680" s="4"/>
      <c r="X680" s="4"/>
      <c r="Y680" s="4" t="str">
        <f aca="false">B680&amp;C680&amp;F680&amp;H680</f>
        <v/>
      </c>
      <c r="Z680" s="4" t="str">
        <f aca="false">IF(Y680='Input - Bookings'!Q1276,"OK","Check")</f>
        <v>OK</v>
      </c>
      <c r="AA680" s="4"/>
      <c r="AB680" s="50"/>
      <c r="AC680" s="50"/>
      <c r="AD680" s="4"/>
      <c r="AE680" s="4"/>
      <c r="AF680" s="4"/>
      <c r="AG680" s="54"/>
      <c r="AH680" s="54"/>
      <c r="AI680" s="4"/>
      <c r="AJ680" s="4"/>
      <c r="AK680" s="4"/>
      <c r="AL680" s="4"/>
      <c r="AM680" s="4"/>
      <c r="AN680" s="56"/>
      <c r="AO680" s="50"/>
      <c r="AP680" s="50"/>
      <c r="AQ680" s="50"/>
      <c r="AR680" s="4"/>
      <c r="AS680" s="4"/>
    </row>
    <row r="681" customFormat="false" ht="12.75" hidden="false" customHeight="true" outlineLevel="0" collapsed="false">
      <c r="A681" s="33"/>
      <c r="B681" s="34"/>
      <c r="C681" s="34"/>
      <c r="D681" s="35"/>
      <c r="E681" s="35"/>
      <c r="F681" s="35"/>
      <c r="G681" s="35"/>
      <c r="H681" s="35"/>
      <c r="I681" s="35"/>
      <c r="J681" s="36"/>
      <c r="K681" s="6"/>
      <c r="L681" s="5"/>
      <c r="M681" s="5"/>
      <c r="N681" s="37"/>
      <c r="O681" s="38"/>
      <c r="P681" s="39" t="n">
        <f aca="false">IFERROR(IF(OR(B681&amp;C681="PAU",B681&amp;C681="AIN"),VLOOKUP(B681&amp;C681&amp;G681,#REF!,8,0),VLOOKUP(B681&amp;G681,#REF!,8,0)),0)</f>
        <v>0</v>
      </c>
      <c r="Q681" s="39" t="n">
        <f aca="false">N681-P681</f>
        <v>0</v>
      </c>
      <c r="R681" s="40" t="str">
        <f aca="false">IF(Q681&gt;=0%,"AOP",IF(Q681&gt;=-2%,"GM",IF(Q681&gt;=-6%,"MD","VP")))</f>
        <v>AOP</v>
      </c>
      <c r="S681" s="41" t="n">
        <f aca="false">K681*M681*(N681-P681)</f>
        <v>0</v>
      </c>
      <c r="T681" s="42" t="e">
        <f aca="false">IF(I681="USD",S681,S681/#REF!)</f>
        <v>#VALUE!</v>
      </c>
      <c r="U681" s="5" t="e">
        <f aca="false">IF(I681="USD",M681,M681/#REF!)</f>
        <v>#VALUE!</v>
      </c>
      <c r="V681" s="4"/>
      <c r="W681" s="4"/>
      <c r="X681" s="4"/>
      <c r="Y681" s="4" t="str">
        <f aca="false">B681&amp;C681&amp;F681&amp;H681</f>
        <v/>
      </c>
      <c r="Z681" s="4" t="str">
        <f aca="false">IF(Y681='Input - Bookings'!Q1277,"OK","Check")</f>
        <v>OK</v>
      </c>
      <c r="AA681" s="4"/>
      <c r="AB681" s="50"/>
      <c r="AC681" s="50"/>
      <c r="AD681" s="4"/>
      <c r="AE681" s="4"/>
      <c r="AF681" s="4"/>
      <c r="AG681" s="54"/>
      <c r="AH681" s="54"/>
      <c r="AI681" s="4"/>
      <c r="AJ681" s="4"/>
      <c r="AK681" s="4"/>
      <c r="AL681" s="4"/>
      <c r="AM681" s="4"/>
      <c r="AN681" s="56"/>
      <c r="AO681" s="50"/>
      <c r="AP681" s="50"/>
      <c r="AQ681" s="50"/>
      <c r="AR681" s="4"/>
      <c r="AS681" s="4"/>
    </row>
    <row r="682" customFormat="false" ht="12.75" hidden="false" customHeight="true" outlineLevel="0" collapsed="false">
      <c r="A682" s="33"/>
      <c r="B682" s="34"/>
      <c r="C682" s="34"/>
      <c r="D682" s="35"/>
      <c r="E682" s="35"/>
      <c r="F682" s="35"/>
      <c r="G682" s="35"/>
      <c r="H682" s="35"/>
      <c r="I682" s="35"/>
      <c r="J682" s="36"/>
      <c r="K682" s="6"/>
      <c r="L682" s="5"/>
      <c r="M682" s="5"/>
      <c r="N682" s="37"/>
      <c r="O682" s="38"/>
      <c r="P682" s="39" t="n">
        <f aca="false">IFERROR(IF(OR(B682&amp;C682="PAU",B682&amp;C682="AIN"),VLOOKUP(B682&amp;C682&amp;G682,#REF!,8,0),VLOOKUP(B682&amp;G682,#REF!,8,0)),0)</f>
        <v>0</v>
      </c>
      <c r="Q682" s="39" t="n">
        <f aca="false">N682-P682</f>
        <v>0</v>
      </c>
      <c r="R682" s="40" t="str">
        <f aca="false">IF(Q682&gt;=0%,"AOP",IF(Q682&gt;=-2%,"GM",IF(Q682&gt;=-6%,"MD","VP")))</f>
        <v>AOP</v>
      </c>
      <c r="S682" s="41" t="n">
        <f aca="false">K682*M682*(N682-P682)</f>
        <v>0</v>
      </c>
      <c r="T682" s="42" t="e">
        <f aca="false">IF(I682="USD",S682,S682/#REF!)</f>
        <v>#VALUE!</v>
      </c>
      <c r="U682" s="5" t="e">
        <f aca="false">IF(I682="USD",M682,M682/#REF!)</f>
        <v>#VALUE!</v>
      </c>
      <c r="V682" s="4"/>
      <c r="W682" s="4"/>
      <c r="X682" s="4"/>
      <c r="Y682" s="4" t="str">
        <f aca="false">B682&amp;C682&amp;F682&amp;H682</f>
        <v/>
      </c>
      <c r="Z682" s="4" t="str">
        <f aca="false">IF(Y682='Input - Bookings'!Q1278,"OK","Check")</f>
        <v>OK</v>
      </c>
      <c r="AA682" s="4"/>
      <c r="AB682" s="50"/>
      <c r="AC682" s="50"/>
      <c r="AD682" s="4"/>
      <c r="AE682" s="4"/>
      <c r="AF682" s="4"/>
      <c r="AG682" s="54"/>
      <c r="AH682" s="54"/>
      <c r="AI682" s="4"/>
      <c r="AJ682" s="4"/>
      <c r="AK682" s="4"/>
      <c r="AL682" s="4"/>
      <c r="AM682" s="4"/>
      <c r="AN682" s="56"/>
      <c r="AO682" s="50"/>
      <c r="AP682" s="50"/>
      <c r="AQ682" s="50"/>
      <c r="AR682" s="4"/>
      <c r="AS682" s="4"/>
    </row>
    <row r="683" customFormat="false" ht="12.75" hidden="false" customHeight="true" outlineLevel="0" collapsed="false">
      <c r="A683" s="33"/>
      <c r="B683" s="34"/>
      <c r="C683" s="34"/>
      <c r="D683" s="35"/>
      <c r="E683" s="35"/>
      <c r="F683" s="35"/>
      <c r="G683" s="35"/>
      <c r="H683" s="35"/>
      <c r="I683" s="35"/>
      <c r="J683" s="36"/>
      <c r="K683" s="6"/>
      <c r="L683" s="5"/>
      <c r="M683" s="5"/>
      <c r="N683" s="37"/>
      <c r="O683" s="38"/>
      <c r="P683" s="39" t="n">
        <f aca="false">IFERROR(IF(OR(B683&amp;C683="PAU",B683&amp;C683="AIN"),VLOOKUP(B683&amp;C683&amp;G683,#REF!,8,0),VLOOKUP(B683&amp;G683,#REF!,8,0)),0)</f>
        <v>0</v>
      </c>
      <c r="Q683" s="39" t="n">
        <f aca="false">N683-P683</f>
        <v>0</v>
      </c>
      <c r="R683" s="40" t="str">
        <f aca="false">IF(Q683&gt;=0%,"AOP",IF(Q683&gt;=-2%,"GM",IF(Q683&gt;=-6%,"MD","VP")))</f>
        <v>AOP</v>
      </c>
      <c r="S683" s="41" t="n">
        <f aca="false">K683*M683*(N683-P683)</f>
        <v>0</v>
      </c>
      <c r="T683" s="42" t="e">
        <f aca="false">IF(I683="USD",S683,S683/#REF!)</f>
        <v>#VALUE!</v>
      </c>
      <c r="U683" s="5" t="e">
        <f aca="false">IF(I683="USD",M683,M683/#REF!)</f>
        <v>#VALUE!</v>
      </c>
      <c r="V683" s="4"/>
      <c r="W683" s="4"/>
      <c r="X683" s="4"/>
      <c r="Y683" s="4" t="str">
        <f aca="false">B683&amp;C683&amp;F683&amp;H683</f>
        <v/>
      </c>
      <c r="Z683" s="4" t="str">
        <f aca="false">IF(Y683='Input - Bookings'!Q1279,"OK","Check")</f>
        <v>OK</v>
      </c>
      <c r="AA683" s="4"/>
      <c r="AB683" s="50"/>
      <c r="AC683" s="50"/>
      <c r="AD683" s="4"/>
      <c r="AE683" s="4"/>
      <c r="AF683" s="4"/>
      <c r="AG683" s="54"/>
      <c r="AH683" s="54"/>
      <c r="AI683" s="4"/>
      <c r="AJ683" s="4"/>
      <c r="AK683" s="4"/>
      <c r="AL683" s="4"/>
      <c r="AM683" s="4"/>
      <c r="AN683" s="56"/>
      <c r="AO683" s="50"/>
      <c r="AP683" s="50"/>
      <c r="AQ683" s="50"/>
      <c r="AR683" s="4"/>
      <c r="AS683" s="4"/>
    </row>
    <row r="684" customFormat="false" ht="12.75" hidden="false" customHeight="true" outlineLevel="0" collapsed="false">
      <c r="A684" s="33"/>
      <c r="B684" s="34"/>
      <c r="C684" s="34"/>
      <c r="D684" s="35"/>
      <c r="E684" s="35"/>
      <c r="F684" s="35"/>
      <c r="G684" s="35"/>
      <c r="H684" s="35"/>
      <c r="I684" s="35"/>
      <c r="J684" s="36"/>
      <c r="K684" s="6"/>
      <c r="L684" s="5"/>
      <c r="M684" s="5"/>
      <c r="N684" s="37"/>
      <c r="O684" s="38"/>
      <c r="P684" s="39" t="n">
        <f aca="false">IFERROR(IF(OR(B684&amp;C684="PAU",B684&amp;C684="AIN"),VLOOKUP(B684&amp;C684&amp;G684,#REF!,8,0),VLOOKUP(B684&amp;G684,#REF!,8,0)),0)</f>
        <v>0</v>
      </c>
      <c r="Q684" s="39" t="n">
        <f aca="false">N684-P684</f>
        <v>0</v>
      </c>
      <c r="R684" s="40" t="str">
        <f aca="false">IF(Q684&gt;=0%,"AOP",IF(Q684&gt;=-2%,"GM",IF(Q684&gt;=-6%,"MD","VP")))</f>
        <v>AOP</v>
      </c>
      <c r="S684" s="41" t="n">
        <f aca="false">K684*M684*(N684-P684)</f>
        <v>0</v>
      </c>
      <c r="T684" s="42" t="e">
        <f aca="false">IF(I684="USD",S684,S684/#REF!)</f>
        <v>#VALUE!</v>
      </c>
      <c r="U684" s="5" t="e">
        <f aca="false">IF(I684="USD",M684,M684/#REF!)</f>
        <v>#VALUE!</v>
      </c>
      <c r="V684" s="4"/>
      <c r="W684" s="4"/>
      <c r="X684" s="4"/>
      <c r="Y684" s="4" t="str">
        <f aca="false">B684&amp;C684&amp;F684&amp;H684</f>
        <v/>
      </c>
      <c r="Z684" s="4" t="str">
        <f aca="false">IF(Y684='Input - Bookings'!Q1280,"OK","Check")</f>
        <v>OK</v>
      </c>
      <c r="AA684" s="4"/>
      <c r="AB684" s="50"/>
      <c r="AC684" s="50"/>
      <c r="AD684" s="4"/>
      <c r="AE684" s="4"/>
      <c r="AF684" s="4"/>
      <c r="AG684" s="54"/>
      <c r="AH684" s="54"/>
      <c r="AI684" s="4"/>
      <c r="AJ684" s="4"/>
      <c r="AK684" s="4"/>
      <c r="AL684" s="4"/>
      <c r="AM684" s="4"/>
      <c r="AN684" s="56"/>
      <c r="AO684" s="50"/>
      <c r="AP684" s="50"/>
      <c r="AQ684" s="50"/>
      <c r="AR684" s="4"/>
      <c r="AS684" s="4"/>
    </row>
    <row r="685" customFormat="false" ht="12.75" hidden="false" customHeight="true" outlineLevel="0" collapsed="false">
      <c r="A685" s="33"/>
      <c r="B685" s="34"/>
      <c r="C685" s="34"/>
      <c r="D685" s="35"/>
      <c r="E685" s="35"/>
      <c r="F685" s="35"/>
      <c r="G685" s="35"/>
      <c r="H685" s="35"/>
      <c r="I685" s="35"/>
      <c r="J685" s="36"/>
      <c r="K685" s="6"/>
      <c r="L685" s="5"/>
      <c r="M685" s="5"/>
      <c r="N685" s="37"/>
      <c r="O685" s="38"/>
      <c r="P685" s="39" t="n">
        <f aca="false">IFERROR(IF(OR(B685&amp;C685="PAU",B685&amp;C685="AIN"),VLOOKUP(B685&amp;C685&amp;G685,#REF!,8,0),VLOOKUP(B685&amp;G685,#REF!,8,0)),0)</f>
        <v>0</v>
      </c>
      <c r="Q685" s="39" t="n">
        <f aca="false">N685-P685</f>
        <v>0</v>
      </c>
      <c r="R685" s="40" t="str">
        <f aca="false">IF(Q685&gt;=0%,"AOP",IF(Q685&gt;=-2%,"GM",IF(Q685&gt;=-6%,"MD","VP")))</f>
        <v>AOP</v>
      </c>
      <c r="S685" s="41" t="n">
        <f aca="false">K685*M685*(N685-P685)</f>
        <v>0</v>
      </c>
      <c r="T685" s="42" t="e">
        <f aca="false">IF(I685="USD",S685,S685/#REF!)</f>
        <v>#VALUE!</v>
      </c>
      <c r="U685" s="5" t="e">
        <f aca="false">IF(I685="USD",M685,M685/#REF!)</f>
        <v>#VALUE!</v>
      </c>
      <c r="V685" s="4"/>
      <c r="W685" s="4"/>
      <c r="X685" s="4"/>
      <c r="Y685" s="4" t="str">
        <f aca="false">B685&amp;C685&amp;F685&amp;H685</f>
        <v/>
      </c>
      <c r="Z685" s="4" t="str">
        <f aca="false">IF(Y685='Input - Bookings'!Q1281,"OK","Check")</f>
        <v>OK</v>
      </c>
      <c r="AA685" s="4"/>
      <c r="AB685" s="50"/>
      <c r="AC685" s="50"/>
      <c r="AD685" s="4"/>
      <c r="AE685" s="4"/>
      <c r="AF685" s="4"/>
      <c r="AG685" s="54"/>
      <c r="AH685" s="54"/>
      <c r="AI685" s="4"/>
      <c r="AJ685" s="4"/>
      <c r="AK685" s="4"/>
      <c r="AL685" s="4"/>
      <c r="AM685" s="4"/>
      <c r="AN685" s="56"/>
      <c r="AO685" s="50"/>
      <c r="AP685" s="50"/>
      <c r="AQ685" s="50"/>
      <c r="AR685" s="4"/>
      <c r="AS685" s="4"/>
    </row>
    <row r="686" customFormat="false" ht="12.75" hidden="false" customHeight="true" outlineLevel="0" collapsed="false">
      <c r="A686" s="33"/>
      <c r="B686" s="34"/>
      <c r="C686" s="34"/>
      <c r="D686" s="35"/>
      <c r="E686" s="35"/>
      <c r="F686" s="35"/>
      <c r="G686" s="35"/>
      <c r="H686" s="35"/>
      <c r="I686" s="35"/>
      <c r="J686" s="36"/>
      <c r="K686" s="6"/>
      <c r="L686" s="5"/>
      <c r="M686" s="5"/>
      <c r="N686" s="37"/>
      <c r="O686" s="38"/>
      <c r="P686" s="39" t="n">
        <f aca="false">IFERROR(IF(OR(B686&amp;C686="PAU",B686&amp;C686="AIN"),VLOOKUP(B686&amp;C686&amp;G686,#REF!,8,0),VLOOKUP(B686&amp;G686,#REF!,8,0)),0)</f>
        <v>0</v>
      </c>
      <c r="Q686" s="39" t="n">
        <f aca="false">N686-P686</f>
        <v>0</v>
      </c>
      <c r="R686" s="40" t="str">
        <f aca="false">IF(Q686&gt;=0%,"AOP",IF(Q686&gt;=-2%,"GM",IF(Q686&gt;=-6%,"MD","VP")))</f>
        <v>AOP</v>
      </c>
      <c r="S686" s="41" t="n">
        <f aca="false">K686*M686*(N686-P686)</f>
        <v>0</v>
      </c>
      <c r="T686" s="42" t="e">
        <f aca="false">IF(I686="USD",S686,S686/#REF!)</f>
        <v>#VALUE!</v>
      </c>
      <c r="U686" s="5" t="e">
        <f aca="false">IF(I686="USD",M686,M686/#REF!)</f>
        <v>#VALUE!</v>
      </c>
      <c r="V686" s="4"/>
      <c r="W686" s="4"/>
      <c r="X686" s="4"/>
      <c r="Y686" s="4" t="str">
        <f aca="false">B686&amp;C686&amp;F686&amp;H686</f>
        <v/>
      </c>
      <c r="Z686" s="4" t="str">
        <f aca="false">IF(Y686='Input - Bookings'!Q1282,"OK","Check")</f>
        <v>OK</v>
      </c>
      <c r="AA686" s="4"/>
      <c r="AB686" s="50"/>
      <c r="AC686" s="50"/>
      <c r="AD686" s="4"/>
      <c r="AE686" s="4"/>
      <c r="AF686" s="4"/>
      <c r="AG686" s="54"/>
      <c r="AH686" s="54"/>
      <c r="AI686" s="4"/>
      <c r="AJ686" s="4"/>
      <c r="AK686" s="4"/>
      <c r="AL686" s="4"/>
      <c r="AM686" s="4"/>
      <c r="AN686" s="56"/>
      <c r="AO686" s="50"/>
      <c r="AP686" s="50"/>
      <c r="AQ686" s="50"/>
      <c r="AR686" s="4"/>
      <c r="AS686" s="4"/>
    </row>
    <row r="687" customFormat="false" ht="12.75" hidden="false" customHeight="true" outlineLevel="0" collapsed="false">
      <c r="A687" s="33"/>
      <c r="B687" s="34"/>
      <c r="C687" s="34"/>
      <c r="D687" s="35"/>
      <c r="E687" s="35"/>
      <c r="F687" s="35"/>
      <c r="G687" s="35"/>
      <c r="H687" s="35"/>
      <c r="I687" s="35"/>
      <c r="J687" s="36"/>
      <c r="K687" s="6"/>
      <c r="L687" s="5"/>
      <c r="M687" s="5"/>
      <c r="N687" s="37"/>
      <c r="O687" s="38"/>
      <c r="P687" s="39" t="n">
        <f aca="false">IFERROR(IF(OR(B687&amp;C687="PAU",B687&amp;C687="AIN"),VLOOKUP(B687&amp;C687&amp;G687,#REF!,8,0),VLOOKUP(B687&amp;G687,#REF!,8,0)),0)</f>
        <v>0</v>
      </c>
      <c r="Q687" s="39" t="n">
        <f aca="false">N687-P687</f>
        <v>0</v>
      </c>
      <c r="R687" s="40" t="str">
        <f aca="false">IF(Q687&gt;=0%,"AOP",IF(Q687&gt;=-2%,"GM",IF(Q687&gt;=-6%,"MD","VP")))</f>
        <v>AOP</v>
      </c>
      <c r="S687" s="41" t="n">
        <f aca="false">K687*M687*(N687-P687)</f>
        <v>0</v>
      </c>
      <c r="T687" s="42" t="e">
        <f aca="false">IF(I687="USD",S687,S687/#REF!)</f>
        <v>#VALUE!</v>
      </c>
      <c r="U687" s="5" t="e">
        <f aca="false">IF(I687="USD",M687,M687/#REF!)</f>
        <v>#VALUE!</v>
      </c>
      <c r="V687" s="4"/>
      <c r="W687" s="4"/>
      <c r="X687" s="4"/>
      <c r="Y687" s="4" t="str">
        <f aca="false">B687&amp;C687&amp;F687&amp;H687</f>
        <v/>
      </c>
      <c r="Z687" s="4" t="str">
        <f aca="false">IF(Y687='Input - Bookings'!Q1283,"OK","Check")</f>
        <v>OK</v>
      </c>
      <c r="AA687" s="4"/>
      <c r="AB687" s="50"/>
      <c r="AC687" s="50"/>
      <c r="AD687" s="4"/>
      <c r="AE687" s="4"/>
      <c r="AF687" s="4"/>
      <c r="AG687" s="54"/>
      <c r="AH687" s="54"/>
      <c r="AI687" s="4"/>
      <c r="AJ687" s="4"/>
      <c r="AK687" s="4"/>
      <c r="AL687" s="4"/>
      <c r="AM687" s="4"/>
      <c r="AN687" s="56"/>
      <c r="AO687" s="50"/>
      <c r="AP687" s="50"/>
      <c r="AQ687" s="50"/>
      <c r="AR687" s="4"/>
      <c r="AS687" s="4"/>
    </row>
    <row r="688" customFormat="false" ht="12.75" hidden="false" customHeight="true" outlineLevel="0" collapsed="false">
      <c r="A688" s="33"/>
      <c r="B688" s="34"/>
      <c r="C688" s="34"/>
      <c r="D688" s="35"/>
      <c r="E688" s="35"/>
      <c r="F688" s="35"/>
      <c r="G688" s="35"/>
      <c r="H688" s="35"/>
      <c r="I688" s="35"/>
      <c r="J688" s="36"/>
      <c r="K688" s="6"/>
      <c r="L688" s="5"/>
      <c r="M688" s="5"/>
      <c r="N688" s="37"/>
      <c r="O688" s="38"/>
      <c r="P688" s="39" t="n">
        <f aca="false">IFERROR(IF(OR(B688&amp;C688="PAU",B688&amp;C688="AIN"),VLOOKUP(B688&amp;C688&amp;G688,#REF!,8,0),VLOOKUP(B688&amp;G688,#REF!,8,0)),0)</f>
        <v>0</v>
      </c>
      <c r="Q688" s="39" t="n">
        <f aca="false">N688-P688</f>
        <v>0</v>
      </c>
      <c r="R688" s="40" t="str">
        <f aca="false">IF(Q688&gt;=0%,"AOP",IF(Q688&gt;=-2%,"GM",IF(Q688&gt;=-6%,"MD","VP")))</f>
        <v>AOP</v>
      </c>
      <c r="S688" s="41" t="n">
        <f aca="false">K688*M688*(N688-P688)</f>
        <v>0</v>
      </c>
      <c r="T688" s="42" t="e">
        <f aca="false">IF(I688="USD",S688,S688/#REF!)</f>
        <v>#VALUE!</v>
      </c>
      <c r="U688" s="5" t="e">
        <f aca="false">IF(I688="USD",M688,M688/#REF!)</f>
        <v>#VALUE!</v>
      </c>
      <c r="V688" s="4"/>
      <c r="W688" s="4"/>
      <c r="X688" s="4"/>
      <c r="Y688" s="4" t="str">
        <f aca="false">B688&amp;C688&amp;F688&amp;H688</f>
        <v/>
      </c>
      <c r="Z688" s="4" t="str">
        <f aca="false">IF(Y688='Input - Bookings'!Q1284,"OK","Check")</f>
        <v>OK</v>
      </c>
      <c r="AA688" s="4"/>
      <c r="AB688" s="50"/>
      <c r="AC688" s="50"/>
      <c r="AD688" s="4"/>
      <c r="AE688" s="4"/>
      <c r="AF688" s="4"/>
      <c r="AG688" s="54"/>
      <c r="AH688" s="54"/>
      <c r="AI688" s="4"/>
      <c r="AJ688" s="4"/>
      <c r="AK688" s="4"/>
      <c r="AL688" s="4"/>
      <c r="AM688" s="4"/>
      <c r="AN688" s="56"/>
      <c r="AO688" s="50"/>
      <c r="AP688" s="50"/>
      <c r="AQ688" s="50"/>
      <c r="AR688" s="4"/>
      <c r="AS688" s="4"/>
    </row>
    <row r="689" customFormat="false" ht="12.75" hidden="false" customHeight="true" outlineLevel="0" collapsed="false">
      <c r="A689" s="33"/>
      <c r="B689" s="34"/>
      <c r="C689" s="34"/>
      <c r="D689" s="35"/>
      <c r="E689" s="35"/>
      <c r="F689" s="35"/>
      <c r="G689" s="35"/>
      <c r="H689" s="35"/>
      <c r="I689" s="35"/>
      <c r="J689" s="36"/>
      <c r="K689" s="6"/>
      <c r="L689" s="5"/>
      <c r="M689" s="5"/>
      <c r="N689" s="37"/>
      <c r="O689" s="38"/>
      <c r="P689" s="39" t="n">
        <f aca="false">IFERROR(IF(OR(B689&amp;C689="PAU",B689&amp;C689="AIN"),VLOOKUP(B689&amp;C689&amp;G689,#REF!,8,0),VLOOKUP(B689&amp;G689,#REF!,8,0)),0)</f>
        <v>0</v>
      </c>
      <c r="Q689" s="39" t="n">
        <f aca="false">N689-P689</f>
        <v>0</v>
      </c>
      <c r="R689" s="40" t="str">
        <f aca="false">IF(Q689&gt;=0%,"AOP",IF(Q689&gt;=-2%,"GM",IF(Q689&gt;=-6%,"MD","VP")))</f>
        <v>AOP</v>
      </c>
      <c r="S689" s="41" t="n">
        <f aca="false">K689*M689*(N689-P689)</f>
        <v>0</v>
      </c>
      <c r="T689" s="42" t="e">
        <f aca="false">IF(I689="USD",S689,S689/#REF!)</f>
        <v>#VALUE!</v>
      </c>
      <c r="U689" s="5" t="e">
        <f aca="false">IF(I689="USD",M689,M689/#REF!)</f>
        <v>#VALUE!</v>
      </c>
      <c r="V689" s="4"/>
      <c r="W689" s="4"/>
      <c r="X689" s="4"/>
      <c r="Y689" s="4" t="str">
        <f aca="false">B689&amp;C689&amp;F689&amp;H689</f>
        <v/>
      </c>
      <c r="Z689" s="4" t="str">
        <f aca="false">IF(Y689='Input - Bookings'!Q1285,"OK","Check")</f>
        <v>OK</v>
      </c>
      <c r="AA689" s="4"/>
      <c r="AB689" s="50"/>
      <c r="AC689" s="50"/>
      <c r="AD689" s="4"/>
      <c r="AE689" s="4"/>
      <c r="AF689" s="4"/>
      <c r="AG689" s="54"/>
      <c r="AH689" s="54"/>
      <c r="AI689" s="4"/>
      <c r="AJ689" s="4"/>
      <c r="AK689" s="4"/>
      <c r="AL689" s="4"/>
      <c r="AM689" s="4"/>
      <c r="AN689" s="56"/>
      <c r="AO689" s="50"/>
      <c r="AP689" s="50"/>
      <c r="AQ689" s="50"/>
      <c r="AR689" s="4"/>
      <c r="AS689" s="4"/>
    </row>
    <row r="690" customFormat="false" ht="12.75" hidden="false" customHeight="true" outlineLevel="0" collapsed="false">
      <c r="A690" s="33"/>
      <c r="B690" s="34"/>
      <c r="C690" s="34"/>
      <c r="D690" s="35"/>
      <c r="E690" s="35"/>
      <c r="F690" s="35"/>
      <c r="G690" s="35"/>
      <c r="H690" s="35"/>
      <c r="I690" s="35"/>
      <c r="J690" s="36"/>
      <c r="K690" s="6"/>
      <c r="L690" s="5"/>
      <c r="M690" s="5"/>
      <c r="N690" s="37"/>
      <c r="O690" s="38"/>
      <c r="P690" s="39" t="n">
        <f aca="false">IFERROR(IF(OR(B690&amp;C690="PAU",B690&amp;C690="AIN"),VLOOKUP(B690&amp;C690&amp;G690,#REF!,8,0),VLOOKUP(B690&amp;G690,#REF!,8,0)),0)</f>
        <v>0</v>
      </c>
      <c r="Q690" s="39" t="n">
        <f aca="false">N690-P690</f>
        <v>0</v>
      </c>
      <c r="R690" s="40" t="str">
        <f aca="false">IF(Q690&gt;=0%,"AOP",IF(Q690&gt;=-2%,"GM",IF(Q690&gt;=-6%,"MD","VP")))</f>
        <v>AOP</v>
      </c>
      <c r="S690" s="41" t="n">
        <f aca="false">K690*M690*(N690-P690)</f>
        <v>0</v>
      </c>
      <c r="T690" s="42" t="e">
        <f aca="false">IF(I690="USD",S690,S690/#REF!)</f>
        <v>#VALUE!</v>
      </c>
      <c r="U690" s="5" t="e">
        <f aca="false">IF(I690="USD",M690,M690/#REF!)</f>
        <v>#VALUE!</v>
      </c>
      <c r="V690" s="4"/>
      <c r="W690" s="4"/>
      <c r="X690" s="4"/>
      <c r="Y690" s="4" t="str">
        <f aca="false">B690&amp;C690&amp;F690&amp;H690</f>
        <v/>
      </c>
      <c r="Z690" s="4" t="str">
        <f aca="false">IF(Y690='Input - Bookings'!Q1286,"OK","Check")</f>
        <v>OK</v>
      </c>
      <c r="AA690" s="4"/>
      <c r="AB690" s="50"/>
      <c r="AC690" s="50"/>
      <c r="AD690" s="4"/>
      <c r="AE690" s="4"/>
      <c r="AF690" s="4"/>
      <c r="AG690" s="54"/>
      <c r="AH690" s="54"/>
      <c r="AI690" s="4"/>
      <c r="AJ690" s="4"/>
      <c r="AK690" s="4"/>
      <c r="AL690" s="4"/>
      <c r="AM690" s="4"/>
      <c r="AN690" s="56"/>
      <c r="AO690" s="50"/>
      <c r="AP690" s="50"/>
      <c r="AQ690" s="50"/>
      <c r="AR690" s="4"/>
      <c r="AS690" s="4"/>
    </row>
    <row r="691" customFormat="false" ht="12.75" hidden="false" customHeight="true" outlineLevel="0" collapsed="false">
      <c r="A691" s="33"/>
      <c r="B691" s="34"/>
      <c r="C691" s="34"/>
      <c r="D691" s="35"/>
      <c r="E691" s="35"/>
      <c r="F691" s="35"/>
      <c r="G691" s="35"/>
      <c r="H691" s="35"/>
      <c r="I691" s="35"/>
      <c r="J691" s="36"/>
      <c r="K691" s="6"/>
      <c r="L691" s="5"/>
      <c r="M691" s="5"/>
      <c r="N691" s="37"/>
      <c r="O691" s="38"/>
      <c r="P691" s="39" t="n">
        <f aca="false">IFERROR(IF(OR(B691&amp;C691="PAU",B691&amp;C691="AIN"),VLOOKUP(B691&amp;C691&amp;G691,#REF!,8,0),VLOOKUP(B691&amp;G691,#REF!,8,0)),0)</f>
        <v>0</v>
      </c>
      <c r="Q691" s="39" t="n">
        <f aca="false">N691-P691</f>
        <v>0</v>
      </c>
      <c r="R691" s="40" t="str">
        <f aca="false">IF(Q691&gt;=0%,"AOP",IF(Q691&gt;=-2%,"GM",IF(Q691&gt;=-6%,"MD","VP")))</f>
        <v>AOP</v>
      </c>
      <c r="S691" s="41" t="n">
        <f aca="false">K691*M691*(N691-P691)</f>
        <v>0</v>
      </c>
      <c r="T691" s="42" t="e">
        <f aca="false">IF(I691="USD",S691,S691/#REF!)</f>
        <v>#VALUE!</v>
      </c>
      <c r="U691" s="5" t="e">
        <f aca="false">IF(I691="USD",M691,M691/#REF!)</f>
        <v>#VALUE!</v>
      </c>
      <c r="V691" s="4"/>
      <c r="W691" s="4"/>
      <c r="X691" s="4"/>
      <c r="Y691" s="4" t="str">
        <f aca="false">B691&amp;C691&amp;F691&amp;H691</f>
        <v/>
      </c>
      <c r="Z691" s="4" t="str">
        <f aca="false">IF(Y691='Input - Bookings'!Q1287,"OK","Check")</f>
        <v>OK</v>
      </c>
      <c r="AA691" s="4"/>
      <c r="AB691" s="50"/>
      <c r="AC691" s="50"/>
      <c r="AD691" s="4"/>
      <c r="AE691" s="4"/>
      <c r="AF691" s="4"/>
      <c r="AG691" s="54"/>
      <c r="AH691" s="54"/>
      <c r="AI691" s="4"/>
      <c r="AJ691" s="4"/>
      <c r="AK691" s="4"/>
      <c r="AL691" s="4"/>
      <c r="AM691" s="4"/>
      <c r="AN691" s="56"/>
      <c r="AO691" s="50"/>
      <c r="AP691" s="50"/>
      <c r="AQ691" s="50"/>
      <c r="AR691" s="4"/>
      <c r="AS691" s="4"/>
    </row>
    <row r="692" customFormat="false" ht="12.75" hidden="false" customHeight="true" outlineLevel="0" collapsed="false">
      <c r="A692" s="33"/>
      <c r="B692" s="34"/>
      <c r="C692" s="34"/>
      <c r="D692" s="35"/>
      <c r="E692" s="35"/>
      <c r="F692" s="35"/>
      <c r="G692" s="35"/>
      <c r="H692" s="35"/>
      <c r="I692" s="35"/>
      <c r="J692" s="36"/>
      <c r="K692" s="6"/>
      <c r="L692" s="5"/>
      <c r="M692" s="5"/>
      <c r="N692" s="37"/>
      <c r="O692" s="38"/>
      <c r="P692" s="39" t="n">
        <f aca="false">IFERROR(IF(OR(B692&amp;C692="PAU",B692&amp;C692="AIN"),VLOOKUP(B692&amp;C692&amp;G692,#REF!,8,0),VLOOKUP(B692&amp;G692,#REF!,8,0)),0)</f>
        <v>0</v>
      </c>
      <c r="Q692" s="39" t="n">
        <f aca="false">N692-P692</f>
        <v>0</v>
      </c>
      <c r="R692" s="40" t="str">
        <f aca="false">IF(Q692&gt;=0%,"AOP",IF(Q692&gt;=-2%,"GM",IF(Q692&gt;=-6%,"MD","VP")))</f>
        <v>AOP</v>
      </c>
      <c r="S692" s="41" t="n">
        <f aca="false">K692*M692*(N692-P692)</f>
        <v>0</v>
      </c>
      <c r="T692" s="42" t="e">
        <f aca="false">IF(I692="USD",S692,S692/#REF!)</f>
        <v>#VALUE!</v>
      </c>
      <c r="U692" s="5" t="e">
        <f aca="false">IF(I692="USD",M692,M692/#REF!)</f>
        <v>#VALUE!</v>
      </c>
      <c r="V692" s="4"/>
      <c r="W692" s="4"/>
      <c r="X692" s="4"/>
      <c r="Y692" s="4" t="str">
        <f aca="false">B692&amp;C692&amp;F692&amp;H692</f>
        <v/>
      </c>
      <c r="Z692" s="4" t="str">
        <f aca="false">IF(Y692='Input - Bookings'!Q1288,"OK","Check")</f>
        <v>OK</v>
      </c>
      <c r="AA692" s="4"/>
      <c r="AB692" s="50"/>
      <c r="AC692" s="50"/>
      <c r="AD692" s="4"/>
      <c r="AE692" s="4"/>
      <c r="AF692" s="4"/>
      <c r="AG692" s="54"/>
      <c r="AH692" s="54"/>
      <c r="AI692" s="4"/>
      <c r="AJ692" s="4"/>
      <c r="AK692" s="4"/>
      <c r="AL692" s="4"/>
      <c r="AM692" s="4"/>
      <c r="AN692" s="56"/>
      <c r="AO692" s="50"/>
      <c r="AP692" s="50"/>
      <c r="AQ692" s="50"/>
      <c r="AR692" s="4"/>
      <c r="AS692" s="4"/>
    </row>
    <row r="693" customFormat="false" ht="12.75" hidden="false" customHeight="true" outlineLevel="0" collapsed="false">
      <c r="A693" s="33"/>
      <c r="B693" s="34"/>
      <c r="C693" s="34"/>
      <c r="D693" s="35"/>
      <c r="E693" s="35"/>
      <c r="F693" s="35"/>
      <c r="G693" s="35"/>
      <c r="H693" s="35"/>
      <c r="I693" s="35"/>
      <c r="J693" s="36"/>
      <c r="K693" s="6"/>
      <c r="L693" s="5"/>
      <c r="M693" s="5"/>
      <c r="N693" s="37"/>
      <c r="O693" s="38"/>
      <c r="P693" s="39" t="n">
        <f aca="false">IFERROR(IF(OR(B693&amp;C693="PAU",B693&amp;C693="AIN"),VLOOKUP(B693&amp;C693&amp;G693,#REF!,8,0),VLOOKUP(B693&amp;G693,#REF!,8,0)),0)</f>
        <v>0</v>
      </c>
      <c r="Q693" s="39" t="n">
        <f aca="false">N693-P693</f>
        <v>0</v>
      </c>
      <c r="R693" s="40" t="str">
        <f aca="false">IF(Q693&gt;=0%,"AOP",IF(Q693&gt;=-2%,"GM",IF(Q693&gt;=-6%,"MD","VP")))</f>
        <v>AOP</v>
      </c>
      <c r="S693" s="41" t="n">
        <f aca="false">K693*M693*(N693-P693)</f>
        <v>0</v>
      </c>
      <c r="T693" s="42" t="e">
        <f aca="false">IF(I693="USD",S693,S693/#REF!)</f>
        <v>#VALUE!</v>
      </c>
      <c r="U693" s="5" t="e">
        <f aca="false">IF(I693="USD",M693,M693/#REF!)</f>
        <v>#VALUE!</v>
      </c>
      <c r="V693" s="4"/>
      <c r="W693" s="4"/>
      <c r="X693" s="4"/>
      <c r="Y693" s="4" t="str">
        <f aca="false">B693&amp;C693&amp;F693&amp;H693</f>
        <v/>
      </c>
      <c r="Z693" s="4" t="str">
        <f aca="false">IF(Y693='Input - Bookings'!Q1289,"OK","Check")</f>
        <v>OK</v>
      </c>
      <c r="AA693" s="4"/>
      <c r="AB693" s="50"/>
      <c r="AC693" s="50"/>
      <c r="AD693" s="4"/>
      <c r="AE693" s="4"/>
      <c r="AF693" s="4"/>
      <c r="AG693" s="54"/>
      <c r="AH693" s="54"/>
      <c r="AI693" s="4"/>
      <c r="AJ693" s="4"/>
      <c r="AK693" s="4"/>
      <c r="AL693" s="4"/>
      <c r="AM693" s="4"/>
      <c r="AN693" s="56"/>
      <c r="AO693" s="50"/>
      <c r="AP693" s="50"/>
      <c r="AQ693" s="50"/>
      <c r="AR693" s="4"/>
      <c r="AS693" s="4"/>
    </row>
    <row r="694" customFormat="false" ht="12.75" hidden="false" customHeight="true" outlineLevel="0" collapsed="false">
      <c r="A694" s="33"/>
      <c r="B694" s="34"/>
      <c r="C694" s="34"/>
      <c r="D694" s="35"/>
      <c r="E694" s="35"/>
      <c r="F694" s="35"/>
      <c r="G694" s="35"/>
      <c r="H694" s="35"/>
      <c r="I694" s="35"/>
      <c r="J694" s="36"/>
      <c r="K694" s="6"/>
      <c r="L694" s="5"/>
      <c r="M694" s="5"/>
      <c r="N694" s="37"/>
      <c r="O694" s="38"/>
      <c r="P694" s="39" t="n">
        <f aca="false">IFERROR(IF(OR(B694&amp;C694="PAU",B694&amp;C694="AIN"),VLOOKUP(B694&amp;C694&amp;G694,#REF!,8,0),VLOOKUP(B694&amp;G694,#REF!,8,0)),0)</f>
        <v>0</v>
      </c>
      <c r="Q694" s="39" t="n">
        <f aca="false">N694-P694</f>
        <v>0</v>
      </c>
      <c r="R694" s="40" t="str">
        <f aca="false">IF(Q694&gt;=0%,"AOP",IF(Q694&gt;=-2%,"GM",IF(Q694&gt;=-6%,"MD","VP")))</f>
        <v>AOP</v>
      </c>
      <c r="S694" s="41" t="n">
        <f aca="false">K694*M694*(N694-P694)</f>
        <v>0</v>
      </c>
      <c r="T694" s="42" t="e">
        <f aca="false">IF(I694="USD",S694,S694/#REF!)</f>
        <v>#VALUE!</v>
      </c>
      <c r="U694" s="5" t="e">
        <f aca="false">IF(I694="USD",M694,M694/#REF!)</f>
        <v>#VALUE!</v>
      </c>
      <c r="V694" s="4"/>
      <c r="W694" s="4"/>
      <c r="X694" s="4"/>
      <c r="Y694" s="4" t="str">
        <f aca="false">B694&amp;C694&amp;F694&amp;H694</f>
        <v/>
      </c>
      <c r="Z694" s="4" t="str">
        <f aca="false">IF(Y694='Input - Bookings'!Q1290,"OK","Check")</f>
        <v>OK</v>
      </c>
      <c r="AA694" s="4"/>
      <c r="AB694" s="50"/>
      <c r="AC694" s="50"/>
      <c r="AD694" s="4"/>
      <c r="AE694" s="4"/>
      <c r="AF694" s="4"/>
      <c r="AG694" s="54"/>
      <c r="AH694" s="54"/>
      <c r="AI694" s="4"/>
      <c r="AJ694" s="4"/>
      <c r="AK694" s="4"/>
      <c r="AL694" s="4"/>
      <c r="AM694" s="4"/>
      <c r="AN694" s="56"/>
      <c r="AO694" s="50"/>
      <c r="AP694" s="50"/>
      <c r="AQ694" s="50"/>
      <c r="AR694" s="4"/>
      <c r="AS694" s="4"/>
    </row>
    <row r="695" customFormat="false" ht="12.75" hidden="false" customHeight="true" outlineLevel="0" collapsed="false">
      <c r="A695" s="33"/>
      <c r="B695" s="34"/>
      <c r="C695" s="34"/>
      <c r="D695" s="35"/>
      <c r="E695" s="35"/>
      <c r="F695" s="35"/>
      <c r="G695" s="35"/>
      <c r="H695" s="35"/>
      <c r="I695" s="35"/>
      <c r="J695" s="36"/>
      <c r="K695" s="6"/>
      <c r="L695" s="5"/>
      <c r="M695" s="5"/>
      <c r="N695" s="37"/>
      <c r="O695" s="38"/>
      <c r="P695" s="39" t="n">
        <f aca="false">IFERROR(IF(OR(B695&amp;C695="PAU",B695&amp;C695="AIN"),VLOOKUP(B695&amp;C695&amp;G695,#REF!,8,0),VLOOKUP(B695&amp;G695,#REF!,8,0)),0)</f>
        <v>0</v>
      </c>
      <c r="Q695" s="39" t="n">
        <f aca="false">N695-P695</f>
        <v>0</v>
      </c>
      <c r="R695" s="40" t="str">
        <f aca="false">IF(Q695&gt;=0%,"AOP",IF(Q695&gt;=-2%,"GM",IF(Q695&gt;=-6%,"MD","VP")))</f>
        <v>AOP</v>
      </c>
      <c r="S695" s="41" t="n">
        <f aca="false">K695*M695*(N695-P695)</f>
        <v>0</v>
      </c>
      <c r="T695" s="42" t="e">
        <f aca="false">IF(I695="USD",S695,S695/#REF!)</f>
        <v>#VALUE!</v>
      </c>
      <c r="U695" s="5" t="e">
        <f aca="false">IF(I695="USD",M695,M695/#REF!)</f>
        <v>#VALUE!</v>
      </c>
      <c r="V695" s="4"/>
      <c r="W695" s="4"/>
      <c r="X695" s="4"/>
      <c r="Y695" s="4" t="str">
        <f aca="false">B695&amp;C695&amp;F695&amp;H695</f>
        <v/>
      </c>
      <c r="Z695" s="4" t="str">
        <f aca="false">IF(Y695='Input - Bookings'!Q1291,"OK","Check")</f>
        <v>OK</v>
      </c>
      <c r="AA695" s="4"/>
      <c r="AB695" s="50"/>
      <c r="AC695" s="50"/>
      <c r="AD695" s="4"/>
      <c r="AE695" s="4"/>
      <c r="AF695" s="4"/>
      <c r="AG695" s="54"/>
      <c r="AH695" s="54"/>
      <c r="AI695" s="4"/>
      <c r="AJ695" s="4"/>
      <c r="AK695" s="4"/>
      <c r="AL695" s="4"/>
      <c r="AM695" s="4"/>
      <c r="AN695" s="56"/>
      <c r="AO695" s="50"/>
      <c r="AP695" s="50"/>
      <c r="AQ695" s="50"/>
      <c r="AR695" s="4"/>
      <c r="AS695" s="4"/>
    </row>
    <row r="696" customFormat="false" ht="12.75" hidden="false" customHeight="true" outlineLevel="0" collapsed="false">
      <c r="A696" s="33"/>
      <c r="B696" s="34"/>
      <c r="C696" s="34"/>
      <c r="D696" s="35"/>
      <c r="E696" s="35"/>
      <c r="F696" s="35"/>
      <c r="G696" s="35"/>
      <c r="H696" s="35"/>
      <c r="I696" s="35"/>
      <c r="J696" s="36"/>
      <c r="K696" s="6"/>
      <c r="L696" s="5"/>
      <c r="M696" s="5"/>
      <c r="N696" s="37"/>
      <c r="O696" s="38"/>
      <c r="P696" s="39" t="n">
        <f aca="false">IFERROR(IF(OR(B696&amp;C696="PAU",B696&amp;C696="AIN"),VLOOKUP(B696&amp;C696&amp;G696,#REF!,8,0),VLOOKUP(B696&amp;G696,#REF!,8,0)),0)</f>
        <v>0</v>
      </c>
      <c r="Q696" s="39" t="n">
        <f aca="false">N696-P696</f>
        <v>0</v>
      </c>
      <c r="R696" s="40" t="str">
        <f aca="false">IF(Q696&gt;=0%,"AOP",IF(Q696&gt;=-2%,"GM",IF(Q696&gt;=-6%,"MD","VP")))</f>
        <v>AOP</v>
      </c>
      <c r="S696" s="41" t="n">
        <f aca="false">K696*M696*(N696-P696)</f>
        <v>0</v>
      </c>
      <c r="T696" s="42" t="e">
        <f aca="false">IF(I696="USD",S696,S696/#REF!)</f>
        <v>#VALUE!</v>
      </c>
      <c r="U696" s="5" t="e">
        <f aca="false">IF(I696="USD",M696,M696/#REF!)</f>
        <v>#VALUE!</v>
      </c>
      <c r="V696" s="4"/>
      <c r="W696" s="4"/>
      <c r="X696" s="4"/>
      <c r="Y696" s="4" t="str">
        <f aca="false">B696&amp;C696&amp;F696&amp;H696</f>
        <v/>
      </c>
      <c r="Z696" s="4" t="str">
        <f aca="false">IF(Y696='Input - Bookings'!Q1292,"OK","Check")</f>
        <v>OK</v>
      </c>
      <c r="AA696" s="4"/>
      <c r="AB696" s="50"/>
      <c r="AC696" s="50"/>
      <c r="AD696" s="4"/>
      <c r="AE696" s="4"/>
      <c r="AF696" s="4"/>
      <c r="AG696" s="54"/>
      <c r="AH696" s="54"/>
      <c r="AI696" s="4"/>
      <c r="AJ696" s="4"/>
      <c r="AK696" s="4"/>
      <c r="AL696" s="4"/>
      <c r="AM696" s="4"/>
      <c r="AN696" s="56"/>
      <c r="AO696" s="50"/>
      <c r="AP696" s="50"/>
      <c r="AQ696" s="50"/>
      <c r="AR696" s="4"/>
      <c r="AS696" s="4"/>
    </row>
    <row r="697" customFormat="false" ht="12.75" hidden="false" customHeight="true" outlineLevel="0" collapsed="false">
      <c r="A697" s="33"/>
      <c r="B697" s="34"/>
      <c r="C697" s="34"/>
      <c r="D697" s="35"/>
      <c r="E697" s="35"/>
      <c r="F697" s="35"/>
      <c r="G697" s="35"/>
      <c r="H697" s="35"/>
      <c r="I697" s="35"/>
      <c r="J697" s="36"/>
      <c r="K697" s="6"/>
      <c r="L697" s="5"/>
      <c r="M697" s="5"/>
      <c r="N697" s="37"/>
      <c r="O697" s="38"/>
      <c r="P697" s="39" t="n">
        <f aca="false">IFERROR(IF(OR(B697&amp;C697="PAU",B697&amp;C697="AIN"),VLOOKUP(B697&amp;C697&amp;G697,#REF!,8,0),VLOOKUP(B697&amp;G697,#REF!,8,0)),0)</f>
        <v>0</v>
      </c>
      <c r="Q697" s="39" t="n">
        <f aca="false">N697-P697</f>
        <v>0</v>
      </c>
      <c r="R697" s="40" t="str">
        <f aca="false">IF(Q697&gt;=0%,"AOP",IF(Q697&gt;=-2%,"GM",IF(Q697&gt;=-6%,"MD","VP")))</f>
        <v>AOP</v>
      </c>
      <c r="S697" s="41" t="n">
        <f aca="false">K697*M697*(N697-P697)</f>
        <v>0</v>
      </c>
      <c r="T697" s="42" t="e">
        <f aca="false">IF(I697="USD",S697,S697/#REF!)</f>
        <v>#VALUE!</v>
      </c>
      <c r="U697" s="5" t="e">
        <f aca="false">IF(I697="USD",M697,M697/#REF!)</f>
        <v>#VALUE!</v>
      </c>
      <c r="V697" s="4"/>
      <c r="W697" s="4"/>
      <c r="X697" s="4"/>
      <c r="Y697" s="4" t="str">
        <f aca="false">B697&amp;C697&amp;F697&amp;H697</f>
        <v/>
      </c>
      <c r="Z697" s="4" t="str">
        <f aca="false">IF(Y697='Input - Bookings'!Q1293,"OK","Check")</f>
        <v>OK</v>
      </c>
      <c r="AA697" s="4"/>
      <c r="AB697" s="50"/>
      <c r="AC697" s="50"/>
      <c r="AD697" s="4"/>
      <c r="AE697" s="4"/>
      <c r="AF697" s="4"/>
      <c r="AG697" s="54"/>
      <c r="AH697" s="54"/>
      <c r="AI697" s="4"/>
      <c r="AJ697" s="4"/>
      <c r="AK697" s="4"/>
      <c r="AL697" s="4"/>
      <c r="AM697" s="4"/>
      <c r="AN697" s="56"/>
      <c r="AO697" s="50"/>
      <c r="AP697" s="50"/>
      <c r="AQ697" s="50"/>
      <c r="AR697" s="4"/>
      <c r="AS697" s="4"/>
    </row>
    <row r="698" customFormat="false" ht="12.75" hidden="false" customHeight="true" outlineLevel="0" collapsed="false">
      <c r="A698" s="33"/>
      <c r="B698" s="34"/>
      <c r="C698" s="34"/>
      <c r="D698" s="35"/>
      <c r="E698" s="35"/>
      <c r="F698" s="35"/>
      <c r="G698" s="35"/>
      <c r="H698" s="35"/>
      <c r="I698" s="35"/>
      <c r="J698" s="36"/>
      <c r="K698" s="6"/>
      <c r="L698" s="5"/>
      <c r="M698" s="5"/>
      <c r="N698" s="37"/>
      <c r="O698" s="38"/>
      <c r="P698" s="39" t="n">
        <f aca="false">IFERROR(IF(OR(B698&amp;C698="PAU",B698&amp;C698="AIN"),VLOOKUP(B698&amp;C698&amp;G698,#REF!,8,0),VLOOKUP(B698&amp;G698,#REF!,8,0)),0)</f>
        <v>0</v>
      </c>
      <c r="Q698" s="39" t="n">
        <f aca="false">N698-P698</f>
        <v>0</v>
      </c>
      <c r="R698" s="40" t="str">
        <f aca="false">IF(Q698&gt;=0%,"AOP",IF(Q698&gt;=-2%,"GM",IF(Q698&gt;=-6%,"MD","VP")))</f>
        <v>AOP</v>
      </c>
      <c r="S698" s="41" t="n">
        <f aca="false">K698*M698*(N698-P698)</f>
        <v>0</v>
      </c>
      <c r="T698" s="42" t="e">
        <f aca="false">IF(I698="USD",S698,S698/#REF!)</f>
        <v>#VALUE!</v>
      </c>
      <c r="U698" s="5" t="e">
        <f aca="false">IF(I698="USD",M698,M698/#REF!)</f>
        <v>#VALUE!</v>
      </c>
      <c r="V698" s="4"/>
      <c r="W698" s="4"/>
      <c r="X698" s="4"/>
      <c r="Y698" s="4" t="str">
        <f aca="false">B698&amp;C698&amp;F698&amp;H698</f>
        <v/>
      </c>
      <c r="Z698" s="4" t="str">
        <f aca="false">IF(Y698='Input - Bookings'!Q1294,"OK","Check")</f>
        <v>OK</v>
      </c>
      <c r="AA698" s="4"/>
      <c r="AB698" s="50"/>
      <c r="AC698" s="50"/>
      <c r="AD698" s="4"/>
      <c r="AE698" s="4"/>
      <c r="AF698" s="4"/>
      <c r="AG698" s="54"/>
      <c r="AH698" s="54"/>
      <c r="AI698" s="4"/>
      <c r="AJ698" s="4"/>
      <c r="AK698" s="4"/>
      <c r="AL698" s="4"/>
      <c r="AM698" s="4"/>
      <c r="AN698" s="56"/>
      <c r="AO698" s="50"/>
      <c r="AP698" s="50"/>
      <c r="AQ698" s="50"/>
      <c r="AR698" s="4"/>
      <c r="AS698" s="4"/>
    </row>
    <row r="699" customFormat="false" ht="12.75" hidden="false" customHeight="true" outlineLevel="0" collapsed="false">
      <c r="A699" s="33"/>
      <c r="B699" s="34"/>
      <c r="C699" s="34"/>
      <c r="D699" s="35"/>
      <c r="E699" s="35"/>
      <c r="F699" s="35"/>
      <c r="G699" s="35"/>
      <c r="H699" s="35"/>
      <c r="I699" s="35"/>
      <c r="J699" s="36"/>
      <c r="K699" s="6"/>
      <c r="L699" s="5"/>
      <c r="M699" s="5"/>
      <c r="N699" s="37"/>
      <c r="O699" s="38"/>
      <c r="P699" s="39" t="n">
        <f aca="false">IFERROR(IF(OR(B699&amp;C699="PAU",B699&amp;C699="AIN"),VLOOKUP(B699&amp;C699&amp;G699,#REF!,8,0),VLOOKUP(B699&amp;G699,#REF!,8,0)),0)</f>
        <v>0</v>
      </c>
      <c r="Q699" s="39" t="n">
        <f aca="false">N699-P699</f>
        <v>0</v>
      </c>
      <c r="R699" s="40" t="str">
        <f aca="false">IF(Q699&gt;=0%,"AOP",IF(Q699&gt;=-2%,"GM",IF(Q699&gt;=-6%,"MD","VP")))</f>
        <v>AOP</v>
      </c>
      <c r="S699" s="41" t="n">
        <f aca="false">K699*M699*(N699-P699)</f>
        <v>0</v>
      </c>
      <c r="T699" s="42" t="e">
        <f aca="false">IF(I699="USD",S699,S699/#REF!)</f>
        <v>#VALUE!</v>
      </c>
      <c r="U699" s="5" t="e">
        <f aca="false">IF(I699="USD",M699,M699/#REF!)</f>
        <v>#VALUE!</v>
      </c>
      <c r="V699" s="4"/>
      <c r="W699" s="4"/>
      <c r="X699" s="4"/>
      <c r="Y699" s="4" t="str">
        <f aca="false">B699&amp;C699&amp;F699&amp;H699</f>
        <v/>
      </c>
      <c r="Z699" s="4" t="str">
        <f aca="false">IF(Y699='Input - Bookings'!Q1295,"OK","Check")</f>
        <v>OK</v>
      </c>
      <c r="AA699" s="4"/>
      <c r="AB699" s="50"/>
      <c r="AC699" s="50"/>
      <c r="AD699" s="4"/>
      <c r="AE699" s="4"/>
      <c r="AF699" s="4"/>
      <c r="AG699" s="54"/>
      <c r="AH699" s="54"/>
      <c r="AI699" s="4"/>
      <c r="AJ699" s="4"/>
      <c r="AK699" s="4"/>
      <c r="AL699" s="4"/>
      <c r="AM699" s="4"/>
      <c r="AN699" s="56"/>
      <c r="AO699" s="50"/>
      <c r="AP699" s="50"/>
      <c r="AQ699" s="50"/>
      <c r="AR699" s="4"/>
      <c r="AS699" s="4"/>
    </row>
    <row r="700" customFormat="false" ht="12.75" hidden="false" customHeight="true" outlineLevel="0" collapsed="false">
      <c r="A700" s="33"/>
      <c r="B700" s="34"/>
      <c r="C700" s="34"/>
      <c r="D700" s="35"/>
      <c r="E700" s="35"/>
      <c r="F700" s="35"/>
      <c r="G700" s="35"/>
      <c r="H700" s="35"/>
      <c r="I700" s="35"/>
      <c r="J700" s="36"/>
      <c r="K700" s="6"/>
      <c r="L700" s="5"/>
      <c r="M700" s="5"/>
      <c r="N700" s="37"/>
      <c r="O700" s="38"/>
      <c r="P700" s="39" t="n">
        <f aca="false">IFERROR(IF(OR(B700&amp;C700="PAU",B700&amp;C700="AIN"),VLOOKUP(B700&amp;C700&amp;G700,#REF!,8,0),VLOOKUP(B700&amp;G700,#REF!,8,0)),0)</f>
        <v>0</v>
      </c>
      <c r="Q700" s="39" t="n">
        <f aca="false">N700-P700</f>
        <v>0</v>
      </c>
      <c r="R700" s="40" t="str">
        <f aca="false">IF(Q700&gt;=0%,"AOP",IF(Q700&gt;=-2%,"GM",IF(Q700&gt;=-6%,"MD","VP")))</f>
        <v>AOP</v>
      </c>
      <c r="S700" s="41" t="n">
        <f aca="false">K700*M700*(N700-P700)</f>
        <v>0</v>
      </c>
      <c r="T700" s="42" t="e">
        <f aca="false">IF(I700="USD",S700,S700/#REF!)</f>
        <v>#VALUE!</v>
      </c>
      <c r="U700" s="5" t="e">
        <f aca="false">IF(I700="USD",M700,M700/#REF!)</f>
        <v>#VALUE!</v>
      </c>
      <c r="V700" s="4"/>
      <c r="W700" s="4"/>
      <c r="X700" s="4"/>
      <c r="Y700" s="4" t="str">
        <f aca="false">B700&amp;C700&amp;F700&amp;H700</f>
        <v/>
      </c>
      <c r="Z700" s="4" t="str">
        <f aca="false">IF(Y700='Input - Bookings'!Q1296,"OK","Check")</f>
        <v>OK</v>
      </c>
      <c r="AA700" s="4"/>
      <c r="AB700" s="50"/>
      <c r="AC700" s="50"/>
      <c r="AD700" s="4"/>
      <c r="AE700" s="4"/>
      <c r="AF700" s="4"/>
      <c r="AG700" s="54"/>
      <c r="AH700" s="54"/>
      <c r="AI700" s="4"/>
      <c r="AJ700" s="4"/>
      <c r="AK700" s="4"/>
      <c r="AL700" s="4"/>
      <c r="AM700" s="4"/>
      <c r="AN700" s="56"/>
      <c r="AO700" s="50"/>
      <c r="AP700" s="50"/>
      <c r="AQ700" s="50"/>
      <c r="AR700" s="4"/>
      <c r="AS700" s="4"/>
    </row>
    <row r="701" customFormat="false" ht="12.75" hidden="false" customHeight="true" outlineLevel="0" collapsed="false">
      <c r="A701" s="33"/>
      <c r="B701" s="34"/>
      <c r="C701" s="34"/>
      <c r="D701" s="35"/>
      <c r="E701" s="35"/>
      <c r="F701" s="35"/>
      <c r="G701" s="35"/>
      <c r="H701" s="35"/>
      <c r="I701" s="35"/>
      <c r="J701" s="36"/>
      <c r="K701" s="6"/>
      <c r="L701" s="5"/>
      <c r="M701" s="5"/>
      <c r="N701" s="37"/>
      <c r="O701" s="38"/>
      <c r="P701" s="39" t="n">
        <f aca="false">IFERROR(IF(OR(B701&amp;C701="PAU",B701&amp;C701="AIN"),VLOOKUP(B701&amp;C701&amp;G701,#REF!,8,0),VLOOKUP(B701&amp;G701,#REF!,8,0)),0)</f>
        <v>0</v>
      </c>
      <c r="Q701" s="39" t="n">
        <f aca="false">N701-P701</f>
        <v>0</v>
      </c>
      <c r="R701" s="40" t="str">
        <f aca="false">IF(Q701&gt;=0%,"AOP",IF(Q701&gt;=-2%,"GM",IF(Q701&gt;=-6%,"MD","VP")))</f>
        <v>AOP</v>
      </c>
      <c r="S701" s="41" t="n">
        <f aca="false">K701*M701*(N701-P701)</f>
        <v>0</v>
      </c>
      <c r="T701" s="42" t="e">
        <f aca="false">IF(I701="USD",S701,S701/#REF!)</f>
        <v>#VALUE!</v>
      </c>
      <c r="U701" s="5" t="e">
        <f aca="false">IF(I701="USD",M701,M701/#REF!)</f>
        <v>#VALUE!</v>
      </c>
      <c r="V701" s="4"/>
      <c r="W701" s="4"/>
      <c r="X701" s="4"/>
      <c r="Y701" s="4" t="str">
        <f aca="false">B701&amp;C701&amp;F701&amp;H701</f>
        <v/>
      </c>
      <c r="Z701" s="4" t="str">
        <f aca="false">IF(Y701='Input - Bookings'!Q1297,"OK","Check")</f>
        <v>OK</v>
      </c>
      <c r="AA701" s="4"/>
      <c r="AB701" s="50"/>
      <c r="AC701" s="50"/>
      <c r="AD701" s="4"/>
      <c r="AE701" s="4"/>
      <c r="AF701" s="4"/>
      <c r="AG701" s="54"/>
      <c r="AH701" s="54"/>
      <c r="AI701" s="4"/>
      <c r="AJ701" s="4"/>
      <c r="AK701" s="4"/>
      <c r="AL701" s="4"/>
      <c r="AM701" s="4"/>
      <c r="AN701" s="56"/>
      <c r="AO701" s="50"/>
      <c r="AP701" s="50"/>
      <c r="AQ701" s="50"/>
      <c r="AR701" s="4"/>
      <c r="AS701" s="4"/>
    </row>
    <row r="702" customFormat="false" ht="12.75" hidden="false" customHeight="true" outlineLevel="0" collapsed="false">
      <c r="A702" s="33"/>
      <c r="B702" s="34"/>
      <c r="C702" s="34"/>
      <c r="D702" s="35"/>
      <c r="E702" s="35"/>
      <c r="F702" s="35"/>
      <c r="G702" s="35"/>
      <c r="H702" s="35"/>
      <c r="I702" s="35"/>
      <c r="J702" s="36"/>
      <c r="K702" s="6"/>
      <c r="L702" s="5"/>
      <c r="M702" s="5"/>
      <c r="N702" s="37"/>
      <c r="O702" s="38"/>
      <c r="P702" s="39" t="n">
        <f aca="false">IFERROR(IF(OR(B702&amp;C702="PAU",B702&amp;C702="AIN"),VLOOKUP(B702&amp;C702&amp;G702,#REF!,8,0),VLOOKUP(B702&amp;G702,#REF!,8,0)),0)</f>
        <v>0</v>
      </c>
      <c r="Q702" s="39" t="n">
        <f aca="false">N702-P702</f>
        <v>0</v>
      </c>
      <c r="R702" s="40" t="str">
        <f aca="false">IF(Q702&gt;=0%,"AOP",IF(Q702&gt;=-2%,"GM",IF(Q702&gt;=-6%,"MD","VP")))</f>
        <v>AOP</v>
      </c>
      <c r="S702" s="41" t="n">
        <f aca="false">K702*M702*(N702-P702)</f>
        <v>0</v>
      </c>
      <c r="T702" s="42" t="e">
        <f aca="false">IF(I702="USD",S702,S702/#REF!)</f>
        <v>#VALUE!</v>
      </c>
      <c r="U702" s="5" t="e">
        <f aca="false">IF(I702="USD",M702,M702/#REF!)</f>
        <v>#VALUE!</v>
      </c>
      <c r="V702" s="4"/>
      <c r="W702" s="4"/>
      <c r="X702" s="4"/>
      <c r="Y702" s="4" t="str">
        <f aca="false">B702&amp;C702&amp;F702&amp;H702</f>
        <v/>
      </c>
      <c r="Z702" s="4" t="str">
        <f aca="false">IF(Y702='Input - Bookings'!Q1298,"OK","Check")</f>
        <v>OK</v>
      </c>
      <c r="AA702" s="4"/>
      <c r="AB702" s="50"/>
      <c r="AC702" s="50"/>
      <c r="AD702" s="4"/>
      <c r="AE702" s="4"/>
      <c r="AF702" s="4"/>
      <c r="AG702" s="54"/>
      <c r="AH702" s="54"/>
      <c r="AI702" s="4"/>
      <c r="AJ702" s="4"/>
      <c r="AK702" s="4"/>
      <c r="AL702" s="4"/>
      <c r="AM702" s="4"/>
      <c r="AN702" s="56"/>
      <c r="AO702" s="50"/>
      <c r="AP702" s="50"/>
      <c r="AQ702" s="50"/>
      <c r="AR702" s="4"/>
      <c r="AS702" s="4"/>
    </row>
    <row r="703" customFormat="false" ht="12.75" hidden="false" customHeight="true" outlineLevel="0" collapsed="false">
      <c r="A703" s="33"/>
      <c r="B703" s="34"/>
      <c r="C703" s="34"/>
      <c r="D703" s="35"/>
      <c r="E703" s="35"/>
      <c r="F703" s="35"/>
      <c r="G703" s="35"/>
      <c r="H703" s="35"/>
      <c r="I703" s="35"/>
      <c r="J703" s="36"/>
      <c r="K703" s="6"/>
      <c r="L703" s="5"/>
      <c r="M703" s="5"/>
      <c r="N703" s="37"/>
      <c r="O703" s="38"/>
      <c r="P703" s="39" t="n">
        <f aca="false">IFERROR(IF(OR(B703&amp;C703="PAU",B703&amp;C703="AIN"),VLOOKUP(B703&amp;C703&amp;G703,#REF!,8,0),VLOOKUP(B703&amp;G703,#REF!,8,0)),0)</f>
        <v>0</v>
      </c>
      <c r="Q703" s="39" t="n">
        <f aca="false">N703-P703</f>
        <v>0</v>
      </c>
      <c r="R703" s="40" t="str">
        <f aca="false">IF(Q703&gt;=0%,"AOP",IF(Q703&gt;=-2%,"GM",IF(Q703&gt;=-6%,"MD","VP")))</f>
        <v>AOP</v>
      </c>
      <c r="S703" s="41" t="n">
        <f aca="false">K703*M703*(N703-P703)</f>
        <v>0</v>
      </c>
      <c r="T703" s="42" t="e">
        <f aca="false">IF(I703="USD",S703,S703/#REF!)</f>
        <v>#VALUE!</v>
      </c>
      <c r="U703" s="5" t="e">
        <f aca="false">IF(I703="USD",M703,M703/#REF!)</f>
        <v>#VALUE!</v>
      </c>
      <c r="V703" s="4"/>
      <c r="W703" s="4"/>
      <c r="X703" s="4"/>
      <c r="Y703" s="4" t="str">
        <f aca="false">B703&amp;C703&amp;F703&amp;H703</f>
        <v/>
      </c>
      <c r="Z703" s="4" t="str">
        <f aca="false">IF(Y703='Input - Bookings'!Q1299,"OK","Check")</f>
        <v>OK</v>
      </c>
      <c r="AA703" s="4"/>
      <c r="AB703" s="50"/>
      <c r="AC703" s="50"/>
      <c r="AD703" s="4"/>
      <c r="AE703" s="4"/>
      <c r="AF703" s="4"/>
      <c r="AG703" s="54"/>
      <c r="AH703" s="54"/>
      <c r="AI703" s="4"/>
      <c r="AJ703" s="4"/>
      <c r="AK703" s="4"/>
      <c r="AL703" s="4"/>
      <c r="AM703" s="4"/>
      <c r="AN703" s="56"/>
      <c r="AO703" s="50"/>
      <c r="AP703" s="50"/>
      <c r="AQ703" s="50"/>
      <c r="AR703" s="4"/>
      <c r="AS703" s="4"/>
    </row>
    <row r="704" customFormat="false" ht="12.75" hidden="false" customHeight="true" outlineLevel="0" collapsed="false">
      <c r="A704" s="33"/>
      <c r="B704" s="34"/>
      <c r="C704" s="34"/>
      <c r="D704" s="35"/>
      <c r="E704" s="35"/>
      <c r="F704" s="35"/>
      <c r="G704" s="35"/>
      <c r="H704" s="35"/>
      <c r="I704" s="35"/>
      <c r="J704" s="36"/>
      <c r="K704" s="6"/>
      <c r="L704" s="5"/>
      <c r="M704" s="5"/>
      <c r="N704" s="37"/>
      <c r="O704" s="38"/>
      <c r="P704" s="39" t="n">
        <f aca="false">IFERROR(IF(OR(B704&amp;C704="PAU",B704&amp;C704="AIN"),VLOOKUP(B704&amp;C704&amp;G704,#REF!,8,0),VLOOKUP(B704&amp;G704,#REF!,8,0)),0)</f>
        <v>0</v>
      </c>
      <c r="Q704" s="39" t="n">
        <f aca="false">N704-P704</f>
        <v>0</v>
      </c>
      <c r="R704" s="40" t="str">
        <f aca="false">IF(Q704&gt;=0%,"AOP",IF(Q704&gt;=-2%,"GM",IF(Q704&gt;=-6%,"MD","VP")))</f>
        <v>AOP</v>
      </c>
      <c r="S704" s="41" t="n">
        <f aca="false">K704*M704*(N704-P704)</f>
        <v>0</v>
      </c>
      <c r="T704" s="42" t="e">
        <f aca="false">IF(I704="USD",S704,S704/#REF!)</f>
        <v>#VALUE!</v>
      </c>
      <c r="U704" s="5" t="e">
        <f aca="false">IF(I704="USD",M704,M704/#REF!)</f>
        <v>#VALUE!</v>
      </c>
      <c r="V704" s="4"/>
      <c r="W704" s="4"/>
      <c r="X704" s="4"/>
      <c r="Y704" s="4" t="str">
        <f aca="false">B704&amp;C704&amp;F704&amp;H704</f>
        <v/>
      </c>
      <c r="Z704" s="4" t="str">
        <f aca="false">IF(Y704='Input - Bookings'!Q1300,"OK","Check")</f>
        <v>OK</v>
      </c>
      <c r="AA704" s="4"/>
      <c r="AB704" s="50"/>
      <c r="AC704" s="50"/>
      <c r="AD704" s="4"/>
      <c r="AE704" s="4"/>
      <c r="AF704" s="4"/>
      <c r="AG704" s="54"/>
      <c r="AH704" s="54"/>
      <c r="AI704" s="4"/>
      <c r="AJ704" s="4"/>
      <c r="AK704" s="4"/>
      <c r="AL704" s="4"/>
      <c r="AM704" s="4"/>
      <c r="AN704" s="56"/>
      <c r="AO704" s="50"/>
      <c r="AP704" s="50"/>
      <c r="AQ704" s="50"/>
      <c r="AR704" s="4"/>
      <c r="AS704" s="4"/>
    </row>
    <row r="705" customFormat="false" ht="12.75" hidden="false" customHeight="true" outlineLevel="0" collapsed="false">
      <c r="A705" s="33"/>
      <c r="B705" s="34"/>
      <c r="C705" s="34"/>
      <c r="D705" s="35"/>
      <c r="E705" s="35"/>
      <c r="F705" s="35"/>
      <c r="G705" s="35"/>
      <c r="H705" s="35"/>
      <c r="I705" s="35"/>
      <c r="J705" s="36"/>
      <c r="K705" s="6"/>
      <c r="L705" s="5"/>
      <c r="M705" s="5"/>
      <c r="N705" s="37"/>
      <c r="O705" s="38"/>
      <c r="P705" s="39" t="n">
        <f aca="false">IFERROR(IF(OR(B705&amp;C705="PAU",B705&amp;C705="AIN"),VLOOKUP(B705&amp;C705&amp;G705,#REF!,8,0),VLOOKUP(B705&amp;G705,#REF!,8,0)),0)</f>
        <v>0</v>
      </c>
      <c r="Q705" s="39" t="n">
        <f aca="false">N705-P705</f>
        <v>0</v>
      </c>
      <c r="R705" s="40" t="str">
        <f aca="false">IF(Q705&gt;=0%,"AOP",IF(Q705&gt;=-2%,"GM",IF(Q705&gt;=-6%,"MD","VP")))</f>
        <v>AOP</v>
      </c>
      <c r="S705" s="41" t="n">
        <f aca="false">K705*M705*(N705-P705)</f>
        <v>0</v>
      </c>
      <c r="T705" s="42" t="e">
        <f aca="false">IF(I705="USD",S705,S705/#REF!)</f>
        <v>#VALUE!</v>
      </c>
      <c r="U705" s="5" t="e">
        <f aca="false">IF(I705="USD",M705,M705/#REF!)</f>
        <v>#VALUE!</v>
      </c>
      <c r="V705" s="4"/>
      <c r="W705" s="4"/>
      <c r="X705" s="4"/>
      <c r="Y705" s="4" t="str">
        <f aca="false">B705&amp;C705&amp;F705&amp;H705</f>
        <v/>
      </c>
      <c r="Z705" s="4" t="str">
        <f aca="false">IF(Y705='Input - Bookings'!Q1301,"OK","Check")</f>
        <v>OK</v>
      </c>
      <c r="AA705" s="4"/>
      <c r="AB705" s="50"/>
      <c r="AC705" s="50"/>
      <c r="AD705" s="4"/>
      <c r="AE705" s="4"/>
      <c r="AF705" s="4"/>
      <c r="AG705" s="54"/>
      <c r="AH705" s="54"/>
      <c r="AI705" s="4"/>
      <c r="AJ705" s="4"/>
      <c r="AK705" s="4"/>
      <c r="AL705" s="4"/>
      <c r="AM705" s="4"/>
      <c r="AN705" s="56"/>
      <c r="AO705" s="50"/>
      <c r="AP705" s="50"/>
      <c r="AQ705" s="50"/>
      <c r="AR705" s="4"/>
      <c r="AS705" s="4"/>
    </row>
    <row r="706" customFormat="false" ht="12.75" hidden="false" customHeight="true" outlineLevel="0" collapsed="false">
      <c r="A706" s="33"/>
      <c r="B706" s="34"/>
      <c r="C706" s="34"/>
      <c r="D706" s="35"/>
      <c r="E706" s="35"/>
      <c r="F706" s="35"/>
      <c r="G706" s="35"/>
      <c r="H706" s="35"/>
      <c r="I706" s="35"/>
      <c r="J706" s="36"/>
      <c r="K706" s="6"/>
      <c r="L706" s="5"/>
      <c r="M706" s="5"/>
      <c r="N706" s="37"/>
      <c r="O706" s="38"/>
      <c r="P706" s="39" t="n">
        <f aca="false">IFERROR(IF(OR(B706&amp;C706="PAU",B706&amp;C706="AIN"),VLOOKUP(B706&amp;C706&amp;G706,#REF!,8,0),VLOOKUP(B706&amp;G706,#REF!,8,0)),0)</f>
        <v>0</v>
      </c>
      <c r="Q706" s="39" t="n">
        <f aca="false">N706-P706</f>
        <v>0</v>
      </c>
      <c r="R706" s="40" t="str">
        <f aca="false">IF(Q706&gt;=0%,"AOP",IF(Q706&gt;=-2%,"GM",IF(Q706&gt;=-6%,"MD","VP")))</f>
        <v>AOP</v>
      </c>
      <c r="S706" s="41" t="n">
        <f aca="false">K706*M706*(N706-P706)</f>
        <v>0</v>
      </c>
      <c r="T706" s="42" t="e">
        <f aca="false">IF(I706="USD",S706,S706/#REF!)</f>
        <v>#VALUE!</v>
      </c>
      <c r="U706" s="5" t="e">
        <f aca="false">IF(I706="USD",M706,M706/#REF!)</f>
        <v>#VALUE!</v>
      </c>
      <c r="V706" s="4"/>
      <c r="W706" s="4"/>
      <c r="X706" s="4"/>
      <c r="Y706" s="4" t="str">
        <f aca="false">B706&amp;C706&amp;F706&amp;H706</f>
        <v/>
      </c>
      <c r="Z706" s="4" t="str">
        <f aca="false">IF(Y706='Input - Bookings'!Q1302,"OK","Check")</f>
        <v>OK</v>
      </c>
      <c r="AA706" s="4"/>
      <c r="AB706" s="50"/>
      <c r="AC706" s="50"/>
      <c r="AD706" s="4"/>
      <c r="AE706" s="4"/>
      <c r="AF706" s="4"/>
      <c r="AG706" s="54"/>
      <c r="AH706" s="54"/>
      <c r="AI706" s="4"/>
      <c r="AJ706" s="4"/>
      <c r="AK706" s="4"/>
      <c r="AL706" s="4"/>
      <c r="AM706" s="4"/>
      <c r="AN706" s="56"/>
      <c r="AO706" s="50"/>
      <c r="AP706" s="50"/>
      <c r="AQ706" s="50"/>
      <c r="AR706" s="4"/>
      <c r="AS706" s="4"/>
    </row>
    <row r="707" customFormat="false" ht="12.75" hidden="false" customHeight="true" outlineLevel="0" collapsed="false">
      <c r="A707" s="33"/>
      <c r="B707" s="34"/>
      <c r="C707" s="34"/>
      <c r="D707" s="35"/>
      <c r="E707" s="35"/>
      <c r="F707" s="35"/>
      <c r="G707" s="35"/>
      <c r="H707" s="35"/>
      <c r="I707" s="35"/>
      <c r="J707" s="36"/>
      <c r="K707" s="6"/>
      <c r="L707" s="5"/>
      <c r="M707" s="5"/>
      <c r="N707" s="37"/>
      <c r="O707" s="38"/>
      <c r="P707" s="39" t="n">
        <f aca="false">IFERROR(IF(OR(B707&amp;C707="PAU",B707&amp;C707="AIN"),VLOOKUP(B707&amp;C707&amp;G707,#REF!,8,0),VLOOKUP(B707&amp;G707,#REF!,8,0)),0)</f>
        <v>0</v>
      </c>
      <c r="Q707" s="39" t="n">
        <f aca="false">N707-P707</f>
        <v>0</v>
      </c>
      <c r="R707" s="40" t="str">
        <f aca="false">IF(Q707&gt;=0%,"AOP",IF(Q707&gt;=-2%,"GM",IF(Q707&gt;=-6%,"MD","VP")))</f>
        <v>AOP</v>
      </c>
      <c r="S707" s="41" t="n">
        <f aca="false">K707*M707*(N707-P707)</f>
        <v>0</v>
      </c>
      <c r="T707" s="42" t="e">
        <f aca="false">IF(I707="USD",S707,S707/#REF!)</f>
        <v>#VALUE!</v>
      </c>
      <c r="U707" s="5" t="e">
        <f aca="false">IF(I707="USD",M707,M707/#REF!)</f>
        <v>#VALUE!</v>
      </c>
      <c r="V707" s="4"/>
      <c r="W707" s="4"/>
      <c r="X707" s="4"/>
      <c r="Y707" s="4" t="str">
        <f aca="false">B707&amp;C707&amp;F707&amp;H707</f>
        <v/>
      </c>
      <c r="Z707" s="4" t="str">
        <f aca="false">IF(Y707='Input - Bookings'!Q1303,"OK","Check")</f>
        <v>OK</v>
      </c>
      <c r="AA707" s="4"/>
      <c r="AB707" s="50"/>
      <c r="AC707" s="50"/>
      <c r="AD707" s="4"/>
      <c r="AE707" s="4"/>
      <c r="AF707" s="4"/>
      <c r="AG707" s="54"/>
      <c r="AH707" s="54"/>
      <c r="AI707" s="4"/>
      <c r="AJ707" s="4"/>
      <c r="AK707" s="4"/>
      <c r="AL707" s="4"/>
      <c r="AM707" s="4"/>
      <c r="AN707" s="56"/>
      <c r="AO707" s="50"/>
      <c r="AP707" s="50"/>
      <c r="AQ707" s="50"/>
      <c r="AR707" s="4"/>
      <c r="AS707" s="4"/>
    </row>
    <row r="708" customFormat="false" ht="12.75" hidden="false" customHeight="true" outlineLevel="0" collapsed="false">
      <c r="A708" s="33"/>
      <c r="B708" s="34"/>
      <c r="C708" s="34"/>
      <c r="D708" s="35"/>
      <c r="E708" s="35"/>
      <c r="F708" s="35"/>
      <c r="G708" s="35"/>
      <c r="H708" s="35"/>
      <c r="I708" s="35"/>
      <c r="J708" s="36"/>
      <c r="K708" s="6"/>
      <c r="L708" s="5"/>
      <c r="M708" s="5"/>
      <c r="N708" s="37"/>
      <c r="O708" s="38"/>
      <c r="P708" s="39" t="n">
        <f aca="false">IFERROR(IF(OR(B708&amp;C708="PAU",B708&amp;C708="AIN"),VLOOKUP(B708&amp;C708&amp;G708,#REF!,8,0),VLOOKUP(B708&amp;G708,#REF!,8,0)),0)</f>
        <v>0</v>
      </c>
      <c r="Q708" s="39" t="n">
        <f aca="false">N708-P708</f>
        <v>0</v>
      </c>
      <c r="R708" s="40" t="str">
        <f aca="false">IF(Q708&gt;=0%,"AOP",IF(Q708&gt;=-2%,"GM",IF(Q708&gt;=-6%,"MD","VP")))</f>
        <v>AOP</v>
      </c>
      <c r="S708" s="41" t="n">
        <f aca="false">K708*M708*(N708-P708)</f>
        <v>0</v>
      </c>
      <c r="T708" s="42" t="e">
        <f aca="false">IF(I708="USD",S708,S708/#REF!)</f>
        <v>#VALUE!</v>
      </c>
      <c r="U708" s="5" t="e">
        <f aca="false">IF(I708="USD",M708,M708/#REF!)</f>
        <v>#VALUE!</v>
      </c>
      <c r="V708" s="4"/>
      <c r="W708" s="4"/>
      <c r="X708" s="4"/>
      <c r="Y708" s="4" t="str">
        <f aca="false">B708&amp;C708&amp;F708&amp;H708</f>
        <v/>
      </c>
      <c r="Z708" s="4" t="str">
        <f aca="false">IF(Y708='Input - Bookings'!Q1304,"OK","Check")</f>
        <v>OK</v>
      </c>
      <c r="AA708" s="4"/>
      <c r="AB708" s="50"/>
      <c r="AC708" s="50"/>
      <c r="AD708" s="4"/>
      <c r="AE708" s="4"/>
      <c r="AF708" s="4"/>
      <c r="AG708" s="54"/>
      <c r="AH708" s="54"/>
      <c r="AI708" s="4"/>
      <c r="AJ708" s="4"/>
      <c r="AK708" s="4"/>
      <c r="AL708" s="4"/>
      <c r="AM708" s="4"/>
      <c r="AN708" s="56"/>
      <c r="AO708" s="50"/>
      <c r="AP708" s="50"/>
      <c r="AQ708" s="50"/>
      <c r="AR708" s="4"/>
      <c r="AS708" s="4"/>
    </row>
    <row r="709" customFormat="false" ht="12.75" hidden="false" customHeight="true" outlineLevel="0" collapsed="false">
      <c r="A709" s="33"/>
      <c r="B709" s="34"/>
      <c r="C709" s="34"/>
      <c r="D709" s="35"/>
      <c r="E709" s="35"/>
      <c r="F709" s="35"/>
      <c r="G709" s="35"/>
      <c r="H709" s="35"/>
      <c r="I709" s="35"/>
      <c r="J709" s="36"/>
      <c r="K709" s="6"/>
      <c r="L709" s="5"/>
      <c r="M709" s="5"/>
      <c r="N709" s="37"/>
      <c r="O709" s="38"/>
      <c r="P709" s="39" t="n">
        <f aca="false">IFERROR(IF(OR(B709&amp;C709="PAU",B709&amp;C709="AIN"),VLOOKUP(B709&amp;C709&amp;G709,#REF!,8,0),VLOOKUP(B709&amp;G709,#REF!,8,0)),0)</f>
        <v>0</v>
      </c>
      <c r="Q709" s="39" t="n">
        <f aca="false">N709-P709</f>
        <v>0</v>
      </c>
      <c r="R709" s="40" t="str">
        <f aca="false">IF(Q709&gt;=0%,"AOP",IF(Q709&gt;=-2%,"GM",IF(Q709&gt;=-6%,"MD","VP")))</f>
        <v>AOP</v>
      </c>
      <c r="S709" s="41" t="n">
        <f aca="false">K709*M709*(N709-P709)</f>
        <v>0</v>
      </c>
      <c r="T709" s="42" t="e">
        <f aca="false">IF(I709="USD",S709,S709/#REF!)</f>
        <v>#VALUE!</v>
      </c>
      <c r="U709" s="5" t="e">
        <f aca="false">IF(I709="USD",M709,M709/#REF!)</f>
        <v>#VALUE!</v>
      </c>
      <c r="V709" s="4"/>
      <c r="W709" s="4"/>
      <c r="X709" s="4"/>
      <c r="Y709" s="4" t="str">
        <f aca="false">B709&amp;C709&amp;F709&amp;H709</f>
        <v/>
      </c>
      <c r="Z709" s="4" t="str">
        <f aca="false">IF(Y709='Input - Bookings'!Q1305,"OK","Check")</f>
        <v>OK</v>
      </c>
      <c r="AA709" s="4"/>
      <c r="AB709" s="50"/>
      <c r="AC709" s="50"/>
      <c r="AD709" s="4"/>
      <c r="AE709" s="4"/>
      <c r="AF709" s="4"/>
      <c r="AG709" s="54"/>
      <c r="AH709" s="54"/>
      <c r="AI709" s="4"/>
      <c r="AJ709" s="4"/>
      <c r="AK709" s="4"/>
      <c r="AL709" s="4"/>
      <c r="AM709" s="4"/>
      <c r="AN709" s="56"/>
      <c r="AO709" s="50"/>
      <c r="AP709" s="50"/>
      <c r="AQ709" s="50"/>
      <c r="AR709" s="4"/>
      <c r="AS709" s="4"/>
    </row>
    <row r="710" customFormat="false" ht="12.75" hidden="false" customHeight="true" outlineLevel="0" collapsed="false">
      <c r="A710" s="33"/>
      <c r="B710" s="34"/>
      <c r="C710" s="34"/>
      <c r="D710" s="35"/>
      <c r="E710" s="35"/>
      <c r="F710" s="35"/>
      <c r="G710" s="35"/>
      <c r="H710" s="35"/>
      <c r="I710" s="35"/>
      <c r="J710" s="36"/>
      <c r="K710" s="6"/>
      <c r="L710" s="5"/>
      <c r="M710" s="5"/>
      <c r="N710" s="37"/>
      <c r="O710" s="38"/>
      <c r="P710" s="39" t="n">
        <f aca="false">IFERROR(IF(OR(B710&amp;C710="PAU",B710&amp;C710="AIN"),VLOOKUP(B710&amp;C710&amp;G710,#REF!,8,0),VLOOKUP(B710&amp;G710,#REF!,8,0)),0)</f>
        <v>0</v>
      </c>
      <c r="Q710" s="39" t="n">
        <f aca="false">N710-P710</f>
        <v>0</v>
      </c>
      <c r="R710" s="40" t="str">
        <f aca="false">IF(Q710&gt;=0%,"AOP",IF(Q710&gt;=-2%,"GM",IF(Q710&gt;=-6%,"MD","VP")))</f>
        <v>AOP</v>
      </c>
      <c r="S710" s="41" t="n">
        <f aca="false">K710*M710*(N710-P710)</f>
        <v>0</v>
      </c>
      <c r="T710" s="42" t="e">
        <f aca="false">IF(I710="USD",S710,S710/#REF!)</f>
        <v>#VALUE!</v>
      </c>
      <c r="U710" s="5" t="e">
        <f aca="false">IF(I710="USD",M710,M710/#REF!)</f>
        <v>#VALUE!</v>
      </c>
      <c r="V710" s="4"/>
      <c r="W710" s="4"/>
      <c r="X710" s="4"/>
      <c r="Y710" s="4" t="str">
        <f aca="false">B710&amp;C710&amp;F710&amp;H710</f>
        <v/>
      </c>
      <c r="Z710" s="4" t="str">
        <f aca="false">IF(Y710='Input - Bookings'!Q1306,"OK","Check")</f>
        <v>OK</v>
      </c>
      <c r="AA710" s="4"/>
      <c r="AB710" s="50"/>
      <c r="AC710" s="50"/>
      <c r="AD710" s="4"/>
      <c r="AE710" s="4"/>
      <c r="AF710" s="4"/>
      <c r="AG710" s="54"/>
      <c r="AH710" s="54"/>
      <c r="AI710" s="4"/>
      <c r="AJ710" s="4"/>
      <c r="AK710" s="4"/>
      <c r="AL710" s="4"/>
      <c r="AM710" s="4"/>
      <c r="AN710" s="56"/>
      <c r="AO710" s="50"/>
      <c r="AP710" s="50"/>
      <c r="AQ710" s="50"/>
      <c r="AR710" s="4"/>
      <c r="AS710" s="4"/>
    </row>
    <row r="711" customFormat="false" ht="12.75" hidden="false" customHeight="true" outlineLevel="0" collapsed="false">
      <c r="A711" s="33"/>
      <c r="B711" s="34"/>
      <c r="C711" s="34"/>
      <c r="D711" s="35"/>
      <c r="E711" s="35"/>
      <c r="F711" s="35"/>
      <c r="G711" s="35"/>
      <c r="H711" s="35"/>
      <c r="I711" s="35"/>
      <c r="J711" s="36"/>
      <c r="K711" s="6"/>
      <c r="L711" s="5"/>
      <c r="M711" s="5"/>
      <c r="N711" s="37"/>
      <c r="O711" s="38"/>
      <c r="P711" s="39" t="n">
        <f aca="false">IFERROR(IF(OR(B711&amp;C711="PAU",B711&amp;C711="AIN"),VLOOKUP(B711&amp;C711&amp;G711,#REF!,8,0),VLOOKUP(B711&amp;G711,#REF!,8,0)),0)</f>
        <v>0</v>
      </c>
      <c r="Q711" s="39" t="n">
        <f aca="false">N711-P711</f>
        <v>0</v>
      </c>
      <c r="R711" s="40" t="str">
        <f aca="false">IF(Q711&gt;=0%,"AOP",IF(Q711&gt;=-2%,"GM",IF(Q711&gt;=-6%,"MD","VP")))</f>
        <v>AOP</v>
      </c>
      <c r="S711" s="41" t="n">
        <f aca="false">K711*M711*(N711-P711)</f>
        <v>0</v>
      </c>
      <c r="T711" s="42" t="e">
        <f aca="false">IF(I711="USD",S711,S711/#REF!)</f>
        <v>#VALUE!</v>
      </c>
      <c r="U711" s="5" t="e">
        <f aca="false">IF(I711="USD",M711,M711/#REF!)</f>
        <v>#VALUE!</v>
      </c>
      <c r="V711" s="4"/>
      <c r="W711" s="4"/>
      <c r="X711" s="4"/>
      <c r="Y711" s="4" t="str">
        <f aca="false">B711&amp;C711&amp;F711&amp;H711</f>
        <v/>
      </c>
      <c r="Z711" s="4" t="str">
        <f aca="false">IF(Y711='Input - Bookings'!Q1307,"OK","Check")</f>
        <v>OK</v>
      </c>
      <c r="AA711" s="4"/>
      <c r="AB711" s="50"/>
      <c r="AC711" s="50"/>
      <c r="AD711" s="4"/>
      <c r="AE711" s="4"/>
      <c r="AF711" s="4"/>
      <c r="AG711" s="54"/>
      <c r="AH711" s="54"/>
      <c r="AI711" s="4"/>
      <c r="AJ711" s="4"/>
      <c r="AK711" s="4"/>
      <c r="AL711" s="4"/>
      <c r="AM711" s="4"/>
      <c r="AN711" s="56"/>
      <c r="AO711" s="50"/>
      <c r="AP711" s="50"/>
      <c r="AQ711" s="50"/>
      <c r="AR711" s="4"/>
      <c r="AS711" s="4"/>
    </row>
    <row r="712" customFormat="false" ht="12.75" hidden="false" customHeight="true" outlineLevel="0" collapsed="false">
      <c r="A712" s="33"/>
      <c r="B712" s="34"/>
      <c r="C712" s="34"/>
      <c r="D712" s="35"/>
      <c r="E712" s="35"/>
      <c r="F712" s="35"/>
      <c r="G712" s="35"/>
      <c r="H712" s="35"/>
      <c r="I712" s="35"/>
      <c r="J712" s="36"/>
      <c r="K712" s="6"/>
      <c r="L712" s="5"/>
      <c r="M712" s="5"/>
      <c r="N712" s="37"/>
      <c r="O712" s="38"/>
      <c r="P712" s="39" t="n">
        <f aca="false">IFERROR(IF(OR(B712&amp;C712="PAU",B712&amp;C712="AIN"),VLOOKUP(B712&amp;C712&amp;G712,#REF!,8,0),VLOOKUP(B712&amp;G712,#REF!,8,0)),0)</f>
        <v>0</v>
      </c>
      <c r="Q712" s="39" t="n">
        <f aca="false">N712-P712</f>
        <v>0</v>
      </c>
      <c r="R712" s="40" t="str">
        <f aca="false">IF(Q712&gt;=0%,"AOP",IF(Q712&gt;=-2%,"GM",IF(Q712&gt;=-6%,"MD","VP")))</f>
        <v>AOP</v>
      </c>
      <c r="S712" s="41" t="n">
        <f aca="false">K712*M712*(N712-P712)</f>
        <v>0</v>
      </c>
      <c r="T712" s="42" t="e">
        <f aca="false">IF(I712="USD",S712,S712/#REF!)</f>
        <v>#VALUE!</v>
      </c>
      <c r="U712" s="5" t="e">
        <f aca="false">IF(I712="USD",M712,M712/#REF!)</f>
        <v>#VALUE!</v>
      </c>
      <c r="V712" s="4"/>
      <c r="W712" s="4"/>
      <c r="X712" s="4"/>
      <c r="Y712" s="4" t="str">
        <f aca="false">B712&amp;C712&amp;F712&amp;H712</f>
        <v/>
      </c>
      <c r="Z712" s="4" t="str">
        <f aca="false">IF(Y712='Input - Bookings'!Q1308,"OK","Check")</f>
        <v>OK</v>
      </c>
      <c r="AA712" s="4"/>
      <c r="AB712" s="50"/>
      <c r="AC712" s="50"/>
      <c r="AD712" s="4"/>
      <c r="AE712" s="4"/>
      <c r="AF712" s="4"/>
      <c r="AG712" s="54"/>
      <c r="AH712" s="54"/>
      <c r="AI712" s="4"/>
      <c r="AJ712" s="4"/>
      <c r="AK712" s="4"/>
      <c r="AL712" s="4"/>
      <c r="AM712" s="4"/>
      <c r="AN712" s="56"/>
      <c r="AO712" s="50"/>
      <c r="AP712" s="50"/>
      <c r="AQ712" s="50"/>
      <c r="AR712" s="4"/>
      <c r="AS712" s="4"/>
    </row>
    <row r="713" customFormat="false" ht="12.75" hidden="false" customHeight="true" outlineLevel="0" collapsed="false">
      <c r="A713" s="33"/>
      <c r="B713" s="34"/>
      <c r="C713" s="34"/>
      <c r="D713" s="35"/>
      <c r="E713" s="35"/>
      <c r="F713" s="35"/>
      <c r="G713" s="35"/>
      <c r="H713" s="35"/>
      <c r="I713" s="35"/>
      <c r="J713" s="36"/>
      <c r="K713" s="6"/>
      <c r="L713" s="5"/>
      <c r="M713" s="5"/>
      <c r="N713" s="37"/>
      <c r="O713" s="38"/>
      <c r="P713" s="39" t="n">
        <f aca="false">IFERROR(IF(OR(B713&amp;C713="PAU",B713&amp;C713="AIN"),VLOOKUP(B713&amp;C713&amp;G713,#REF!,8,0),VLOOKUP(B713&amp;G713,#REF!,8,0)),0)</f>
        <v>0</v>
      </c>
      <c r="Q713" s="39" t="n">
        <f aca="false">N713-P713</f>
        <v>0</v>
      </c>
      <c r="R713" s="40" t="str">
        <f aca="false">IF(Q713&gt;=0%,"AOP",IF(Q713&gt;=-2%,"GM",IF(Q713&gt;=-6%,"MD","VP")))</f>
        <v>AOP</v>
      </c>
      <c r="S713" s="41" t="n">
        <f aca="false">K713*M713*(N713-P713)</f>
        <v>0</v>
      </c>
      <c r="T713" s="42" t="e">
        <f aca="false">IF(I713="USD",S713,S713/#REF!)</f>
        <v>#VALUE!</v>
      </c>
      <c r="U713" s="5" t="e">
        <f aca="false">IF(I713="USD",M713,M713/#REF!)</f>
        <v>#VALUE!</v>
      </c>
      <c r="V713" s="4"/>
      <c r="W713" s="4"/>
      <c r="X713" s="4"/>
      <c r="Y713" s="4" t="str">
        <f aca="false">B713&amp;C713&amp;F713&amp;H713</f>
        <v/>
      </c>
      <c r="Z713" s="4" t="str">
        <f aca="false">IF(Y713='Input - Bookings'!Q1309,"OK","Check")</f>
        <v>OK</v>
      </c>
      <c r="AA713" s="4"/>
      <c r="AB713" s="50"/>
      <c r="AC713" s="50"/>
      <c r="AD713" s="4"/>
      <c r="AE713" s="4"/>
      <c r="AF713" s="4"/>
      <c r="AG713" s="54"/>
      <c r="AH713" s="54"/>
      <c r="AI713" s="4"/>
      <c r="AJ713" s="4"/>
      <c r="AK713" s="4"/>
      <c r="AL713" s="4"/>
      <c r="AM713" s="4"/>
      <c r="AN713" s="56"/>
      <c r="AO713" s="50"/>
      <c r="AP713" s="50"/>
      <c r="AQ713" s="50"/>
      <c r="AR713" s="4"/>
      <c r="AS713" s="4"/>
    </row>
    <row r="714" customFormat="false" ht="12.75" hidden="false" customHeight="true" outlineLevel="0" collapsed="false">
      <c r="A714" s="33"/>
      <c r="B714" s="34"/>
      <c r="C714" s="34"/>
      <c r="D714" s="35"/>
      <c r="E714" s="35"/>
      <c r="F714" s="35"/>
      <c r="G714" s="35"/>
      <c r="H714" s="35"/>
      <c r="I714" s="35"/>
      <c r="J714" s="36"/>
      <c r="K714" s="6"/>
      <c r="L714" s="5"/>
      <c r="M714" s="5"/>
      <c r="N714" s="37"/>
      <c r="O714" s="38"/>
      <c r="P714" s="39" t="n">
        <f aca="false">IFERROR(IF(OR(B714&amp;C714="PAU",B714&amp;C714="AIN"),VLOOKUP(B714&amp;C714&amp;G714,#REF!,8,0),VLOOKUP(B714&amp;G714,#REF!,8,0)),0)</f>
        <v>0</v>
      </c>
      <c r="Q714" s="39" t="n">
        <f aca="false">N714-P714</f>
        <v>0</v>
      </c>
      <c r="R714" s="40" t="str">
        <f aca="false">IF(Q714&gt;=0%,"AOP",IF(Q714&gt;=-2%,"GM",IF(Q714&gt;=-6%,"MD","VP")))</f>
        <v>AOP</v>
      </c>
      <c r="S714" s="41" t="n">
        <f aca="false">K714*M714*(N714-P714)</f>
        <v>0</v>
      </c>
      <c r="T714" s="42" t="e">
        <f aca="false">IF(I714="USD",S714,S714/#REF!)</f>
        <v>#VALUE!</v>
      </c>
      <c r="U714" s="5" t="e">
        <f aca="false">IF(I714="USD",M714,M714/#REF!)</f>
        <v>#VALUE!</v>
      </c>
      <c r="V714" s="4"/>
      <c r="W714" s="4"/>
      <c r="X714" s="4"/>
      <c r="Y714" s="4" t="str">
        <f aca="false">B714&amp;C714&amp;F714&amp;H714</f>
        <v/>
      </c>
      <c r="Z714" s="4" t="str">
        <f aca="false">IF(Y714='Input - Bookings'!Q1310,"OK","Check")</f>
        <v>OK</v>
      </c>
      <c r="AA714" s="4"/>
      <c r="AB714" s="50"/>
      <c r="AC714" s="50"/>
      <c r="AD714" s="4"/>
      <c r="AE714" s="4"/>
      <c r="AF714" s="4"/>
      <c r="AG714" s="54"/>
      <c r="AH714" s="54"/>
      <c r="AI714" s="4"/>
      <c r="AJ714" s="4"/>
      <c r="AK714" s="4"/>
      <c r="AL714" s="4"/>
      <c r="AM714" s="4"/>
      <c r="AN714" s="56"/>
      <c r="AO714" s="50"/>
      <c r="AP714" s="50"/>
      <c r="AQ714" s="50"/>
      <c r="AR714" s="4"/>
      <c r="AS714" s="4"/>
    </row>
    <row r="715" customFormat="false" ht="12.75" hidden="false" customHeight="true" outlineLevel="0" collapsed="false">
      <c r="A715" s="33"/>
      <c r="B715" s="34"/>
      <c r="C715" s="34"/>
      <c r="D715" s="35"/>
      <c r="E715" s="35"/>
      <c r="F715" s="35"/>
      <c r="G715" s="35"/>
      <c r="H715" s="35"/>
      <c r="I715" s="35"/>
      <c r="J715" s="36"/>
      <c r="K715" s="6"/>
      <c r="L715" s="5"/>
      <c r="M715" s="5"/>
      <c r="N715" s="37"/>
      <c r="O715" s="38"/>
      <c r="P715" s="39" t="n">
        <f aca="false">IFERROR(IF(OR(B715&amp;C715="PAU",B715&amp;C715="AIN"),VLOOKUP(B715&amp;C715&amp;G715,#REF!,8,0),VLOOKUP(B715&amp;G715,#REF!,8,0)),0)</f>
        <v>0</v>
      </c>
      <c r="Q715" s="39" t="n">
        <f aca="false">N715-P715</f>
        <v>0</v>
      </c>
      <c r="R715" s="40" t="str">
        <f aca="false">IF(Q715&gt;=0%,"AOP",IF(Q715&gt;=-2%,"GM",IF(Q715&gt;=-6%,"MD","VP")))</f>
        <v>AOP</v>
      </c>
      <c r="S715" s="41" t="n">
        <f aca="false">K715*M715*(N715-P715)</f>
        <v>0</v>
      </c>
      <c r="T715" s="42" t="e">
        <f aca="false">IF(I715="USD",S715,S715/#REF!)</f>
        <v>#VALUE!</v>
      </c>
      <c r="U715" s="5" t="e">
        <f aca="false">IF(I715="USD",M715,M715/#REF!)</f>
        <v>#VALUE!</v>
      </c>
      <c r="V715" s="4"/>
      <c r="W715" s="4"/>
      <c r="X715" s="4"/>
      <c r="Y715" s="4" t="str">
        <f aca="false">B715&amp;C715&amp;F715&amp;H715</f>
        <v/>
      </c>
      <c r="Z715" s="4" t="str">
        <f aca="false">IF(Y715='Input - Bookings'!Q1311,"OK","Check")</f>
        <v>OK</v>
      </c>
      <c r="AA715" s="4"/>
      <c r="AB715" s="50"/>
      <c r="AC715" s="50"/>
      <c r="AD715" s="4"/>
      <c r="AE715" s="4"/>
      <c r="AF715" s="4"/>
      <c r="AG715" s="54"/>
      <c r="AH715" s="54"/>
      <c r="AI715" s="4"/>
      <c r="AJ715" s="4"/>
      <c r="AK715" s="4"/>
      <c r="AL715" s="4"/>
      <c r="AM715" s="4"/>
      <c r="AN715" s="56"/>
      <c r="AO715" s="50"/>
      <c r="AP715" s="50"/>
      <c r="AQ715" s="50"/>
      <c r="AR715" s="4"/>
      <c r="AS715" s="4"/>
    </row>
    <row r="716" customFormat="false" ht="12.75" hidden="false" customHeight="true" outlineLevel="0" collapsed="false">
      <c r="A716" s="33"/>
      <c r="B716" s="34"/>
      <c r="C716" s="34"/>
      <c r="D716" s="35"/>
      <c r="E716" s="35"/>
      <c r="F716" s="35"/>
      <c r="G716" s="35"/>
      <c r="H716" s="35"/>
      <c r="I716" s="35"/>
      <c r="J716" s="36"/>
      <c r="K716" s="6"/>
      <c r="L716" s="5"/>
      <c r="M716" s="5"/>
      <c r="N716" s="37"/>
      <c r="O716" s="38"/>
      <c r="P716" s="39" t="n">
        <f aca="false">IFERROR(IF(OR(B716&amp;C716="PAU",B716&amp;C716="AIN"),VLOOKUP(B716&amp;C716&amp;G716,#REF!,8,0),VLOOKUP(B716&amp;G716,#REF!,8,0)),0)</f>
        <v>0</v>
      </c>
      <c r="Q716" s="39" t="n">
        <f aca="false">N716-P716</f>
        <v>0</v>
      </c>
      <c r="R716" s="40" t="str">
        <f aca="false">IF(Q716&gt;=0%,"AOP",IF(Q716&gt;=-2%,"GM",IF(Q716&gt;=-6%,"MD","VP")))</f>
        <v>AOP</v>
      </c>
      <c r="S716" s="41" t="n">
        <f aca="false">K716*M716*(N716-P716)</f>
        <v>0</v>
      </c>
      <c r="T716" s="42" t="e">
        <f aca="false">IF(I716="USD",S716,S716/#REF!)</f>
        <v>#VALUE!</v>
      </c>
      <c r="U716" s="5" t="e">
        <f aca="false">IF(I716="USD",M716,M716/#REF!)</f>
        <v>#VALUE!</v>
      </c>
      <c r="V716" s="4"/>
      <c r="W716" s="4"/>
      <c r="X716" s="4"/>
      <c r="Y716" s="4" t="str">
        <f aca="false">B716&amp;C716&amp;F716&amp;H716</f>
        <v/>
      </c>
      <c r="Z716" s="4" t="str">
        <f aca="false">IF(Y716='Input - Bookings'!Q1312,"OK","Check")</f>
        <v>OK</v>
      </c>
      <c r="AA716" s="4"/>
      <c r="AB716" s="50"/>
      <c r="AC716" s="50"/>
      <c r="AD716" s="4"/>
      <c r="AE716" s="4"/>
      <c r="AF716" s="4"/>
      <c r="AG716" s="54"/>
      <c r="AH716" s="54"/>
      <c r="AI716" s="4"/>
      <c r="AJ716" s="4"/>
      <c r="AK716" s="4"/>
      <c r="AL716" s="4"/>
      <c r="AM716" s="4"/>
      <c r="AN716" s="56"/>
      <c r="AO716" s="50"/>
      <c r="AP716" s="50"/>
      <c r="AQ716" s="50"/>
      <c r="AR716" s="4"/>
      <c r="AS716" s="4"/>
    </row>
    <row r="717" customFormat="false" ht="12.75" hidden="false" customHeight="true" outlineLevel="0" collapsed="false">
      <c r="A717" s="33"/>
      <c r="B717" s="34"/>
      <c r="C717" s="34"/>
      <c r="D717" s="35"/>
      <c r="E717" s="35"/>
      <c r="F717" s="35"/>
      <c r="G717" s="35"/>
      <c r="H717" s="35"/>
      <c r="I717" s="35"/>
      <c r="J717" s="36"/>
      <c r="K717" s="6"/>
      <c r="L717" s="5"/>
      <c r="M717" s="5"/>
      <c r="N717" s="37"/>
      <c r="O717" s="38"/>
      <c r="P717" s="39" t="n">
        <f aca="false">IFERROR(IF(OR(B717&amp;C717="PAU",B717&amp;C717="AIN"),VLOOKUP(B717&amp;C717&amp;G717,#REF!,8,0),VLOOKUP(B717&amp;G717,#REF!,8,0)),0)</f>
        <v>0</v>
      </c>
      <c r="Q717" s="39" t="n">
        <f aca="false">N717-P717</f>
        <v>0</v>
      </c>
      <c r="R717" s="40" t="str">
        <f aca="false">IF(Q717&gt;=0%,"AOP",IF(Q717&gt;=-2%,"GM",IF(Q717&gt;=-6%,"MD","VP")))</f>
        <v>AOP</v>
      </c>
      <c r="S717" s="41" t="n">
        <f aca="false">K717*M717*(N717-P717)</f>
        <v>0</v>
      </c>
      <c r="T717" s="42" t="e">
        <f aca="false">IF(I717="USD",S717,S717/#REF!)</f>
        <v>#VALUE!</v>
      </c>
      <c r="U717" s="5" t="e">
        <f aca="false">IF(I717="USD",M717,M717/#REF!)</f>
        <v>#VALUE!</v>
      </c>
      <c r="V717" s="4"/>
      <c r="W717" s="4"/>
      <c r="X717" s="4"/>
      <c r="Y717" s="4" t="str">
        <f aca="false">B717&amp;C717&amp;F717&amp;H717</f>
        <v/>
      </c>
      <c r="Z717" s="4" t="str">
        <f aca="false">IF(Y717='Input - Bookings'!Q1313,"OK","Check")</f>
        <v>OK</v>
      </c>
      <c r="AA717" s="4"/>
      <c r="AB717" s="50"/>
      <c r="AC717" s="50"/>
      <c r="AD717" s="4"/>
      <c r="AE717" s="4"/>
      <c r="AF717" s="4"/>
      <c r="AG717" s="54"/>
      <c r="AH717" s="54"/>
      <c r="AI717" s="4"/>
      <c r="AJ717" s="4"/>
      <c r="AK717" s="4"/>
      <c r="AL717" s="4"/>
      <c r="AM717" s="4"/>
      <c r="AN717" s="56"/>
      <c r="AO717" s="50"/>
      <c r="AP717" s="50"/>
      <c r="AQ717" s="50"/>
      <c r="AR717" s="4"/>
      <c r="AS717" s="4"/>
    </row>
    <row r="718" customFormat="false" ht="12.75" hidden="false" customHeight="true" outlineLevel="0" collapsed="false">
      <c r="A718" s="33"/>
      <c r="B718" s="34"/>
      <c r="C718" s="34"/>
      <c r="D718" s="35"/>
      <c r="E718" s="35"/>
      <c r="F718" s="35"/>
      <c r="G718" s="35"/>
      <c r="H718" s="35"/>
      <c r="I718" s="35"/>
      <c r="J718" s="36"/>
      <c r="K718" s="6"/>
      <c r="L718" s="5"/>
      <c r="M718" s="5"/>
      <c r="N718" s="37"/>
      <c r="O718" s="38"/>
      <c r="P718" s="39" t="n">
        <f aca="false">IFERROR(IF(OR(B718&amp;C718="PAU",B718&amp;C718="AIN"),VLOOKUP(B718&amp;C718&amp;G718,#REF!,8,0),VLOOKUP(B718&amp;G718,#REF!,8,0)),0)</f>
        <v>0</v>
      </c>
      <c r="Q718" s="39" t="n">
        <f aca="false">N718-P718</f>
        <v>0</v>
      </c>
      <c r="R718" s="40" t="str">
        <f aca="false">IF(Q718&gt;=0%,"AOP",IF(Q718&gt;=-2%,"GM",IF(Q718&gt;=-6%,"MD","VP")))</f>
        <v>AOP</v>
      </c>
      <c r="S718" s="41" t="n">
        <f aca="false">K718*M718*(N718-P718)</f>
        <v>0</v>
      </c>
      <c r="T718" s="42" t="e">
        <f aca="false">IF(I718="USD",S718,S718/#REF!)</f>
        <v>#VALUE!</v>
      </c>
      <c r="U718" s="5" t="e">
        <f aca="false">IF(I718="USD",M718,M718/#REF!)</f>
        <v>#VALUE!</v>
      </c>
      <c r="V718" s="4"/>
      <c r="W718" s="4"/>
      <c r="X718" s="4"/>
      <c r="Y718" s="4" t="str">
        <f aca="false">B718&amp;C718&amp;F718&amp;H718</f>
        <v/>
      </c>
      <c r="Z718" s="4" t="str">
        <f aca="false">IF(Y718='Input - Bookings'!Q1314,"OK","Check")</f>
        <v>OK</v>
      </c>
      <c r="AA718" s="4"/>
      <c r="AB718" s="50"/>
      <c r="AC718" s="50"/>
      <c r="AD718" s="4"/>
      <c r="AE718" s="4"/>
      <c r="AF718" s="4"/>
      <c r="AG718" s="54"/>
      <c r="AH718" s="54"/>
      <c r="AI718" s="4"/>
      <c r="AJ718" s="4"/>
      <c r="AK718" s="4"/>
      <c r="AL718" s="4"/>
      <c r="AM718" s="4"/>
      <c r="AN718" s="56"/>
      <c r="AO718" s="50"/>
      <c r="AP718" s="50"/>
      <c r="AQ718" s="50"/>
      <c r="AR718" s="4"/>
      <c r="AS718" s="4"/>
    </row>
    <row r="719" customFormat="false" ht="12.75" hidden="false" customHeight="true" outlineLevel="0" collapsed="false">
      <c r="A719" s="33"/>
      <c r="B719" s="34"/>
      <c r="C719" s="34"/>
      <c r="D719" s="35"/>
      <c r="E719" s="35"/>
      <c r="F719" s="35"/>
      <c r="G719" s="35"/>
      <c r="H719" s="35"/>
      <c r="I719" s="35"/>
      <c r="J719" s="36"/>
      <c r="K719" s="6"/>
      <c r="L719" s="5"/>
      <c r="M719" s="5"/>
      <c r="N719" s="37"/>
      <c r="O719" s="38"/>
      <c r="P719" s="39" t="n">
        <f aca="false">IFERROR(IF(OR(B719&amp;C719="PAU",B719&amp;C719="AIN"),VLOOKUP(B719&amp;C719&amp;G719,#REF!,8,0),VLOOKUP(B719&amp;G719,#REF!,8,0)),0)</f>
        <v>0</v>
      </c>
      <c r="Q719" s="39" t="n">
        <f aca="false">N719-P719</f>
        <v>0</v>
      </c>
      <c r="R719" s="40" t="str">
        <f aca="false">IF(Q719&gt;=0%,"AOP",IF(Q719&gt;=-2%,"GM",IF(Q719&gt;=-6%,"MD","VP")))</f>
        <v>AOP</v>
      </c>
      <c r="S719" s="41" t="n">
        <f aca="false">K719*M719*(N719-P719)</f>
        <v>0</v>
      </c>
      <c r="T719" s="42" t="e">
        <f aca="false">IF(I719="USD",S719,S719/#REF!)</f>
        <v>#VALUE!</v>
      </c>
      <c r="U719" s="5" t="e">
        <f aca="false">IF(I719="USD",M719,M719/#REF!)</f>
        <v>#VALUE!</v>
      </c>
      <c r="V719" s="4"/>
      <c r="W719" s="4"/>
      <c r="X719" s="4"/>
      <c r="Y719" s="4" t="str">
        <f aca="false">B719&amp;C719&amp;F719&amp;H719</f>
        <v/>
      </c>
      <c r="Z719" s="4" t="str">
        <f aca="false">IF(Y719='Input - Bookings'!Q1315,"OK","Check")</f>
        <v>OK</v>
      </c>
      <c r="AA719" s="4"/>
      <c r="AB719" s="50"/>
      <c r="AC719" s="50"/>
      <c r="AD719" s="4"/>
      <c r="AE719" s="4"/>
      <c r="AF719" s="4"/>
      <c r="AG719" s="54"/>
      <c r="AH719" s="54"/>
      <c r="AI719" s="4"/>
      <c r="AJ719" s="4"/>
      <c r="AK719" s="4"/>
      <c r="AL719" s="4"/>
      <c r="AM719" s="4"/>
      <c r="AN719" s="56"/>
      <c r="AO719" s="50"/>
      <c r="AP719" s="50"/>
      <c r="AQ719" s="50"/>
      <c r="AR719" s="4"/>
      <c r="AS719" s="4"/>
    </row>
    <row r="720" customFormat="false" ht="12.75" hidden="false" customHeight="true" outlineLevel="0" collapsed="false">
      <c r="A720" s="33"/>
      <c r="B720" s="34"/>
      <c r="C720" s="34"/>
      <c r="D720" s="35"/>
      <c r="E720" s="35"/>
      <c r="F720" s="35"/>
      <c r="G720" s="35"/>
      <c r="H720" s="35"/>
      <c r="I720" s="35"/>
      <c r="J720" s="36"/>
      <c r="K720" s="6"/>
      <c r="L720" s="5"/>
      <c r="M720" s="5"/>
      <c r="N720" s="37"/>
      <c r="O720" s="38"/>
      <c r="P720" s="39" t="n">
        <f aca="false">IFERROR(IF(OR(B720&amp;C720="PAU",B720&amp;C720="AIN"),VLOOKUP(B720&amp;C720&amp;G720,#REF!,8,0),VLOOKUP(B720&amp;G720,#REF!,8,0)),0)</f>
        <v>0</v>
      </c>
      <c r="Q720" s="39" t="n">
        <f aca="false">N720-P720</f>
        <v>0</v>
      </c>
      <c r="R720" s="40" t="str">
        <f aca="false">IF(Q720&gt;=0%,"AOP",IF(Q720&gt;=-2%,"GM",IF(Q720&gt;=-6%,"MD","VP")))</f>
        <v>AOP</v>
      </c>
      <c r="S720" s="41" t="n">
        <f aca="false">K720*M720*(N720-P720)</f>
        <v>0</v>
      </c>
      <c r="T720" s="42" t="e">
        <f aca="false">IF(I720="USD",S720,S720/#REF!)</f>
        <v>#VALUE!</v>
      </c>
      <c r="U720" s="5" t="e">
        <f aca="false">IF(I720="USD",M720,M720/#REF!)</f>
        <v>#VALUE!</v>
      </c>
      <c r="V720" s="4"/>
      <c r="W720" s="4"/>
      <c r="X720" s="4"/>
      <c r="Y720" s="4" t="str">
        <f aca="false">B720&amp;C720&amp;F720&amp;H720</f>
        <v/>
      </c>
      <c r="Z720" s="4" t="str">
        <f aca="false">IF(Y720='Input - Bookings'!Q1316,"OK","Check")</f>
        <v>OK</v>
      </c>
      <c r="AA720" s="4"/>
      <c r="AB720" s="50"/>
      <c r="AC720" s="50"/>
      <c r="AD720" s="4"/>
      <c r="AE720" s="4"/>
      <c r="AF720" s="4"/>
      <c r="AG720" s="54"/>
      <c r="AH720" s="54"/>
      <c r="AI720" s="4"/>
      <c r="AJ720" s="4"/>
      <c r="AK720" s="4"/>
      <c r="AL720" s="4"/>
      <c r="AM720" s="4"/>
      <c r="AN720" s="56"/>
      <c r="AO720" s="50"/>
      <c r="AP720" s="50"/>
      <c r="AQ720" s="50"/>
      <c r="AR720" s="4"/>
      <c r="AS720" s="4"/>
    </row>
    <row r="721" customFormat="false" ht="12.75" hidden="false" customHeight="true" outlineLevel="0" collapsed="false">
      <c r="A721" s="33"/>
      <c r="B721" s="34"/>
      <c r="C721" s="34"/>
      <c r="D721" s="35"/>
      <c r="E721" s="35"/>
      <c r="F721" s="35"/>
      <c r="G721" s="35"/>
      <c r="H721" s="35"/>
      <c r="I721" s="35"/>
      <c r="J721" s="36"/>
      <c r="K721" s="6"/>
      <c r="L721" s="5"/>
      <c r="M721" s="5"/>
      <c r="N721" s="37"/>
      <c r="O721" s="38"/>
      <c r="P721" s="39" t="n">
        <f aca="false">IFERROR(IF(OR(B721&amp;C721="PAU",B721&amp;C721="AIN"),VLOOKUP(B721&amp;C721&amp;G721,#REF!,8,0),VLOOKUP(B721&amp;G721,#REF!,8,0)),0)</f>
        <v>0</v>
      </c>
      <c r="Q721" s="39" t="n">
        <f aca="false">N721-P721</f>
        <v>0</v>
      </c>
      <c r="R721" s="40" t="str">
        <f aca="false">IF(Q721&gt;=0%,"AOP",IF(Q721&gt;=-2%,"GM",IF(Q721&gt;=-6%,"MD","VP")))</f>
        <v>AOP</v>
      </c>
      <c r="S721" s="41" t="n">
        <f aca="false">K721*M721*(N721-P721)</f>
        <v>0</v>
      </c>
      <c r="T721" s="42" t="e">
        <f aca="false">IF(I721="USD",S721,S721/#REF!)</f>
        <v>#VALUE!</v>
      </c>
      <c r="U721" s="5" t="e">
        <f aca="false">IF(I721="USD",M721,M721/#REF!)</f>
        <v>#VALUE!</v>
      </c>
      <c r="V721" s="4"/>
      <c r="W721" s="4"/>
      <c r="X721" s="4"/>
      <c r="Y721" s="4" t="str">
        <f aca="false">B721&amp;C721&amp;F721&amp;H721</f>
        <v/>
      </c>
      <c r="Z721" s="4" t="str">
        <f aca="false">IF(Y721='Input - Bookings'!Q1317,"OK","Check")</f>
        <v>OK</v>
      </c>
      <c r="AA721" s="4"/>
      <c r="AB721" s="50"/>
      <c r="AC721" s="50"/>
      <c r="AD721" s="4"/>
      <c r="AE721" s="4"/>
      <c r="AF721" s="4"/>
      <c r="AG721" s="54"/>
      <c r="AH721" s="54"/>
      <c r="AI721" s="4"/>
      <c r="AJ721" s="4"/>
      <c r="AK721" s="4"/>
      <c r="AL721" s="4"/>
      <c r="AM721" s="4"/>
      <c r="AN721" s="56"/>
      <c r="AO721" s="50"/>
      <c r="AP721" s="50"/>
      <c r="AQ721" s="50"/>
      <c r="AR721" s="4"/>
      <c r="AS721" s="4"/>
    </row>
    <row r="722" customFormat="false" ht="12.75" hidden="false" customHeight="true" outlineLevel="0" collapsed="false">
      <c r="A722" s="33"/>
      <c r="B722" s="34"/>
      <c r="C722" s="34"/>
      <c r="D722" s="35"/>
      <c r="E722" s="35"/>
      <c r="F722" s="35"/>
      <c r="G722" s="35"/>
      <c r="H722" s="35"/>
      <c r="I722" s="35"/>
      <c r="J722" s="36"/>
      <c r="K722" s="6"/>
      <c r="L722" s="5"/>
      <c r="M722" s="5"/>
      <c r="N722" s="37"/>
      <c r="O722" s="38"/>
      <c r="P722" s="39" t="n">
        <f aca="false">IFERROR(IF(OR(B722&amp;C722="PAU",B722&amp;C722="AIN"),VLOOKUP(B722&amp;C722&amp;G722,#REF!,8,0),VLOOKUP(B722&amp;G722,#REF!,8,0)),0)</f>
        <v>0</v>
      </c>
      <c r="Q722" s="39" t="n">
        <f aca="false">N722-P722</f>
        <v>0</v>
      </c>
      <c r="R722" s="40" t="str">
        <f aca="false">IF(Q722&gt;=0%,"AOP",IF(Q722&gt;=-2%,"GM",IF(Q722&gt;=-6%,"MD","VP")))</f>
        <v>AOP</v>
      </c>
      <c r="S722" s="41" t="n">
        <f aca="false">K722*M722*(N722-P722)</f>
        <v>0</v>
      </c>
      <c r="T722" s="42" t="e">
        <f aca="false">IF(I722="USD",S722,S722/#REF!)</f>
        <v>#VALUE!</v>
      </c>
      <c r="U722" s="5" t="e">
        <f aca="false">IF(I722="USD",M722,M722/#REF!)</f>
        <v>#VALUE!</v>
      </c>
      <c r="V722" s="4"/>
      <c r="W722" s="4"/>
      <c r="X722" s="4"/>
      <c r="Y722" s="4" t="str">
        <f aca="false">B722&amp;C722&amp;F722&amp;H722</f>
        <v/>
      </c>
      <c r="Z722" s="4" t="str">
        <f aca="false">IF(Y722='Input - Bookings'!Q1318,"OK","Check")</f>
        <v>OK</v>
      </c>
      <c r="AA722" s="4"/>
      <c r="AB722" s="50"/>
      <c r="AC722" s="50"/>
      <c r="AD722" s="4"/>
      <c r="AE722" s="4"/>
      <c r="AF722" s="4"/>
      <c r="AG722" s="54"/>
      <c r="AH722" s="54"/>
      <c r="AI722" s="4"/>
      <c r="AJ722" s="4"/>
      <c r="AK722" s="4"/>
      <c r="AL722" s="4"/>
      <c r="AM722" s="4"/>
      <c r="AN722" s="56"/>
      <c r="AO722" s="50"/>
      <c r="AP722" s="50"/>
      <c r="AQ722" s="50"/>
      <c r="AR722" s="4"/>
      <c r="AS722" s="4"/>
    </row>
    <row r="723" customFormat="false" ht="12.75" hidden="false" customHeight="true" outlineLevel="0" collapsed="false">
      <c r="A723" s="33"/>
      <c r="B723" s="34"/>
      <c r="C723" s="34"/>
      <c r="D723" s="35"/>
      <c r="E723" s="35"/>
      <c r="F723" s="35"/>
      <c r="G723" s="35"/>
      <c r="H723" s="35"/>
      <c r="I723" s="35"/>
      <c r="J723" s="36"/>
      <c r="K723" s="6"/>
      <c r="L723" s="5"/>
      <c r="M723" s="5"/>
      <c r="N723" s="37"/>
      <c r="O723" s="38"/>
      <c r="P723" s="39" t="n">
        <f aca="false">IFERROR(IF(OR(B723&amp;C723="PAU",B723&amp;C723="AIN"),VLOOKUP(B723&amp;C723&amp;G723,#REF!,8,0),VLOOKUP(B723&amp;G723,#REF!,8,0)),0)</f>
        <v>0</v>
      </c>
      <c r="Q723" s="39" t="n">
        <f aca="false">N723-P723</f>
        <v>0</v>
      </c>
      <c r="R723" s="40" t="str">
        <f aca="false">IF(Q723&gt;=0%,"AOP",IF(Q723&gt;=-2%,"GM",IF(Q723&gt;=-6%,"MD","VP")))</f>
        <v>AOP</v>
      </c>
      <c r="S723" s="41" t="n">
        <f aca="false">K723*M723*(N723-P723)</f>
        <v>0</v>
      </c>
      <c r="T723" s="42" t="e">
        <f aca="false">IF(I723="USD",S723,S723/#REF!)</f>
        <v>#VALUE!</v>
      </c>
      <c r="U723" s="5" t="e">
        <f aca="false">IF(I723="USD",M723,M723/#REF!)</f>
        <v>#VALUE!</v>
      </c>
      <c r="V723" s="4"/>
      <c r="W723" s="4"/>
      <c r="X723" s="4"/>
      <c r="Y723" s="4" t="str">
        <f aca="false">B723&amp;C723&amp;F723&amp;H723</f>
        <v/>
      </c>
      <c r="Z723" s="4" t="str">
        <f aca="false">IF(Y723='Input - Bookings'!Q1319,"OK","Check")</f>
        <v>OK</v>
      </c>
      <c r="AA723" s="4"/>
      <c r="AB723" s="50"/>
      <c r="AC723" s="50"/>
      <c r="AD723" s="4"/>
      <c r="AE723" s="4"/>
      <c r="AF723" s="4"/>
      <c r="AG723" s="54"/>
      <c r="AH723" s="54"/>
      <c r="AI723" s="4"/>
      <c r="AJ723" s="4"/>
      <c r="AK723" s="4"/>
      <c r="AL723" s="4"/>
      <c r="AM723" s="4"/>
      <c r="AN723" s="56"/>
      <c r="AO723" s="50"/>
      <c r="AP723" s="50"/>
      <c r="AQ723" s="50"/>
      <c r="AR723" s="4"/>
      <c r="AS723" s="4"/>
    </row>
    <row r="724" customFormat="false" ht="12.75" hidden="false" customHeight="true" outlineLevel="0" collapsed="false">
      <c r="A724" s="33"/>
      <c r="B724" s="34"/>
      <c r="C724" s="34"/>
      <c r="D724" s="35"/>
      <c r="E724" s="35"/>
      <c r="F724" s="35"/>
      <c r="G724" s="35"/>
      <c r="H724" s="35"/>
      <c r="I724" s="35"/>
      <c r="J724" s="36"/>
      <c r="K724" s="6"/>
      <c r="L724" s="5"/>
      <c r="M724" s="5"/>
      <c r="N724" s="37"/>
      <c r="O724" s="38"/>
      <c r="P724" s="39" t="n">
        <f aca="false">IFERROR(IF(OR(B724&amp;C724="PAU",B724&amp;C724="AIN"),VLOOKUP(B724&amp;C724&amp;G724,#REF!,8,0),VLOOKUP(B724&amp;G724,#REF!,8,0)),0)</f>
        <v>0</v>
      </c>
      <c r="Q724" s="39" t="n">
        <f aca="false">N724-P724</f>
        <v>0</v>
      </c>
      <c r="R724" s="40" t="str">
        <f aca="false">IF(Q724&gt;=0%,"AOP",IF(Q724&gt;=-2%,"GM",IF(Q724&gt;=-6%,"MD","VP")))</f>
        <v>AOP</v>
      </c>
      <c r="S724" s="41" t="n">
        <f aca="false">K724*M724*(N724-P724)</f>
        <v>0</v>
      </c>
      <c r="T724" s="42" t="e">
        <f aca="false">IF(I724="USD",S724,S724/#REF!)</f>
        <v>#VALUE!</v>
      </c>
      <c r="U724" s="5" t="e">
        <f aca="false">IF(I724="USD",M724,M724/#REF!)</f>
        <v>#VALUE!</v>
      </c>
      <c r="V724" s="4"/>
      <c r="W724" s="4"/>
      <c r="X724" s="4"/>
      <c r="Y724" s="4" t="str">
        <f aca="false">B724&amp;C724&amp;F724&amp;H724</f>
        <v/>
      </c>
      <c r="Z724" s="4" t="str">
        <f aca="false">IF(Y724='Input - Bookings'!Q1320,"OK","Check")</f>
        <v>OK</v>
      </c>
      <c r="AA724" s="4"/>
      <c r="AB724" s="50"/>
      <c r="AC724" s="50"/>
      <c r="AD724" s="4"/>
      <c r="AE724" s="4"/>
      <c r="AF724" s="4"/>
      <c r="AG724" s="54"/>
      <c r="AH724" s="54"/>
      <c r="AI724" s="4"/>
      <c r="AJ724" s="4"/>
      <c r="AK724" s="4"/>
      <c r="AL724" s="4"/>
      <c r="AM724" s="4"/>
      <c r="AN724" s="56"/>
      <c r="AO724" s="50"/>
      <c r="AP724" s="50"/>
      <c r="AQ724" s="50"/>
      <c r="AR724" s="4"/>
      <c r="AS724" s="4"/>
    </row>
    <row r="725" customFormat="false" ht="12.75" hidden="false" customHeight="true" outlineLevel="0" collapsed="false">
      <c r="A725" s="33"/>
      <c r="B725" s="34"/>
      <c r="C725" s="34"/>
      <c r="D725" s="35"/>
      <c r="E725" s="35"/>
      <c r="F725" s="35"/>
      <c r="G725" s="35"/>
      <c r="H725" s="35"/>
      <c r="I725" s="35"/>
      <c r="J725" s="36"/>
      <c r="K725" s="6"/>
      <c r="L725" s="5"/>
      <c r="M725" s="5"/>
      <c r="N725" s="37"/>
      <c r="O725" s="38"/>
      <c r="P725" s="39" t="n">
        <f aca="false">IFERROR(IF(OR(B725&amp;C725="PAU",B725&amp;C725="AIN"),VLOOKUP(B725&amp;C725&amp;G725,#REF!,8,0),VLOOKUP(B725&amp;G725,#REF!,8,0)),0)</f>
        <v>0</v>
      </c>
      <c r="Q725" s="39" t="n">
        <f aca="false">N725-P725</f>
        <v>0</v>
      </c>
      <c r="R725" s="40" t="str">
        <f aca="false">IF(Q725&gt;=0%,"AOP",IF(Q725&gt;=-2%,"GM",IF(Q725&gt;=-6%,"MD","VP")))</f>
        <v>AOP</v>
      </c>
      <c r="S725" s="41" t="n">
        <f aca="false">K725*M725*(N725-P725)</f>
        <v>0</v>
      </c>
      <c r="T725" s="42" t="e">
        <f aca="false">IF(I725="USD",S725,S725/#REF!)</f>
        <v>#VALUE!</v>
      </c>
      <c r="U725" s="5" t="e">
        <f aca="false">IF(I725="USD",M725,M725/#REF!)</f>
        <v>#VALUE!</v>
      </c>
      <c r="V725" s="4"/>
      <c r="W725" s="4"/>
      <c r="X725" s="4"/>
      <c r="Y725" s="4" t="str">
        <f aca="false">B725&amp;C725&amp;F725&amp;H725</f>
        <v/>
      </c>
      <c r="Z725" s="4" t="str">
        <f aca="false">IF(Y725='Input - Bookings'!Q1321,"OK","Check")</f>
        <v>OK</v>
      </c>
      <c r="AA725" s="4"/>
      <c r="AB725" s="50"/>
      <c r="AC725" s="50"/>
      <c r="AD725" s="4"/>
      <c r="AE725" s="4"/>
      <c r="AF725" s="4"/>
      <c r="AG725" s="54"/>
      <c r="AH725" s="54"/>
      <c r="AI725" s="4"/>
      <c r="AJ725" s="4"/>
      <c r="AK725" s="4"/>
      <c r="AL725" s="4"/>
      <c r="AM725" s="4"/>
      <c r="AN725" s="56"/>
      <c r="AO725" s="50"/>
      <c r="AP725" s="50"/>
      <c r="AQ725" s="50"/>
      <c r="AR725" s="4"/>
      <c r="AS725" s="4"/>
    </row>
    <row r="726" customFormat="false" ht="12.75" hidden="false" customHeight="true" outlineLevel="0" collapsed="false">
      <c r="A726" s="33"/>
      <c r="B726" s="34"/>
      <c r="C726" s="34"/>
      <c r="D726" s="35"/>
      <c r="E726" s="35"/>
      <c r="F726" s="35"/>
      <c r="G726" s="35"/>
      <c r="H726" s="35"/>
      <c r="I726" s="35"/>
      <c r="J726" s="36"/>
      <c r="K726" s="6"/>
      <c r="L726" s="5"/>
      <c r="M726" s="5"/>
      <c r="N726" s="37"/>
      <c r="O726" s="38"/>
      <c r="P726" s="39" t="n">
        <f aca="false">IFERROR(IF(OR(B726&amp;C726="PAU",B726&amp;C726="AIN"),VLOOKUP(B726&amp;C726&amp;G726,#REF!,8,0),VLOOKUP(B726&amp;G726,#REF!,8,0)),0)</f>
        <v>0</v>
      </c>
      <c r="Q726" s="39" t="n">
        <f aca="false">N726-P726</f>
        <v>0</v>
      </c>
      <c r="R726" s="40" t="str">
        <f aca="false">IF(Q726&gt;=0%,"AOP",IF(Q726&gt;=-2%,"GM",IF(Q726&gt;=-6%,"MD","VP")))</f>
        <v>AOP</v>
      </c>
      <c r="S726" s="41" t="n">
        <f aca="false">K726*M726*(N726-P726)</f>
        <v>0</v>
      </c>
      <c r="T726" s="42" t="e">
        <f aca="false">IF(I726="USD",S726,S726/#REF!)</f>
        <v>#VALUE!</v>
      </c>
      <c r="U726" s="5" t="e">
        <f aca="false">IF(I726="USD",M726,M726/#REF!)</f>
        <v>#VALUE!</v>
      </c>
      <c r="V726" s="4"/>
      <c r="W726" s="4"/>
      <c r="X726" s="4"/>
      <c r="Y726" s="4" t="str">
        <f aca="false">B726&amp;C726&amp;F726&amp;H726</f>
        <v/>
      </c>
      <c r="Z726" s="4" t="str">
        <f aca="false">IF(Y726='Input - Bookings'!Q1322,"OK","Check")</f>
        <v>OK</v>
      </c>
      <c r="AA726" s="4"/>
      <c r="AB726" s="50"/>
      <c r="AC726" s="50"/>
      <c r="AD726" s="4"/>
      <c r="AE726" s="4"/>
      <c r="AF726" s="4"/>
      <c r="AG726" s="54"/>
      <c r="AH726" s="54"/>
      <c r="AI726" s="4"/>
      <c r="AJ726" s="4"/>
      <c r="AK726" s="4"/>
      <c r="AL726" s="4"/>
      <c r="AM726" s="4"/>
      <c r="AN726" s="56"/>
      <c r="AO726" s="50"/>
      <c r="AP726" s="50"/>
      <c r="AQ726" s="50"/>
      <c r="AR726" s="4"/>
      <c r="AS726" s="4"/>
    </row>
    <row r="727" customFormat="false" ht="12.75" hidden="false" customHeight="true" outlineLevel="0" collapsed="false">
      <c r="A727" s="33"/>
      <c r="B727" s="34"/>
      <c r="C727" s="34"/>
      <c r="D727" s="35"/>
      <c r="E727" s="35"/>
      <c r="F727" s="35"/>
      <c r="G727" s="35"/>
      <c r="H727" s="35"/>
      <c r="I727" s="35"/>
      <c r="J727" s="36"/>
      <c r="K727" s="6"/>
      <c r="L727" s="5"/>
      <c r="M727" s="5"/>
      <c r="N727" s="37"/>
      <c r="O727" s="38"/>
      <c r="P727" s="39" t="n">
        <f aca="false">IFERROR(IF(OR(B727&amp;C727="PAU",B727&amp;C727="AIN"),VLOOKUP(B727&amp;C727&amp;G727,#REF!,8,0),VLOOKUP(B727&amp;G727,#REF!,8,0)),0)</f>
        <v>0</v>
      </c>
      <c r="Q727" s="39" t="n">
        <f aca="false">N727-P727</f>
        <v>0</v>
      </c>
      <c r="R727" s="40" t="str">
        <f aca="false">IF(Q727&gt;=0%,"AOP",IF(Q727&gt;=-2%,"GM",IF(Q727&gt;=-6%,"MD","VP")))</f>
        <v>AOP</v>
      </c>
      <c r="S727" s="41" t="n">
        <f aca="false">K727*M727*(N727-P727)</f>
        <v>0</v>
      </c>
      <c r="T727" s="42" t="e">
        <f aca="false">IF(I727="USD",S727,S727/#REF!)</f>
        <v>#VALUE!</v>
      </c>
      <c r="U727" s="5" t="e">
        <f aca="false">IF(I727="USD",M727,M727/#REF!)</f>
        <v>#VALUE!</v>
      </c>
      <c r="V727" s="4"/>
      <c r="W727" s="4"/>
      <c r="X727" s="4"/>
      <c r="Y727" s="4" t="str">
        <f aca="false">B727&amp;C727&amp;F727&amp;H727</f>
        <v/>
      </c>
      <c r="Z727" s="4" t="str">
        <f aca="false">IF(Y727='Input - Bookings'!Q1323,"OK","Check")</f>
        <v>OK</v>
      </c>
      <c r="AA727" s="4"/>
      <c r="AB727" s="50"/>
      <c r="AC727" s="50"/>
      <c r="AD727" s="4"/>
      <c r="AE727" s="4"/>
      <c r="AF727" s="4"/>
      <c r="AG727" s="54"/>
      <c r="AH727" s="54"/>
      <c r="AI727" s="4"/>
      <c r="AJ727" s="4"/>
      <c r="AK727" s="4"/>
      <c r="AL727" s="4"/>
      <c r="AM727" s="4"/>
      <c r="AN727" s="56"/>
      <c r="AO727" s="50"/>
      <c r="AP727" s="50"/>
      <c r="AQ727" s="50"/>
      <c r="AR727" s="4"/>
      <c r="AS727" s="4"/>
    </row>
    <row r="728" customFormat="false" ht="12.75" hidden="false" customHeight="true" outlineLevel="0" collapsed="false">
      <c r="A728" s="33"/>
      <c r="B728" s="34"/>
      <c r="C728" s="34"/>
      <c r="D728" s="35"/>
      <c r="E728" s="35"/>
      <c r="F728" s="35"/>
      <c r="G728" s="35"/>
      <c r="H728" s="35"/>
      <c r="I728" s="35"/>
      <c r="J728" s="36"/>
      <c r="K728" s="6"/>
      <c r="L728" s="5"/>
      <c r="M728" s="5"/>
      <c r="N728" s="37"/>
      <c r="O728" s="38"/>
      <c r="P728" s="39" t="n">
        <f aca="false">IFERROR(IF(OR(B728&amp;C728="PAU",B728&amp;C728="AIN"),VLOOKUP(B728&amp;C728&amp;G728,#REF!,8,0),VLOOKUP(B728&amp;G728,#REF!,8,0)),0)</f>
        <v>0</v>
      </c>
      <c r="Q728" s="39" t="n">
        <f aca="false">N728-P728</f>
        <v>0</v>
      </c>
      <c r="R728" s="40" t="str">
        <f aca="false">IF(Q728&gt;=0%,"AOP",IF(Q728&gt;=-2%,"GM",IF(Q728&gt;=-6%,"MD","VP")))</f>
        <v>AOP</v>
      </c>
      <c r="S728" s="41" t="n">
        <f aca="false">K728*M728*(N728-P728)</f>
        <v>0</v>
      </c>
      <c r="T728" s="42" t="e">
        <f aca="false">IF(I728="USD",S728,S728/#REF!)</f>
        <v>#VALUE!</v>
      </c>
      <c r="U728" s="5" t="e">
        <f aca="false">IF(I728="USD",M728,M728/#REF!)</f>
        <v>#VALUE!</v>
      </c>
      <c r="V728" s="4"/>
      <c r="W728" s="4"/>
      <c r="X728" s="4"/>
      <c r="Y728" s="4" t="str">
        <f aca="false">B728&amp;C728&amp;F728&amp;H728</f>
        <v/>
      </c>
      <c r="Z728" s="4" t="str">
        <f aca="false">IF(Y728='Input - Bookings'!Q1324,"OK","Check")</f>
        <v>OK</v>
      </c>
      <c r="AA728" s="4"/>
      <c r="AB728" s="50"/>
      <c r="AC728" s="50"/>
      <c r="AD728" s="4"/>
      <c r="AE728" s="4"/>
      <c r="AF728" s="4"/>
      <c r="AG728" s="54"/>
      <c r="AH728" s="54"/>
      <c r="AI728" s="4"/>
      <c r="AJ728" s="4"/>
      <c r="AK728" s="4"/>
      <c r="AL728" s="4"/>
      <c r="AM728" s="4"/>
      <c r="AN728" s="56"/>
      <c r="AO728" s="50"/>
      <c r="AP728" s="50"/>
      <c r="AQ728" s="50"/>
      <c r="AR728" s="4"/>
      <c r="AS728" s="4"/>
    </row>
    <row r="729" customFormat="false" ht="12.75" hidden="false" customHeight="true" outlineLevel="0" collapsed="false">
      <c r="A729" s="33"/>
      <c r="B729" s="34"/>
      <c r="C729" s="34"/>
      <c r="D729" s="35"/>
      <c r="E729" s="35"/>
      <c r="F729" s="35"/>
      <c r="G729" s="35"/>
      <c r="H729" s="35"/>
      <c r="I729" s="35"/>
      <c r="J729" s="36"/>
      <c r="K729" s="6"/>
      <c r="L729" s="5"/>
      <c r="M729" s="5"/>
      <c r="N729" s="37"/>
      <c r="O729" s="38"/>
      <c r="P729" s="39" t="n">
        <f aca="false">IFERROR(IF(OR(B729&amp;C729="PAU",B729&amp;C729="AIN"),VLOOKUP(B729&amp;C729&amp;G729,#REF!,8,0),VLOOKUP(B729&amp;G729,#REF!,8,0)),0)</f>
        <v>0</v>
      </c>
      <c r="Q729" s="39" t="n">
        <f aca="false">N729-P729</f>
        <v>0</v>
      </c>
      <c r="R729" s="40" t="str">
        <f aca="false">IF(Q729&gt;=0%,"AOP",IF(Q729&gt;=-2%,"GM",IF(Q729&gt;=-6%,"MD","VP")))</f>
        <v>AOP</v>
      </c>
      <c r="S729" s="41" t="n">
        <f aca="false">K729*M729*(N729-P729)</f>
        <v>0</v>
      </c>
      <c r="T729" s="42" t="e">
        <f aca="false">IF(I729="USD",S729,S729/#REF!)</f>
        <v>#VALUE!</v>
      </c>
      <c r="U729" s="5" t="e">
        <f aca="false">IF(I729="USD",M729,M729/#REF!)</f>
        <v>#VALUE!</v>
      </c>
      <c r="V729" s="4"/>
      <c r="W729" s="4"/>
      <c r="X729" s="4"/>
      <c r="Y729" s="4" t="str">
        <f aca="false">B729&amp;C729&amp;F729&amp;H729</f>
        <v/>
      </c>
      <c r="Z729" s="4" t="str">
        <f aca="false">IF(Y729='Input - Bookings'!Q1325,"OK","Check")</f>
        <v>OK</v>
      </c>
      <c r="AA729" s="4"/>
      <c r="AB729" s="50"/>
      <c r="AC729" s="50"/>
      <c r="AD729" s="4"/>
      <c r="AE729" s="4"/>
      <c r="AF729" s="4"/>
      <c r="AG729" s="54"/>
      <c r="AH729" s="54"/>
      <c r="AI729" s="4"/>
      <c r="AJ729" s="4"/>
      <c r="AK729" s="4"/>
      <c r="AL729" s="4"/>
      <c r="AM729" s="4"/>
      <c r="AN729" s="56"/>
      <c r="AO729" s="50"/>
      <c r="AP729" s="50"/>
      <c r="AQ729" s="50"/>
      <c r="AR729" s="4"/>
      <c r="AS729" s="4"/>
    </row>
    <row r="730" customFormat="false" ht="12.75" hidden="false" customHeight="true" outlineLevel="0" collapsed="false">
      <c r="A730" s="33"/>
      <c r="B730" s="34"/>
      <c r="C730" s="34"/>
      <c r="D730" s="35"/>
      <c r="E730" s="35"/>
      <c r="F730" s="35"/>
      <c r="G730" s="35"/>
      <c r="H730" s="35"/>
      <c r="I730" s="35"/>
      <c r="J730" s="36"/>
      <c r="K730" s="6"/>
      <c r="L730" s="5"/>
      <c r="M730" s="5"/>
      <c r="N730" s="37"/>
      <c r="O730" s="38"/>
      <c r="P730" s="39" t="n">
        <f aca="false">IFERROR(IF(OR(B730&amp;C730="PAU",B730&amp;C730="AIN"),VLOOKUP(B730&amp;C730&amp;G730,#REF!,8,0),VLOOKUP(B730&amp;G730,#REF!,8,0)),0)</f>
        <v>0</v>
      </c>
      <c r="Q730" s="39" t="n">
        <f aca="false">N730-P730</f>
        <v>0</v>
      </c>
      <c r="R730" s="40" t="str">
        <f aca="false">IF(Q730&gt;=0%,"AOP",IF(Q730&gt;=-2%,"GM",IF(Q730&gt;=-6%,"MD","VP")))</f>
        <v>AOP</v>
      </c>
      <c r="S730" s="41" t="n">
        <f aca="false">K730*M730*(N730-P730)</f>
        <v>0</v>
      </c>
      <c r="T730" s="42" t="e">
        <f aca="false">IF(I730="USD",S730,S730/#REF!)</f>
        <v>#VALUE!</v>
      </c>
      <c r="U730" s="5" t="e">
        <f aca="false">IF(I730="USD",M730,M730/#REF!)</f>
        <v>#VALUE!</v>
      </c>
      <c r="V730" s="4"/>
      <c r="W730" s="4"/>
      <c r="X730" s="4"/>
      <c r="Y730" s="4" t="str">
        <f aca="false">B730&amp;C730&amp;F730&amp;H730</f>
        <v/>
      </c>
      <c r="Z730" s="4" t="str">
        <f aca="false">IF(Y730='Input - Bookings'!Q1326,"OK","Check")</f>
        <v>OK</v>
      </c>
      <c r="AA730" s="4"/>
      <c r="AB730" s="50"/>
      <c r="AC730" s="50"/>
      <c r="AD730" s="4"/>
      <c r="AE730" s="4"/>
      <c r="AF730" s="4"/>
      <c r="AG730" s="54"/>
      <c r="AH730" s="54"/>
      <c r="AI730" s="4"/>
      <c r="AJ730" s="4"/>
      <c r="AK730" s="4"/>
      <c r="AL730" s="4"/>
      <c r="AM730" s="4"/>
      <c r="AN730" s="56"/>
      <c r="AO730" s="50"/>
      <c r="AP730" s="50"/>
      <c r="AQ730" s="50"/>
      <c r="AR730" s="4"/>
      <c r="AS730" s="4"/>
    </row>
    <row r="731" customFormat="false" ht="12.75" hidden="false" customHeight="true" outlineLevel="0" collapsed="false">
      <c r="A731" s="33"/>
      <c r="B731" s="34"/>
      <c r="C731" s="34"/>
      <c r="D731" s="35"/>
      <c r="E731" s="35"/>
      <c r="F731" s="35"/>
      <c r="G731" s="35"/>
      <c r="H731" s="35"/>
      <c r="I731" s="35"/>
      <c r="J731" s="36"/>
      <c r="K731" s="6"/>
      <c r="L731" s="5"/>
      <c r="M731" s="5"/>
      <c r="N731" s="37"/>
      <c r="O731" s="38"/>
      <c r="P731" s="39" t="n">
        <f aca="false">IFERROR(IF(OR(B731&amp;C731="PAU",B731&amp;C731="AIN"),VLOOKUP(B731&amp;C731&amp;G731,#REF!,8,0),VLOOKUP(B731&amp;G731,#REF!,8,0)),0)</f>
        <v>0</v>
      </c>
      <c r="Q731" s="39" t="n">
        <f aca="false">N731-P731</f>
        <v>0</v>
      </c>
      <c r="R731" s="40" t="str">
        <f aca="false">IF(Q731&gt;=0%,"AOP",IF(Q731&gt;=-2%,"GM",IF(Q731&gt;=-6%,"MD","VP")))</f>
        <v>AOP</v>
      </c>
      <c r="S731" s="41" t="n">
        <f aca="false">K731*M731*(N731-P731)</f>
        <v>0</v>
      </c>
      <c r="T731" s="42" t="e">
        <f aca="false">IF(I731="USD",S731,S731/#REF!)</f>
        <v>#VALUE!</v>
      </c>
      <c r="U731" s="5" t="e">
        <f aca="false">IF(I731="USD",M731,M731/#REF!)</f>
        <v>#VALUE!</v>
      </c>
      <c r="V731" s="4"/>
      <c r="W731" s="4"/>
      <c r="X731" s="4"/>
      <c r="Y731" s="4" t="str">
        <f aca="false">B731&amp;C731&amp;F731&amp;H731</f>
        <v/>
      </c>
      <c r="Z731" s="4" t="str">
        <f aca="false">IF(Y731='Input - Bookings'!Q1327,"OK","Check")</f>
        <v>OK</v>
      </c>
      <c r="AA731" s="4"/>
      <c r="AB731" s="50"/>
      <c r="AC731" s="50"/>
      <c r="AD731" s="4"/>
      <c r="AE731" s="4"/>
      <c r="AF731" s="4"/>
      <c r="AG731" s="54"/>
      <c r="AH731" s="54"/>
      <c r="AI731" s="4"/>
      <c r="AJ731" s="4"/>
      <c r="AK731" s="4"/>
      <c r="AL731" s="4"/>
      <c r="AM731" s="4"/>
      <c r="AN731" s="56"/>
      <c r="AO731" s="50"/>
      <c r="AP731" s="50"/>
      <c r="AQ731" s="50"/>
      <c r="AR731" s="4"/>
      <c r="AS731" s="4"/>
    </row>
    <row r="732" customFormat="false" ht="12.75" hidden="false" customHeight="true" outlineLevel="0" collapsed="false">
      <c r="A732" s="33"/>
      <c r="B732" s="34"/>
      <c r="C732" s="34"/>
      <c r="D732" s="35"/>
      <c r="E732" s="35"/>
      <c r="F732" s="35"/>
      <c r="G732" s="35"/>
      <c r="H732" s="35"/>
      <c r="I732" s="35"/>
      <c r="J732" s="36"/>
      <c r="K732" s="6"/>
      <c r="L732" s="5"/>
      <c r="M732" s="5"/>
      <c r="N732" s="37"/>
      <c r="O732" s="38"/>
      <c r="P732" s="39" t="n">
        <f aca="false">IFERROR(IF(OR(B732&amp;C732="PAU",B732&amp;C732="AIN"),VLOOKUP(B732&amp;C732&amp;G732,#REF!,8,0),VLOOKUP(B732&amp;G732,#REF!,8,0)),0)</f>
        <v>0</v>
      </c>
      <c r="Q732" s="39" t="n">
        <f aca="false">N732-P732</f>
        <v>0</v>
      </c>
      <c r="R732" s="40" t="str">
        <f aca="false">IF(Q732&gt;=0%,"AOP",IF(Q732&gt;=-2%,"GM",IF(Q732&gt;=-6%,"MD","VP")))</f>
        <v>AOP</v>
      </c>
      <c r="S732" s="41" t="n">
        <f aca="false">K732*M732*(N732-P732)</f>
        <v>0</v>
      </c>
      <c r="T732" s="42" t="e">
        <f aca="false">IF(I732="USD",S732,S732/#REF!)</f>
        <v>#VALUE!</v>
      </c>
      <c r="U732" s="5" t="e">
        <f aca="false">IF(I732="USD",M732,M732/#REF!)</f>
        <v>#VALUE!</v>
      </c>
      <c r="V732" s="4"/>
      <c r="W732" s="4"/>
      <c r="X732" s="4"/>
      <c r="Y732" s="4" t="str">
        <f aca="false">B732&amp;C732&amp;F732&amp;H732</f>
        <v/>
      </c>
      <c r="Z732" s="4" t="str">
        <f aca="false">IF(Y732='Input - Bookings'!Q1328,"OK","Check")</f>
        <v>OK</v>
      </c>
      <c r="AA732" s="4"/>
      <c r="AB732" s="50"/>
      <c r="AC732" s="50"/>
      <c r="AD732" s="4"/>
      <c r="AE732" s="4"/>
      <c r="AF732" s="4"/>
      <c r="AG732" s="54"/>
      <c r="AH732" s="54"/>
      <c r="AI732" s="4"/>
      <c r="AJ732" s="4"/>
      <c r="AK732" s="4"/>
      <c r="AL732" s="4"/>
      <c r="AM732" s="4"/>
      <c r="AN732" s="56"/>
      <c r="AO732" s="50"/>
      <c r="AP732" s="50"/>
      <c r="AQ732" s="50"/>
      <c r="AR732" s="4"/>
      <c r="AS732" s="4"/>
    </row>
    <row r="733" customFormat="false" ht="12.75" hidden="false" customHeight="true" outlineLevel="0" collapsed="false">
      <c r="A733" s="33"/>
      <c r="B733" s="34"/>
      <c r="C733" s="34"/>
      <c r="D733" s="35"/>
      <c r="E733" s="35"/>
      <c r="F733" s="35"/>
      <c r="G733" s="35"/>
      <c r="H733" s="35"/>
      <c r="I733" s="35"/>
      <c r="J733" s="36"/>
      <c r="K733" s="6"/>
      <c r="L733" s="5"/>
      <c r="M733" s="5"/>
      <c r="N733" s="37"/>
      <c r="O733" s="38"/>
      <c r="P733" s="39" t="n">
        <f aca="false">IFERROR(IF(OR(B733&amp;C733="PAU",B733&amp;C733="AIN"),VLOOKUP(B733&amp;C733&amp;G733,#REF!,8,0),VLOOKUP(B733&amp;G733,#REF!,8,0)),0)</f>
        <v>0</v>
      </c>
      <c r="Q733" s="39" t="n">
        <f aca="false">N733-P733</f>
        <v>0</v>
      </c>
      <c r="R733" s="40" t="str">
        <f aca="false">IF(Q733&gt;=0%,"AOP",IF(Q733&gt;=-2%,"GM",IF(Q733&gt;=-6%,"MD","VP")))</f>
        <v>AOP</v>
      </c>
      <c r="S733" s="41" t="n">
        <f aca="false">K733*M733*(N733-P733)</f>
        <v>0</v>
      </c>
      <c r="T733" s="42" t="e">
        <f aca="false">IF(I733="USD",S733,S733/#REF!)</f>
        <v>#VALUE!</v>
      </c>
      <c r="U733" s="5" t="e">
        <f aca="false">IF(I733="USD",M733,M733/#REF!)</f>
        <v>#VALUE!</v>
      </c>
      <c r="V733" s="4"/>
      <c r="W733" s="4"/>
      <c r="X733" s="4"/>
      <c r="Y733" s="4" t="str">
        <f aca="false">B733&amp;C733&amp;F733&amp;H733</f>
        <v/>
      </c>
      <c r="Z733" s="4" t="str">
        <f aca="false">IF(Y733='Input - Bookings'!Q1329,"OK","Check")</f>
        <v>OK</v>
      </c>
      <c r="AA733" s="4"/>
      <c r="AB733" s="50"/>
      <c r="AC733" s="50"/>
      <c r="AD733" s="4"/>
      <c r="AE733" s="4"/>
      <c r="AF733" s="4"/>
      <c r="AG733" s="54"/>
      <c r="AH733" s="54"/>
      <c r="AI733" s="4"/>
      <c r="AJ733" s="4"/>
      <c r="AK733" s="4"/>
      <c r="AL733" s="4"/>
      <c r="AM733" s="4"/>
      <c r="AN733" s="56"/>
      <c r="AO733" s="50"/>
      <c r="AP733" s="50"/>
      <c r="AQ733" s="50"/>
      <c r="AR733" s="4"/>
      <c r="AS733" s="4"/>
    </row>
    <row r="734" customFormat="false" ht="12.75" hidden="false" customHeight="true" outlineLevel="0" collapsed="false">
      <c r="A734" s="33"/>
      <c r="B734" s="34"/>
      <c r="C734" s="34"/>
      <c r="D734" s="35"/>
      <c r="E734" s="35"/>
      <c r="F734" s="35"/>
      <c r="G734" s="35"/>
      <c r="H734" s="35"/>
      <c r="I734" s="35"/>
      <c r="J734" s="36"/>
      <c r="K734" s="6"/>
      <c r="L734" s="5"/>
      <c r="M734" s="5"/>
      <c r="N734" s="37"/>
      <c r="O734" s="38"/>
      <c r="P734" s="39" t="n">
        <f aca="false">IFERROR(IF(OR(B734&amp;C734="PAU",B734&amp;C734="AIN"),VLOOKUP(B734&amp;C734&amp;G734,#REF!,8,0),VLOOKUP(B734&amp;G734,#REF!,8,0)),0)</f>
        <v>0</v>
      </c>
      <c r="Q734" s="39" t="n">
        <f aca="false">N734-P734</f>
        <v>0</v>
      </c>
      <c r="R734" s="40" t="str">
        <f aca="false">IF(Q734&gt;=0%,"AOP",IF(Q734&gt;=-2%,"GM",IF(Q734&gt;=-6%,"MD","VP")))</f>
        <v>AOP</v>
      </c>
      <c r="S734" s="41" t="n">
        <f aca="false">K734*M734*(N734-P734)</f>
        <v>0</v>
      </c>
      <c r="T734" s="42" t="e">
        <f aca="false">IF(I734="USD",S734,S734/#REF!)</f>
        <v>#VALUE!</v>
      </c>
      <c r="U734" s="5" t="e">
        <f aca="false">IF(I734="USD",M734,M734/#REF!)</f>
        <v>#VALUE!</v>
      </c>
      <c r="V734" s="4"/>
      <c r="W734" s="4"/>
      <c r="X734" s="4"/>
      <c r="Y734" s="4" t="str">
        <f aca="false">B734&amp;C734&amp;F734&amp;H734</f>
        <v/>
      </c>
      <c r="Z734" s="4" t="str">
        <f aca="false">IF(Y734='Input - Bookings'!Q1330,"OK","Check")</f>
        <v>OK</v>
      </c>
      <c r="AA734" s="4"/>
      <c r="AB734" s="50"/>
      <c r="AC734" s="50"/>
      <c r="AD734" s="4"/>
      <c r="AE734" s="4"/>
      <c r="AF734" s="4"/>
      <c r="AG734" s="54"/>
      <c r="AH734" s="54"/>
      <c r="AI734" s="4"/>
      <c r="AJ734" s="4"/>
      <c r="AK734" s="4"/>
      <c r="AL734" s="4"/>
      <c r="AM734" s="4"/>
      <c r="AN734" s="56"/>
      <c r="AO734" s="50"/>
      <c r="AP734" s="50"/>
      <c r="AQ734" s="50"/>
      <c r="AR734" s="4"/>
      <c r="AS734" s="4"/>
    </row>
    <row r="735" customFormat="false" ht="12.75" hidden="false" customHeight="true" outlineLevel="0" collapsed="false">
      <c r="A735" s="33"/>
      <c r="B735" s="34"/>
      <c r="C735" s="34"/>
      <c r="D735" s="35"/>
      <c r="E735" s="35"/>
      <c r="F735" s="35"/>
      <c r="G735" s="35"/>
      <c r="H735" s="35"/>
      <c r="I735" s="35"/>
      <c r="J735" s="36"/>
      <c r="K735" s="6"/>
      <c r="L735" s="5"/>
      <c r="M735" s="5"/>
      <c r="N735" s="37"/>
      <c r="O735" s="38"/>
      <c r="P735" s="39" t="n">
        <f aca="false">IFERROR(IF(OR(B735&amp;C735="PAU",B735&amp;C735="AIN"),VLOOKUP(B735&amp;C735&amp;G735,#REF!,8,0),VLOOKUP(B735&amp;G735,#REF!,8,0)),0)</f>
        <v>0</v>
      </c>
      <c r="Q735" s="39" t="n">
        <f aca="false">N735-P735</f>
        <v>0</v>
      </c>
      <c r="R735" s="40" t="str">
        <f aca="false">IF(Q735&gt;=0%,"AOP",IF(Q735&gt;=-2%,"GM",IF(Q735&gt;=-6%,"MD","VP")))</f>
        <v>AOP</v>
      </c>
      <c r="S735" s="41" t="n">
        <f aca="false">K735*M735*(N735-P735)</f>
        <v>0</v>
      </c>
      <c r="T735" s="42" t="e">
        <f aca="false">IF(I735="USD",S735,S735/#REF!)</f>
        <v>#VALUE!</v>
      </c>
      <c r="U735" s="5" t="e">
        <f aca="false">IF(I735="USD",M735,M735/#REF!)</f>
        <v>#VALUE!</v>
      </c>
      <c r="V735" s="4"/>
      <c r="W735" s="4"/>
      <c r="X735" s="4"/>
      <c r="Y735" s="4" t="str">
        <f aca="false">B735&amp;C735&amp;F735&amp;H735</f>
        <v/>
      </c>
      <c r="Z735" s="4" t="str">
        <f aca="false">IF(Y735='Input - Bookings'!Q1331,"OK","Check")</f>
        <v>OK</v>
      </c>
      <c r="AA735" s="4"/>
      <c r="AB735" s="50"/>
      <c r="AC735" s="50"/>
      <c r="AD735" s="4"/>
      <c r="AE735" s="4"/>
      <c r="AF735" s="4"/>
      <c r="AG735" s="54"/>
      <c r="AH735" s="54"/>
      <c r="AI735" s="4"/>
      <c r="AJ735" s="4"/>
      <c r="AK735" s="4"/>
      <c r="AL735" s="4"/>
      <c r="AM735" s="4"/>
      <c r="AN735" s="56"/>
      <c r="AO735" s="50"/>
      <c r="AP735" s="50"/>
      <c r="AQ735" s="50"/>
      <c r="AR735" s="4"/>
      <c r="AS735" s="4"/>
    </row>
    <row r="736" customFormat="false" ht="12.75" hidden="false" customHeight="true" outlineLevel="0" collapsed="false">
      <c r="A736" s="33"/>
      <c r="B736" s="34"/>
      <c r="C736" s="34"/>
      <c r="D736" s="35"/>
      <c r="E736" s="35"/>
      <c r="F736" s="35"/>
      <c r="G736" s="35"/>
      <c r="H736" s="35"/>
      <c r="I736" s="35"/>
      <c r="J736" s="36"/>
      <c r="K736" s="6"/>
      <c r="L736" s="5"/>
      <c r="M736" s="5"/>
      <c r="N736" s="37"/>
      <c r="O736" s="38"/>
      <c r="P736" s="39" t="n">
        <f aca="false">IFERROR(IF(OR(B736&amp;C736="PAU",B736&amp;C736="AIN"),VLOOKUP(B736&amp;C736&amp;G736,#REF!,8,0),VLOOKUP(B736&amp;G736,#REF!,8,0)),0)</f>
        <v>0</v>
      </c>
      <c r="Q736" s="39" t="n">
        <f aca="false">N736-P736</f>
        <v>0</v>
      </c>
      <c r="R736" s="40" t="str">
        <f aca="false">IF(Q736&gt;=0%,"AOP",IF(Q736&gt;=-2%,"GM",IF(Q736&gt;=-6%,"MD","VP")))</f>
        <v>AOP</v>
      </c>
      <c r="S736" s="41" t="n">
        <f aca="false">K736*M736*(N736-P736)</f>
        <v>0</v>
      </c>
      <c r="T736" s="42" t="e">
        <f aca="false">IF(I736="USD",S736,S736/#REF!)</f>
        <v>#VALUE!</v>
      </c>
      <c r="U736" s="5" t="e">
        <f aca="false">IF(I736="USD",M736,M736/#REF!)</f>
        <v>#VALUE!</v>
      </c>
      <c r="V736" s="4"/>
      <c r="W736" s="4"/>
      <c r="X736" s="4"/>
      <c r="Y736" s="4" t="str">
        <f aca="false">B736&amp;C736&amp;F736&amp;H736</f>
        <v/>
      </c>
      <c r="Z736" s="4" t="str">
        <f aca="false">IF(Y736='Input - Bookings'!Q1332,"OK","Check")</f>
        <v>OK</v>
      </c>
      <c r="AA736" s="4"/>
      <c r="AB736" s="50"/>
      <c r="AC736" s="50"/>
      <c r="AD736" s="4"/>
      <c r="AE736" s="4"/>
      <c r="AF736" s="4"/>
      <c r="AG736" s="54"/>
      <c r="AH736" s="54"/>
      <c r="AI736" s="4"/>
      <c r="AJ736" s="4"/>
      <c r="AK736" s="4"/>
      <c r="AL736" s="4"/>
      <c r="AM736" s="4"/>
      <c r="AN736" s="56"/>
      <c r="AO736" s="50"/>
      <c r="AP736" s="50"/>
      <c r="AQ736" s="50"/>
      <c r="AR736" s="4"/>
      <c r="AS736" s="4"/>
    </row>
    <row r="737" customFormat="false" ht="12.75" hidden="false" customHeight="true" outlineLevel="0" collapsed="false">
      <c r="A737" s="33"/>
      <c r="B737" s="34"/>
      <c r="C737" s="34"/>
      <c r="D737" s="35"/>
      <c r="E737" s="35"/>
      <c r="F737" s="35"/>
      <c r="G737" s="35"/>
      <c r="H737" s="35"/>
      <c r="I737" s="35"/>
      <c r="J737" s="36"/>
      <c r="K737" s="6"/>
      <c r="L737" s="5"/>
      <c r="M737" s="5"/>
      <c r="N737" s="37"/>
      <c r="O737" s="38"/>
      <c r="P737" s="39" t="n">
        <f aca="false">IFERROR(IF(OR(B737&amp;C737="PAU",B737&amp;C737="AIN"),VLOOKUP(B737&amp;C737&amp;G737,#REF!,8,0),VLOOKUP(B737&amp;G737,#REF!,8,0)),0)</f>
        <v>0</v>
      </c>
      <c r="Q737" s="39" t="n">
        <f aca="false">N737-P737</f>
        <v>0</v>
      </c>
      <c r="R737" s="40" t="str">
        <f aca="false">IF(Q737&gt;=0%,"AOP",IF(Q737&gt;=-2%,"GM",IF(Q737&gt;=-6%,"MD","VP")))</f>
        <v>AOP</v>
      </c>
      <c r="S737" s="41" t="n">
        <f aca="false">K737*M737*(N737-P737)</f>
        <v>0</v>
      </c>
      <c r="T737" s="42" t="e">
        <f aca="false">IF(I737="USD",S737,S737/#REF!)</f>
        <v>#VALUE!</v>
      </c>
      <c r="U737" s="5" t="e">
        <f aca="false">IF(I737="USD",M737,M737/#REF!)</f>
        <v>#VALUE!</v>
      </c>
      <c r="V737" s="4"/>
      <c r="W737" s="4"/>
      <c r="X737" s="4"/>
      <c r="Y737" s="4" t="str">
        <f aca="false">B737&amp;C737&amp;F737&amp;H737</f>
        <v/>
      </c>
      <c r="Z737" s="4" t="str">
        <f aca="false">IF(Y737='Input - Bookings'!Q1333,"OK","Check")</f>
        <v>OK</v>
      </c>
      <c r="AA737" s="4"/>
      <c r="AB737" s="50"/>
      <c r="AC737" s="50"/>
      <c r="AD737" s="4"/>
      <c r="AE737" s="4"/>
      <c r="AF737" s="4"/>
      <c r="AG737" s="54"/>
      <c r="AH737" s="54"/>
      <c r="AI737" s="4"/>
      <c r="AJ737" s="4"/>
      <c r="AK737" s="4"/>
      <c r="AL737" s="4"/>
      <c r="AM737" s="4"/>
      <c r="AN737" s="56"/>
      <c r="AO737" s="50"/>
      <c r="AP737" s="50"/>
      <c r="AQ737" s="50"/>
      <c r="AR737" s="4"/>
      <c r="AS737" s="4"/>
    </row>
    <row r="738" customFormat="false" ht="12.75" hidden="false" customHeight="true" outlineLevel="0" collapsed="false">
      <c r="A738" s="33"/>
      <c r="B738" s="34"/>
      <c r="C738" s="34"/>
      <c r="D738" s="35"/>
      <c r="E738" s="35"/>
      <c r="F738" s="35"/>
      <c r="G738" s="35"/>
      <c r="H738" s="35"/>
      <c r="I738" s="35"/>
      <c r="J738" s="36"/>
      <c r="K738" s="6"/>
      <c r="L738" s="5"/>
      <c r="M738" s="5"/>
      <c r="N738" s="37"/>
      <c r="O738" s="38"/>
      <c r="P738" s="39" t="n">
        <f aca="false">IFERROR(IF(OR(B738&amp;C738="PAU",B738&amp;C738="AIN"),VLOOKUP(B738&amp;C738&amp;G738,#REF!,8,0),VLOOKUP(B738&amp;G738,#REF!,8,0)),0)</f>
        <v>0</v>
      </c>
      <c r="Q738" s="39" t="n">
        <f aca="false">N738-P738</f>
        <v>0</v>
      </c>
      <c r="R738" s="40" t="str">
        <f aca="false">IF(Q738&gt;=0%,"AOP",IF(Q738&gt;=-2%,"GM",IF(Q738&gt;=-6%,"MD","VP")))</f>
        <v>AOP</v>
      </c>
      <c r="S738" s="41" t="n">
        <f aca="false">K738*M738*(N738-P738)</f>
        <v>0</v>
      </c>
      <c r="T738" s="42" t="e">
        <f aca="false">IF(I738="USD",S738,S738/#REF!)</f>
        <v>#VALUE!</v>
      </c>
      <c r="U738" s="5" t="e">
        <f aca="false">IF(I738="USD",M738,M738/#REF!)</f>
        <v>#VALUE!</v>
      </c>
      <c r="V738" s="4"/>
      <c r="W738" s="4"/>
      <c r="X738" s="4"/>
      <c r="Y738" s="4" t="str">
        <f aca="false">B738&amp;C738&amp;F738&amp;H738</f>
        <v/>
      </c>
      <c r="Z738" s="4" t="str">
        <f aca="false">IF(Y738='Input - Bookings'!Q1334,"OK","Check")</f>
        <v>OK</v>
      </c>
      <c r="AA738" s="4"/>
      <c r="AB738" s="50"/>
      <c r="AC738" s="50"/>
      <c r="AD738" s="4"/>
      <c r="AE738" s="4"/>
      <c r="AF738" s="4"/>
      <c r="AG738" s="54"/>
      <c r="AH738" s="54"/>
      <c r="AI738" s="4"/>
      <c r="AJ738" s="4"/>
      <c r="AK738" s="4"/>
      <c r="AL738" s="4"/>
      <c r="AM738" s="4"/>
      <c r="AN738" s="56"/>
      <c r="AO738" s="50"/>
      <c r="AP738" s="50"/>
      <c r="AQ738" s="50"/>
      <c r="AR738" s="4"/>
      <c r="AS738" s="4"/>
    </row>
    <row r="739" customFormat="false" ht="12.75" hidden="false" customHeight="true" outlineLevel="0" collapsed="false">
      <c r="A739" s="33"/>
      <c r="B739" s="34"/>
      <c r="C739" s="34"/>
      <c r="D739" s="35"/>
      <c r="E739" s="35"/>
      <c r="F739" s="35"/>
      <c r="G739" s="35"/>
      <c r="H739" s="35"/>
      <c r="I739" s="35"/>
      <c r="J739" s="36"/>
      <c r="K739" s="6"/>
      <c r="L739" s="5"/>
      <c r="M739" s="5"/>
      <c r="N739" s="37"/>
      <c r="O739" s="38"/>
      <c r="P739" s="39" t="n">
        <f aca="false">IFERROR(IF(OR(B739&amp;C739="PAU",B739&amp;C739="AIN"),VLOOKUP(B739&amp;C739&amp;G739,#REF!,8,0),VLOOKUP(B739&amp;G739,#REF!,8,0)),0)</f>
        <v>0</v>
      </c>
      <c r="Q739" s="39" t="n">
        <f aca="false">N739-P739</f>
        <v>0</v>
      </c>
      <c r="R739" s="40" t="str">
        <f aca="false">IF(Q739&gt;=0%,"AOP",IF(Q739&gt;=-2%,"GM",IF(Q739&gt;=-6%,"MD","VP")))</f>
        <v>AOP</v>
      </c>
      <c r="S739" s="41" t="n">
        <f aca="false">K739*M739*(N739-P739)</f>
        <v>0</v>
      </c>
      <c r="T739" s="42" t="e">
        <f aca="false">IF(I739="USD",S739,S739/#REF!)</f>
        <v>#VALUE!</v>
      </c>
      <c r="U739" s="5" t="e">
        <f aca="false">IF(I739="USD",M739,M739/#REF!)</f>
        <v>#VALUE!</v>
      </c>
      <c r="V739" s="4"/>
      <c r="W739" s="4"/>
      <c r="X739" s="4"/>
      <c r="Y739" s="4" t="str">
        <f aca="false">B739&amp;C739&amp;F739&amp;H739</f>
        <v/>
      </c>
      <c r="Z739" s="4" t="str">
        <f aca="false">IF(Y739='Input - Bookings'!Q1335,"OK","Check")</f>
        <v>OK</v>
      </c>
      <c r="AA739" s="4"/>
      <c r="AB739" s="50"/>
      <c r="AC739" s="50"/>
      <c r="AD739" s="4"/>
      <c r="AE739" s="4"/>
      <c r="AF739" s="4"/>
      <c r="AG739" s="54"/>
      <c r="AH739" s="54"/>
      <c r="AI739" s="4"/>
      <c r="AJ739" s="4"/>
      <c r="AK739" s="4"/>
      <c r="AL739" s="4"/>
      <c r="AM739" s="4"/>
      <c r="AN739" s="56"/>
      <c r="AO739" s="50"/>
      <c r="AP739" s="50"/>
      <c r="AQ739" s="50"/>
      <c r="AR739" s="4"/>
      <c r="AS739" s="4"/>
    </row>
    <row r="740" customFormat="false" ht="12.75" hidden="false" customHeight="true" outlineLevel="0" collapsed="false">
      <c r="A740" s="33"/>
      <c r="B740" s="34"/>
      <c r="C740" s="34"/>
      <c r="D740" s="35"/>
      <c r="E740" s="35"/>
      <c r="F740" s="35"/>
      <c r="G740" s="35"/>
      <c r="H740" s="35"/>
      <c r="I740" s="35"/>
      <c r="J740" s="36"/>
      <c r="K740" s="6"/>
      <c r="L740" s="5"/>
      <c r="M740" s="5"/>
      <c r="N740" s="37"/>
      <c r="O740" s="38"/>
      <c r="P740" s="39" t="n">
        <f aca="false">IFERROR(IF(OR(B740&amp;C740="PAU",B740&amp;C740="AIN"),VLOOKUP(B740&amp;C740&amp;G740,#REF!,8,0),VLOOKUP(B740&amp;G740,#REF!,8,0)),0)</f>
        <v>0</v>
      </c>
      <c r="Q740" s="39" t="n">
        <f aca="false">N740-P740</f>
        <v>0</v>
      </c>
      <c r="R740" s="40" t="str">
        <f aca="false">IF(Q740&gt;=0%,"AOP",IF(Q740&gt;=-2%,"GM",IF(Q740&gt;=-6%,"MD","VP")))</f>
        <v>AOP</v>
      </c>
      <c r="S740" s="41" t="n">
        <f aca="false">K740*M740*(N740-P740)</f>
        <v>0</v>
      </c>
      <c r="T740" s="42" t="e">
        <f aca="false">IF(I740="USD",S740,S740/#REF!)</f>
        <v>#VALUE!</v>
      </c>
      <c r="U740" s="5" t="e">
        <f aca="false">IF(I740="USD",M740,M740/#REF!)</f>
        <v>#VALUE!</v>
      </c>
      <c r="V740" s="4"/>
      <c r="W740" s="4"/>
      <c r="X740" s="4"/>
      <c r="Y740" s="4" t="str">
        <f aca="false">B740&amp;C740&amp;F740&amp;H740</f>
        <v/>
      </c>
      <c r="Z740" s="4" t="str">
        <f aca="false">IF(Y740='Input - Bookings'!Q1336,"OK","Check")</f>
        <v>OK</v>
      </c>
      <c r="AA740" s="4"/>
      <c r="AB740" s="50"/>
      <c r="AC740" s="50"/>
      <c r="AD740" s="4"/>
      <c r="AE740" s="4"/>
      <c r="AF740" s="4"/>
      <c r="AG740" s="54"/>
      <c r="AH740" s="54"/>
      <c r="AI740" s="4"/>
      <c r="AJ740" s="4"/>
      <c r="AK740" s="4"/>
      <c r="AL740" s="4"/>
      <c r="AM740" s="4"/>
      <c r="AN740" s="56"/>
      <c r="AO740" s="50"/>
      <c r="AP740" s="50"/>
      <c r="AQ740" s="50"/>
      <c r="AR740" s="4"/>
      <c r="AS740" s="4"/>
    </row>
    <row r="741" customFormat="false" ht="12.75" hidden="false" customHeight="true" outlineLevel="0" collapsed="false">
      <c r="A741" s="33"/>
      <c r="B741" s="34"/>
      <c r="C741" s="34"/>
      <c r="D741" s="35"/>
      <c r="E741" s="35"/>
      <c r="F741" s="35"/>
      <c r="G741" s="35"/>
      <c r="H741" s="35"/>
      <c r="I741" s="35"/>
      <c r="J741" s="36"/>
      <c r="K741" s="6"/>
      <c r="L741" s="5"/>
      <c r="M741" s="5"/>
      <c r="N741" s="37"/>
      <c r="O741" s="38"/>
      <c r="P741" s="39" t="n">
        <f aca="false">IFERROR(IF(OR(B741&amp;C741="PAU",B741&amp;C741="AIN"),VLOOKUP(B741&amp;C741&amp;G741,#REF!,8,0),VLOOKUP(B741&amp;G741,#REF!,8,0)),0)</f>
        <v>0</v>
      </c>
      <c r="Q741" s="39" t="n">
        <f aca="false">N741-P741</f>
        <v>0</v>
      </c>
      <c r="R741" s="40" t="str">
        <f aca="false">IF(Q741&gt;=0%,"AOP",IF(Q741&gt;=-2%,"GM",IF(Q741&gt;=-6%,"MD","VP")))</f>
        <v>AOP</v>
      </c>
      <c r="S741" s="41" t="n">
        <f aca="false">K741*M741*(N741-P741)</f>
        <v>0</v>
      </c>
      <c r="T741" s="42" t="e">
        <f aca="false">IF(I741="USD",S741,S741/#REF!)</f>
        <v>#VALUE!</v>
      </c>
      <c r="U741" s="5" t="e">
        <f aca="false">IF(I741="USD",M741,M741/#REF!)</f>
        <v>#VALUE!</v>
      </c>
      <c r="V741" s="4"/>
      <c r="W741" s="4"/>
      <c r="X741" s="4"/>
      <c r="Y741" s="4" t="str">
        <f aca="false">B741&amp;C741&amp;F741&amp;H741</f>
        <v/>
      </c>
      <c r="Z741" s="4" t="str">
        <f aca="false">IF(Y741='Input - Bookings'!Q1337,"OK","Check")</f>
        <v>OK</v>
      </c>
      <c r="AA741" s="4"/>
      <c r="AB741" s="50"/>
      <c r="AC741" s="50"/>
      <c r="AD741" s="4"/>
      <c r="AE741" s="4"/>
      <c r="AF741" s="4"/>
      <c r="AG741" s="54"/>
      <c r="AH741" s="54"/>
      <c r="AI741" s="4"/>
      <c r="AJ741" s="4"/>
      <c r="AK741" s="4"/>
      <c r="AL741" s="4"/>
      <c r="AM741" s="4"/>
      <c r="AN741" s="56"/>
      <c r="AO741" s="50"/>
      <c r="AP741" s="50"/>
      <c r="AQ741" s="50"/>
      <c r="AR741" s="4"/>
      <c r="AS741" s="4"/>
    </row>
    <row r="742" customFormat="false" ht="12.75" hidden="false" customHeight="true" outlineLevel="0" collapsed="false">
      <c r="A742" s="33"/>
      <c r="B742" s="34"/>
      <c r="C742" s="34"/>
      <c r="D742" s="35"/>
      <c r="E742" s="35"/>
      <c r="F742" s="35"/>
      <c r="G742" s="35"/>
      <c r="H742" s="35"/>
      <c r="I742" s="35"/>
      <c r="J742" s="36"/>
      <c r="K742" s="6"/>
      <c r="L742" s="5"/>
      <c r="M742" s="5"/>
      <c r="N742" s="37"/>
      <c r="O742" s="38"/>
      <c r="P742" s="39" t="n">
        <f aca="false">IFERROR(IF(OR(B742&amp;C742="PAU",B742&amp;C742="AIN"),VLOOKUP(B742&amp;C742&amp;G742,#REF!,8,0),VLOOKUP(B742&amp;G742,#REF!,8,0)),0)</f>
        <v>0</v>
      </c>
      <c r="Q742" s="39" t="n">
        <f aca="false">N742-P742</f>
        <v>0</v>
      </c>
      <c r="R742" s="40" t="str">
        <f aca="false">IF(Q742&gt;=0%,"AOP",IF(Q742&gt;=-2%,"GM",IF(Q742&gt;=-6%,"MD","VP")))</f>
        <v>AOP</v>
      </c>
      <c r="S742" s="41" t="n">
        <f aca="false">K742*M742*(N742-P742)</f>
        <v>0</v>
      </c>
      <c r="T742" s="42" t="e">
        <f aca="false">IF(I742="USD",S742,S742/#REF!)</f>
        <v>#VALUE!</v>
      </c>
      <c r="U742" s="5" t="e">
        <f aca="false">IF(I742="USD",M742,M742/#REF!)</f>
        <v>#VALUE!</v>
      </c>
      <c r="V742" s="4"/>
      <c r="W742" s="4"/>
      <c r="X742" s="4"/>
      <c r="Y742" s="4" t="str">
        <f aca="false">B742&amp;C742&amp;F742&amp;H742</f>
        <v/>
      </c>
      <c r="Z742" s="4" t="str">
        <f aca="false">IF(Y742='Input - Bookings'!Q1338,"OK","Check")</f>
        <v>OK</v>
      </c>
      <c r="AA742" s="4"/>
      <c r="AB742" s="50"/>
      <c r="AC742" s="50"/>
      <c r="AD742" s="4"/>
      <c r="AE742" s="4"/>
      <c r="AF742" s="4"/>
      <c r="AG742" s="54"/>
      <c r="AH742" s="54"/>
      <c r="AI742" s="4"/>
      <c r="AJ742" s="4"/>
      <c r="AK742" s="4"/>
      <c r="AL742" s="4"/>
      <c r="AM742" s="4"/>
      <c r="AN742" s="56"/>
      <c r="AO742" s="50"/>
      <c r="AP742" s="50"/>
      <c r="AQ742" s="50"/>
      <c r="AR742" s="4"/>
      <c r="AS742" s="4"/>
    </row>
    <row r="743" customFormat="false" ht="12.75" hidden="false" customHeight="true" outlineLevel="0" collapsed="false">
      <c r="A743" s="33"/>
      <c r="B743" s="34"/>
      <c r="C743" s="34"/>
      <c r="D743" s="35"/>
      <c r="E743" s="35"/>
      <c r="F743" s="35"/>
      <c r="G743" s="35"/>
      <c r="H743" s="35"/>
      <c r="I743" s="35"/>
      <c r="J743" s="36"/>
      <c r="K743" s="6"/>
      <c r="L743" s="5"/>
      <c r="M743" s="5"/>
      <c r="N743" s="37"/>
      <c r="O743" s="38"/>
      <c r="P743" s="39" t="n">
        <f aca="false">IFERROR(IF(OR(B743&amp;C743="PAU",B743&amp;C743="AIN"),VLOOKUP(B743&amp;C743&amp;G743,#REF!,8,0),VLOOKUP(B743&amp;G743,#REF!,8,0)),0)</f>
        <v>0</v>
      </c>
      <c r="Q743" s="39" t="n">
        <f aca="false">N743-P743</f>
        <v>0</v>
      </c>
      <c r="R743" s="40" t="str">
        <f aca="false">IF(Q743&gt;=0%,"AOP",IF(Q743&gt;=-2%,"GM",IF(Q743&gt;=-6%,"MD","VP")))</f>
        <v>AOP</v>
      </c>
      <c r="S743" s="41" t="n">
        <f aca="false">K743*M743*(N743-P743)</f>
        <v>0</v>
      </c>
      <c r="T743" s="42" t="e">
        <f aca="false">IF(I743="USD",S743,S743/#REF!)</f>
        <v>#VALUE!</v>
      </c>
      <c r="U743" s="5" t="e">
        <f aca="false">IF(I743="USD",M743,M743/#REF!)</f>
        <v>#VALUE!</v>
      </c>
      <c r="V743" s="4"/>
      <c r="W743" s="4"/>
      <c r="X743" s="4"/>
      <c r="Y743" s="4" t="str">
        <f aca="false">B743&amp;C743&amp;F743&amp;H743</f>
        <v/>
      </c>
      <c r="Z743" s="4" t="str">
        <f aca="false">IF(Y743='Input - Bookings'!Q1339,"OK","Check")</f>
        <v>OK</v>
      </c>
      <c r="AA743" s="4"/>
      <c r="AB743" s="50"/>
      <c r="AC743" s="50"/>
      <c r="AD743" s="4"/>
      <c r="AE743" s="4"/>
      <c r="AF743" s="4"/>
      <c r="AG743" s="54"/>
      <c r="AH743" s="54"/>
      <c r="AI743" s="4"/>
      <c r="AJ743" s="4"/>
      <c r="AK743" s="4"/>
      <c r="AL743" s="4"/>
      <c r="AM743" s="4"/>
      <c r="AN743" s="56"/>
      <c r="AO743" s="50"/>
      <c r="AP743" s="50"/>
      <c r="AQ743" s="50"/>
      <c r="AR743" s="4"/>
      <c r="AS743" s="4"/>
    </row>
    <row r="744" customFormat="false" ht="12.75" hidden="false" customHeight="true" outlineLevel="0" collapsed="false">
      <c r="A744" s="33"/>
      <c r="B744" s="34"/>
      <c r="C744" s="34"/>
      <c r="D744" s="35"/>
      <c r="E744" s="35"/>
      <c r="F744" s="35"/>
      <c r="G744" s="35"/>
      <c r="H744" s="35"/>
      <c r="I744" s="35"/>
      <c r="J744" s="36"/>
      <c r="K744" s="6"/>
      <c r="L744" s="5"/>
      <c r="M744" s="5"/>
      <c r="N744" s="37"/>
      <c r="O744" s="38"/>
      <c r="P744" s="39" t="n">
        <f aca="false">IFERROR(IF(OR(B744&amp;C744="PAU",B744&amp;C744="AIN"),VLOOKUP(B744&amp;C744&amp;G744,#REF!,8,0),VLOOKUP(B744&amp;G744,#REF!,8,0)),0)</f>
        <v>0</v>
      </c>
      <c r="Q744" s="39" t="n">
        <f aca="false">N744-P744</f>
        <v>0</v>
      </c>
      <c r="R744" s="40" t="str">
        <f aca="false">IF(Q744&gt;=0%,"AOP",IF(Q744&gt;=-2%,"GM",IF(Q744&gt;=-6%,"MD","VP")))</f>
        <v>AOP</v>
      </c>
      <c r="S744" s="41" t="n">
        <f aca="false">K744*M744*(N744-P744)</f>
        <v>0</v>
      </c>
      <c r="T744" s="42" t="e">
        <f aca="false">IF(I744="USD",S744,S744/#REF!)</f>
        <v>#VALUE!</v>
      </c>
      <c r="U744" s="5" t="e">
        <f aca="false">IF(I744="USD",M744,M744/#REF!)</f>
        <v>#VALUE!</v>
      </c>
      <c r="V744" s="4"/>
      <c r="W744" s="4"/>
      <c r="X744" s="4"/>
      <c r="Y744" s="4" t="str">
        <f aca="false">B744&amp;C744&amp;F744&amp;H744</f>
        <v/>
      </c>
      <c r="Z744" s="4" t="str">
        <f aca="false">IF(Y744='Input - Bookings'!Q1340,"OK","Check")</f>
        <v>OK</v>
      </c>
      <c r="AA744" s="4"/>
      <c r="AB744" s="50"/>
      <c r="AC744" s="50"/>
      <c r="AD744" s="4"/>
      <c r="AE744" s="4"/>
      <c r="AF744" s="4"/>
      <c r="AG744" s="54"/>
      <c r="AH744" s="54"/>
      <c r="AI744" s="4"/>
      <c r="AJ744" s="4"/>
      <c r="AK744" s="4"/>
      <c r="AL744" s="4"/>
      <c r="AM744" s="4"/>
      <c r="AN744" s="56"/>
      <c r="AO744" s="50"/>
      <c r="AP744" s="50"/>
      <c r="AQ744" s="50"/>
      <c r="AR744" s="4"/>
      <c r="AS744" s="4"/>
    </row>
    <row r="745" customFormat="false" ht="12.75" hidden="false" customHeight="true" outlineLevel="0" collapsed="false">
      <c r="A745" s="33"/>
      <c r="B745" s="34"/>
      <c r="C745" s="34"/>
      <c r="D745" s="35"/>
      <c r="E745" s="35"/>
      <c r="F745" s="35"/>
      <c r="G745" s="35"/>
      <c r="H745" s="35"/>
      <c r="I745" s="35"/>
      <c r="J745" s="36"/>
      <c r="K745" s="6"/>
      <c r="L745" s="5"/>
      <c r="M745" s="5"/>
      <c r="N745" s="37"/>
      <c r="O745" s="38"/>
      <c r="P745" s="39" t="n">
        <f aca="false">IFERROR(IF(OR(B745&amp;C745="PAU",B745&amp;C745="AIN"),VLOOKUP(B745&amp;C745&amp;G745,#REF!,8,0),VLOOKUP(B745&amp;G745,#REF!,8,0)),0)</f>
        <v>0</v>
      </c>
      <c r="Q745" s="39" t="n">
        <f aca="false">N745-P745</f>
        <v>0</v>
      </c>
      <c r="R745" s="40" t="str">
        <f aca="false">IF(Q745&gt;=0%,"AOP",IF(Q745&gt;=-2%,"GM",IF(Q745&gt;=-6%,"MD","VP")))</f>
        <v>AOP</v>
      </c>
      <c r="S745" s="41" t="n">
        <f aca="false">K745*M745*(N745-P745)</f>
        <v>0</v>
      </c>
      <c r="T745" s="42" t="e">
        <f aca="false">IF(I745="USD",S745,S745/#REF!)</f>
        <v>#VALUE!</v>
      </c>
      <c r="U745" s="5" t="e">
        <f aca="false">IF(I745="USD",M745,M745/#REF!)</f>
        <v>#VALUE!</v>
      </c>
      <c r="V745" s="4"/>
      <c r="W745" s="4"/>
      <c r="X745" s="4"/>
      <c r="Y745" s="4" t="str">
        <f aca="false">B745&amp;C745&amp;F745&amp;H745</f>
        <v/>
      </c>
      <c r="Z745" s="4" t="str">
        <f aca="false">IF(Y745='Input - Bookings'!Q1341,"OK","Check")</f>
        <v>OK</v>
      </c>
      <c r="AA745" s="4"/>
      <c r="AB745" s="50"/>
      <c r="AC745" s="50"/>
      <c r="AD745" s="4"/>
      <c r="AE745" s="4"/>
      <c r="AF745" s="4"/>
      <c r="AG745" s="54"/>
      <c r="AH745" s="54"/>
      <c r="AI745" s="4"/>
      <c r="AJ745" s="4"/>
      <c r="AK745" s="4"/>
      <c r="AL745" s="4"/>
      <c r="AM745" s="4"/>
      <c r="AN745" s="56"/>
      <c r="AO745" s="50"/>
      <c r="AP745" s="50"/>
      <c r="AQ745" s="50"/>
      <c r="AR745" s="4"/>
      <c r="AS745" s="4"/>
    </row>
    <row r="746" customFormat="false" ht="12.75" hidden="false" customHeight="true" outlineLevel="0" collapsed="false">
      <c r="A746" s="33"/>
      <c r="B746" s="34"/>
      <c r="C746" s="34"/>
      <c r="D746" s="35"/>
      <c r="E746" s="35"/>
      <c r="F746" s="35"/>
      <c r="G746" s="35"/>
      <c r="H746" s="35"/>
      <c r="I746" s="35"/>
      <c r="J746" s="36"/>
      <c r="K746" s="6"/>
      <c r="L746" s="5"/>
      <c r="M746" s="5"/>
      <c r="N746" s="37"/>
      <c r="O746" s="38"/>
      <c r="P746" s="39" t="n">
        <f aca="false">IFERROR(IF(OR(B746&amp;C746="PAU",B746&amp;C746="AIN"),VLOOKUP(B746&amp;C746&amp;G746,#REF!,8,0),VLOOKUP(B746&amp;G746,#REF!,8,0)),0)</f>
        <v>0</v>
      </c>
      <c r="Q746" s="39" t="n">
        <f aca="false">N746-P746</f>
        <v>0</v>
      </c>
      <c r="R746" s="40" t="str">
        <f aca="false">IF(Q746&gt;=0%,"AOP",IF(Q746&gt;=-2%,"GM",IF(Q746&gt;=-6%,"MD","VP")))</f>
        <v>AOP</v>
      </c>
      <c r="S746" s="41" t="n">
        <f aca="false">K746*M746*(N746-P746)</f>
        <v>0</v>
      </c>
      <c r="T746" s="42" t="e">
        <f aca="false">IF(I746="USD",S746,S746/#REF!)</f>
        <v>#VALUE!</v>
      </c>
      <c r="U746" s="5" t="e">
        <f aca="false">IF(I746="USD",M746,M746/#REF!)</f>
        <v>#VALUE!</v>
      </c>
      <c r="V746" s="4"/>
      <c r="W746" s="4"/>
      <c r="X746" s="4"/>
      <c r="Y746" s="4" t="str">
        <f aca="false">B746&amp;C746&amp;F746&amp;H746</f>
        <v/>
      </c>
      <c r="Z746" s="4" t="str">
        <f aca="false">IF(Y746='Input - Bookings'!Q1342,"OK","Check")</f>
        <v>OK</v>
      </c>
      <c r="AA746" s="4"/>
      <c r="AB746" s="50"/>
      <c r="AC746" s="50"/>
      <c r="AD746" s="4"/>
      <c r="AE746" s="4"/>
      <c r="AF746" s="4"/>
      <c r="AG746" s="54"/>
      <c r="AH746" s="54"/>
      <c r="AI746" s="4"/>
      <c r="AJ746" s="4"/>
      <c r="AK746" s="4"/>
      <c r="AL746" s="4"/>
      <c r="AM746" s="4"/>
      <c r="AN746" s="56"/>
      <c r="AO746" s="50"/>
      <c r="AP746" s="50"/>
      <c r="AQ746" s="50"/>
      <c r="AR746" s="4"/>
      <c r="AS746" s="4"/>
    </row>
    <row r="747" customFormat="false" ht="12.75" hidden="false" customHeight="true" outlineLevel="0" collapsed="false">
      <c r="A747" s="33"/>
      <c r="B747" s="34"/>
      <c r="C747" s="34"/>
      <c r="D747" s="35"/>
      <c r="E747" s="35"/>
      <c r="F747" s="35"/>
      <c r="G747" s="35"/>
      <c r="H747" s="35"/>
      <c r="I747" s="35"/>
      <c r="J747" s="36"/>
      <c r="K747" s="6"/>
      <c r="L747" s="5"/>
      <c r="M747" s="5"/>
      <c r="N747" s="37"/>
      <c r="O747" s="38"/>
      <c r="P747" s="39" t="n">
        <f aca="false">IFERROR(IF(OR(B747&amp;C747="PAU",B747&amp;C747="AIN"),VLOOKUP(B747&amp;C747&amp;G747,#REF!,8,0),VLOOKUP(B747&amp;G747,#REF!,8,0)),0)</f>
        <v>0</v>
      </c>
      <c r="Q747" s="39" t="n">
        <f aca="false">N747-P747</f>
        <v>0</v>
      </c>
      <c r="R747" s="40" t="str">
        <f aca="false">IF(Q747&gt;=0%,"AOP",IF(Q747&gt;=-2%,"GM",IF(Q747&gt;=-6%,"MD","VP")))</f>
        <v>AOP</v>
      </c>
      <c r="S747" s="41" t="n">
        <f aca="false">K747*M747*(N747-P747)</f>
        <v>0</v>
      </c>
      <c r="T747" s="42" t="e">
        <f aca="false">IF(I747="USD",S747,S747/#REF!)</f>
        <v>#VALUE!</v>
      </c>
      <c r="U747" s="5" t="e">
        <f aca="false">IF(I747="USD",M747,M747/#REF!)</f>
        <v>#VALUE!</v>
      </c>
      <c r="V747" s="4"/>
      <c r="W747" s="4"/>
      <c r="X747" s="4"/>
      <c r="Y747" s="4" t="str">
        <f aca="false">B747&amp;C747&amp;F747&amp;H747</f>
        <v/>
      </c>
      <c r="Z747" s="4" t="str">
        <f aca="false">IF(Y747='Input - Bookings'!Q1343,"OK","Check")</f>
        <v>OK</v>
      </c>
      <c r="AA747" s="4"/>
      <c r="AB747" s="50"/>
      <c r="AC747" s="50"/>
      <c r="AD747" s="4"/>
      <c r="AE747" s="4"/>
      <c r="AF747" s="4"/>
      <c r="AG747" s="54"/>
      <c r="AH747" s="54"/>
      <c r="AI747" s="4"/>
      <c r="AJ747" s="4"/>
      <c r="AK747" s="4"/>
      <c r="AL747" s="4"/>
      <c r="AM747" s="4"/>
      <c r="AN747" s="56"/>
      <c r="AO747" s="50"/>
      <c r="AP747" s="50"/>
      <c r="AQ747" s="50"/>
      <c r="AR747" s="4"/>
      <c r="AS747" s="4"/>
    </row>
    <row r="748" customFormat="false" ht="12.75" hidden="false" customHeight="true" outlineLevel="0" collapsed="false">
      <c r="A748" s="33"/>
      <c r="B748" s="34"/>
      <c r="C748" s="34"/>
      <c r="D748" s="35"/>
      <c r="E748" s="35"/>
      <c r="F748" s="35"/>
      <c r="G748" s="35"/>
      <c r="H748" s="35"/>
      <c r="I748" s="35"/>
      <c r="J748" s="36"/>
      <c r="K748" s="6"/>
      <c r="L748" s="5"/>
      <c r="M748" s="5"/>
      <c r="N748" s="37"/>
      <c r="O748" s="38"/>
      <c r="P748" s="39" t="n">
        <f aca="false">IFERROR(IF(OR(B748&amp;C748="PAU",B748&amp;C748="AIN"),VLOOKUP(B748&amp;C748&amp;G748,#REF!,8,0),VLOOKUP(B748&amp;G748,#REF!,8,0)),0)</f>
        <v>0</v>
      </c>
      <c r="Q748" s="39" t="n">
        <f aca="false">N748-P748</f>
        <v>0</v>
      </c>
      <c r="R748" s="40" t="str">
        <f aca="false">IF(Q748&gt;=0%,"AOP",IF(Q748&gt;=-2%,"GM",IF(Q748&gt;=-6%,"MD","VP")))</f>
        <v>AOP</v>
      </c>
      <c r="S748" s="41" t="n">
        <f aca="false">K748*M748*(N748-P748)</f>
        <v>0</v>
      </c>
      <c r="T748" s="42" t="e">
        <f aca="false">IF(I748="USD",S748,S748/#REF!)</f>
        <v>#VALUE!</v>
      </c>
      <c r="U748" s="5" t="e">
        <f aca="false">IF(I748="USD",M748,M748/#REF!)</f>
        <v>#VALUE!</v>
      </c>
      <c r="V748" s="4"/>
      <c r="W748" s="4"/>
      <c r="X748" s="4"/>
      <c r="Y748" s="4" t="str">
        <f aca="false">B748&amp;C748&amp;F748&amp;H748</f>
        <v/>
      </c>
      <c r="Z748" s="4" t="str">
        <f aca="false">IF(Y748='Input - Bookings'!Q1344,"OK","Check")</f>
        <v>OK</v>
      </c>
      <c r="AA748" s="4"/>
      <c r="AB748" s="50"/>
      <c r="AC748" s="50"/>
      <c r="AD748" s="4"/>
      <c r="AE748" s="4"/>
      <c r="AF748" s="4"/>
      <c r="AG748" s="54"/>
      <c r="AH748" s="54"/>
      <c r="AI748" s="4"/>
      <c r="AJ748" s="4"/>
      <c r="AK748" s="4"/>
      <c r="AL748" s="4"/>
      <c r="AM748" s="4"/>
      <c r="AN748" s="56"/>
      <c r="AO748" s="50"/>
      <c r="AP748" s="50"/>
      <c r="AQ748" s="50"/>
      <c r="AR748" s="4"/>
      <c r="AS748" s="4"/>
    </row>
    <row r="749" customFormat="false" ht="12.75" hidden="false" customHeight="true" outlineLevel="0" collapsed="false">
      <c r="A749" s="33"/>
      <c r="B749" s="34"/>
      <c r="C749" s="34"/>
      <c r="D749" s="35"/>
      <c r="E749" s="35"/>
      <c r="F749" s="35"/>
      <c r="G749" s="35"/>
      <c r="H749" s="35"/>
      <c r="I749" s="35"/>
      <c r="J749" s="36"/>
      <c r="K749" s="6"/>
      <c r="L749" s="5"/>
      <c r="M749" s="5"/>
      <c r="N749" s="37"/>
      <c r="O749" s="38"/>
      <c r="P749" s="39" t="n">
        <f aca="false">IFERROR(IF(OR(B749&amp;C749="PAU",B749&amp;C749="AIN"),VLOOKUP(B749&amp;C749&amp;G749,#REF!,8,0),VLOOKUP(B749&amp;G749,#REF!,8,0)),0)</f>
        <v>0</v>
      </c>
      <c r="Q749" s="39" t="n">
        <f aca="false">N749-P749</f>
        <v>0</v>
      </c>
      <c r="R749" s="40" t="str">
        <f aca="false">IF(Q749&gt;=0%,"AOP",IF(Q749&gt;=-2%,"GM",IF(Q749&gt;=-6%,"MD","VP")))</f>
        <v>AOP</v>
      </c>
      <c r="S749" s="41" t="n">
        <f aca="false">K749*M749*(N749-P749)</f>
        <v>0</v>
      </c>
      <c r="T749" s="42" t="e">
        <f aca="false">IF(I749="USD",S749,S749/#REF!)</f>
        <v>#VALUE!</v>
      </c>
      <c r="U749" s="5" t="e">
        <f aca="false">IF(I749="USD",M749,M749/#REF!)</f>
        <v>#VALUE!</v>
      </c>
      <c r="V749" s="4"/>
      <c r="W749" s="4"/>
      <c r="X749" s="4"/>
      <c r="Y749" s="4" t="str">
        <f aca="false">B749&amp;C749&amp;F749&amp;H749</f>
        <v/>
      </c>
      <c r="Z749" s="4" t="str">
        <f aca="false">IF(Y749='Input - Bookings'!Q1345,"OK","Check")</f>
        <v>OK</v>
      </c>
      <c r="AA749" s="4"/>
      <c r="AB749" s="50"/>
      <c r="AC749" s="50"/>
      <c r="AD749" s="4"/>
      <c r="AE749" s="4"/>
      <c r="AF749" s="4"/>
      <c r="AG749" s="54"/>
      <c r="AH749" s="54"/>
      <c r="AI749" s="4"/>
      <c r="AJ749" s="4"/>
      <c r="AK749" s="4"/>
      <c r="AL749" s="4"/>
      <c r="AM749" s="4"/>
      <c r="AN749" s="56"/>
      <c r="AO749" s="50"/>
      <c r="AP749" s="50"/>
      <c r="AQ749" s="50"/>
      <c r="AR749" s="4"/>
      <c r="AS749" s="4"/>
    </row>
    <row r="750" customFormat="false" ht="12.75" hidden="false" customHeight="true" outlineLevel="0" collapsed="false">
      <c r="A750" s="33"/>
      <c r="B750" s="34"/>
      <c r="C750" s="34"/>
      <c r="D750" s="35"/>
      <c r="E750" s="35"/>
      <c r="F750" s="35"/>
      <c r="G750" s="35"/>
      <c r="H750" s="35"/>
      <c r="I750" s="35"/>
      <c r="J750" s="36"/>
      <c r="K750" s="6"/>
      <c r="L750" s="5"/>
      <c r="M750" s="5"/>
      <c r="N750" s="37"/>
      <c r="O750" s="38"/>
      <c r="P750" s="39" t="n">
        <f aca="false">IFERROR(IF(OR(B750&amp;C750="PAU",B750&amp;C750="AIN"),VLOOKUP(B750&amp;C750&amp;G750,#REF!,8,0),VLOOKUP(B750&amp;G750,#REF!,8,0)),0)</f>
        <v>0</v>
      </c>
      <c r="Q750" s="39" t="n">
        <f aca="false">N750-P750</f>
        <v>0</v>
      </c>
      <c r="R750" s="40" t="str">
        <f aca="false">IF(Q750&gt;=0%,"AOP",IF(Q750&gt;=-2%,"GM",IF(Q750&gt;=-6%,"MD","VP")))</f>
        <v>AOP</v>
      </c>
      <c r="S750" s="41" t="n">
        <f aca="false">K750*M750*(N750-P750)</f>
        <v>0</v>
      </c>
      <c r="T750" s="42" t="e">
        <f aca="false">IF(I750="USD",S750,S750/#REF!)</f>
        <v>#VALUE!</v>
      </c>
      <c r="U750" s="5" t="e">
        <f aca="false">IF(I750="USD",M750,M750/#REF!)</f>
        <v>#VALUE!</v>
      </c>
      <c r="V750" s="4"/>
      <c r="W750" s="4"/>
      <c r="X750" s="4"/>
      <c r="Y750" s="4" t="str">
        <f aca="false">B750&amp;C750&amp;F750&amp;H750</f>
        <v/>
      </c>
      <c r="Z750" s="4" t="str">
        <f aca="false">IF(Y750='Input - Bookings'!Q1346,"OK","Check")</f>
        <v>OK</v>
      </c>
      <c r="AA750" s="4"/>
      <c r="AB750" s="50"/>
      <c r="AC750" s="50"/>
      <c r="AD750" s="4"/>
      <c r="AE750" s="4"/>
      <c r="AF750" s="4"/>
      <c r="AG750" s="54"/>
      <c r="AH750" s="54"/>
      <c r="AI750" s="4"/>
      <c r="AJ750" s="4"/>
      <c r="AK750" s="4"/>
      <c r="AL750" s="4"/>
      <c r="AM750" s="4"/>
      <c r="AN750" s="56"/>
      <c r="AO750" s="50"/>
      <c r="AP750" s="50"/>
      <c r="AQ750" s="50"/>
      <c r="AR750" s="4"/>
      <c r="AS750" s="4"/>
    </row>
    <row r="751" customFormat="false" ht="12.75" hidden="false" customHeight="true" outlineLevel="0" collapsed="false">
      <c r="A751" s="33"/>
      <c r="B751" s="34"/>
      <c r="C751" s="34"/>
      <c r="D751" s="35"/>
      <c r="E751" s="35"/>
      <c r="F751" s="35"/>
      <c r="G751" s="35"/>
      <c r="H751" s="35"/>
      <c r="I751" s="35"/>
      <c r="J751" s="36"/>
      <c r="K751" s="6"/>
      <c r="L751" s="5"/>
      <c r="M751" s="5"/>
      <c r="N751" s="37"/>
      <c r="O751" s="38"/>
      <c r="P751" s="39" t="n">
        <f aca="false">IFERROR(IF(OR(B751&amp;C751="PAU",B751&amp;C751="AIN"),VLOOKUP(B751&amp;C751&amp;G751,#REF!,8,0),VLOOKUP(B751&amp;G751,#REF!,8,0)),0)</f>
        <v>0</v>
      </c>
      <c r="Q751" s="39" t="n">
        <f aca="false">N751-P751</f>
        <v>0</v>
      </c>
      <c r="R751" s="40" t="str">
        <f aca="false">IF(Q751&gt;=0%,"AOP",IF(Q751&gt;=-2%,"GM",IF(Q751&gt;=-6%,"MD","VP")))</f>
        <v>AOP</v>
      </c>
      <c r="S751" s="41" t="n">
        <f aca="false">K751*M751*(N751-P751)</f>
        <v>0</v>
      </c>
      <c r="T751" s="42" t="e">
        <f aca="false">IF(I751="USD",S751,S751/#REF!)</f>
        <v>#VALUE!</v>
      </c>
      <c r="U751" s="5" t="e">
        <f aca="false">IF(I751="USD",M751,M751/#REF!)</f>
        <v>#VALUE!</v>
      </c>
      <c r="V751" s="4"/>
      <c r="W751" s="4"/>
      <c r="X751" s="4"/>
      <c r="Y751" s="4" t="str">
        <f aca="false">B751&amp;C751&amp;F751&amp;H751</f>
        <v/>
      </c>
      <c r="Z751" s="4" t="str">
        <f aca="false">IF(Y751='Input - Bookings'!Q1347,"OK","Check")</f>
        <v>OK</v>
      </c>
      <c r="AA751" s="4"/>
      <c r="AB751" s="50"/>
      <c r="AC751" s="50"/>
      <c r="AD751" s="4"/>
      <c r="AE751" s="4"/>
      <c r="AF751" s="4"/>
      <c r="AG751" s="54"/>
      <c r="AH751" s="54"/>
      <c r="AI751" s="4"/>
      <c r="AJ751" s="4"/>
      <c r="AK751" s="4"/>
      <c r="AL751" s="4"/>
      <c r="AM751" s="4"/>
      <c r="AN751" s="56"/>
      <c r="AO751" s="50"/>
      <c r="AP751" s="50"/>
      <c r="AQ751" s="50"/>
      <c r="AR751" s="4"/>
      <c r="AS751" s="4"/>
    </row>
    <row r="752" customFormat="false" ht="12.75" hidden="false" customHeight="true" outlineLevel="0" collapsed="false">
      <c r="A752" s="33"/>
      <c r="B752" s="34"/>
      <c r="C752" s="34"/>
      <c r="D752" s="35"/>
      <c r="E752" s="35"/>
      <c r="F752" s="35"/>
      <c r="G752" s="35"/>
      <c r="H752" s="35"/>
      <c r="I752" s="35"/>
      <c r="J752" s="36"/>
      <c r="K752" s="6"/>
      <c r="L752" s="5"/>
      <c r="M752" s="5"/>
      <c r="N752" s="37"/>
      <c r="O752" s="38"/>
      <c r="P752" s="39" t="n">
        <f aca="false">IFERROR(IF(OR(B752&amp;C752="PAU",B752&amp;C752="AIN"),VLOOKUP(B752&amp;C752&amp;G752,#REF!,8,0),VLOOKUP(B752&amp;G752,#REF!,8,0)),0)</f>
        <v>0</v>
      </c>
      <c r="Q752" s="39" t="n">
        <f aca="false">N752-P752</f>
        <v>0</v>
      </c>
      <c r="R752" s="40" t="str">
        <f aca="false">IF(Q752&gt;=0%,"AOP",IF(Q752&gt;=-2%,"GM",IF(Q752&gt;=-6%,"MD","VP")))</f>
        <v>AOP</v>
      </c>
      <c r="S752" s="41" t="n">
        <f aca="false">K752*M752*(N752-P752)</f>
        <v>0</v>
      </c>
      <c r="T752" s="42" t="e">
        <f aca="false">IF(I752="USD",S752,S752/#REF!)</f>
        <v>#VALUE!</v>
      </c>
      <c r="U752" s="5" t="e">
        <f aca="false">IF(I752="USD",M752,M752/#REF!)</f>
        <v>#VALUE!</v>
      </c>
      <c r="V752" s="4"/>
      <c r="W752" s="4"/>
      <c r="X752" s="4"/>
      <c r="Y752" s="4" t="str">
        <f aca="false">B752&amp;C752&amp;F752&amp;H752</f>
        <v/>
      </c>
      <c r="Z752" s="4" t="str">
        <f aca="false">IF(Y752='Input - Bookings'!Q1348,"OK","Check")</f>
        <v>OK</v>
      </c>
      <c r="AA752" s="4"/>
      <c r="AB752" s="50"/>
      <c r="AC752" s="50"/>
      <c r="AD752" s="4"/>
      <c r="AE752" s="4"/>
      <c r="AF752" s="4"/>
      <c r="AG752" s="54"/>
      <c r="AH752" s="54"/>
      <c r="AI752" s="4"/>
      <c r="AJ752" s="4"/>
      <c r="AK752" s="4"/>
      <c r="AL752" s="4"/>
      <c r="AM752" s="4"/>
      <c r="AN752" s="56"/>
      <c r="AO752" s="50"/>
      <c r="AP752" s="50"/>
      <c r="AQ752" s="50"/>
      <c r="AR752" s="4"/>
      <c r="AS752" s="4"/>
    </row>
    <row r="753" customFormat="false" ht="12.75" hidden="false" customHeight="true" outlineLevel="0" collapsed="false">
      <c r="A753" s="33"/>
      <c r="B753" s="34"/>
      <c r="C753" s="34"/>
      <c r="D753" s="35"/>
      <c r="E753" s="35"/>
      <c r="F753" s="35"/>
      <c r="G753" s="35"/>
      <c r="H753" s="35"/>
      <c r="I753" s="35"/>
      <c r="J753" s="36"/>
      <c r="K753" s="6"/>
      <c r="L753" s="5"/>
      <c r="M753" s="5"/>
      <c r="N753" s="37"/>
      <c r="O753" s="38"/>
      <c r="P753" s="39" t="n">
        <f aca="false">IFERROR(IF(OR(B753&amp;C753="PAU",B753&amp;C753="AIN"),VLOOKUP(B753&amp;C753&amp;G753,#REF!,8,0),VLOOKUP(B753&amp;G753,#REF!,8,0)),0)</f>
        <v>0</v>
      </c>
      <c r="Q753" s="39" t="n">
        <f aca="false">N753-P753</f>
        <v>0</v>
      </c>
      <c r="R753" s="40" t="str">
        <f aca="false">IF(Q753&gt;=0%,"AOP",IF(Q753&gt;=-2%,"GM",IF(Q753&gt;=-6%,"MD","VP")))</f>
        <v>AOP</v>
      </c>
      <c r="S753" s="41" t="n">
        <f aca="false">K753*M753*(N753-P753)</f>
        <v>0</v>
      </c>
      <c r="T753" s="42" t="e">
        <f aca="false">IF(I753="USD",S753,S753/#REF!)</f>
        <v>#VALUE!</v>
      </c>
      <c r="U753" s="5" t="e">
        <f aca="false">IF(I753="USD",M753,M753/#REF!)</f>
        <v>#VALUE!</v>
      </c>
      <c r="V753" s="4"/>
      <c r="W753" s="4"/>
      <c r="X753" s="4"/>
      <c r="Y753" s="4" t="str">
        <f aca="false">B753&amp;C753&amp;F753&amp;H753</f>
        <v/>
      </c>
      <c r="Z753" s="4" t="str">
        <f aca="false">IF(Y753='Input - Bookings'!Q1349,"OK","Check")</f>
        <v>OK</v>
      </c>
      <c r="AA753" s="4"/>
      <c r="AB753" s="50"/>
      <c r="AC753" s="50"/>
      <c r="AD753" s="4"/>
      <c r="AE753" s="4"/>
      <c r="AF753" s="4"/>
      <c r="AG753" s="54"/>
      <c r="AH753" s="54"/>
      <c r="AI753" s="4"/>
      <c r="AJ753" s="4"/>
      <c r="AK753" s="4"/>
      <c r="AL753" s="4"/>
      <c r="AM753" s="4"/>
      <c r="AN753" s="56"/>
      <c r="AO753" s="50"/>
      <c r="AP753" s="50"/>
      <c r="AQ753" s="50"/>
      <c r="AR753" s="4"/>
      <c r="AS753" s="4"/>
    </row>
    <row r="754" customFormat="false" ht="12.75" hidden="false" customHeight="true" outlineLevel="0" collapsed="false">
      <c r="A754" s="33"/>
      <c r="B754" s="34"/>
      <c r="C754" s="34"/>
      <c r="D754" s="35"/>
      <c r="E754" s="35"/>
      <c r="F754" s="35"/>
      <c r="G754" s="35"/>
      <c r="H754" s="35"/>
      <c r="I754" s="35"/>
      <c r="J754" s="36"/>
      <c r="K754" s="6"/>
      <c r="L754" s="5"/>
      <c r="M754" s="5"/>
      <c r="N754" s="37"/>
      <c r="O754" s="38"/>
      <c r="P754" s="39" t="n">
        <f aca="false">IFERROR(IF(OR(B754&amp;C754="PAU",B754&amp;C754="AIN"),VLOOKUP(B754&amp;C754&amp;G754,#REF!,8,0),VLOOKUP(B754&amp;G754,#REF!,8,0)),0)</f>
        <v>0</v>
      </c>
      <c r="Q754" s="39" t="n">
        <f aca="false">N754-P754</f>
        <v>0</v>
      </c>
      <c r="R754" s="40" t="str">
        <f aca="false">IF(Q754&gt;=0%,"AOP",IF(Q754&gt;=-2%,"GM",IF(Q754&gt;=-6%,"MD","VP")))</f>
        <v>AOP</v>
      </c>
      <c r="S754" s="41" t="n">
        <f aca="false">K754*M754*(N754-P754)</f>
        <v>0</v>
      </c>
      <c r="T754" s="42" t="e">
        <f aca="false">IF(I754="USD",S754,S754/#REF!)</f>
        <v>#VALUE!</v>
      </c>
      <c r="U754" s="5" t="e">
        <f aca="false">IF(I754="USD",M754,M754/#REF!)</f>
        <v>#VALUE!</v>
      </c>
      <c r="V754" s="4"/>
      <c r="W754" s="4"/>
      <c r="X754" s="4"/>
      <c r="Y754" s="4" t="str">
        <f aca="false">B754&amp;C754&amp;F754&amp;H754</f>
        <v/>
      </c>
      <c r="Z754" s="4" t="str">
        <f aca="false">IF(Y754='Input - Bookings'!Q1350,"OK","Check")</f>
        <v>OK</v>
      </c>
      <c r="AA754" s="4"/>
      <c r="AB754" s="50"/>
      <c r="AC754" s="50"/>
      <c r="AD754" s="4"/>
      <c r="AE754" s="4"/>
      <c r="AF754" s="4"/>
      <c r="AG754" s="54"/>
      <c r="AH754" s="54"/>
      <c r="AI754" s="4"/>
      <c r="AJ754" s="4"/>
      <c r="AK754" s="4"/>
      <c r="AL754" s="4"/>
      <c r="AM754" s="4"/>
      <c r="AN754" s="56"/>
      <c r="AO754" s="50"/>
      <c r="AP754" s="50"/>
      <c r="AQ754" s="50"/>
      <c r="AR754" s="4"/>
      <c r="AS754" s="4"/>
    </row>
    <row r="755" customFormat="false" ht="12.75" hidden="false" customHeight="true" outlineLevel="0" collapsed="false">
      <c r="A755" s="33"/>
      <c r="B755" s="34"/>
      <c r="C755" s="34"/>
      <c r="D755" s="35"/>
      <c r="E755" s="35"/>
      <c r="F755" s="35"/>
      <c r="G755" s="35"/>
      <c r="H755" s="35"/>
      <c r="I755" s="35"/>
      <c r="J755" s="36"/>
      <c r="K755" s="6"/>
      <c r="L755" s="5"/>
      <c r="M755" s="5"/>
      <c r="N755" s="37"/>
      <c r="O755" s="38"/>
      <c r="P755" s="39" t="n">
        <f aca="false">IFERROR(IF(OR(B755&amp;C755="PAU",B755&amp;C755="AIN"),VLOOKUP(B755&amp;C755&amp;G755,#REF!,8,0),VLOOKUP(B755&amp;G755,#REF!,8,0)),0)</f>
        <v>0</v>
      </c>
      <c r="Q755" s="39" t="n">
        <f aca="false">N755-P755</f>
        <v>0</v>
      </c>
      <c r="R755" s="40" t="str">
        <f aca="false">IF(Q755&gt;=0%,"AOP",IF(Q755&gt;=-2%,"GM",IF(Q755&gt;=-6%,"MD","VP")))</f>
        <v>AOP</v>
      </c>
      <c r="S755" s="41" t="n">
        <f aca="false">K755*M755*(N755-P755)</f>
        <v>0</v>
      </c>
      <c r="T755" s="42" t="e">
        <f aca="false">IF(I755="USD",S755,S755/#REF!)</f>
        <v>#VALUE!</v>
      </c>
      <c r="U755" s="5" t="e">
        <f aca="false">IF(I755="USD",M755,M755/#REF!)</f>
        <v>#VALUE!</v>
      </c>
      <c r="V755" s="4"/>
      <c r="W755" s="4"/>
      <c r="X755" s="4"/>
      <c r="Y755" s="4" t="str">
        <f aca="false">B755&amp;C755&amp;F755&amp;H755</f>
        <v/>
      </c>
      <c r="Z755" s="4" t="str">
        <f aca="false">IF(Y755='Input - Bookings'!Q1351,"OK","Check")</f>
        <v>OK</v>
      </c>
      <c r="AA755" s="4"/>
      <c r="AB755" s="50"/>
      <c r="AC755" s="50"/>
      <c r="AD755" s="4"/>
      <c r="AE755" s="4"/>
      <c r="AF755" s="4"/>
      <c r="AG755" s="54"/>
      <c r="AH755" s="54"/>
      <c r="AI755" s="4"/>
      <c r="AJ755" s="4"/>
      <c r="AK755" s="4"/>
      <c r="AL755" s="4"/>
      <c r="AM755" s="4"/>
      <c r="AN755" s="56"/>
      <c r="AO755" s="50"/>
      <c r="AP755" s="50"/>
      <c r="AQ755" s="50"/>
      <c r="AR755" s="4"/>
      <c r="AS755" s="4"/>
    </row>
    <row r="756" customFormat="false" ht="12.75" hidden="false" customHeight="true" outlineLevel="0" collapsed="false">
      <c r="A756" s="33"/>
      <c r="B756" s="34"/>
      <c r="C756" s="34"/>
      <c r="D756" s="35"/>
      <c r="E756" s="35"/>
      <c r="F756" s="35"/>
      <c r="G756" s="35"/>
      <c r="H756" s="35"/>
      <c r="I756" s="35"/>
      <c r="J756" s="36"/>
      <c r="K756" s="6"/>
      <c r="L756" s="5"/>
      <c r="M756" s="5"/>
      <c r="N756" s="37"/>
      <c r="O756" s="38"/>
      <c r="P756" s="39" t="n">
        <f aca="false">IFERROR(IF(OR(B756&amp;C756="PAU",B756&amp;C756="AIN"),VLOOKUP(B756&amp;C756&amp;G756,#REF!,8,0),VLOOKUP(B756&amp;G756,#REF!,8,0)),0)</f>
        <v>0</v>
      </c>
      <c r="Q756" s="39" t="n">
        <f aca="false">N756-P756</f>
        <v>0</v>
      </c>
      <c r="R756" s="40" t="str">
        <f aca="false">IF(Q756&gt;=0%,"AOP",IF(Q756&gt;=-2%,"GM",IF(Q756&gt;=-6%,"MD","VP")))</f>
        <v>AOP</v>
      </c>
      <c r="S756" s="41" t="n">
        <f aca="false">K756*M756*(N756-P756)</f>
        <v>0</v>
      </c>
      <c r="T756" s="42" t="e">
        <f aca="false">IF(I756="USD",S756,S756/#REF!)</f>
        <v>#VALUE!</v>
      </c>
      <c r="U756" s="5" t="e">
        <f aca="false">IF(I756="USD",M756,M756/#REF!)</f>
        <v>#VALUE!</v>
      </c>
      <c r="V756" s="4"/>
      <c r="W756" s="4"/>
      <c r="X756" s="4"/>
      <c r="Y756" s="4" t="str">
        <f aca="false">B756&amp;C756&amp;F756&amp;H756</f>
        <v/>
      </c>
      <c r="Z756" s="4" t="str">
        <f aca="false">IF(Y756='Input - Bookings'!Q1352,"OK","Check")</f>
        <v>OK</v>
      </c>
      <c r="AA756" s="4"/>
      <c r="AB756" s="50"/>
      <c r="AC756" s="50"/>
      <c r="AD756" s="4"/>
      <c r="AE756" s="4"/>
      <c r="AF756" s="4"/>
      <c r="AG756" s="54"/>
      <c r="AH756" s="54"/>
      <c r="AI756" s="4"/>
      <c r="AJ756" s="4"/>
      <c r="AK756" s="4"/>
      <c r="AL756" s="4"/>
      <c r="AM756" s="4"/>
      <c r="AN756" s="56"/>
      <c r="AO756" s="50"/>
      <c r="AP756" s="50"/>
      <c r="AQ756" s="50"/>
      <c r="AR756" s="4"/>
      <c r="AS756" s="4"/>
    </row>
    <row r="757" customFormat="false" ht="12.75" hidden="false" customHeight="true" outlineLevel="0" collapsed="false">
      <c r="A757" s="33"/>
      <c r="B757" s="34"/>
      <c r="C757" s="34"/>
      <c r="D757" s="35"/>
      <c r="E757" s="35"/>
      <c r="F757" s="35"/>
      <c r="G757" s="35"/>
      <c r="H757" s="35"/>
      <c r="I757" s="35"/>
      <c r="J757" s="36"/>
      <c r="K757" s="6"/>
      <c r="L757" s="5"/>
      <c r="M757" s="5"/>
      <c r="N757" s="37"/>
      <c r="O757" s="38"/>
      <c r="P757" s="39" t="n">
        <f aca="false">IFERROR(IF(OR(B757&amp;C757="PAU",B757&amp;C757="AIN"),VLOOKUP(B757&amp;C757&amp;G757,#REF!,8,0),VLOOKUP(B757&amp;G757,#REF!,8,0)),0)</f>
        <v>0</v>
      </c>
      <c r="Q757" s="39" t="n">
        <f aca="false">N757-P757</f>
        <v>0</v>
      </c>
      <c r="R757" s="40" t="str">
        <f aca="false">IF(Q757&gt;=0%,"AOP",IF(Q757&gt;=-2%,"GM",IF(Q757&gt;=-6%,"MD","VP")))</f>
        <v>AOP</v>
      </c>
      <c r="S757" s="41" t="n">
        <f aca="false">K757*M757*(N757-P757)</f>
        <v>0</v>
      </c>
      <c r="T757" s="42" t="e">
        <f aca="false">IF(I757="USD",S757,S757/#REF!)</f>
        <v>#VALUE!</v>
      </c>
      <c r="U757" s="5" t="e">
        <f aca="false">IF(I757="USD",M757,M757/#REF!)</f>
        <v>#VALUE!</v>
      </c>
      <c r="V757" s="4"/>
      <c r="W757" s="4"/>
      <c r="X757" s="4"/>
      <c r="Y757" s="4" t="str">
        <f aca="false">B757&amp;C757&amp;F757&amp;H757</f>
        <v/>
      </c>
      <c r="Z757" s="4" t="str">
        <f aca="false">IF(Y757='Input - Bookings'!Q1353,"OK","Check")</f>
        <v>OK</v>
      </c>
      <c r="AA757" s="4"/>
      <c r="AB757" s="50"/>
      <c r="AC757" s="50"/>
      <c r="AD757" s="4"/>
      <c r="AE757" s="4"/>
      <c r="AF757" s="4"/>
      <c r="AG757" s="54"/>
      <c r="AH757" s="54"/>
      <c r="AI757" s="4"/>
      <c r="AJ757" s="4"/>
      <c r="AK757" s="4"/>
      <c r="AL757" s="4"/>
      <c r="AM757" s="4"/>
      <c r="AN757" s="56"/>
      <c r="AO757" s="50"/>
      <c r="AP757" s="50"/>
      <c r="AQ757" s="50"/>
      <c r="AR757" s="4"/>
      <c r="AS757" s="4"/>
    </row>
    <row r="758" customFormat="false" ht="12.75" hidden="false" customHeight="true" outlineLevel="0" collapsed="false">
      <c r="A758" s="33"/>
      <c r="B758" s="34"/>
      <c r="C758" s="34"/>
      <c r="D758" s="35"/>
      <c r="E758" s="35"/>
      <c r="F758" s="35"/>
      <c r="G758" s="35"/>
      <c r="H758" s="35"/>
      <c r="I758" s="35"/>
      <c r="J758" s="36"/>
      <c r="K758" s="6"/>
      <c r="L758" s="5"/>
      <c r="M758" s="5"/>
      <c r="N758" s="37"/>
      <c r="O758" s="38"/>
      <c r="P758" s="39" t="n">
        <f aca="false">IFERROR(IF(OR(B758&amp;C758="PAU",B758&amp;C758="AIN"),VLOOKUP(B758&amp;C758&amp;G758,#REF!,8,0),VLOOKUP(B758&amp;G758,#REF!,8,0)),0)</f>
        <v>0</v>
      </c>
      <c r="Q758" s="39" t="n">
        <f aca="false">N758-P758</f>
        <v>0</v>
      </c>
      <c r="R758" s="40" t="str">
        <f aca="false">IF(Q758&gt;=0%,"AOP",IF(Q758&gt;=-2%,"GM",IF(Q758&gt;=-6%,"MD","VP")))</f>
        <v>AOP</v>
      </c>
      <c r="S758" s="41" t="n">
        <f aca="false">K758*M758*(N758-P758)</f>
        <v>0</v>
      </c>
      <c r="T758" s="42" t="e">
        <f aca="false">IF(I758="USD",S758,S758/#REF!)</f>
        <v>#VALUE!</v>
      </c>
      <c r="U758" s="5" t="e">
        <f aca="false">IF(I758="USD",M758,M758/#REF!)</f>
        <v>#VALUE!</v>
      </c>
      <c r="V758" s="4"/>
      <c r="W758" s="4"/>
      <c r="X758" s="4"/>
      <c r="Y758" s="4" t="str">
        <f aca="false">B758&amp;C758&amp;F758&amp;H758</f>
        <v/>
      </c>
      <c r="Z758" s="4" t="str">
        <f aca="false">IF(Y758='Input - Bookings'!Q1354,"OK","Check")</f>
        <v>OK</v>
      </c>
      <c r="AA758" s="4"/>
      <c r="AB758" s="50"/>
      <c r="AC758" s="50"/>
      <c r="AD758" s="4"/>
      <c r="AE758" s="4"/>
      <c r="AF758" s="4"/>
      <c r="AG758" s="54"/>
      <c r="AH758" s="54"/>
      <c r="AI758" s="4"/>
      <c r="AJ758" s="4"/>
      <c r="AK758" s="4"/>
      <c r="AL758" s="4"/>
      <c r="AM758" s="4"/>
      <c r="AN758" s="56"/>
      <c r="AO758" s="50"/>
      <c r="AP758" s="50"/>
      <c r="AQ758" s="50"/>
      <c r="AR758" s="4"/>
      <c r="AS758" s="4"/>
    </row>
    <row r="759" customFormat="false" ht="12.75" hidden="false" customHeight="true" outlineLevel="0" collapsed="false">
      <c r="A759" s="33"/>
      <c r="B759" s="34"/>
      <c r="C759" s="34"/>
      <c r="D759" s="35"/>
      <c r="E759" s="35"/>
      <c r="F759" s="35"/>
      <c r="G759" s="35"/>
      <c r="H759" s="35"/>
      <c r="I759" s="35"/>
      <c r="J759" s="36"/>
      <c r="K759" s="6"/>
      <c r="L759" s="5"/>
      <c r="M759" s="5"/>
      <c r="N759" s="37"/>
      <c r="O759" s="38"/>
      <c r="P759" s="39" t="n">
        <f aca="false">IFERROR(IF(OR(B759&amp;C759="PAU",B759&amp;C759="AIN"),VLOOKUP(B759&amp;C759&amp;G759,#REF!,8,0),VLOOKUP(B759&amp;G759,#REF!,8,0)),0)</f>
        <v>0</v>
      </c>
      <c r="Q759" s="39" t="n">
        <f aca="false">N759-P759</f>
        <v>0</v>
      </c>
      <c r="R759" s="40" t="str">
        <f aca="false">IF(Q759&gt;=0%,"AOP",IF(Q759&gt;=-2%,"GM",IF(Q759&gt;=-6%,"MD","VP")))</f>
        <v>AOP</v>
      </c>
      <c r="S759" s="41" t="n">
        <f aca="false">K759*M759*(N759-P759)</f>
        <v>0</v>
      </c>
      <c r="T759" s="42" t="e">
        <f aca="false">IF(I759="USD",S759,S759/#REF!)</f>
        <v>#VALUE!</v>
      </c>
      <c r="U759" s="5" t="e">
        <f aca="false">IF(I759="USD",M759,M759/#REF!)</f>
        <v>#VALUE!</v>
      </c>
      <c r="V759" s="4"/>
      <c r="W759" s="4"/>
      <c r="X759" s="4"/>
      <c r="Y759" s="4" t="str">
        <f aca="false">B759&amp;C759&amp;F759&amp;H759</f>
        <v/>
      </c>
      <c r="Z759" s="4" t="str">
        <f aca="false">IF(Y759='Input - Bookings'!Q1355,"OK","Check")</f>
        <v>OK</v>
      </c>
      <c r="AA759" s="4"/>
      <c r="AB759" s="50"/>
      <c r="AC759" s="50"/>
      <c r="AD759" s="4"/>
      <c r="AE759" s="4"/>
      <c r="AF759" s="4"/>
      <c r="AG759" s="54"/>
      <c r="AH759" s="54"/>
      <c r="AI759" s="4"/>
      <c r="AJ759" s="4"/>
      <c r="AK759" s="4"/>
      <c r="AL759" s="4"/>
      <c r="AM759" s="4"/>
      <c r="AN759" s="56"/>
      <c r="AO759" s="50"/>
      <c r="AP759" s="50"/>
      <c r="AQ759" s="50"/>
      <c r="AR759" s="4"/>
      <c r="AS759" s="4"/>
    </row>
    <row r="760" customFormat="false" ht="12.75" hidden="false" customHeight="true" outlineLevel="0" collapsed="false">
      <c r="A760" s="33"/>
      <c r="B760" s="34"/>
      <c r="C760" s="34"/>
      <c r="D760" s="35"/>
      <c r="E760" s="35"/>
      <c r="F760" s="35"/>
      <c r="G760" s="35"/>
      <c r="H760" s="35"/>
      <c r="I760" s="35"/>
      <c r="J760" s="36"/>
      <c r="K760" s="6"/>
      <c r="L760" s="5"/>
      <c r="M760" s="5"/>
      <c r="N760" s="37"/>
      <c r="O760" s="38"/>
      <c r="P760" s="39" t="n">
        <f aca="false">IFERROR(IF(OR(B760&amp;C760="PAU",B760&amp;C760="AIN"),VLOOKUP(B760&amp;C760&amp;G760,#REF!,8,0),VLOOKUP(B760&amp;G760,#REF!,8,0)),0)</f>
        <v>0</v>
      </c>
      <c r="Q760" s="39" t="n">
        <f aca="false">N760-P760</f>
        <v>0</v>
      </c>
      <c r="R760" s="40" t="str">
        <f aca="false">IF(Q760&gt;=0%,"AOP",IF(Q760&gt;=-2%,"GM",IF(Q760&gt;=-6%,"MD","VP")))</f>
        <v>AOP</v>
      </c>
      <c r="S760" s="41" t="n">
        <f aca="false">K760*M760*(N760-P760)</f>
        <v>0</v>
      </c>
      <c r="T760" s="42" t="e">
        <f aca="false">IF(I760="USD",S760,S760/#REF!)</f>
        <v>#VALUE!</v>
      </c>
      <c r="U760" s="5" t="e">
        <f aca="false">IF(I760="USD",M760,M760/#REF!)</f>
        <v>#VALUE!</v>
      </c>
      <c r="V760" s="4"/>
      <c r="W760" s="4"/>
      <c r="X760" s="4"/>
      <c r="Y760" s="4" t="str">
        <f aca="false">B760&amp;C760&amp;F760&amp;H760</f>
        <v/>
      </c>
      <c r="Z760" s="4" t="str">
        <f aca="false">IF(Y760='Input - Bookings'!Q1356,"OK","Check")</f>
        <v>OK</v>
      </c>
      <c r="AA760" s="4"/>
      <c r="AB760" s="50"/>
      <c r="AC760" s="50"/>
      <c r="AD760" s="4"/>
      <c r="AE760" s="4"/>
      <c r="AF760" s="4"/>
      <c r="AG760" s="54"/>
      <c r="AH760" s="54"/>
      <c r="AI760" s="4"/>
      <c r="AJ760" s="4"/>
      <c r="AK760" s="4"/>
      <c r="AL760" s="4"/>
      <c r="AM760" s="4"/>
      <c r="AN760" s="56"/>
      <c r="AO760" s="50"/>
      <c r="AP760" s="50"/>
      <c r="AQ760" s="50"/>
      <c r="AR760" s="4"/>
      <c r="AS760" s="4"/>
    </row>
    <row r="761" customFormat="false" ht="12.75" hidden="false" customHeight="true" outlineLevel="0" collapsed="false">
      <c r="A761" s="33"/>
      <c r="B761" s="34"/>
      <c r="C761" s="34"/>
      <c r="D761" s="35"/>
      <c r="E761" s="35"/>
      <c r="F761" s="35"/>
      <c r="G761" s="35"/>
      <c r="H761" s="35"/>
      <c r="I761" s="35"/>
      <c r="J761" s="36"/>
      <c r="K761" s="6"/>
      <c r="L761" s="5"/>
      <c r="M761" s="5"/>
      <c r="N761" s="37"/>
      <c r="O761" s="38"/>
      <c r="P761" s="39" t="n">
        <f aca="false">IFERROR(IF(OR(B761&amp;C761="PAU",B761&amp;C761="AIN"),VLOOKUP(B761&amp;C761&amp;G761,#REF!,8,0),VLOOKUP(B761&amp;G761,#REF!,8,0)),0)</f>
        <v>0</v>
      </c>
      <c r="Q761" s="39" t="n">
        <f aca="false">N761-P761</f>
        <v>0</v>
      </c>
      <c r="R761" s="40" t="str">
        <f aca="false">IF(Q761&gt;=0%,"AOP",IF(Q761&gt;=-2%,"GM",IF(Q761&gt;=-6%,"MD","VP")))</f>
        <v>AOP</v>
      </c>
      <c r="S761" s="41" t="n">
        <f aca="false">K761*M761*(N761-P761)</f>
        <v>0</v>
      </c>
      <c r="T761" s="42" t="e">
        <f aca="false">IF(I761="USD",S761,S761/#REF!)</f>
        <v>#VALUE!</v>
      </c>
      <c r="U761" s="5" t="e">
        <f aca="false">IF(I761="USD",M761,M761/#REF!)</f>
        <v>#VALUE!</v>
      </c>
      <c r="V761" s="4"/>
      <c r="W761" s="4"/>
      <c r="X761" s="4"/>
      <c r="Y761" s="4" t="str">
        <f aca="false">B761&amp;C761&amp;F761&amp;H761</f>
        <v/>
      </c>
      <c r="Z761" s="4" t="str">
        <f aca="false">IF(Y761='Input - Bookings'!Q1357,"OK","Check")</f>
        <v>OK</v>
      </c>
      <c r="AA761" s="4"/>
      <c r="AB761" s="50"/>
      <c r="AC761" s="50"/>
      <c r="AD761" s="4"/>
      <c r="AE761" s="4"/>
      <c r="AF761" s="4"/>
      <c r="AG761" s="54"/>
      <c r="AH761" s="54"/>
      <c r="AI761" s="4"/>
      <c r="AJ761" s="4"/>
      <c r="AK761" s="4"/>
      <c r="AL761" s="4"/>
      <c r="AM761" s="4"/>
      <c r="AN761" s="56"/>
      <c r="AO761" s="50"/>
      <c r="AP761" s="50"/>
      <c r="AQ761" s="50"/>
      <c r="AR761" s="4"/>
      <c r="AS761" s="4"/>
    </row>
    <row r="762" customFormat="false" ht="12.75" hidden="false" customHeight="true" outlineLevel="0" collapsed="false">
      <c r="A762" s="33"/>
      <c r="B762" s="34"/>
      <c r="C762" s="34"/>
      <c r="D762" s="35"/>
      <c r="E762" s="35"/>
      <c r="F762" s="35"/>
      <c r="G762" s="35"/>
      <c r="H762" s="35"/>
      <c r="I762" s="35"/>
      <c r="J762" s="36"/>
      <c r="K762" s="6"/>
      <c r="L762" s="5"/>
      <c r="M762" s="5"/>
      <c r="N762" s="37"/>
      <c r="O762" s="38"/>
      <c r="P762" s="39" t="n">
        <f aca="false">IFERROR(IF(OR(B762&amp;C762="PAU",B762&amp;C762="AIN"),VLOOKUP(B762&amp;C762&amp;G762,#REF!,8,0),VLOOKUP(B762&amp;G762,#REF!,8,0)),0)</f>
        <v>0</v>
      </c>
      <c r="Q762" s="39" t="n">
        <f aca="false">N762-P762</f>
        <v>0</v>
      </c>
      <c r="R762" s="40" t="str">
        <f aca="false">IF(Q762&gt;=0%,"AOP",IF(Q762&gt;=-2%,"GM",IF(Q762&gt;=-6%,"MD","VP")))</f>
        <v>AOP</v>
      </c>
      <c r="S762" s="41" t="n">
        <f aca="false">K762*M762*(N762-P762)</f>
        <v>0</v>
      </c>
      <c r="T762" s="42" t="e">
        <f aca="false">IF(I762="USD",S762,S762/#REF!)</f>
        <v>#VALUE!</v>
      </c>
      <c r="U762" s="5" t="e">
        <f aca="false">IF(I762="USD",M762,M762/#REF!)</f>
        <v>#VALUE!</v>
      </c>
      <c r="V762" s="4"/>
      <c r="W762" s="4"/>
      <c r="X762" s="4"/>
      <c r="Y762" s="4" t="str">
        <f aca="false">B762&amp;C762&amp;F762&amp;H762</f>
        <v/>
      </c>
      <c r="Z762" s="4" t="str">
        <f aca="false">IF(Y762='Input - Bookings'!Q1358,"OK","Check")</f>
        <v>OK</v>
      </c>
      <c r="AA762" s="4"/>
      <c r="AB762" s="50"/>
      <c r="AC762" s="50"/>
      <c r="AD762" s="4"/>
      <c r="AE762" s="4"/>
      <c r="AF762" s="4"/>
      <c r="AG762" s="54"/>
      <c r="AH762" s="54"/>
      <c r="AI762" s="4"/>
      <c r="AJ762" s="4"/>
      <c r="AK762" s="4"/>
      <c r="AL762" s="4"/>
      <c r="AM762" s="4"/>
      <c r="AN762" s="56"/>
      <c r="AO762" s="50"/>
      <c r="AP762" s="50"/>
      <c r="AQ762" s="50"/>
      <c r="AR762" s="4"/>
      <c r="AS762" s="4"/>
    </row>
    <row r="763" customFormat="false" ht="12.75" hidden="false" customHeight="true" outlineLevel="0" collapsed="false">
      <c r="A763" s="33"/>
      <c r="B763" s="34"/>
      <c r="C763" s="34"/>
      <c r="D763" s="35"/>
      <c r="E763" s="35"/>
      <c r="F763" s="35"/>
      <c r="G763" s="35"/>
      <c r="H763" s="35"/>
      <c r="I763" s="35"/>
      <c r="J763" s="36"/>
      <c r="K763" s="6"/>
      <c r="L763" s="5"/>
      <c r="M763" s="5"/>
      <c r="N763" s="37"/>
      <c r="O763" s="38"/>
      <c r="P763" s="39" t="n">
        <f aca="false">IFERROR(IF(OR(B763&amp;C763="PAU",B763&amp;C763="AIN"),VLOOKUP(B763&amp;C763&amp;G763,#REF!,8,0),VLOOKUP(B763&amp;G763,#REF!,8,0)),0)</f>
        <v>0</v>
      </c>
      <c r="Q763" s="39" t="n">
        <f aca="false">N763-P763</f>
        <v>0</v>
      </c>
      <c r="R763" s="40" t="str">
        <f aca="false">IF(Q763&gt;=0%,"AOP",IF(Q763&gt;=-2%,"GM",IF(Q763&gt;=-6%,"MD","VP")))</f>
        <v>AOP</v>
      </c>
      <c r="S763" s="41" t="n">
        <f aca="false">K763*M763*(N763-P763)</f>
        <v>0</v>
      </c>
      <c r="T763" s="42" t="e">
        <f aca="false">IF(I763="USD",S763,S763/#REF!)</f>
        <v>#VALUE!</v>
      </c>
      <c r="U763" s="5" t="e">
        <f aca="false">IF(I763="USD",M763,M763/#REF!)</f>
        <v>#VALUE!</v>
      </c>
      <c r="V763" s="4"/>
      <c r="W763" s="4"/>
      <c r="X763" s="4"/>
      <c r="Y763" s="4" t="str">
        <f aca="false">B763&amp;C763&amp;F763&amp;H763</f>
        <v/>
      </c>
      <c r="Z763" s="4" t="str">
        <f aca="false">IF(Y763='Input - Bookings'!Q1359,"OK","Check")</f>
        <v>OK</v>
      </c>
      <c r="AA763" s="4"/>
      <c r="AB763" s="50"/>
      <c r="AC763" s="50"/>
      <c r="AD763" s="4"/>
      <c r="AE763" s="4"/>
      <c r="AF763" s="4"/>
      <c r="AG763" s="54"/>
      <c r="AH763" s="54"/>
      <c r="AI763" s="4"/>
      <c r="AJ763" s="4"/>
      <c r="AK763" s="4"/>
      <c r="AL763" s="4"/>
      <c r="AM763" s="4"/>
      <c r="AN763" s="56"/>
      <c r="AO763" s="50"/>
      <c r="AP763" s="50"/>
      <c r="AQ763" s="50"/>
      <c r="AR763" s="4"/>
      <c r="AS763" s="4"/>
    </row>
    <row r="764" customFormat="false" ht="12.75" hidden="false" customHeight="true" outlineLevel="0" collapsed="false">
      <c r="A764" s="33"/>
      <c r="B764" s="34"/>
      <c r="C764" s="34"/>
      <c r="D764" s="35"/>
      <c r="E764" s="35"/>
      <c r="F764" s="35"/>
      <c r="G764" s="35"/>
      <c r="H764" s="35"/>
      <c r="I764" s="35"/>
      <c r="J764" s="36"/>
      <c r="K764" s="6"/>
      <c r="L764" s="5"/>
      <c r="M764" s="5"/>
      <c r="N764" s="37"/>
      <c r="O764" s="38"/>
      <c r="P764" s="39" t="n">
        <f aca="false">IFERROR(IF(OR(B764&amp;C764="PAU",B764&amp;C764="AIN"),VLOOKUP(B764&amp;C764&amp;G764,#REF!,8,0),VLOOKUP(B764&amp;G764,#REF!,8,0)),0)</f>
        <v>0</v>
      </c>
      <c r="Q764" s="39" t="n">
        <f aca="false">N764-P764</f>
        <v>0</v>
      </c>
      <c r="R764" s="40" t="str">
        <f aca="false">IF(Q764&gt;=0%,"AOP",IF(Q764&gt;=-2%,"GM",IF(Q764&gt;=-6%,"MD","VP")))</f>
        <v>AOP</v>
      </c>
      <c r="S764" s="41" t="n">
        <f aca="false">K764*M764*(N764-P764)</f>
        <v>0</v>
      </c>
      <c r="T764" s="42" t="e">
        <f aca="false">IF(I764="USD",S764,S764/#REF!)</f>
        <v>#VALUE!</v>
      </c>
      <c r="U764" s="5" t="e">
        <f aca="false">IF(I764="USD",M764,M764/#REF!)</f>
        <v>#VALUE!</v>
      </c>
      <c r="V764" s="4"/>
      <c r="W764" s="4"/>
      <c r="X764" s="4"/>
      <c r="Y764" s="4" t="str">
        <f aca="false">B764&amp;C764&amp;F764&amp;H764</f>
        <v/>
      </c>
      <c r="Z764" s="4" t="str">
        <f aca="false">IF(Y764='Input - Bookings'!Q1360,"OK","Check")</f>
        <v>OK</v>
      </c>
      <c r="AA764" s="4"/>
      <c r="AB764" s="50"/>
      <c r="AC764" s="50"/>
      <c r="AD764" s="4"/>
      <c r="AE764" s="4"/>
      <c r="AF764" s="4"/>
      <c r="AG764" s="54"/>
      <c r="AH764" s="54"/>
      <c r="AI764" s="4"/>
      <c r="AJ764" s="4"/>
      <c r="AK764" s="4"/>
      <c r="AL764" s="4"/>
      <c r="AM764" s="4"/>
      <c r="AN764" s="56"/>
      <c r="AO764" s="50"/>
      <c r="AP764" s="50"/>
      <c r="AQ764" s="50"/>
      <c r="AR764" s="4"/>
      <c r="AS764" s="4"/>
    </row>
    <row r="765" customFormat="false" ht="12.75" hidden="false" customHeight="true" outlineLevel="0" collapsed="false">
      <c r="A765" s="33"/>
      <c r="B765" s="34"/>
      <c r="C765" s="34"/>
      <c r="D765" s="35"/>
      <c r="E765" s="35"/>
      <c r="F765" s="35"/>
      <c r="G765" s="35"/>
      <c r="H765" s="35"/>
      <c r="I765" s="35"/>
      <c r="J765" s="36"/>
      <c r="K765" s="6"/>
      <c r="L765" s="5"/>
      <c r="M765" s="5"/>
      <c r="N765" s="37"/>
      <c r="O765" s="38"/>
      <c r="P765" s="39" t="n">
        <f aca="false">IFERROR(IF(OR(B765&amp;C765="PAU",B765&amp;C765="AIN"),VLOOKUP(B765&amp;C765&amp;G765,#REF!,8,0),VLOOKUP(B765&amp;G765,#REF!,8,0)),0)</f>
        <v>0</v>
      </c>
      <c r="Q765" s="39" t="n">
        <f aca="false">N765-P765</f>
        <v>0</v>
      </c>
      <c r="R765" s="40" t="str">
        <f aca="false">IF(Q765&gt;=0%,"AOP",IF(Q765&gt;=-2%,"GM",IF(Q765&gt;=-6%,"MD","VP")))</f>
        <v>AOP</v>
      </c>
      <c r="S765" s="41" t="n">
        <f aca="false">K765*M765*(N765-P765)</f>
        <v>0</v>
      </c>
      <c r="T765" s="42" t="e">
        <f aca="false">IF(I765="USD",S765,S765/#REF!)</f>
        <v>#VALUE!</v>
      </c>
      <c r="U765" s="5" t="e">
        <f aca="false">IF(I765="USD",M765,M765/#REF!)</f>
        <v>#VALUE!</v>
      </c>
      <c r="V765" s="4"/>
      <c r="W765" s="4"/>
      <c r="X765" s="4"/>
      <c r="Y765" s="4" t="str">
        <f aca="false">B765&amp;C765&amp;F765&amp;H765</f>
        <v/>
      </c>
      <c r="Z765" s="4" t="str">
        <f aca="false">IF(Y765='Input - Bookings'!Q1361,"OK","Check")</f>
        <v>OK</v>
      </c>
      <c r="AA765" s="4"/>
      <c r="AB765" s="50"/>
      <c r="AC765" s="50"/>
      <c r="AD765" s="4"/>
      <c r="AE765" s="4"/>
      <c r="AF765" s="4"/>
      <c r="AG765" s="54"/>
      <c r="AH765" s="54"/>
      <c r="AI765" s="4"/>
      <c r="AJ765" s="4"/>
      <c r="AK765" s="4"/>
      <c r="AL765" s="4"/>
      <c r="AM765" s="4"/>
      <c r="AN765" s="56"/>
      <c r="AO765" s="50"/>
      <c r="AP765" s="50"/>
      <c r="AQ765" s="50"/>
      <c r="AR765" s="4"/>
      <c r="AS765" s="4"/>
    </row>
    <row r="766" customFormat="false" ht="12.75" hidden="false" customHeight="true" outlineLevel="0" collapsed="false">
      <c r="A766" s="33"/>
      <c r="B766" s="34"/>
      <c r="C766" s="34"/>
      <c r="D766" s="35"/>
      <c r="E766" s="35"/>
      <c r="F766" s="35"/>
      <c r="G766" s="35"/>
      <c r="H766" s="35"/>
      <c r="I766" s="35"/>
      <c r="J766" s="36"/>
      <c r="K766" s="6"/>
      <c r="L766" s="5"/>
      <c r="M766" s="5"/>
      <c r="N766" s="37"/>
      <c r="O766" s="38"/>
      <c r="P766" s="39" t="n">
        <f aca="false">IFERROR(IF(OR(B766&amp;C766="PAU",B766&amp;C766="AIN"),VLOOKUP(B766&amp;C766&amp;G766,#REF!,8,0),VLOOKUP(B766&amp;G766,#REF!,8,0)),0)</f>
        <v>0</v>
      </c>
      <c r="Q766" s="39" t="n">
        <f aca="false">N766-P766</f>
        <v>0</v>
      </c>
      <c r="R766" s="40" t="str">
        <f aca="false">IF(Q766&gt;=0%,"AOP",IF(Q766&gt;=-2%,"GM",IF(Q766&gt;=-6%,"MD","VP")))</f>
        <v>AOP</v>
      </c>
      <c r="S766" s="41" t="n">
        <f aca="false">K766*M766*(N766-P766)</f>
        <v>0</v>
      </c>
      <c r="T766" s="42" t="e">
        <f aca="false">IF(I766="USD",S766,S766/#REF!)</f>
        <v>#VALUE!</v>
      </c>
      <c r="U766" s="5" t="e">
        <f aca="false">IF(I766="USD",M766,M766/#REF!)</f>
        <v>#VALUE!</v>
      </c>
      <c r="V766" s="4"/>
      <c r="W766" s="4"/>
      <c r="X766" s="4"/>
      <c r="Y766" s="4" t="str">
        <f aca="false">B766&amp;C766&amp;F766&amp;H766</f>
        <v/>
      </c>
      <c r="Z766" s="4" t="str">
        <f aca="false">IF(Y766='Input - Bookings'!Q1362,"OK","Check")</f>
        <v>OK</v>
      </c>
      <c r="AA766" s="4"/>
      <c r="AB766" s="50"/>
      <c r="AC766" s="50"/>
      <c r="AD766" s="4"/>
      <c r="AE766" s="4"/>
      <c r="AF766" s="4"/>
      <c r="AG766" s="54"/>
      <c r="AH766" s="54"/>
      <c r="AI766" s="4"/>
      <c r="AJ766" s="4"/>
      <c r="AK766" s="4"/>
      <c r="AL766" s="4"/>
      <c r="AM766" s="4"/>
      <c r="AN766" s="56"/>
      <c r="AO766" s="50"/>
      <c r="AP766" s="50"/>
      <c r="AQ766" s="50"/>
      <c r="AR766" s="4"/>
      <c r="AS766" s="4"/>
    </row>
    <row r="767" customFormat="false" ht="12.75" hidden="false" customHeight="true" outlineLevel="0" collapsed="false">
      <c r="A767" s="33"/>
      <c r="B767" s="34"/>
      <c r="C767" s="34"/>
      <c r="D767" s="35"/>
      <c r="E767" s="35"/>
      <c r="F767" s="35"/>
      <c r="G767" s="35"/>
      <c r="H767" s="35"/>
      <c r="I767" s="35"/>
      <c r="J767" s="36"/>
      <c r="K767" s="6"/>
      <c r="L767" s="5"/>
      <c r="M767" s="5"/>
      <c r="N767" s="37"/>
      <c r="O767" s="38"/>
      <c r="P767" s="39" t="n">
        <f aca="false">IFERROR(IF(OR(B767&amp;C767="PAU",B767&amp;C767="AIN"),VLOOKUP(B767&amp;C767&amp;G767,#REF!,8,0),VLOOKUP(B767&amp;G767,#REF!,8,0)),0)</f>
        <v>0</v>
      </c>
      <c r="Q767" s="39" t="n">
        <f aca="false">N767-P767</f>
        <v>0</v>
      </c>
      <c r="R767" s="40" t="str">
        <f aca="false">IF(Q767&gt;=0%,"AOP",IF(Q767&gt;=-2%,"GM",IF(Q767&gt;=-6%,"MD","VP")))</f>
        <v>AOP</v>
      </c>
      <c r="S767" s="41" t="n">
        <f aca="false">K767*M767*(N767-P767)</f>
        <v>0</v>
      </c>
      <c r="T767" s="42" t="e">
        <f aca="false">IF(I767="USD",S767,S767/#REF!)</f>
        <v>#VALUE!</v>
      </c>
      <c r="U767" s="5" t="e">
        <f aca="false">IF(I767="USD",M767,M767/#REF!)</f>
        <v>#VALUE!</v>
      </c>
      <c r="V767" s="4"/>
      <c r="W767" s="4"/>
      <c r="X767" s="4"/>
      <c r="Y767" s="4" t="str">
        <f aca="false">B767&amp;C767&amp;F767&amp;H767</f>
        <v/>
      </c>
      <c r="Z767" s="4" t="str">
        <f aca="false">IF(Y767='Input - Bookings'!Q1363,"OK","Check")</f>
        <v>OK</v>
      </c>
      <c r="AA767" s="4"/>
      <c r="AB767" s="50"/>
      <c r="AC767" s="50"/>
      <c r="AD767" s="4"/>
      <c r="AE767" s="4"/>
      <c r="AF767" s="4"/>
      <c r="AG767" s="54"/>
      <c r="AH767" s="54"/>
      <c r="AI767" s="4"/>
      <c r="AJ767" s="4"/>
      <c r="AK767" s="4"/>
      <c r="AL767" s="4"/>
      <c r="AM767" s="4"/>
      <c r="AN767" s="56"/>
      <c r="AO767" s="50"/>
      <c r="AP767" s="50"/>
      <c r="AQ767" s="50"/>
      <c r="AR767" s="4"/>
      <c r="AS767" s="4"/>
    </row>
    <row r="768" customFormat="false" ht="12.75" hidden="false" customHeight="true" outlineLevel="0" collapsed="false">
      <c r="A768" s="33"/>
      <c r="B768" s="34"/>
      <c r="C768" s="34"/>
      <c r="D768" s="35"/>
      <c r="E768" s="35"/>
      <c r="F768" s="35"/>
      <c r="G768" s="35"/>
      <c r="H768" s="35"/>
      <c r="I768" s="35"/>
      <c r="J768" s="36"/>
      <c r="K768" s="6"/>
      <c r="L768" s="5"/>
      <c r="M768" s="5"/>
      <c r="N768" s="37"/>
      <c r="O768" s="38"/>
      <c r="P768" s="39" t="n">
        <f aca="false">IFERROR(IF(OR(B768&amp;C768="PAU",B768&amp;C768="AIN"),VLOOKUP(B768&amp;C768&amp;G768,#REF!,8,0),VLOOKUP(B768&amp;G768,#REF!,8,0)),0)</f>
        <v>0</v>
      </c>
      <c r="Q768" s="39" t="n">
        <f aca="false">N768-P768</f>
        <v>0</v>
      </c>
      <c r="R768" s="40" t="str">
        <f aca="false">IF(Q768&gt;=0%,"AOP",IF(Q768&gt;=-2%,"GM",IF(Q768&gt;=-6%,"MD","VP")))</f>
        <v>AOP</v>
      </c>
      <c r="S768" s="41" t="n">
        <f aca="false">K768*M768*(N768-P768)</f>
        <v>0</v>
      </c>
      <c r="T768" s="42" t="e">
        <f aca="false">IF(I768="USD",S768,S768/#REF!)</f>
        <v>#VALUE!</v>
      </c>
      <c r="U768" s="5" t="e">
        <f aca="false">IF(I768="USD",M768,M768/#REF!)</f>
        <v>#VALUE!</v>
      </c>
      <c r="V768" s="4"/>
      <c r="W768" s="4"/>
      <c r="X768" s="4"/>
      <c r="Y768" s="4" t="str">
        <f aca="false">B768&amp;C768&amp;F768&amp;H768</f>
        <v/>
      </c>
      <c r="Z768" s="4" t="str">
        <f aca="false">IF(Y768='Input - Bookings'!Q1364,"OK","Check")</f>
        <v>OK</v>
      </c>
      <c r="AA768" s="4"/>
      <c r="AB768" s="50"/>
      <c r="AC768" s="50"/>
      <c r="AD768" s="4"/>
      <c r="AE768" s="4"/>
      <c r="AF768" s="4"/>
      <c r="AG768" s="54"/>
      <c r="AH768" s="54"/>
      <c r="AI768" s="4"/>
      <c r="AJ768" s="4"/>
      <c r="AK768" s="4"/>
      <c r="AL768" s="4"/>
      <c r="AM768" s="4"/>
      <c r="AN768" s="56"/>
      <c r="AO768" s="50"/>
      <c r="AP768" s="50"/>
      <c r="AQ768" s="50"/>
      <c r="AR768" s="4"/>
      <c r="AS768" s="4"/>
    </row>
    <row r="769" customFormat="false" ht="12.75" hidden="false" customHeight="true" outlineLevel="0" collapsed="false">
      <c r="A769" s="33"/>
      <c r="B769" s="34"/>
      <c r="C769" s="34"/>
      <c r="D769" s="35"/>
      <c r="E769" s="35"/>
      <c r="F769" s="35"/>
      <c r="G769" s="35"/>
      <c r="H769" s="35"/>
      <c r="I769" s="35"/>
      <c r="J769" s="36"/>
      <c r="K769" s="6"/>
      <c r="L769" s="5"/>
      <c r="M769" s="5"/>
      <c r="N769" s="37"/>
      <c r="O769" s="38"/>
      <c r="P769" s="39" t="n">
        <f aca="false">IFERROR(IF(OR(B769&amp;C769="PAU",B769&amp;C769="AIN"),VLOOKUP(B769&amp;C769&amp;G769,#REF!,8,0),VLOOKUP(B769&amp;G769,#REF!,8,0)),0)</f>
        <v>0</v>
      </c>
      <c r="Q769" s="39" t="n">
        <f aca="false">N769-P769</f>
        <v>0</v>
      </c>
      <c r="R769" s="40" t="str">
        <f aca="false">IF(Q769&gt;=0%,"AOP",IF(Q769&gt;=-2%,"GM",IF(Q769&gt;=-6%,"MD","VP")))</f>
        <v>AOP</v>
      </c>
      <c r="S769" s="41" t="n">
        <f aca="false">K769*M769*(N769-P769)</f>
        <v>0</v>
      </c>
      <c r="T769" s="42" t="e">
        <f aca="false">IF(I769="USD",S769,S769/#REF!)</f>
        <v>#VALUE!</v>
      </c>
      <c r="U769" s="5" t="e">
        <f aca="false">IF(I769="USD",M769,M769/#REF!)</f>
        <v>#VALUE!</v>
      </c>
      <c r="V769" s="4"/>
      <c r="W769" s="4"/>
      <c r="X769" s="4"/>
      <c r="Y769" s="4" t="str">
        <f aca="false">B769&amp;C769&amp;F769&amp;H769</f>
        <v/>
      </c>
      <c r="Z769" s="4" t="str">
        <f aca="false">IF(Y769='Input - Bookings'!Q1365,"OK","Check")</f>
        <v>OK</v>
      </c>
      <c r="AA769" s="4"/>
      <c r="AB769" s="50"/>
      <c r="AC769" s="50"/>
      <c r="AD769" s="4"/>
      <c r="AE769" s="4"/>
      <c r="AF769" s="4"/>
      <c r="AG769" s="54"/>
      <c r="AH769" s="54"/>
      <c r="AI769" s="4"/>
      <c r="AJ769" s="4"/>
      <c r="AK769" s="4"/>
      <c r="AL769" s="4"/>
      <c r="AM769" s="4"/>
      <c r="AN769" s="56"/>
      <c r="AO769" s="50"/>
      <c r="AP769" s="50"/>
      <c r="AQ769" s="50"/>
      <c r="AR769" s="4"/>
      <c r="AS769" s="4"/>
    </row>
    <row r="770" customFormat="false" ht="12.75" hidden="false" customHeight="true" outlineLevel="0" collapsed="false">
      <c r="A770" s="33"/>
      <c r="B770" s="34"/>
      <c r="C770" s="34"/>
      <c r="D770" s="35"/>
      <c r="E770" s="35"/>
      <c r="F770" s="35"/>
      <c r="G770" s="35"/>
      <c r="H770" s="35"/>
      <c r="I770" s="35"/>
      <c r="J770" s="36"/>
      <c r="K770" s="6"/>
      <c r="L770" s="5"/>
      <c r="M770" s="5"/>
      <c r="N770" s="37"/>
      <c r="O770" s="38"/>
      <c r="P770" s="39" t="n">
        <f aca="false">IFERROR(IF(OR(B770&amp;C770="PAU",B770&amp;C770="AIN"),VLOOKUP(B770&amp;C770&amp;G770,#REF!,8,0),VLOOKUP(B770&amp;G770,#REF!,8,0)),0)</f>
        <v>0</v>
      </c>
      <c r="Q770" s="39" t="n">
        <f aca="false">N770-P770</f>
        <v>0</v>
      </c>
      <c r="R770" s="40" t="str">
        <f aca="false">IF(Q770&gt;=0%,"AOP",IF(Q770&gt;=-2%,"GM",IF(Q770&gt;=-6%,"MD","VP")))</f>
        <v>AOP</v>
      </c>
      <c r="S770" s="41" t="n">
        <f aca="false">K770*M770*(N770-P770)</f>
        <v>0</v>
      </c>
      <c r="T770" s="42" t="e">
        <f aca="false">IF(I770="USD",S770,S770/#REF!)</f>
        <v>#VALUE!</v>
      </c>
      <c r="U770" s="5" t="e">
        <f aca="false">IF(I770="USD",M770,M770/#REF!)</f>
        <v>#VALUE!</v>
      </c>
      <c r="V770" s="4"/>
      <c r="W770" s="4"/>
      <c r="X770" s="4"/>
      <c r="Y770" s="4" t="str">
        <f aca="false">B770&amp;C770&amp;F770&amp;H770</f>
        <v/>
      </c>
      <c r="Z770" s="4" t="str">
        <f aca="false">IF(Y770='Input - Bookings'!Q1366,"OK","Check")</f>
        <v>OK</v>
      </c>
      <c r="AA770" s="4"/>
      <c r="AB770" s="50"/>
      <c r="AC770" s="50"/>
      <c r="AD770" s="4"/>
      <c r="AE770" s="4"/>
      <c r="AF770" s="4"/>
      <c r="AG770" s="54"/>
      <c r="AH770" s="54"/>
      <c r="AI770" s="4"/>
      <c r="AJ770" s="4"/>
      <c r="AK770" s="4"/>
      <c r="AL770" s="4"/>
      <c r="AM770" s="4"/>
      <c r="AN770" s="56"/>
      <c r="AO770" s="50"/>
      <c r="AP770" s="50"/>
      <c r="AQ770" s="50"/>
      <c r="AR770" s="4"/>
      <c r="AS770" s="4"/>
    </row>
    <row r="771" customFormat="false" ht="12.75" hidden="false" customHeight="true" outlineLevel="0" collapsed="false">
      <c r="A771" s="33"/>
      <c r="B771" s="34"/>
      <c r="C771" s="34"/>
      <c r="D771" s="35"/>
      <c r="E771" s="35"/>
      <c r="F771" s="35"/>
      <c r="G771" s="35"/>
      <c r="H771" s="35"/>
      <c r="I771" s="35"/>
      <c r="J771" s="36"/>
      <c r="K771" s="6"/>
      <c r="L771" s="5"/>
      <c r="M771" s="5"/>
      <c r="N771" s="37"/>
      <c r="O771" s="38"/>
      <c r="P771" s="39" t="n">
        <f aca="false">IFERROR(IF(OR(B771&amp;C771="PAU",B771&amp;C771="AIN"),VLOOKUP(B771&amp;C771&amp;G771,#REF!,8,0),VLOOKUP(B771&amp;G771,#REF!,8,0)),0)</f>
        <v>0</v>
      </c>
      <c r="Q771" s="39" t="n">
        <f aca="false">N771-P771</f>
        <v>0</v>
      </c>
      <c r="R771" s="40" t="str">
        <f aca="false">IF(Q771&gt;=0%,"AOP",IF(Q771&gt;=-2%,"GM",IF(Q771&gt;=-6%,"MD","VP")))</f>
        <v>AOP</v>
      </c>
      <c r="S771" s="41" t="n">
        <f aca="false">K771*M771*(N771-P771)</f>
        <v>0</v>
      </c>
      <c r="T771" s="42" t="e">
        <f aca="false">IF(I771="USD",S771,S771/#REF!)</f>
        <v>#VALUE!</v>
      </c>
      <c r="U771" s="5" t="e">
        <f aca="false">IF(I771="USD",M771,M771/#REF!)</f>
        <v>#VALUE!</v>
      </c>
      <c r="V771" s="4"/>
      <c r="W771" s="4"/>
      <c r="X771" s="4"/>
      <c r="Y771" s="4" t="str">
        <f aca="false">B771&amp;C771&amp;F771&amp;H771</f>
        <v/>
      </c>
      <c r="Z771" s="4" t="str">
        <f aca="false">IF(Y771='Input - Bookings'!Q1367,"OK","Check")</f>
        <v>OK</v>
      </c>
      <c r="AA771" s="4"/>
      <c r="AB771" s="50"/>
      <c r="AC771" s="50"/>
      <c r="AD771" s="4"/>
      <c r="AE771" s="4"/>
      <c r="AF771" s="4"/>
      <c r="AG771" s="54"/>
      <c r="AH771" s="54"/>
      <c r="AI771" s="4"/>
      <c r="AJ771" s="4"/>
      <c r="AK771" s="4"/>
      <c r="AL771" s="4"/>
      <c r="AM771" s="4"/>
      <c r="AN771" s="56"/>
      <c r="AO771" s="50"/>
      <c r="AP771" s="50"/>
      <c r="AQ771" s="50"/>
      <c r="AR771" s="4"/>
      <c r="AS771" s="4"/>
    </row>
    <row r="772" customFormat="false" ht="12.75" hidden="false" customHeight="true" outlineLevel="0" collapsed="false">
      <c r="A772" s="33"/>
      <c r="B772" s="34"/>
      <c r="C772" s="34"/>
      <c r="D772" s="35"/>
      <c r="E772" s="35"/>
      <c r="F772" s="35"/>
      <c r="G772" s="35"/>
      <c r="H772" s="35"/>
      <c r="I772" s="35"/>
      <c r="J772" s="36"/>
      <c r="K772" s="6"/>
      <c r="L772" s="5"/>
      <c r="M772" s="5"/>
      <c r="N772" s="37"/>
      <c r="O772" s="38"/>
      <c r="P772" s="39" t="n">
        <f aca="false">IFERROR(IF(OR(B772&amp;C772="PAU",B772&amp;C772="AIN"),VLOOKUP(B772&amp;C772&amp;G772,#REF!,8,0),VLOOKUP(B772&amp;G772,#REF!,8,0)),0)</f>
        <v>0</v>
      </c>
      <c r="Q772" s="39" t="n">
        <f aca="false">N772-P772</f>
        <v>0</v>
      </c>
      <c r="R772" s="40" t="str">
        <f aca="false">IF(Q772&gt;=0%,"AOP",IF(Q772&gt;=-2%,"GM",IF(Q772&gt;=-6%,"MD","VP")))</f>
        <v>AOP</v>
      </c>
      <c r="S772" s="41" t="n">
        <f aca="false">K772*M772*(N772-P772)</f>
        <v>0</v>
      </c>
      <c r="T772" s="42" t="e">
        <f aca="false">IF(I772="USD",S772,S772/#REF!)</f>
        <v>#VALUE!</v>
      </c>
      <c r="U772" s="5" t="e">
        <f aca="false">IF(I772="USD",M772,M772/#REF!)</f>
        <v>#VALUE!</v>
      </c>
      <c r="V772" s="4"/>
      <c r="W772" s="4"/>
      <c r="X772" s="4"/>
      <c r="Y772" s="4" t="str">
        <f aca="false">B772&amp;C772&amp;F772&amp;H772</f>
        <v/>
      </c>
      <c r="Z772" s="4" t="str">
        <f aca="false">IF(Y772='Input - Bookings'!Q1368,"OK","Check")</f>
        <v>OK</v>
      </c>
      <c r="AA772" s="4"/>
      <c r="AB772" s="50"/>
      <c r="AC772" s="50"/>
      <c r="AD772" s="4"/>
      <c r="AE772" s="4"/>
      <c r="AF772" s="4"/>
      <c r="AG772" s="54"/>
      <c r="AH772" s="54"/>
      <c r="AI772" s="4"/>
      <c r="AJ772" s="4"/>
      <c r="AK772" s="4"/>
      <c r="AL772" s="4"/>
      <c r="AM772" s="4"/>
      <c r="AN772" s="56"/>
      <c r="AO772" s="50"/>
      <c r="AP772" s="50"/>
      <c r="AQ772" s="50"/>
      <c r="AR772" s="4"/>
      <c r="AS772" s="4"/>
    </row>
    <row r="773" customFormat="false" ht="12.75" hidden="false" customHeight="true" outlineLevel="0" collapsed="false">
      <c r="A773" s="33"/>
      <c r="B773" s="34"/>
      <c r="C773" s="34"/>
      <c r="D773" s="35"/>
      <c r="E773" s="35"/>
      <c r="F773" s="35"/>
      <c r="G773" s="35"/>
      <c r="H773" s="35"/>
      <c r="I773" s="35"/>
      <c r="J773" s="36"/>
      <c r="K773" s="6"/>
      <c r="L773" s="5"/>
      <c r="M773" s="5"/>
      <c r="N773" s="37"/>
      <c r="O773" s="38"/>
      <c r="P773" s="39" t="n">
        <f aca="false">IFERROR(IF(OR(B773&amp;C773="PAU",B773&amp;C773="AIN"),VLOOKUP(B773&amp;C773&amp;G773,#REF!,8,0),VLOOKUP(B773&amp;G773,#REF!,8,0)),0)</f>
        <v>0</v>
      </c>
      <c r="Q773" s="39" t="n">
        <f aca="false">N773-P773</f>
        <v>0</v>
      </c>
      <c r="R773" s="40" t="str">
        <f aca="false">IF(Q773&gt;=0%,"AOP",IF(Q773&gt;=-2%,"GM",IF(Q773&gt;=-6%,"MD","VP")))</f>
        <v>AOP</v>
      </c>
      <c r="S773" s="41" t="n">
        <f aca="false">K773*M773*(N773-P773)</f>
        <v>0</v>
      </c>
      <c r="T773" s="42" t="e">
        <f aca="false">IF(I773="USD",S773,S773/#REF!)</f>
        <v>#VALUE!</v>
      </c>
      <c r="U773" s="5" t="e">
        <f aca="false">IF(I773="USD",M773,M773/#REF!)</f>
        <v>#VALUE!</v>
      </c>
      <c r="V773" s="4"/>
      <c r="W773" s="4"/>
      <c r="X773" s="4"/>
      <c r="Y773" s="4" t="str">
        <f aca="false">B773&amp;C773&amp;F773&amp;H773</f>
        <v/>
      </c>
      <c r="Z773" s="4" t="str">
        <f aca="false">IF(Y773='Input - Bookings'!Q1369,"OK","Check")</f>
        <v>OK</v>
      </c>
      <c r="AA773" s="4"/>
      <c r="AB773" s="50"/>
      <c r="AC773" s="50"/>
      <c r="AD773" s="4"/>
      <c r="AE773" s="4"/>
      <c r="AF773" s="4"/>
      <c r="AG773" s="54"/>
      <c r="AH773" s="54"/>
      <c r="AI773" s="4"/>
      <c r="AJ773" s="4"/>
      <c r="AK773" s="4"/>
      <c r="AL773" s="4"/>
      <c r="AM773" s="4"/>
      <c r="AN773" s="56"/>
      <c r="AO773" s="50"/>
      <c r="AP773" s="50"/>
      <c r="AQ773" s="50"/>
      <c r="AR773" s="4"/>
      <c r="AS773" s="4"/>
    </row>
    <row r="774" customFormat="false" ht="12.75" hidden="false" customHeight="true" outlineLevel="0" collapsed="false">
      <c r="A774" s="33"/>
      <c r="B774" s="34"/>
      <c r="C774" s="34"/>
      <c r="D774" s="35"/>
      <c r="E774" s="35"/>
      <c r="F774" s="35"/>
      <c r="G774" s="35"/>
      <c r="H774" s="35"/>
      <c r="I774" s="35"/>
      <c r="J774" s="36"/>
      <c r="K774" s="6"/>
      <c r="L774" s="5"/>
      <c r="M774" s="5"/>
      <c r="N774" s="37"/>
      <c r="O774" s="38"/>
      <c r="P774" s="39" t="n">
        <f aca="false">IFERROR(IF(OR(B774&amp;C774="PAU",B774&amp;C774="AIN"),VLOOKUP(B774&amp;C774&amp;G774,#REF!,8,0),VLOOKUP(B774&amp;G774,#REF!,8,0)),0)</f>
        <v>0</v>
      </c>
      <c r="Q774" s="39" t="n">
        <f aca="false">N774-P774</f>
        <v>0</v>
      </c>
      <c r="R774" s="40" t="str">
        <f aca="false">IF(Q774&gt;=0%,"AOP",IF(Q774&gt;=-2%,"GM",IF(Q774&gt;=-6%,"MD","VP")))</f>
        <v>AOP</v>
      </c>
      <c r="S774" s="41" t="n">
        <f aca="false">K774*M774*(N774-P774)</f>
        <v>0</v>
      </c>
      <c r="T774" s="42" t="e">
        <f aca="false">IF(I774="USD",S774,S774/#REF!)</f>
        <v>#VALUE!</v>
      </c>
      <c r="U774" s="5" t="e">
        <f aca="false">IF(I774="USD",M774,M774/#REF!)</f>
        <v>#VALUE!</v>
      </c>
      <c r="V774" s="4"/>
      <c r="W774" s="4"/>
      <c r="X774" s="4"/>
      <c r="Y774" s="4" t="str">
        <f aca="false">B774&amp;C774&amp;F774&amp;H774</f>
        <v/>
      </c>
      <c r="Z774" s="4" t="str">
        <f aca="false">IF(Y774='Input - Bookings'!Q1370,"OK","Check")</f>
        <v>OK</v>
      </c>
      <c r="AA774" s="4"/>
      <c r="AB774" s="50"/>
      <c r="AC774" s="50"/>
      <c r="AD774" s="4"/>
      <c r="AE774" s="4"/>
      <c r="AF774" s="4"/>
      <c r="AG774" s="54"/>
      <c r="AH774" s="54"/>
      <c r="AI774" s="4"/>
      <c r="AJ774" s="4"/>
      <c r="AK774" s="4"/>
      <c r="AL774" s="4"/>
      <c r="AM774" s="4"/>
      <c r="AN774" s="56"/>
      <c r="AO774" s="50"/>
      <c r="AP774" s="50"/>
      <c r="AQ774" s="50"/>
      <c r="AR774" s="4"/>
      <c r="AS774" s="4"/>
    </row>
    <row r="775" customFormat="false" ht="12.75" hidden="false" customHeight="true" outlineLevel="0" collapsed="false">
      <c r="A775" s="33"/>
      <c r="B775" s="34"/>
      <c r="C775" s="34"/>
      <c r="D775" s="35"/>
      <c r="E775" s="35"/>
      <c r="F775" s="35"/>
      <c r="G775" s="35"/>
      <c r="H775" s="35"/>
      <c r="I775" s="35"/>
      <c r="J775" s="36"/>
      <c r="K775" s="6"/>
      <c r="L775" s="5"/>
      <c r="M775" s="5"/>
      <c r="N775" s="37"/>
      <c r="O775" s="38"/>
      <c r="P775" s="39" t="n">
        <f aca="false">IFERROR(IF(OR(B775&amp;C775="PAU",B775&amp;C775="AIN"),VLOOKUP(B775&amp;C775&amp;G775,#REF!,8,0),VLOOKUP(B775&amp;G775,#REF!,8,0)),0)</f>
        <v>0</v>
      </c>
      <c r="Q775" s="39" t="n">
        <f aca="false">N775-P775</f>
        <v>0</v>
      </c>
      <c r="R775" s="40" t="str">
        <f aca="false">IF(Q775&gt;=0%,"AOP",IF(Q775&gt;=-2%,"GM",IF(Q775&gt;=-6%,"MD","VP")))</f>
        <v>AOP</v>
      </c>
      <c r="S775" s="41" t="n">
        <f aca="false">K775*M775*(N775-P775)</f>
        <v>0</v>
      </c>
      <c r="T775" s="42" t="e">
        <f aca="false">IF(I775="USD",S775,S775/#REF!)</f>
        <v>#VALUE!</v>
      </c>
      <c r="U775" s="5" t="e">
        <f aca="false">IF(I775="USD",M775,M775/#REF!)</f>
        <v>#VALUE!</v>
      </c>
      <c r="V775" s="4"/>
      <c r="W775" s="4"/>
      <c r="X775" s="4"/>
      <c r="Y775" s="4" t="str">
        <f aca="false">B775&amp;C775&amp;F775&amp;H775</f>
        <v/>
      </c>
      <c r="Z775" s="4" t="str">
        <f aca="false">IF(Y775='Input - Bookings'!Q1371,"OK","Check")</f>
        <v>OK</v>
      </c>
      <c r="AA775" s="4"/>
      <c r="AB775" s="50"/>
      <c r="AC775" s="50"/>
      <c r="AD775" s="4"/>
      <c r="AE775" s="4"/>
      <c r="AF775" s="4"/>
      <c r="AG775" s="54"/>
      <c r="AH775" s="54"/>
      <c r="AI775" s="4"/>
      <c r="AJ775" s="4"/>
      <c r="AK775" s="4"/>
      <c r="AL775" s="4"/>
      <c r="AM775" s="4"/>
      <c r="AN775" s="56"/>
      <c r="AO775" s="50"/>
      <c r="AP775" s="50"/>
      <c r="AQ775" s="50"/>
      <c r="AR775" s="4"/>
      <c r="AS775" s="4"/>
    </row>
    <row r="776" customFormat="false" ht="12.75" hidden="false" customHeight="true" outlineLevel="0" collapsed="false">
      <c r="A776" s="33"/>
      <c r="B776" s="34"/>
      <c r="C776" s="34"/>
      <c r="D776" s="35"/>
      <c r="E776" s="35"/>
      <c r="F776" s="35"/>
      <c r="G776" s="35"/>
      <c r="H776" s="35"/>
      <c r="I776" s="35"/>
      <c r="J776" s="36"/>
      <c r="K776" s="6"/>
      <c r="L776" s="5"/>
      <c r="M776" s="5"/>
      <c r="N776" s="37"/>
      <c r="O776" s="38"/>
      <c r="P776" s="39" t="n">
        <f aca="false">IFERROR(IF(OR(B776&amp;C776="PAU",B776&amp;C776="AIN"),VLOOKUP(B776&amp;C776&amp;G776,#REF!,8,0),VLOOKUP(B776&amp;G776,#REF!,8,0)),0)</f>
        <v>0</v>
      </c>
      <c r="Q776" s="39" t="n">
        <f aca="false">N776-P776</f>
        <v>0</v>
      </c>
      <c r="R776" s="40" t="str">
        <f aca="false">IF(Q776&gt;=0%,"AOP",IF(Q776&gt;=-2%,"GM",IF(Q776&gt;=-6%,"MD","VP")))</f>
        <v>AOP</v>
      </c>
      <c r="S776" s="41" t="n">
        <f aca="false">K776*M776*(N776-P776)</f>
        <v>0</v>
      </c>
      <c r="T776" s="42" t="e">
        <f aca="false">IF(I776="USD",S776,S776/#REF!)</f>
        <v>#VALUE!</v>
      </c>
      <c r="U776" s="5" t="e">
        <f aca="false">IF(I776="USD",M776,M776/#REF!)</f>
        <v>#VALUE!</v>
      </c>
      <c r="V776" s="4"/>
      <c r="W776" s="4"/>
      <c r="X776" s="4"/>
      <c r="Y776" s="4" t="str">
        <f aca="false">B776&amp;C776&amp;F776&amp;H776</f>
        <v/>
      </c>
      <c r="Z776" s="4" t="str">
        <f aca="false">IF(Y776='Input - Bookings'!Q1372,"OK","Check")</f>
        <v>OK</v>
      </c>
      <c r="AA776" s="4"/>
      <c r="AB776" s="50"/>
      <c r="AC776" s="50"/>
      <c r="AD776" s="4"/>
      <c r="AE776" s="4"/>
      <c r="AF776" s="4"/>
      <c r="AG776" s="54"/>
      <c r="AH776" s="54"/>
      <c r="AI776" s="4"/>
      <c r="AJ776" s="4"/>
      <c r="AK776" s="4"/>
      <c r="AL776" s="4"/>
      <c r="AM776" s="4"/>
      <c r="AN776" s="56"/>
      <c r="AO776" s="50"/>
      <c r="AP776" s="50"/>
      <c r="AQ776" s="50"/>
      <c r="AR776" s="4"/>
      <c r="AS776" s="4"/>
    </row>
    <row r="777" customFormat="false" ht="12.75" hidden="false" customHeight="true" outlineLevel="0" collapsed="false">
      <c r="A777" s="33"/>
      <c r="B777" s="34"/>
      <c r="C777" s="34"/>
      <c r="D777" s="35"/>
      <c r="E777" s="35"/>
      <c r="F777" s="35"/>
      <c r="G777" s="35"/>
      <c r="H777" s="35"/>
      <c r="I777" s="35"/>
      <c r="J777" s="36"/>
      <c r="K777" s="6"/>
      <c r="L777" s="5"/>
      <c r="M777" s="5"/>
      <c r="N777" s="37"/>
      <c r="O777" s="38"/>
      <c r="P777" s="39" t="n">
        <f aca="false">IFERROR(IF(OR(B777&amp;C777="PAU",B777&amp;C777="AIN"),VLOOKUP(B777&amp;C777&amp;G777,#REF!,8,0),VLOOKUP(B777&amp;G777,#REF!,8,0)),0)</f>
        <v>0</v>
      </c>
      <c r="Q777" s="39" t="n">
        <f aca="false">N777-P777</f>
        <v>0</v>
      </c>
      <c r="R777" s="40" t="str">
        <f aca="false">IF(Q777&gt;=0%,"AOP",IF(Q777&gt;=-2%,"GM",IF(Q777&gt;=-6%,"MD","VP")))</f>
        <v>AOP</v>
      </c>
      <c r="S777" s="41" t="n">
        <f aca="false">K777*M777*(N777-P777)</f>
        <v>0</v>
      </c>
      <c r="T777" s="42" t="e">
        <f aca="false">IF(I777="USD",S777,S777/#REF!)</f>
        <v>#VALUE!</v>
      </c>
      <c r="U777" s="5" t="e">
        <f aca="false">IF(I777="USD",M777,M777/#REF!)</f>
        <v>#VALUE!</v>
      </c>
      <c r="V777" s="4"/>
      <c r="W777" s="4"/>
      <c r="X777" s="4"/>
      <c r="Y777" s="4" t="str">
        <f aca="false">B777&amp;C777&amp;F777&amp;H777</f>
        <v/>
      </c>
      <c r="Z777" s="4" t="str">
        <f aca="false">IF(Y777='Input - Bookings'!Q1373,"OK","Check")</f>
        <v>OK</v>
      </c>
      <c r="AA777" s="4"/>
      <c r="AB777" s="50"/>
      <c r="AC777" s="50"/>
      <c r="AD777" s="4"/>
      <c r="AE777" s="4"/>
      <c r="AF777" s="4"/>
      <c r="AG777" s="54"/>
      <c r="AH777" s="54"/>
      <c r="AI777" s="4"/>
      <c r="AJ777" s="4"/>
      <c r="AK777" s="4"/>
      <c r="AL777" s="4"/>
      <c r="AM777" s="4"/>
      <c r="AN777" s="56"/>
      <c r="AO777" s="50"/>
      <c r="AP777" s="50"/>
      <c r="AQ777" s="50"/>
      <c r="AR777" s="4"/>
      <c r="AS777" s="4"/>
    </row>
    <row r="778" customFormat="false" ht="12.75" hidden="false" customHeight="true" outlineLevel="0" collapsed="false">
      <c r="A778" s="33"/>
      <c r="B778" s="34"/>
      <c r="C778" s="34"/>
      <c r="D778" s="35"/>
      <c r="E778" s="35"/>
      <c r="F778" s="35"/>
      <c r="G778" s="35"/>
      <c r="H778" s="35"/>
      <c r="I778" s="35"/>
      <c r="J778" s="36"/>
      <c r="K778" s="6"/>
      <c r="L778" s="5"/>
      <c r="M778" s="5"/>
      <c r="N778" s="37"/>
      <c r="O778" s="38"/>
      <c r="P778" s="39" t="n">
        <f aca="false">IFERROR(IF(OR(B778&amp;C778="PAU",B778&amp;C778="AIN"),VLOOKUP(B778&amp;C778&amp;G778,#REF!,8,0),VLOOKUP(B778&amp;G778,#REF!,8,0)),0)</f>
        <v>0</v>
      </c>
      <c r="Q778" s="39" t="n">
        <f aca="false">N778-P778</f>
        <v>0</v>
      </c>
      <c r="R778" s="40" t="str">
        <f aca="false">IF(Q778&gt;=0%,"AOP",IF(Q778&gt;=-2%,"GM",IF(Q778&gt;=-6%,"MD","VP")))</f>
        <v>AOP</v>
      </c>
      <c r="S778" s="41" t="n">
        <f aca="false">K778*M778*(N778-P778)</f>
        <v>0</v>
      </c>
      <c r="T778" s="42" t="e">
        <f aca="false">IF(I778="USD",S778,S778/#REF!)</f>
        <v>#VALUE!</v>
      </c>
      <c r="U778" s="5" t="e">
        <f aca="false">IF(I778="USD",M778,M778/#REF!)</f>
        <v>#VALUE!</v>
      </c>
      <c r="V778" s="4"/>
      <c r="W778" s="4"/>
      <c r="X778" s="4"/>
      <c r="Y778" s="4" t="str">
        <f aca="false">B778&amp;C778&amp;F778&amp;H778</f>
        <v/>
      </c>
      <c r="Z778" s="4" t="str">
        <f aca="false">IF(Y778='Input - Bookings'!Q1374,"OK","Check")</f>
        <v>OK</v>
      </c>
      <c r="AA778" s="4"/>
      <c r="AB778" s="50"/>
      <c r="AC778" s="50"/>
      <c r="AD778" s="4"/>
      <c r="AE778" s="4"/>
      <c r="AF778" s="4"/>
      <c r="AG778" s="54"/>
      <c r="AH778" s="54"/>
      <c r="AI778" s="4"/>
      <c r="AJ778" s="4"/>
      <c r="AK778" s="4"/>
      <c r="AL778" s="4"/>
      <c r="AM778" s="4"/>
      <c r="AN778" s="56"/>
      <c r="AO778" s="50"/>
      <c r="AP778" s="50"/>
      <c r="AQ778" s="50"/>
      <c r="AR778" s="4"/>
      <c r="AS778" s="4"/>
    </row>
    <row r="779" customFormat="false" ht="12.75" hidden="false" customHeight="true" outlineLevel="0" collapsed="false">
      <c r="A779" s="33"/>
      <c r="B779" s="34"/>
      <c r="C779" s="34"/>
      <c r="D779" s="35"/>
      <c r="E779" s="35"/>
      <c r="F779" s="35"/>
      <c r="G779" s="35"/>
      <c r="H779" s="35"/>
      <c r="I779" s="35"/>
      <c r="J779" s="36"/>
      <c r="K779" s="6"/>
      <c r="L779" s="5"/>
      <c r="M779" s="5"/>
      <c r="N779" s="37"/>
      <c r="O779" s="38"/>
      <c r="P779" s="39" t="n">
        <f aca="false">IFERROR(IF(OR(B779&amp;C779="PAU",B779&amp;C779="AIN"),VLOOKUP(B779&amp;C779&amp;G779,#REF!,8,0),VLOOKUP(B779&amp;G779,#REF!,8,0)),0)</f>
        <v>0</v>
      </c>
      <c r="Q779" s="39" t="n">
        <f aca="false">N779-P779</f>
        <v>0</v>
      </c>
      <c r="R779" s="40" t="str">
        <f aca="false">IF(Q779&gt;=0%,"AOP",IF(Q779&gt;=-2%,"GM",IF(Q779&gt;=-6%,"MD","VP")))</f>
        <v>AOP</v>
      </c>
      <c r="S779" s="41" t="n">
        <f aca="false">K779*M779*(N779-P779)</f>
        <v>0</v>
      </c>
      <c r="T779" s="42" t="e">
        <f aca="false">IF(I779="USD",S779,S779/#REF!)</f>
        <v>#VALUE!</v>
      </c>
      <c r="U779" s="5" t="e">
        <f aca="false">IF(I779="USD",M779,M779/#REF!)</f>
        <v>#VALUE!</v>
      </c>
      <c r="V779" s="4"/>
      <c r="W779" s="4"/>
      <c r="X779" s="4"/>
      <c r="Y779" s="4" t="str">
        <f aca="false">B779&amp;C779&amp;F779&amp;H779</f>
        <v/>
      </c>
      <c r="Z779" s="4" t="str">
        <f aca="false">IF(Y779='Input - Bookings'!Q1375,"OK","Check")</f>
        <v>OK</v>
      </c>
      <c r="AA779" s="4"/>
      <c r="AB779" s="50"/>
      <c r="AC779" s="50"/>
      <c r="AD779" s="4"/>
      <c r="AE779" s="4"/>
      <c r="AF779" s="4"/>
      <c r="AG779" s="54"/>
      <c r="AH779" s="54"/>
      <c r="AI779" s="4"/>
      <c r="AJ779" s="4"/>
      <c r="AK779" s="4"/>
      <c r="AL779" s="4"/>
      <c r="AM779" s="4"/>
      <c r="AN779" s="56"/>
      <c r="AO779" s="50"/>
      <c r="AP779" s="50"/>
      <c r="AQ779" s="50"/>
      <c r="AR779" s="4"/>
      <c r="AS779" s="4"/>
    </row>
    <row r="780" customFormat="false" ht="12.75" hidden="false" customHeight="true" outlineLevel="0" collapsed="false">
      <c r="A780" s="33"/>
      <c r="B780" s="34"/>
      <c r="C780" s="34"/>
      <c r="D780" s="35"/>
      <c r="E780" s="35"/>
      <c r="F780" s="35"/>
      <c r="G780" s="35"/>
      <c r="H780" s="35"/>
      <c r="I780" s="35"/>
      <c r="J780" s="36"/>
      <c r="K780" s="6"/>
      <c r="L780" s="5"/>
      <c r="M780" s="5"/>
      <c r="N780" s="37"/>
      <c r="O780" s="38"/>
      <c r="P780" s="39" t="n">
        <f aca="false">IFERROR(IF(OR(B780&amp;C780="PAU",B780&amp;C780="AIN"),VLOOKUP(B780&amp;C780&amp;G780,#REF!,8,0),VLOOKUP(B780&amp;G780,#REF!,8,0)),0)</f>
        <v>0</v>
      </c>
      <c r="Q780" s="39" t="n">
        <f aca="false">N780-P780</f>
        <v>0</v>
      </c>
      <c r="R780" s="40" t="str">
        <f aca="false">IF(Q780&gt;=0%,"AOP",IF(Q780&gt;=-2%,"GM",IF(Q780&gt;=-6%,"MD","VP")))</f>
        <v>AOP</v>
      </c>
      <c r="S780" s="41" t="n">
        <f aca="false">K780*M780*(N780-P780)</f>
        <v>0</v>
      </c>
      <c r="T780" s="42" t="e">
        <f aca="false">IF(I780="USD",S780,S780/#REF!)</f>
        <v>#VALUE!</v>
      </c>
      <c r="U780" s="5" t="e">
        <f aca="false">IF(I780="USD",M780,M780/#REF!)</f>
        <v>#VALUE!</v>
      </c>
      <c r="V780" s="4"/>
      <c r="W780" s="4"/>
      <c r="X780" s="4"/>
      <c r="Y780" s="4" t="str">
        <f aca="false">B780&amp;C780&amp;F780&amp;H780</f>
        <v/>
      </c>
      <c r="Z780" s="4" t="str">
        <f aca="false">IF(Y780='Input - Bookings'!Q1376,"OK","Check")</f>
        <v>OK</v>
      </c>
      <c r="AA780" s="4"/>
      <c r="AB780" s="50"/>
      <c r="AC780" s="50"/>
      <c r="AD780" s="4"/>
      <c r="AE780" s="4"/>
      <c r="AF780" s="4"/>
      <c r="AG780" s="54"/>
      <c r="AH780" s="54"/>
      <c r="AI780" s="4"/>
      <c r="AJ780" s="4"/>
      <c r="AK780" s="4"/>
      <c r="AL780" s="4"/>
      <c r="AM780" s="4"/>
      <c r="AN780" s="56"/>
      <c r="AO780" s="50"/>
      <c r="AP780" s="50"/>
      <c r="AQ780" s="50"/>
      <c r="AR780" s="4"/>
      <c r="AS780" s="4"/>
    </row>
    <row r="781" customFormat="false" ht="12.75" hidden="false" customHeight="true" outlineLevel="0" collapsed="false">
      <c r="A781" s="33"/>
      <c r="B781" s="34"/>
      <c r="C781" s="34"/>
      <c r="D781" s="35"/>
      <c r="E781" s="35"/>
      <c r="F781" s="35"/>
      <c r="G781" s="35"/>
      <c r="H781" s="35"/>
      <c r="I781" s="35"/>
      <c r="J781" s="36"/>
      <c r="K781" s="6"/>
      <c r="L781" s="5"/>
      <c r="M781" s="5"/>
      <c r="N781" s="37"/>
      <c r="O781" s="38"/>
      <c r="P781" s="39" t="n">
        <f aca="false">IFERROR(IF(OR(B781&amp;C781="PAU",B781&amp;C781="AIN"),VLOOKUP(B781&amp;C781&amp;G781,#REF!,8,0),VLOOKUP(B781&amp;G781,#REF!,8,0)),0)</f>
        <v>0</v>
      </c>
      <c r="Q781" s="39" t="n">
        <f aca="false">N781-P781</f>
        <v>0</v>
      </c>
      <c r="R781" s="40" t="str">
        <f aca="false">IF(Q781&gt;=0%,"AOP",IF(Q781&gt;=-2%,"GM",IF(Q781&gt;=-6%,"MD","VP")))</f>
        <v>AOP</v>
      </c>
      <c r="S781" s="41" t="n">
        <f aca="false">K781*M781*(N781-P781)</f>
        <v>0</v>
      </c>
      <c r="T781" s="42" t="e">
        <f aca="false">IF(I781="USD",S781,S781/#REF!)</f>
        <v>#VALUE!</v>
      </c>
      <c r="U781" s="5" t="e">
        <f aca="false">IF(I781="USD",M781,M781/#REF!)</f>
        <v>#VALUE!</v>
      </c>
      <c r="V781" s="4"/>
      <c r="W781" s="4"/>
      <c r="X781" s="4"/>
      <c r="Y781" s="4" t="str">
        <f aca="false">B781&amp;C781&amp;F781&amp;H781</f>
        <v/>
      </c>
      <c r="Z781" s="4" t="str">
        <f aca="false">IF(Y781='Input - Bookings'!Q1377,"OK","Check")</f>
        <v>OK</v>
      </c>
      <c r="AA781" s="4"/>
      <c r="AB781" s="50"/>
      <c r="AC781" s="50"/>
      <c r="AD781" s="4"/>
      <c r="AE781" s="4"/>
      <c r="AF781" s="4"/>
      <c r="AG781" s="54"/>
      <c r="AH781" s="54"/>
      <c r="AI781" s="4"/>
      <c r="AJ781" s="4"/>
      <c r="AK781" s="4"/>
      <c r="AL781" s="4"/>
      <c r="AM781" s="4"/>
      <c r="AN781" s="56"/>
      <c r="AO781" s="50"/>
      <c r="AP781" s="50"/>
      <c r="AQ781" s="50"/>
      <c r="AR781" s="4"/>
      <c r="AS781" s="4"/>
    </row>
    <row r="782" customFormat="false" ht="12.75" hidden="false" customHeight="true" outlineLevel="0" collapsed="false">
      <c r="A782" s="33"/>
      <c r="B782" s="34"/>
      <c r="C782" s="34"/>
      <c r="D782" s="35"/>
      <c r="E782" s="35"/>
      <c r="F782" s="35"/>
      <c r="G782" s="35"/>
      <c r="H782" s="35"/>
      <c r="I782" s="35"/>
      <c r="J782" s="36"/>
      <c r="K782" s="6"/>
      <c r="L782" s="5"/>
      <c r="M782" s="5"/>
      <c r="N782" s="37"/>
      <c r="O782" s="38"/>
      <c r="P782" s="39" t="n">
        <f aca="false">IFERROR(IF(OR(B782&amp;C782="PAU",B782&amp;C782="AIN"),VLOOKUP(B782&amp;C782&amp;G782,#REF!,8,0),VLOOKUP(B782&amp;G782,#REF!,8,0)),0)</f>
        <v>0</v>
      </c>
      <c r="Q782" s="39" t="n">
        <f aca="false">N782-P782</f>
        <v>0</v>
      </c>
      <c r="R782" s="40" t="str">
        <f aca="false">IF(Q782&gt;=0%,"AOP",IF(Q782&gt;=-2%,"GM",IF(Q782&gt;=-6%,"MD","VP")))</f>
        <v>AOP</v>
      </c>
      <c r="S782" s="41" t="n">
        <f aca="false">K782*M782*(N782-P782)</f>
        <v>0</v>
      </c>
      <c r="T782" s="42" t="e">
        <f aca="false">IF(I782="USD",S782,S782/#REF!)</f>
        <v>#VALUE!</v>
      </c>
      <c r="U782" s="5" t="e">
        <f aca="false">IF(I782="USD",M782,M782/#REF!)</f>
        <v>#VALUE!</v>
      </c>
      <c r="V782" s="4"/>
      <c r="W782" s="4"/>
      <c r="X782" s="4"/>
      <c r="Y782" s="4" t="str">
        <f aca="false">B782&amp;C782&amp;F782&amp;H782</f>
        <v/>
      </c>
      <c r="Z782" s="4" t="str">
        <f aca="false">IF(Y782='Input - Bookings'!Q1378,"OK","Check")</f>
        <v>OK</v>
      </c>
      <c r="AA782" s="4"/>
      <c r="AB782" s="50"/>
      <c r="AC782" s="50"/>
      <c r="AD782" s="4"/>
      <c r="AE782" s="4"/>
      <c r="AF782" s="4"/>
      <c r="AG782" s="54"/>
      <c r="AH782" s="54"/>
      <c r="AI782" s="4"/>
      <c r="AJ782" s="4"/>
      <c r="AK782" s="4"/>
      <c r="AL782" s="4"/>
      <c r="AM782" s="4"/>
      <c r="AN782" s="56"/>
      <c r="AO782" s="50"/>
      <c r="AP782" s="50"/>
      <c r="AQ782" s="50"/>
      <c r="AR782" s="4"/>
      <c r="AS782" s="4"/>
    </row>
    <row r="783" customFormat="false" ht="12.75" hidden="false" customHeight="true" outlineLevel="0" collapsed="false">
      <c r="A783" s="33"/>
      <c r="B783" s="34"/>
      <c r="C783" s="34"/>
      <c r="D783" s="35"/>
      <c r="E783" s="35"/>
      <c r="F783" s="35"/>
      <c r="G783" s="35"/>
      <c r="H783" s="35"/>
      <c r="I783" s="35"/>
      <c r="J783" s="36"/>
      <c r="K783" s="6"/>
      <c r="L783" s="5"/>
      <c r="M783" s="5"/>
      <c r="N783" s="37"/>
      <c r="O783" s="38"/>
      <c r="P783" s="39" t="n">
        <f aca="false">IFERROR(IF(OR(B783&amp;C783="PAU",B783&amp;C783="AIN"),VLOOKUP(B783&amp;C783&amp;G783,#REF!,8,0),VLOOKUP(B783&amp;G783,#REF!,8,0)),0)</f>
        <v>0</v>
      </c>
      <c r="Q783" s="39" t="n">
        <f aca="false">N783-P783</f>
        <v>0</v>
      </c>
      <c r="R783" s="40" t="str">
        <f aca="false">IF(Q783&gt;=0%,"AOP",IF(Q783&gt;=-2%,"GM",IF(Q783&gt;=-6%,"MD","VP")))</f>
        <v>AOP</v>
      </c>
      <c r="S783" s="41" t="n">
        <f aca="false">K783*M783*(N783-P783)</f>
        <v>0</v>
      </c>
      <c r="T783" s="42" t="e">
        <f aca="false">IF(I783="USD",S783,S783/#REF!)</f>
        <v>#VALUE!</v>
      </c>
      <c r="U783" s="5" t="e">
        <f aca="false">IF(I783="USD",M783,M783/#REF!)</f>
        <v>#VALUE!</v>
      </c>
      <c r="V783" s="4"/>
      <c r="W783" s="4"/>
      <c r="X783" s="4"/>
      <c r="Y783" s="4" t="str">
        <f aca="false">B783&amp;C783&amp;F783&amp;H783</f>
        <v/>
      </c>
      <c r="Z783" s="4" t="str">
        <f aca="false">IF(Y783='Input - Bookings'!Q1379,"OK","Check")</f>
        <v>OK</v>
      </c>
      <c r="AA783" s="4"/>
      <c r="AB783" s="50"/>
      <c r="AC783" s="50"/>
      <c r="AD783" s="4"/>
      <c r="AE783" s="4"/>
      <c r="AF783" s="4"/>
      <c r="AG783" s="54"/>
      <c r="AH783" s="54"/>
      <c r="AI783" s="4"/>
      <c r="AJ783" s="4"/>
      <c r="AK783" s="4"/>
      <c r="AL783" s="4"/>
      <c r="AM783" s="4"/>
      <c r="AN783" s="56"/>
      <c r="AO783" s="50"/>
      <c r="AP783" s="50"/>
      <c r="AQ783" s="50"/>
      <c r="AR783" s="4"/>
      <c r="AS783" s="4"/>
    </row>
    <row r="784" customFormat="false" ht="12.75" hidden="false" customHeight="true" outlineLevel="0" collapsed="false">
      <c r="A784" s="33"/>
      <c r="B784" s="34"/>
      <c r="C784" s="34"/>
      <c r="D784" s="35"/>
      <c r="E784" s="35"/>
      <c r="F784" s="35"/>
      <c r="G784" s="35"/>
      <c r="H784" s="35"/>
      <c r="I784" s="35"/>
      <c r="J784" s="36"/>
      <c r="K784" s="6"/>
      <c r="L784" s="5"/>
      <c r="M784" s="5"/>
      <c r="N784" s="37"/>
      <c r="O784" s="38"/>
      <c r="P784" s="39" t="n">
        <f aca="false">IFERROR(IF(OR(B784&amp;C784="PAU",B784&amp;C784="AIN"),VLOOKUP(B784&amp;C784&amp;G784,#REF!,8,0),VLOOKUP(B784&amp;G784,#REF!,8,0)),0)</f>
        <v>0</v>
      </c>
      <c r="Q784" s="39" t="n">
        <f aca="false">N784-P784</f>
        <v>0</v>
      </c>
      <c r="R784" s="40" t="str">
        <f aca="false">IF(Q784&gt;=0%,"AOP",IF(Q784&gt;=-2%,"GM",IF(Q784&gt;=-6%,"MD","VP")))</f>
        <v>AOP</v>
      </c>
      <c r="S784" s="41" t="n">
        <f aca="false">K784*M784*(N784-P784)</f>
        <v>0</v>
      </c>
      <c r="T784" s="42" t="e">
        <f aca="false">IF(I784="USD",S784,S784/#REF!)</f>
        <v>#VALUE!</v>
      </c>
      <c r="U784" s="5" t="e">
        <f aca="false">IF(I784="USD",M784,M784/#REF!)</f>
        <v>#VALUE!</v>
      </c>
      <c r="V784" s="4"/>
      <c r="W784" s="4"/>
      <c r="X784" s="4"/>
      <c r="Y784" s="4" t="str">
        <f aca="false">B784&amp;C784&amp;F784&amp;H784</f>
        <v/>
      </c>
      <c r="Z784" s="4" t="str">
        <f aca="false">IF(Y784='Input - Bookings'!Q1380,"OK","Check")</f>
        <v>OK</v>
      </c>
      <c r="AA784" s="4"/>
      <c r="AB784" s="50"/>
      <c r="AC784" s="50"/>
      <c r="AD784" s="4"/>
      <c r="AE784" s="4"/>
      <c r="AF784" s="4"/>
      <c r="AG784" s="54"/>
      <c r="AH784" s="54"/>
      <c r="AI784" s="4"/>
      <c r="AJ784" s="4"/>
      <c r="AK784" s="4"/>
      <c r="AL784" s="4"/>
      <c r="AM784" s="4"/>
      <c r="AN784" s="56"/>
      <c r="AO784" s="50"/>
      <c r="AP784" s="50"/>
      <c r="AQ784" s="50"/>
      <c r="AR784" s="4"/>
      <c r="AS784" s="4"/>
    </row>
    <row r="785" customFormat="false" ht="12.75" hidden="false" customHeight="true" outlineLevel="0" collapsed="false">
      <c r="A785" s="33"/>
      <c r="B785" s="34"/>
      <c r="C785" s="34"/>
      <c r="D785" s="35"/>
      <c r="E785" s="35"/>
      <c r="F785" s="35"/>
      <c r="G785" s="35"/>
      <c r="H785" s="35"/>
      <c r="I785" s="35"/>
      <c r="J785" s="36"/>
      <c r="K785" s="6"/>
      <c r="L785" s="5"/>
      <c r="M785" s="5"/>
      <c r="N785" s="37"/>
      <c r="O785" s="38"/>
      <c r="P785" s="39" t="n">
        <f aca="false">IFERROR(IF(OR(B785&amp;C785="PAU",B785&amp;C785="AIN"),VLOOKUP(B785&amp;C785&amp;G785,#REF!,8,0),VLOOKUP(B785&amp;G785,#REF!,8,0)),0)</f>
        <v>0</v>
      </c>
      <c r="Q785" s="39" t="n">
        <f aca="false">N785-P785</f>
        <v>0</v>
      </c>
      <c r="R785" s="40" t="str">
        <f aca="false">IF(Q785&gt;=0%,"AOP",IF(Q785&gt;=-2%,"GM",IF(Q785&gt;=-6%,"MD","VP")))</f>
        <v>AOP</v>
      </c>
      <c r="S785" s="41" t="n">
        <f aca="false">K785*M785*(N785-P785)</f>
        <v>0</v>
      </c>
      <c r="T785" s="42" t="e">
        <f aca="false">IF(I785="USD",S785,S785/#REF!)</f>
        <v>#VALUE!</v>
      </c>
      <c r="U785" s="5" t="e">
        <f aca="false">IF(I785="USD",M785,M785/#REF!)</f>
        <v>#VALUE!</v>
      </c>
      <c r="V785" s="4"/>
      <c r="W785" s="4"/>
      <c r="X785" s="4"/>
      <c r="Y785" s="4" t="str">
        <f aca="false">B785&amp;C785&amp;F785&amp;H785</f>
        <v/>
      </c>
      <c r="Z785" s="4" t="str">
        <f aca="false">IF(Y785='Input - Bookings'!Q1381,"OK","Check")</f>
        <v>OK</v>
      </c>
      <c r="AA785" s="4"/>
      <c r="AB785" s="50"/>
      <c r="AC785" s="50"/>
      <c r="AD785" s="4"/>
      <c r="AE785" s="4"/>
      <c r="AF785" s="4"/>
      <c r="AG785" s="54"/>
      <c r="AH785" s="54"/>
      <c r="AI785" s="4"/>
      <c r="AJ785" s="4"/>
      <c r="AK785" s="4"/>
      <c r="AL785" s="4"/>
      <c r="AM785" s="4"/>
      <c r="AN785" s="56"/>
      <c r="AO785" s="50"/>
      <c r="AP785" s="50"/>
      <c r="AQ785" s="50"/>
      <c r="AR785" s="4"/>
      <c r="AS785" s="4"/>
    </row>
    <row r="786" customFormat="false" ht="12.75" hidden="false" customHeight="true" outlineLevel="0" collapsed="false">
      <c r="A786" s="33"/>
      <c r="B786" s="34"/>
      <c r="C786" s="34"/>
      <c r="D786" s="35"/>
      <c r="E786" s="35"/>
      <c r="F786" s="35"/>
      <c r="G786" s="35"/>
      <c r="H786" s="35"/>
      <c r="I786" s="35"/>
      <c r="J786" s="36"/>
      <c r="K786" s="6"/>
      <c r="L786" s="5"/>
      <c r="M786" s="5"/>
      <c r="N786" s="37"/>
      <c r="O786" s="38"/>
      <c r="P786" s="39" t="n">
        <f aca="false">IFERROR(IF(OR(B786&amp;C786="PAU",B786&amp;C786="AIN"),VLOOKUP(B786&amp;C786&amp;G786,#REF!,8,0),VLOOKUP(B786&amp;G786,#REF!,8,0)),0)</f>
        <v>0</v>
      </c>
      <c r="Q786" s="39" t="n">
        <f aca="false">N786-P786</f>
        <v>0</v>
      </c>
      <c r="R786" s="40" t="str">
        <f aca="false">IF(Q786&gt;=0%,"AOP",IF(Q786&gt;=-2%,"GM",IF(Q786&gt;=-6%,"MD","VP")))</f>
        <v>AOP</v>
      </c>
      <c r="S786" s="41" t="n">
        <f aca="false">K786*M786*(N786-P786)</f>
        <v>0</v>
      </c>
      <c r="T786" s="42" t="e">
        <f aca="false">IF(I786="USD",S786,S786/#REF!)</f>
        <v>#VALUE!</v>
      </c>
      <c r="U786" s="5" t="e">
        <f aca="false">IF(I786="USD",M786,M786/#REF!)</f>
        <v>#VALUE!</v>
      </c>
      <c r="V786" s="4"/>
      <c r="W786" s="4"/>
      <c r="X786" s="4"/>
      <c r="Y786" s="4" t="str">
        <f aca="false">B786&amp;C786&amp;F786&amp;H786</f>
        <v/>
      </c>
      <c r="Z786" s="4" t="str">
        <f aca="false">IF(Y786='Input - Bookings'!Q1382,"OK","Check")</f>
        <v>OK</v>
      </c>
      <c r="AA786" s="4"/>
      <c r="AB786" s="50"/>
      <c r="AC786" s="50"/>
      <c r="AD786" s="4"/>
      <c r="AE786" s="4"/>
      <c r="AF786" s="4"/>
      <c r="AG786" s="54"/>
      <c r="AH786" s="54"/>
      <c r="AI786" s="4"/>
      <c r="AJ786" s="4"/>
      <c r="AK786" s="4"/>
      <c r="AL786" s="4"/>
      <c r="AM786" s="4"/>
      <c r="AN786" s="56"/>
      <c r="AO786" s="50"/>
      <c r="AP786" s="50"/>
      <c r="AQ786" s="50"/>
      <c r="AR786" s="4"/>
      <c r="AS786" s="4"/>
    </row>
    <row r="787" customFormat="false" ht="12.75" hidden="false" customHeight="true" outlineLevel="0" collapsed="false">
      <c r="A787" s="33"/>
      <c r="B787" s="34"/>
      <c r="C787" s="34"/>
      <c r="D787" s="35"/>
      <c r="E787" s="35"/>
      <c r="F787" s="35"/>
      <c r="G787" s="35"/>
      <c r="H787" s="35"/>
      <c r="I787" s="35"/>
      <c r="J787" s="36"/>
      <c r="K787" s="6"/>
      <c r="L787" s="5"/>
      <c r="M787" s="5"/>
      <c r="N787" s="37"/>
      <c r="O787" s="38"/>
      <c r="P787" s="39" t="n">
        <f aca="false">IFERROR(IF(OR(B787&amp;C787="PAU",B787&amp;C787="AIN"),VLOOKUP(B787&amp;C787&amp;G787,#REF!,8,0),VLOOKUP(B787&amp;G787,#REF!,8,0)),0)</f>
        <v>0</v>
      </c>
      <c r="Q787" s="39" t="n">
        <f aca="false">N787-P787</f>
        <v>0</v>
      </c>
      <c r="R787" s="40" t="str">
        <f aca="false">IF(Q787&gt;=0%,"AOP",IF(Q787&gt;=-2%,"GM",IF(Q787&gt;=-6%,"MD","VP")))</f>
        <v>AOP</v>
      </c>
      <c r="S787" s="41" t="n">
        <f aca="false">K787*M787*(N787-P787)</f>
        <v>0</v>
      </c>
      <c r="T787" s="42" t="e">
        <f aca="false">IF(I787="USD",S787,S787/#REF!)</f>
        <v>#VALUE!</v>
      </c>
      <c r="U787" s="5" t="e">
        <f aca="false">IF(I787="USD",M787,M787/#REF!)</f>
        <v>#VALUE!</v>
      </c>
      <c r="V787" s="4"/>
      <c r="W787" s="4"/>
      <c r="X787" s="4"/>
      <c r="Y787" s="4" t="str">
        <f aca="false">B787&amp;C787&amp;F787&amp;H787</f>
        <v/>
      </c>
      <c r="Z787" s="4" t="str">
        <f aca="false">IF(Y787='Input - Bookings'!Q1383,"OK","Check")</f>
        <v>OK</v>
      </c>
      <c r="AA787" s="4"/>
      <c r="AB787" s="50"/>
      <c r="AC787" s="50"/>
      <c r="AD787" s="4"/>
      <c r="AE787" s="4"/>
      <c r="AF787" s="4"/>
      <c r="AG787" s="54"/>
      <c r="AH787" s="54"/>
      <c r="AI787" s="4"/>
      <c r="AJ787" s="4"/>
      <c r="AK787" s="4"/>
      <c r="AL787" s="4"/>
      <c r="AM787" s="4"/>
      <c r="AN787" s="56"/>
      <c r="AO787" s="50"/>
      <c r="AP787" s="50"/>
      <c r="AQ787" s="50"/>
      <c r="AR787" s="4"/>
      <c r="AS787" s="4"/>
    </row>
    <row r="788" customFormat="false" ht="12.75" hidden="false" customHeight="true" outlineLevel="0" collapsed="false">
      <c r="A788" s="33"/>
      <c r="B788" s="34"/>
      <c r="C788" s="34"/>
      <c r="D788" s="35"/>
      <c r="E788" s="35"/>
      <c r="F788" s="35"/>
      <c r="G788" s="35"/>
      <c r="H788" s="35"/>
      <c r="I788" s="35"/>
      <c r="J788" s="36"/>
      <c r="K788" s="6"/>
      <c r="L788" s="5"/>
      <c r="M788" s="5"/>
      <c r="N788" s="37"/>
      <c r="O788" s="38"/>
      <c r="P788" s="39" t="n">
        <f aca="false">IFERROR(IF(OR(B788&amp;C788="PAU",B788&amp;C788="AIN"),VLOOKUP(B788&amp;C788&amp;G788,#REF!,8,0),VLOOKUP(B788&amp;G788,#REF!,8,0)),0)</f>
        <v>0</v>
      </c>
      <c r="Q788" s="39" t="n">
        <f aca="false">N788-P788</f>
        <v>0</v>
      </c>
      <c r="R788" s="40" t="str">
        <f aca="false">IF(Q788&gt;=0%,"AOP",IF(Q788&gt;=-2%,"GM",IF(Q788&gt;=-6%,"MD","VP")))</f>
        <v>AOP</v>
      </c>
      <c r="S788" s="41" t="n">
        <f aca="false">K788*M788*(N788-P788)</f>
        <v>0</v>
      </c>
      <c r="T788" s="42" t="e">
        <f aca="false">IF(I788="USD",S788,S788/#REF!)</f>
        <v>#VALUE!</v>
      </c>
      <c r="U788" s="5" t="e">
        <f aca="false">IF(I788="USD",M788,M788/#REF!)</f>
        <v>#VALUE!</v>
      </c>
      <c r="V788" s="4"/>
      <c r="W788" s="4"/>
      <c r="X788" s="4"/>
      <c r="Y788" s="4" t="str">
        <f aca="false">B788&amp;C788&amp;F788&amp;H788</f>
        <v/>
      </c>
      <c r="Z788" s="4" t="str">
        <f aca="false">IF(Y788='Input - Bookings'!Q1384,"OK","Check")</f>
        <v>OK</v>
      </c>
      <c r="AA788" s="4"/>
      <c r="AB788" s="50"/>
      <c r="AC788" s="50"/>
      <c r="AD788" s="4"/>
      <c r="AE788" s="4"/>
      <c r="AF788" s="4"/>
      <c r="AG788" s="54"/>
      <c r="AH788" s="54"/>
      <c r="AI788" s="4"/>
      <c r="AJ788" s="4"/>
      <c r="AK788" s="4"/>
      <c r="AL788" s="4"/>
      <c r="AM788" s="4"/>
      <c r="AN788" s="56"/>
      <c r="AO788" s="50"/>
      <c r="AP788" s="50"/>
      <c r="AQ788" s="50"/>
      <c r="AR788" s="4"/>
      <c r="AS788" s="4"/>
    </row>
    <row r="789" customFormat="false" ht="12.75" hidden="false" customHeight="true" outlineLevel="0" collapsed="false">
      <c r="A789" s="33"/>
      <c r="B789" s="34"/>
      <c r="C789" s="34"/>
      <c r="D789" s="35"/>
      <c r="E789" s="35"/>
      <c r="F789" s="35"/>
      <c r="G789" s="35"/>
      <c r="H789" s="35"/>
      <c r="I789" s="35"/>
      <c r="J789" s="36"/>
      <c r="K789" s="6"/>
      <c r="L789" s="5"/>
      <c r="M789" s="5"/>
      <c r="N789" s="37"/>
      <c r="O789" s="38"/>
      <c r="P789" s="39" t="n">
        <f aca="false">IFERROR(IF(OR(B789&amp;C789="PAU",B789&amp;C789="AIN"),VLOOKUP(B789&amp;C789&amp;G789,#REF!,8,0),VLOOKUP(B789&amp;G789,#REF!,8,0)),0)</f>
        <v>0</v>
      </c>
      <c r="Q789" s="39" t="n">
        <f aca="false">N789-P789</f>
        <v>0</v>
      </c>
      <c r="R789" s="40" t="str">
        <f aca="false">IF(Q789&gt;=0%,"AOP",IF(Q789&gt;=-2%,"GM",IF(Q789&gt;=-6%,"MD","VP")))</f>
        <v>AOP</v>
      </c>
      <c r="S789" s="41" t="n">
        <f aca="false">K789*M789*(N789-P789)</f>
        <v>0</v>
      </c>
      <c r="T789" s="42" t="e">
        <f aca="false">IF(I789="USD",S789,S789/#REF!)</f>
        <v>#VALUE!</v>
      </c>
      <c r="U789" s="5" t="e">
        <f aca="false">IF(I789="USD",M789,M789/#REF!)</f>
        <v>#VALUE!</v>
      </c>
      <c r="V789" s="4"/>
      <c r="W789" s="4"/>
      <c r="X789" s="4"/>
      <c r="Y789" s="4" t="str">
        <f aca="false">B789&amp;C789&amp;F789&amp;H789</f>
        <v/>
      </c>
      <c r="Z789" s="4" t="str">
        <f aca="false">IF(Y789='Input - Bookings'!Q1385,"OK","Check")</f>
        <v>OK</v>
      </c>
      <c r="AA789" s="4"/>
      <c r="AB789" s="50"/>
      <c r="AC789" s="50"/>
      <c r="AD789" s="4"/>
      <c r="AE789" s="4"/>
      <c r="AF789" s="4"/>
      <c r="AG789" s="54"/>
      <c r="AH789" s="54"/>
      <c r="AI789" s="4"/>
      <c r="AJ789" s="4"/>
      <c r="AK789" s="4"/>
      <c r="AL789" s="4"/>
      <c r="AM789" s="4"/>
      <c r="AN789" s="56"/>
      <c r="AO789" s="50"/>
      <c r="AP789" s="50"/>
      <c r="AQ789" s="50"/>
      <c r="AR789" s="4"/>
      <c r="AS789" s="4"/>
    </row>
    <row r="790" customFormat="false" ht="12.75" hidden="false" customHeight="true" outlineLevel="0" collapsed="false">
      <c r="A790" s="33"/>
      <c r="B790" s="34"/>
      <c r="C790" s="34"/>
      <c r="D790" s="35"/>
      <c r="E790" s="35"/>
      <c r="F790" s="35"/>
      <c r="G790" s="35"/>
      <c r="H790" s="35"/>
      <c r="I790" s="35"/>
      <c r="J790" s="36"/>
      <c r="K790" s="6"/>
      <c r="L790" s="5"/>
      <c r="M790" s="5"/>
      <c r="N790" s="37"/>
      <c r="O790" s="38"/>
      <c r="P790" s="39" t="n">
        <f aca="false">IFERROR(IF(OR(B790&amp;C790="PAU",B790&amp;C790="AIN"),VLOOKUP(B790&amp;C790&amp;G790,#REF!,8,0),VLOOKUP(B790&amp;G790,#REF!,8,0)),0)</f>
        <v>0</v>
      </c>
      <c r="Q790" s="39" t="n">
        <f aca="false">N790-P790</f>
        <v>0</v>
      </c>
      <c r="R790" s="40" t="str">
        <f aca="false">IF(Q790&gt;=0%,"AOP",IF(Q790&gt;=-2%,"GM",IF(Q790&gt;=-6%,"MD","VP")))</f>
        <v>AOP</v>
      </c>
      <c r="S790" s="41" t="n">
        <f aca="false">K790*M790*(N790-P790)</f>
        <v>0</v>
      </c>
      <c r="T790" s="42" t="e">
        <f aca="false">IF(I790="USD",S790,S790/#REF!)</f>
        <v>#VALUE!</v>
      </c>
      <c r="U790" s="5" t="e">
        <f aca="false">IF(I790="USD",M790,M790/#REF!)</f>
        <v>#VALUE!</v>
      </c>
      <c r="V790" s="4"/>
      <c r="W790" s="4"/>
      <c r="X790" s="4"/>
      <c r="Y790" s="4" t="str">
        <f aca="false">B790&amp;C790&amp;F790&amp;H790</f>
        <v/>
      </c>
      <c r="Z790" s="4" t="str">
        <f aca="false">IF(Y790='Input - Bookings'!Q1386,"OK","Check")</f>
        <v>OK</v>
      </c>
      <c r="AA790" s="4"/>
      <c r="AB790" s="50"/>
      <c r="AC790" s="50"/>
      <c r="AD790" s="4"/>
      <c r="AE790" s="4"/>
      <c r="AF790" s="4"/>
      <c r="AG790" s="54"/>
      <c r="AH790" s="54"/>
      <c r="AI790" s="4"/>
      <c r="AJ790" s="4"/>
      <c r="AK790" s="4"/>
      <c r="AL790" s="4"/>
      <c r="AM790" s="4"/>
      <c r="AN790" s="56"/>
      <c r="AO790" s="50"/>
      <c r="AP790" s="50"/>
      <c r="AQ790" s="50"/>
      <c r="AR790" s="4"/>
      <c r="AS790" s="4"/>
    </row>
    <row r="791" customFormat="false" ht="12.75" hidden="false" customHeight="true" outlineLevel="0" collapsed="false">
      <c r="A791" s="33"/>
      <c r="B791" s="34"/>
      <c r="C791" s="34"/>
      <c r="D791" s="35"/>
      <c r="E791" s="35"/>
      <c r="F791" s="35"/>
      <c r="G791" s="35"/>
      <c r="H791" s="35"/>
      <c r="I791" s="35"/>
      <c r="J791" s="36"/>
      <c r="K791" s="6"/>
      <c r="L791" s="5"/>
      <c r="M791" s="5"/>
      <c r="N791" s="37"/>
      <c r="O791" s="38"/>
      <c r="P791" s="39" t="n">
        <f aca="false">IFERROR(IF(OR(B791&amp;C791="PAU",B791&amp;C791="AIN"),VLOOKUP(B791&amp;C791&amp;G791,#REF!,8,0),VLOOKUP(B791&amp;G791,#REF!,8,0)),0)</f>
        <v>0</v>
      </c>
      <c r="Q791" s="39" t="n">
        <f aca="false">N791-P791</f>
        <v>0</v>
      </c>
      <c r="R791" s="40" t="str">
        <f aca="false">IF(Q791&gt;=0%,"AOP",IF(Q791&gt;=-2%,"GM",IF(Q791&gt;=-6%,"MD","VP")))</f>
        <v>AOP</v>
      </c>
      <c r="S791" s="41" t="n">
        <f aca="false">K791*M791*(N791-P791)</f>
        <v>0</v>
      </c>
      <c r="T791" s="42" t="e">
        <f aca="false">IF(I791="USD",S791,S791/#REF!)</f>
        <v>#VALUE!</v>
      </c>
      <c r="U791" s="5" t="e">
        <f aca="false">IF(I791="USD",M791,M791/#REF!)</f>
        <v>#VALUE!</v>
      </c>
      <c r="V791" s="4"/>
      <c r="W791" s="4"/>
      <c r="X791" s="4"/>
      <c r="Y791" s="4" t="str">
        <f aca="false">B791&amp;C791&amp;F791&amp;H791</f>
        <v/>
      </c>
      <c r="Z791" s="4" t="str">
        <f aca="false">IF(Y791='Input - Bookings'!Q1387,"OK","Check")</f>
        <v>OK</v>
      </c>
      <c r="AA791" s="4"/>
      <c r="AB791" s="50"/>
      <c r="AC791" s="50"/>
      <c r="AD791" s="4"/>
      <c r="AE791" s="4"/>
      <c r="AF791" s="4"/>
      <c r="AG791" s="54"/>
      <c r="AH791" s="54"/>
      <c r="AI791" s="4"/>
      <c r="AJ791" s="4"/>
      <c r="AK791" s="4"/>
      <c r="AL791" s="4"/>
      <c r="AM791" s="4"/>
      <c r="AN791" s="56"/>
      <c r="AO791" s="50"/>
      <c r="AP791" s="50"/>
      <c r="AQ791" s="50"/>
      <c r="AR791" s="4"/>
      <c r="AS791" s="4"/>
    </row>
    <row r="792" customFormat="false" ht="12.75" hidden="false" customHeight="true" outlineLevel="0" collapsed="false">
      <c r="A792" s="33"/>
      <c r="B792" s="34"/>
      <c r="C792" s="34"/>
      <c r="D792" s="35"/>
      <c r="E792" s="35"/>
      <c r="F792" s="35"/>
      <c r="G792" s="35"/>
      <c r="H792" s="35"/>
      <c r="I792" s="35"/>
      <c r="J792" s="36"/>
      <c r="K792" s="6"/>
      <c r="L792" s="5"/>
      <c r="M792" s="5"/>
      <c r="N792" s="37"/>
      <c r="O792" s="38"/>
      <c r="P792" s="39" t="n">
        <f aca="false">IFERROR(IF(OR(B792&amp;C792="PAU",B792&amp;C792="AIN"),VLOOKUP(B792&amp;C792&amp;G792,#REF!,8,0),VLOOKUP(B792&amp;G792,#REF!,8,0)),0)</f>
        <v>0</v>
      </c>
      <c r="Q792" s="39" t="n">
        <f aca="false">N792-P792</f>
        <v>0</v>
      </c>
      <c r="R792" s="40" t="str">
        <f aca="false">IF(Q792&gt;=0%,"AOP",IF(Q792&gt;=-2%,"GM",IF(Q792&gt;=-6%,"MD","VP")))</f>
        <v>AOP</v>
      </c>
      <c r="S792" s="41" t="n">
        <f aca="false">K792*M792*(N792-P792)</f>
        <v>0</v>
      </c>
      <c r="T792" s="42" t="e">
        <f aca="false">IF(I792="USD",S792,S792/#REF!)</f>
        <v>#VALUE!</v>
      </c>
      <c r="U792" s="5" t="e">
        <f aca="false">IF(I792="USD",M792,M792/#REF!)</f>
        <v>#VALUE!</v>
      </c>
      <c r="V792" s="4"/>
      <c r="W792" s="4"/>
      <c r="X792" s="4"/>
      <c r="Y792" s="4" t="str">
        <f aca="false">B792&amp;C792&amp;F792&amp;H792</f>
        <v/>
      </c>
      <c r="Z792" s="4" t="str">
        <f aca="false">IF(Y792='Input - Bookings'!Q1388,"OK","Check")</f>
        <v>OK</v>
      </c>
      <c r="AA792" s="4"/>
      <c r="AB792" s="50"/>
      <c r="AC792" s="50"/>
      <c r="AD792" s="4"/>
      <c r="AE792" s="4"/>
      <c r="AF792" s="4"/>
      <c r="AG792" s="54"/>
      <c r="AH792" s="54"/>
      <c r="AI792" s="4"/>
      <c r="AJ792" s="4"/>
      <c r="AK792" s="4"/>
      <c r="AL792" s="4"/>
      <c r="AM792" s="4"/>
      <c r="AN792" s="56"/>
      <c r="AO792" s="50"/>
      <c r="AP792" s="50"/>
      <c r="AQ792" s="50"/>
      <c r="AR792" s="4"/>
      <c r="AS792" s="4"/>
    </row>
    <row r="793" customFormat="false" ht="12.75" hidden="false" customHeight="true" outlineLevel="0" collapsed="false">
      <c r="A793" s="33"/>
      <c r="B793" s="34"/>
      <c r="C793" s="34"/>
      <c r="D793" s="35"/>
      <c r="E793" s="35"/>
      <c r="F793" s="35"/>
      <c r="G793" s="35"/>
      <c r="H793" s="35"/>
      <c r="I793" s="35"/>
      <c r="J793" s="36"/>
      <c r="K793" s="6"/>
      <c r="L793" s="5"/>
      <c r="M793" s="5"/>
      <c r="N793" s="37"/>
      <c r="O793" s="38"/>
      <c r="P793" s="39" t="n">
        <f aca="false">IFERROR(IF(OR(B793&amp;C793="PAU",B793&amp;C793="AIN"),VLOOKUP(B793&amp;C793&amp;G793,#REF!,8,0),VLOOKUP(B793&amp;G793,#REF!,8,0)),0)</f>
        <v>0</v>
      </c>
      <c r="Q793" s="39" t="n">
        <f aca="false">N793-P793</f>
        <v>0</v>
      </c>
      <c r="R793" s="40" t="str">
        <f aca="false">IF(Q793&gt;=0%,"AOP",IF(Q793&gt;=-2%,"GM",IF(Q793&gt;=-6%,"MD","VP")))</f>
        <v>AOP</v>
      </c>
      <c r="S793" s="41" t="n">
        <f aca="false">K793*M793*(N793-P793)</f>
        <v>0</v>
      </c>
      <c r="T793" s="42" t="e">
        <f aca="false">IF(I793="USD",S793,S793/#REF!)</f>
        <v>#VALUE!</v>
      </c>
      <c r="U793" s="5" t="e">
        <f aca="false">IF(I793="USD",M793,M793/#REF!)</f>
        <v>#VALUE!</v>
      </c>
      <c r="V793" s="4"/>
      <c r="W793" s="4"/>
      <c r="X793" s="4"/>
      <c r="Y793" s="4" t="str">
        <f aca="false">B793&amp;C793&amp;F793&amp;H793</f>
        <v/>
      </c>
      <c r="Z793" s="4" t="str">
        <f aca="false">IF(Y793='Input - Bookings'!Q1389,"OK","Check")</f>
        <v>OK</v>
      </c>
      <c r="AA793" s="4"/>
      <c r="AB793" s="50"/>
      <c r="AC793" s="50"/>
      <c r="AD793" s="4"/>
      <c r="AE793" s="4"/>
      <c r="AF793" s="4"/>
      <c r="AG793" s="54"/>
      <c r="AH793" s="54"/>
      <c r="AI793" s="4"/>
      <c r="AJ793" s="4"/>
      <c r="AK793" s="4"/>
      <c r="AL793" s="4"/>
      <c r="AM793" s="4"/>
      <c r="AN793" s="56"/>
      <c r="AO793" s="50"/>
      <c r="AP793" s="50"/>
      <c r="AQ793" s="50"/>
      <c r="AR793" s="4"/>
      <c r="AS793" s="4"/>
    </row>
    <row r="794" customFormat="false" ht="12.75" hidden="false" customHeight="true" outlineLevel="0" collapsed="false">
      <c r="A794" s="33"/>
      <c r="B794" s="34"/>
      <c r="C794" s="34"/>
      <c r="D794" s="35"/>
      <c r="E794" s="35"/>
      <c r="F794" s="35"/>
      <c r="G794" s="35"/>
      <c r="H794" s="35"/>
      <c r="I794" s="35"/>
      <c r="J794" s="36"/>
      <c r="K794" s="6"/>
      <c r="L794" s="5"/>
      <c r="M794" s="5"/>
      <c r="N794" s="37"/>
      <c r="O794" s="38"/>
      <c r="P794" s="39" t="n">
        <f aca="false">IFERROR(IF(OR(B794&amp;C794="PAU",B794&amp;C794="AIN"),VLOOKUP(B794&amp;C794&amp;G794,#REF!,8,0),VLOOKUP(B794&amp;G794,#REF!,8,0)),0)</f>
        <v>0</v>
      </c>
      <c r="Q794" s="39" t="n">
        <f aca="false">N794-P794</f>
        <v>0</v>
      </c>
      <c r="R794" s="40" t="str">
        <f aca="false">IF(Q794&gt;=0%,"AOP",IF(Q794&gt;=-2%,"GM",IF(Q794&gt;=-6%,"MD","VP")))</f>
        <v>AOP</v>
      </c>
      <c r="S794" s="41" t="n">
        <f aca="false">K794*M794*(N794-P794)</f>
        <v>0</v>
      </c>
      <c r="T794" s="42" t="e">
        <f aca="false">IF(I794="USD",S794,S794/#REF!)</f>
        <v>#VALUE!</v>
      </c>
      <c r="U794" s="5" t="e">
        <f aca="false">IF(I794="USD",M794,M794/#REF!)</f>
        <v>#VALUE!</v>
      </c>
      <c r="V794" s="4"/>
      <c r="W794" s="4"/>
      <c r="X794" s="4"/>
      <c r="Y794" s="4" t="str">
        <f aca="false">B794&amp;C794&amp;F794&amp;H794</f>
        <v/>
      </c>
      <c r="Z794" s="4" t="str">
        <f aca="false">IF(Y794='Input - Bookings'!Q1390,"OK","Check")</f>
        <v>OK</v>
      </c>
      <c r="AA794" s="4"/>
      <c r="AB794" s="50"/>
      <c r="AC794" s="50"/>
      <c r="AD794" s="4"/>
      <c r="AE794" s="4"/>
      <c r="AF794" s="4"/>
      <c r="AG794" s="54"/>
      <c r="AH794" s="54"/>
      <c r="AI794" s="4"/>
      <c r="AJ794" s="4"/>
      <c r="AK794" s="4"/>
      <c r="AL794" s="4"/>
      <c r="AM794" s="4"/>
      <c r="AN794" s="56"/>
      <c r="AO794" s="50"/>
      <c r="AP794" s="50"/>
      <c r="AQ794" s="50"/>
      <c r="AR794" s="4"/>
      <c r="AS794" s="4"/>
    </row>
    <row r="795" customFormat="false" ht="12.75" hidden="false" customHeight="true" outlineLevel="0" collapsed="false">
      <c r="A795" s="33"/>
      <c r="B795" s="34"/>
      <c r="C795" s="34"/>
      <c r="D795" s="35"/>
      <c r="E795" s="35"/>
      <c r="F795" s="35"/>
      <c r="G795" s="35"/>
      <c r="H795" s="35"/>
      <c r="I795" s="35"/>
      <c r="J795" s="36"/>
      <c r="K795" s="6"/>
      <c r="L795" s="5"/>
      <c r="M795" s="5"/>
      <c r="N795" s="37"/>
      <c r="O795" s="38"/>
      <c r="P795" s="39" t="n">
        <f aca="false">IFERROR(IF(OR(B795&amp;C795="PAU",B795&amp;C795="AIN"),VLOOKUP(B795&amp;C795&amp;G795,#REF!,8,0),VLOOKUP(B795&amp;G795,#REF!,8,0)),0)</f>
        <v>0</v>
      </c>
      <c r="Q795" s="39" t="n">
        <f aca="false">N795-P795</f>
        <v>0</v>
      </c>
      <c r="R795" s="40" t="str">
        <f aca="false">IF(Q795&gt;=0%,"AOP",IF(Q795&gt;=-2%,"GM",IF(Q795&gt;=-6%,"MD","VP")))</f>
        <v>AOP</v>
      </c>
      <c r="S795" s="41" t="n">
        <f aca="false">K795*M795*(N795-P795)</f>
        <v>0</v>
      </c>
      <c r="T795" s="42" t="e">
        <f aca="false">IF(I795="USD",S795,S795/#REF!)</f>
        <v>#VALUE!</v>
      </c>
      <c r="U795" s="5" t="e">
        <f aca="false">IF(I795="USD",M795,M795/#REF!)</f>
        <v>#VALUE!</v>
      </c>
      <c r="V795" s="4"/>
      <c r="W795" s="4"/>
      <c r="X795" s="4"/>
      <c r="Y795" s="4" t="str">
        <f aca="false">B795&amp;C795&amp;F795&amp;H795</f>
        <v/>
      </c>
      <c r="Z795" s="4" t="str">
        <f aca="false">IF(Y795='Input - Bookings'!Q1391,"OK","Check")</f>
        <v>OK</v>
      </c>
      <c r="AA795" s="4"/>
      <c r="AB795" s="50"/>
      <c r="AC795" s="50"/>
      <c r="AD795" s="4"/>
      <c r="AE795" s="4"/>
      <c r="AF795" s="4"/>
      <c r="AG795" s="54"/>
      <c r="AH795" s="54"/>
      <c r="AI795" s="4"/>
      <c r="AJ795" s="4"/>
      <c r="AK795" s="4"/>
      <c r="AL795" s="4"/>
      <c r="AM795" s="4"/>
      <c r="AN795" s="56"/>
      <c r="AO795" s="50"/>
      <c r="AP795" s="50"/>
      <c r="AQ795" s="50"/>
      <c r="AR795" s="4"/>
      <c r="AS795" s="4"/>
    </row>
    <row r="796" customFormat="false" ht="12.75" hidden="false" customHeight="true" outlineLevel="0" collapsed="false">
      <c r="A796" s="33"/>
      <c r="B796" s="34"/>
      <c r="C796" s="34"/>
      <c r="D796" s="35"/>
      <c r="E796" s="35"/>
      <c r="F796" s="35"/>
      <c r="G796" s="35"/>
      <c r="H796" s="35"/>
      <c r="I796" s="35"/>
      <c r="J796" s="36"/>
      <c r="K796" s="6"/>
      <c r="L796" s="5"/>
      <c r="M796" s="5"/>
      <c r="N796" s="37"/>
      <c r="O796" s="38"/>
      <c r="P796" s="39" t="n">
        <f aca="false">IFERROR(IF(OR(B796&amp;C796="PAU",B796&amp;C796="AIN"),VLOOKUP(B796&amp;C796&amp;G796,#REF!,8,0),VLOOKUP(B796&amp;G796,#REF!,8,0)),0)</f>
        <v>0</v>
      </c>
      <c r="Q796" s="39" t="n">
        <f aca="false">N796-P796</f>
        <v>0</v>
      </c>
      <c r="R796" s="40" t="str">
        <f aca="false">IF(Q796&gt;=0%,"AOP",IF(Q796&gt;=-2%,"GM",IF(Q796&gt;=-6%,"MD","VP")))</f>
        <v>AOP</v>
      </c>
      <c r="S796" s="41" t="n">
        <f aca="false">K796*M796*(N796-P796)</f>
        <v>0</v>
      </c>
      <c r="T796" s="42" t="e">
        <f aca="false">IF(I796="USD",S796,S796/#REF!)</f>
        <v>#VALUE!</v>
      </c>
      <c r="U796" s="5" t="e">
        <f aca="false">IF(I796="USD",M796,M796/#REF!)</f>
        <v>#VALUE!</v>
      </c>
      <c r="V796" s="4"/>
      <c r="W796" s="4"/>
      <c r="X796" s="4"/>
      <c r="Y796" s="4" t="str">
        <f aca="false">B796&amp;C796&amp;F796&amp;H796</f>
        <v/>
      </c>
      <c r="Z796" s="4" t="str">
        <f aca="false">IF(Y796='Input - Bookings'!Q1392,"OK","Check")</f>
        <v>OK</v>
      </c>
      <c r="AA796" s="4"/>
      <c r="AB796" s="50"/>
      <c r="AC796" s="50"/>
      <c r="AD796" s="4"/>
      <c r="AE796" s="4"/>
      <c r="AF796" s="4"/>
      <c r="AG796" s="54"/>
      <c r="AH796" s="54"/>
      <c r="AI796" s="4"/>
      <c r="AJ796" s="4"/>
      <c r="AK796" s="4"/>
      <c r="AL796" s="4"/>
      <c r="AM796" s="4"/>
      <c r="AN796" s="56"/>
      <c r="AO796" s="50"/>
      <c r="AP796" s="50"/>
      <c r="AQ796" s="50"/>
      <c r="AR796" s="4"/>
      <c r="AS796" s="4"/>
    </row>
    <row r="797" customFormat="false" ht="12.75" hidden="false" customHeight="true" outlineLevel="0" collapsed="false">
      <c r="A797" s="33"/>
      <c r="B797" s="34"/>
      <c r="C797" s="34"/>
      <c r="D797" s="35"/>
      <c r="E797" s="35"/>
      <c r="F797" s="35"/>
      <c r="G797" s="35"/>
      <c r="H797" s="35"/>
      <c r="I797" s="35"/>
      <c r="J797" s="36"/>
      <c r="K797" s="6"/>
      <c r="L797" s="5"/>
      <c r="M797" s="5"/>
      <c r="N797" s="37"/>
      <c r="O797" s="38"/>
      <c r="P797" s="39" t="n">
        <f aca="false">IFERROR(IF(OR(B797&amp;C797="PAU",B797&amp;C797="AIN"),VLOOKUP(B797&amp;C797&amp;G797,#REF!,8,0),VLOOKUP(B797&amp;G797,#REF!,8,0)),0)</f>
        <v>0</v>
      </c>
      <c r="Q797" s="39" t="n">
        <f aca="false">N797-P797</f>
        <v>0</v>
      </c>
      <c r="R797" s="40" t="str">
        <f aca="false">IF(Q797&gt;=0%,"AOP",IF(Q797&gt;=-2%,"GM",IF(Q797&gt;=-6%,"MD","VP")))</f>
        <v>AOP</v>
      </c>
      <c r="S797" s="41" t="n">
        <f aca="false">K797*M797*(N797-P797)</f>
        <v>0</v>
      </c>
      <c r="T797" s="42" t="e">
        <f aca="false">IF(I797="USD",S797,S797/#REF!)</f>
        <v>#VALUE!</v>
      </c>
      <c r="U797" s="5" t="e">
        <f aca="false">IF(I797="USD",M797,M797/#REF!)</f>
        <v>#VALUE!</v>
      </c>
      <c r="V797" s="4"/>
      <c r="W797" s="4"/>
      <c r="X797" s="4"/>
      <c r="Y797" s="4" t="str">
        <f aca="false">B797&amp;C797&amp;F797&amp;H797</f>
        <v/>
      </c>
      <c r="Z797" s="4" t="str">
        <f aca="false">IF(Y797='Input - Bookings'!Q1393,"OK","Check")</f>
        <v>OK</v>
      </c>
      <c r="AA797" s="4"/>
      <c r="AB797" s="50"/>
      <c r="AC797" s="50"/>
      <c r="AD797" s="4"/>
      <c r="AE797" s="4"/>
      <c r="AF797" s="4"/>
      <c r="AG797" s="54"/>
      <c r="AH797" s="54"/>
      <c r="AI797" s="4"/>
      <c r="AJ797" s="4"/>
      <c r="AK797" s="4"/>
      <c r="AL797" s="4"/>
      <c r="AM797" s="4"/>
      <c r="AN797" s="56"/>
      <c r="AO797" s="50"/>
      <c r="AP797" s="50"/>
      <c r="AQ797" s="50"/>
      <c r="AR797" s="4"/>
      <c r="AS797" s="4"/>
    </row>
    <row r="798" customFormat="false" ht="12.75" hidden="false" customHeight="true" outlineLevel="0" collapsed="false">
      <c r="A798" s="33"/>
      <c r="B798" s="34"/>
      <c r="C798" s="34"/>
      <c r="D798" s="35"/>
      <c r="E798" s="35"/>
      <c r="F798" s="35"/>
      <c r="G798" s="35"/>
      <c r="H798" s="35"/>
      <c r="I798" s="35"/>
      <c r="J798" s="36"/>
      <c r="K798" s="6"/>
      <c r="L798" s="5"/>
      <c r="M798" s="5"/>
      <c r="N798" s="37"/>
      <c r="O798" s="38"/>
      <c r="P798" s="39" t="n">
        <f aca="false">IFERROR(IF(OR(B798&amp;C798="PAU",B798&amp;C798="AIN"),VLOOKUP(B798&amp;C798&amp;G798,#REF!,8,0),VLOOKUP(B798&amp;G798,#REF!,8,0)),0)</f>
        <v>0</v>
      </c>
      <c r="Q798" s="39" t="n">
        <f aca="false">N798-P798</f>
        <v>0</v>
      </c>
      <c r="R798" s="40" t="str">
        <f aca="false">IF(Q798&gt;=0%,"AOP",IF(Q798&gt;=-2%,"GM",IF(Q798&gt;=-6%,"MD","VP")))</f>
        <v>AOP</v>
      </c>
      <c r="S798" s="41" t="n">
        <f aca="false">K798*M798*(N798-P798)</f>
        <v>0</v>
      </c>
      <c r="T798" s="42" t="e">
        <f aca="false">IF(I798="USD",S798,S798/#REF!)</f>
        <v>#VALUE!</v>
      </c>
      <c r="U798" s="5" t="e">
        <f aca="false">IF(I798="USD",M798,M798/#REF!)</f>
        <v>#VALUE!</v>
      </c>
      <c r="V798" s="4"/>
      <c r="W798" s="4"/>
      <c r="X798" s="4"/>
      <c r="Y798" s="4" t="str">
        <f aca="false">B798&amp;C798&amp;F798&amp;H798</f>
        <v/>
      </c>
      <c r="Z798" s="4" t="str">
        <f aca="false">IF(Y798='Input - Bookings'!Q1394,"OK","Check")</f>
        <v>OK</v>
      </c>
      <c r="AA798" s="4"/>
      <c r="AB798" s="50"/>
      <c r="AC798" s="50"/>
      <c r="AD798" s="4"/>
      <c r="AE798" s="4"/>
      <c r="AF798" s="4"/>
      <c r="AG798" s="54"/>
      <c r="AH798" s="54"/>
      <c r="AI798" s="4"/>
      <c r="AJ798" s="4"/>
      <c r="AK798" s="4"/>
      <c r="AL798" s="4"/>
      <c r="AM798" s="4"/>
      <c r="AN798" s="56"/>
      <c r="AO798" s="50"/>
      <c r="AP798" s="50"/>
      <c r="AQ798" s="50"/>
      <c r="AR798" s="4"/>
      <c r="AS798" s="4"/>
    </row>
    <row r="799" customFormat="false" ht="12.75" hidden="false" customHeight="true" outlineLevel="0" collapsed="false">
      <c r="A799" s="33"/>
      <c r="B799" s="34"/>
      <c r="C799" s="34"/>
      <c r="D799" s="35"/>
      <c r="E799" s="35"/>
      <c r="F799" s="35"/>
      <c r="G799" s="35"/>
      <c r="H799" s="35"/>
      <c r="I799" s="35"/>
      <c r="J799" s="36"/>
      <c r="K799" s="6"/>
      <c r="L799" s="5"/>
      <c r="M799" s="5"/>
      <c r="N799" s="37"/>
      <c r="O799" s="38"/>
      <c r="P799" s="39" t="n">
        <f aca="false">IFERROR(IF(OR(B799&amp;C799="PAU",B799&amp;C799="AIN"),VLOOKUP(B799&amp;C799&amp;G799,#REF!,8,0),VLOOKUP(B799&amp;G799,#REF!,8,0)),0)</f>
        <v>0</v>
      </c>
      <c r="Q799" s="39" t="n">
        <f aca="false">N799-P799</f>
        <v>0</v>
      </c>
      <c r="R799" s="40" t="str">
        <f aca="false">IF(Q799&gt;=0%,"AOP",IF(Q799&gt;=-2%,"GM",IF(Q799&gt;=-6%,"MD","VP")))</f>
        <v>AOP</v>
      </c>
      <c r="S799" s="41" t="n">
        <f aca="false">K799*M799*(N799-P799)</f>
        <v>0</v>
      </c>
      <c r="T799" s="42" t="e">
        <f aca="false">IF(I799="USD",S799,S799/#REF!)</f>
        <v>#VALUE!</v>
      </c>
      <c r="U799" s="5" t="e">
        <f aca="false">IF(I799="USD",M799,M799/#REF!)</f>
        <v>#VALUE!</v>
      </c>
      <c r="V799" s="4"/>
      <c r="W799" s="4"/>
      <c r="X799" s="4"/>
      <c r="Y799" s="4" t="str">
        <f aca="false">B799&amp;C799&amp;F799&amp;H799</f>
        <v/>
      </c>
      <c r="Z799" s="4" t="str">
        <f aca="false">IF(Y799='Input - Bookings'!Q1395,"OK","Check")</f>
        <v>OK</v>
      </c>
      <c r="AA799" s="4"/>
      <c r="AB799" s="50"/>
      <c r="AC799" s="50"/>
      <c r="AD799" s="4"/>
      <c r="AE799" s="4"/>
      <c r="AF799" s="4"/>
      <c r="AG799" s="54"/>
      <c r="AH799" s="54"/>
      <c r="AI799" s="4"/>
      <c r="AJ799" s="4"/>
      <c r="AK799" s="4"/>
      <c r="AL799" s="4"/>
      <c r="AM799" s="4"/>
      <c r="AN799" s="56"/>
      <c r="AO799" s="50"/>
      <c r="AP799" s="50"/>
      <c r="AQ799" s="50"/>
      <c r="AR799" s="4"/>
      <c r="AS799" s="4"/>
    </row>
    <row r="800" customFormat="false" ht="12.75" hidden="false" customHeight="true" outlineLevel="0" collapsed="false">
      <c r="A800" s="33"/>
      <c r="B800" s="34"/>
      <c r="C800" s="34"/>
      <c r="D800" s="35"/>
      <c r="E800" s="35"/>
      <c r="F800" s="35"/>
      <c r="G800" s="35"/>
      <c r="H800" s="35"/>
      <c r="I800" s="35"/>
      <c r="J800" s="36"/>
      <c r="K800" s="6"/>
      <c r="L800" s="5"/>
      <c r="M800" s="5"/>
      <c r="N800" s="37"/>
      <c r="O800" s="38"/>
      <c r="P800" s="39" t="n">
        <f aca="false">IFERROR(IF(OR(B800&amp;C800="PAU",B800&amp;C800="AIN"),VLOOKUP(B800&amp;C800&amp;G800,#REF!,8,0),VLOOKUP(B800&amp;G800,#REF!,8,0)),0)</f>
        <v>0</v>
      </c>
      <c r="Q800" s="39" t="n">
        <f aca="false">N800-P800</f>
        <v>0</v>
      </c>
      <c r="R800" s="40" t="str">
        <f aca="false">IF(Q800&gt;=0%,"AOP",IF(Q800&gt;=-2%,"GM",IF(Q800&gt;=-6%,"MD","VP")))</f>
        <v>AOP</v>
      </c>
      <c r="S800" s="41" t="n">
        <f aca="false">K800*M800*(N800-P800)</f>
        <v>0</v>
      </c>
      <c r="T800" s="42" t="e">
        <f aca="false">IF(I800="USD",S800,S800/#REF!)</f>
        <v>#VALUE!</v>
      </c>
      <c r="U800" s="5" t="e">
        <f aca="false">IF(I800="USD",M800,M800/#REF!)</f>
        <v>#VALUE!</v>
      </c>
      <c r="V800" s="4"/>
      <c r="W800" s="4"/>
      <c r="X800" s="4"/>
      <c r="Y800" s="4" t="str">
        <f aca="false">B800&amp;C800&amp;F800&amp;H800</f>
        <v/>
      </c>
      <c r="Z800" s="4" t="str">
        <f aca="false">IF(Y800='Input - Bookings'!Q1396,"OK","Check")</f>
        <v>OK</v>
      </c>
      <c r="AA800" s="4"/>
      <c r="AB800" s="50"/>
      <c r="AC800" s="50"/>
      <c r="AD800" s="4"/>
      <c r="AE800" s="4"/>
      <c r="AF800" s="4"/>
      <c r="AG800" s="54"/>
      <c r="AH800" s="54"/>
      <c r="AI800" s="4"/>
      <c r="AJ800" s="4"/>
      <c r="AK800" s="4"/>
      <c r="AL800" s="4"/>
      <c r="AM800" s="4"/>
      <c r="AN800" s="56"/>
      <c r="AO800" s="50"/>
      <c r="AP800" s="50"/>
      <c r="AQ800" s="50"/>
      <c r="AR800" s="4"/>
      <c r="AS800" s="4"/>
    </row>
    <row r="801" customFormat="false" ht="12.75" hidden="false" customHeight="true" outlineLevel="0" collapsed="false">
      <c r="A801" s="33"/>
      <c r="B801" s="34"/>
      <c r="C801" s="34"/>
      <c r="D801" s="35"/>
      <c r="E801" s="35"/>
      <c r="F801" s="35"/>
      <c r="G801" s="35"/>
      <c r="H801" s="35"/>
      <c r="I801" s="35"/>
      <c r="J801" s="36"/>
      <c r="K801" s="6"/>
      <c r="L801" s="5"/>
      <c r="M801" s="5"/>
      <c r="N801" s="37"/>
      <c r="O801" s="38"/>
      <c r="P801" s="39" t="n">
        <f aca="false">IFERROR(IF(OR(B801&amp;C801="PAU",B801&amp;C801="AIN"),VLOOKUP(B801&amp;C801&amp;G801,#REF!,8,0),VLOOKUP(B801&amp;G801,#REF!,8,0)),0)</f>
        <v>0</v>
      </c>
      <c r="Q801" s="39" t="n">
        <f aca="false">N801-P801</f>
        <v>0</v>
      </c>
      <c r="R801" s="40" t="str">
        <f aca="false">IF(Q801&gt;=0%,"AOP",IF(Q801&gt;=-2%,"GM",IF(Q801&gt;=-6%,"MD","VP")))</f>
        <v>AOP</v>
      </c>
      <c r="S801" s="41" t="n">
        <f aca="false">K801*M801*(N801-P801)</f>
        <v>0</v>
      </c>
      <c r="T801" s="42" t="e">
        <f aca="false">IF(I801="USD",S801,S801/#REF!)</f>
        <v>#VALUE!</v>
      </c>
      <c r="U801" s="5" t="e">
        <f aca="false">IF(I801="USD",M801,M801/#REF!)</f>
        <v>#VALUE!</v>
      </c>
      <c r="V801" s="4"/>
      <c r="W801" s="4"/>
      <c r="X801" s="4"/>
      <c r="Y801" s="4" t="str">
        <f aca="false">B801&amp;C801&amp;F801&amp;H801</f>
        <v/>
      </c>
      <c r="Z801" s="4" t="str">
        <f aca="false">IF(Y801='Input - Bookings'!Q1397,"OK","Check")</f>
        <v>OK</v>
      </c>
      <c r="AA801" s="4"/>
      <c r="AB801" s="50"/>
      <c r="AC801" s="50"/>
      <c r="AD801" s="4"/>
      <c r="AE801" s="4"/>
      <c r="AF801" s="4"/>
      <c r="AG801" s="54"/>
      <c r="AH801" s="54"/>
      <c r="AI801" s="4"/>
      <c r="AJ801" s="4"/>
      <c r="AK801" s="4"/>
      <c r="AL801" s="4"/>
      <c r="AM801" s="4"/>
      <c r="AN801" s="56"/>
      <c r="AO801" s="50"/>
      <c r="AP801" s="50"/>
      <c r="AQ801" s="50"/>
      <c r="AR801" s="4"/>
      <c r="AS801" s="4"/>
    </row>
    <row r="802" customFormat="false" ht="12.75" hidden="false" customHeight="true" outlineLevel="0" collapsed="false">
      <c r="A802" s="33"/>
      <c r="B802" s="34"/>
      <c r="C802" s="34"/>
      <c r="D802" s="35"/>
      <c r="E802" s="35"/>
      <c r="F802" s="35"/>
      <c r="G802" s="35"/>
      <c r="H802" s="35"/>
      <c r="I802" s="35"/>
      <c r="J802" s="36"/>
      <c r="K802" s="6"/>
      <c r="L802" s="5"/>
      <c r="M802" s="5"/>
      <c r="N802" s="37"/>
      <c r="O802" s="38"/>
      <c r="P802" s="39" t="n">
        <f aca="false">IFERROR(IF(OR(B802&amp;C802="PAU",B802&amp;C802="AIN"),VLOOKUP(B802&amp;C802&amp;G802,#REF!,8,0),VLOOKUP(B802&amp;G802,#REF!,8,0)),0)</f>
        <v>0</v>
      </c>
      <c r="Q802" s="39" t="n">
        <f aca="false">N802-P802</f>
        <v>0</v>
      </c>
      <c r="R802" s="40" t="str">
        <f aca="false">IF(Q802&gt;=0%,"AOP",IF(Q802&gt;=-2%,"GM",IF(Q802&gt;=-6%,"MD","VP")))</f>
        <v>AOP</v>
      </c>
      <c r="S802" s="41" t="n">
        <f aca="false">K802*M802*(N802-P802)</f>
        <v>0</v>
      </c>
      <c r="T802" s="42" t="e">
        <f aca="false">IF(I802="USD",S802,S802/#REF!)</f>
        <v>#VALUE!</v>
      </c>
      <c r="U802" s="5" t="e">
        <f aca="false">IF(I802="USD",M802,M802/#REF!)</f>
        <v>#VALUE!</v>
      </c>
      <c r="V802" s="4"/>
      <c r="W802" s="4"/>
      <c r="X802" s="4"/>
      <c r="Y802" s="4" t="str">
        <f aca="false">B802&amp;C802&amp;F802&amp;H802</f>
        <v/>
      </c>
      <c r="Z802" s="4" t="str">
        <f aca="false">IF(Y802='Input - Bookings'!Q1398,"OK","Check")</f>
        <v>OK</v>
      </c>
      <c r="AA802" s="4"/>
      <c r="AB802" s="50"/>
      <c r="AC802" s="50"/>
      <c r="AD802" s="4"/>
      <c r="AE802" s="4"/>
      <c r="AF802" s="4"/>
      <c r="AG802" s="54"/>
      <c r="AH802" s="54"/>
      <c r="AI802" s="4"/>
      <c r="AJ802" s="4"/>
      <c r="AK802" s="4"/>
      <c r="AL802" s="4"/>
      <c r="AM802" s="4"/>
      <c r="AN802" s="56"/>
      <c r="AO802" s="50"/>
      <c r="AP802" s="50"/>
      <c r="AQ802" s="50"/>
      <c r="AR802" s="4"/>
      <c r="AS802" s="4"/>
    </row>
    <row r="803" customFormat="false" ht="12.75" hidden="false" customHeight="true" outlineLevel="0" collapsed="false">
      <c r="A803" s="33"/>
      <c r="B803" s="34"/>
      <c r="C803" s="34"/>
      <c r="D803" s="35"/>
      <c r="E803" s="35"/>
      <c r="F803" s="35"/>
      <c r="G803" s="35"/>
      <c r="H803" s="35"/>
      <c r="I803" s="35"/>
      <c r="J803" s="36"/>
      <c r="K803" s="6"/>
      <c r="L803" s="5"/>
      <c r="M803" s="5"/>
      <c r="N803" s="37"/>
      <c r="O803" s="38"/>
      <c r="P803" s="39" t="n">
        <f aca="false">IFERROR(IF(OR(B803&amp;C803="PAU",B803&amp;C803="AIN"),VLOOKUP(B803&amp;C803&amp;G803,#REF!,8,0),VLOOKUP(B803&amp;G803,#REF!,8,0)),0)</f>
        <v>0</v>
      </c>
      <c r="Q803" s="39" t="n">
        <f aca="false">N803-P803</f>
        <v>0</v>
      </c>
      <c r="R803" s="40" t="str">
        <f aca="false">IF(Q803&gt;=0%,"AOP",IF(Q803&gt;=-2%,"GM",IF(Q803&gt;=-6%,"MD","VP")))</f>
        <v>AOP</v>
      </c>
      <c r="S803" s="41" t="n">
        <f aca="false">K803*M803*(N803-P803)</f>
        <v>0</v>
      </c>
      <c r="T803" s="42" t="e">
        <f aca="false">IF(I803="USD",S803,S803/#REF!)</f>
        <v>#VALUE!</v>
      </c>
      <c r="U803" s="5" t="e">
        <f aca="false">IF(I803="USD",M803,M803/#REF!)</f>
        <v>#VALUE!</v>
      </c>
      <c r="V803" s="4"/>
      <c r="W803" s="4"/>
      <c r="X803" s="4"/>
      <c r="Y803" s="4" t="str">
        <f aca="false">B803&amp;C803&amp;F803&amp;H803</f>
        <v/>
      </c>
      <c r="Z803" s="4" t="str">
        <f aca="false">IF(Y803='Input - Bookings'!Q1399,"OK","Check")</f>
        <v>OK</v>
      </c>
      <c r="AA803" s="4"/>
      <c r="AB803" s="50"/>
      <c r="AC803" s="50"/>
      <c r="AD803" s="4"/>
      <c r="AE803" s="4"/>
      <c r="AF803" s="4"/>
      <c r="AG803" s="54"/>
      <c r="AH803" s="54"/>
      <c r="AI803" s="4"/>
      <c r="AJ803" s="4"/>
      <c r="AK803" s="4"/>
      <c r="AL803" s="4"/>
      <c r="AM803" s="4"/>
      <c r="AN803" s="56"/>
      <c r="AO803" s="50"/>
      <c r="AP803" s="50"/>
      <c r="AQ803" s="50"/>
      <c r="AR803" s="4"/>
      <c r="AS803" s="4"/>
    </row>
    <row r="804" customFormat="false" ht="12.75" hidden="false" customHeight="true" outlineLevel="0" collapsed="false">
      <c r="A804" s="33"/>
      <c r="B804" s="34"/>
      <c r="C804" s="34"/>
      <c r="D804" s="35"/>
      <c r="E804" s="35"/>
      <c r="F804" s="35"/>
      <c r="G804" s="35"/>
      <c r="H804" s="35"/>
      <c r="I804" s="35"/>
      <c r="J804" s="36"/>
      <c r="K804" s="6"/>
      <c r="L804" s="5"/>
      <c r="M804" s="5"/>
      <c r="N804" s="37"/>
      <c r="O804" s="38"/>
      <c r="P804" s="39" t="n">
        <f aca="false">IFERROR(IF(OR(B804&amp;C804="PAU",B804&amp;C804="AIN"),VLOOKUP(B804&amp;C804&amp;G804,#REF!,8,0),VLOOKUP(B804&amp;G804,#REF!,8,0)),0)</f>
        <v>0</v>
      </c>
      <c r="Q804" s="39" t="n">
        <f aca="false">N804-P804</f>
        <v>0</v>
      </c>
      <c r="R804" s="40" t="str">
        <f aca="false">IF(Q804&gt;=0%,"AOP",IF(Q804&gt;=-2%,"GM",IF(Q804&gt;=-6%,"MD","VP")))</f>
        <v>AOP</v>
      </c>
      <c r="S804" s="41" t="n">
        <f aca="false">K804*M804*(N804-P804)</f>
        <v>0</v>
      </c>
      <c r="T804" s="42" t="e">
        <f aca="false">IF(I804="USD",S804,S804/#REF!)</f>
        <v>#VALUE!</v>
      </c>
      <c r="U804" s="5" t="e">
        <f aca="false">IF(I804="USD",M804,M804/#REF!)</f>
        <v>#VALUE!</v>
      </c>
      <c r="V804" s="4"/>
      <c r="W804" s="4"/>
      <c r="X804" s="4"/>
      <c r="Y804" s="4" t="str">
        <f aca="false">B804&amp;C804&amp;F804&amp;H804</f>
        <v/>
      </c>
      <c r="Z804" s="4" t="str">
        <f aca="false">IF(Y804='Input - Bookings'!Q1400,"OK","Check")</f>
        <v>OK</v>
      </c>
      <c r="AA804" s="4"/>
      <c r="AB804" s="50"/>
      <c r="AC804" s="50"/>
      <c r="AD804" s="4"/>
      <c r="AE804" s="4"/>
      <c r="AF804" s="4"/>
      <c r="AG804" s="54"/>
      <c r="AH804" s="54"/>
      <c r="AI804" s="4"/>
      <c r="AJ804" s="4"/>
      <c r="AK804" s="4"/>
      <c r="AL804" s="4"/>
      <c r="AM804" s="4"/>
      <c r="AN804" s="56"/>
      <c r="AO804" s="50"/>
      <c r="AP804" s="50"/>
      <c r="AQ804" s="50"/>
      <c r="AR804" s="4"/>
      <c r="AS804" s="4"/>
    </row>
    <row r="805" customFormat="false" ht="12.75" hidden="false" customHeight="true" outlineLevel="0" collapsed="false">
      <c r="A805" s="33"/>
      <c r="B805" s="34"/>
      <c r="C805" s="34"/>
      <c r="D805" s="35"/>
      <c r="E805" s="35"/>
      <c r="F805" s="35"/>
      <c r="G805" s="35"/>
      <c r="H805" s="35"/>
      <c r="I805" s="35"/>
      <c r="J805" s="36"/>
      <c r="K805" s="6"/>
      <c r="L805" s="5"/>
      <c r="M805" s="5"/>
      <c r="N805" s="37"/>
      <c r="O805" s="38"/>
      <c r="P805" s="39" t="n">
        <f aca="false">IFERROR(IF(OR(B805&amp;C805="PAU",B805&amp;C805="AIN"),VLOOKUP(B805&amp;C805&amp;G805,#REF!,8,0),VLOOKUP(B805&amp;G805,#REF!,8,0)),0)</f>
        <v>0</v>
      </c>
      <c r="Q805" s="39" t="n">
        <f aca="false">N805-P805</f>
        <v>0</v>
      </c>
      <c r="R805" s="40" t="str">
        <f aca="false">IF(Q805&gt;=0%,"AOP",IF(Q805&gt;=-2%,"GM",IF(Q805&gt;=-6%,"MD","VP")))</f>
        <v>AOP</v>
      </c>
      <c r="S805" s="41" t="n">
        <f aca="false">K805*M805*(N805-P805)</f>
        <v>0</v>
      </c>
      <c r="T805" s="42" t="e">
        <f aca="false">IF(I805="USD",S805,S805/#REF!)</f>
        <v>#VALUE!</v>
      </c>
      <c r="U805" s="5" t="e">
        <f aca="false">IF(I805="USD",M805,M805/#REF!)</f>
        <v>#VALUE!</v>
      </c>
      <c r="V805" s="4"/>
      <c r="W805" s="4"/>
      <c r="X805" s="4"/>
      <c r="Y805" s="4" t="str">
        <f aca="false">B805&amp;C805&amp;F805&amp;H805</f>
        <v/>
      </c>
      <c r="Z805" s="4" t="str">
        <f aca="false">IF(Y805='Input - Bookings'!Q1401,"OK","Check")</f>
        <v>OK</v>
      </c>
      <c r="AA805" s="4"/>
      <c r="AB805" s="50"/>
      <c r="AC805" s="50"/>
      <c r="AD805" s="4"/>
      <c r="AE805" s="4"/>
      <c r="AF805" s="4"/>
      <c r="AG805" s="54"/>
      <c r="AH805" s="54"/>
      <c r="AI805" s="4"/>
      <c r="AJ805" s="4"/>
      <c r="AK805" s="4"/>
      <c r="AL805" s="4"/>
      <c r="AM805" s="4"/>
      <c r="AN805" s="56"/>
      <c r="AO805" s="50"/>
      <c r="AP805" s="50"/>
      <c r="AQ805" s="50"/>
      <c r="AR805" s="4"/>
      <c r="AS805" s="4"/>
    </row>
    <row r="806" customFormat="false" ht="12.75" hidden="false" customHeight="true" outlineLevel="0" collapsed="false">
      <c r="A806" s="33"/>
      <c r="B806" s="34"/>
      <c r="C806" s="34"/>
      <c r="D806" s="35"/>
      <c r="E806" s="35"/>
      <c r="F806" s="35"/>
      <c r="G806" s="35"/>
      <c r="H806" s="35"/>
      <c r="I806" s="35"/>
      <c r="J806" s="36"/>
      <c r="K806" s="6"/>
      <c r="L806" s="5"/>
      <c r="M806" s="5"/>
      <c r="N806" s="37"/>
      <c r="O806" s="38"/>
      <c r="P806" s="39" t="n">
        <f aca="false">IFERROR(IF(OR(B806&amp;C806="PAU",B806&amp;C806="AIN"),VLOOKUP(B806&amp;C806&amp;G806,#REF!,8,0),VLOOKUP(B806&amp;G806,#REF!,8,0)),0)</f>
        <v>0</v>
      </c>
      <c r="Q806" s="39" t="n">
        <f aca="false">N806-P806</f>
        <v>0</v>
      </c>
      <c r="R806" s="40" t="str">
        <f aca="false">IF(Q806&gt;=0%,"AOP",IF(Q806&gt;=-2%,"GM",IF(Q806&gt;=-6%,"MD","VP")))</f>
        <v>AOP</v>
      </c>
      <c r="S806" s="41" t="n">
        <f aca="false">K806*M806*(N806-P806)</f>
        <v>0</v>
      </c>
      <c r="T806" s="42" t="e">
        <f aca="false">IF(I806="USD",S806,S806/#REF!)</f>
        <v>#VALUE!</v>
      </c>
      <c r="U806" s="5" t="e">
        <f aca="false">IF(I806="USD",M806,M806/#REF!)</f>
        <v>#VALUE!</v>
      </c>
      <c r="V806" s="4"/>
      <c r="W806" s="4"/>
      <c r="X806" s="4"/>
      <c r="Y806" s="4" t="str">
        <f aca="false">B806&amp;C806&amp;F806&amp;H806</f>
        <v/>
      </c>
      <c r="Z806" s="4" t="str">
        <f aca="false">IF(Y806='Input - Bookings'!Q1402,"OK","Check")</f>
        <v>OK</v>
      </c>
      <c r="AA806" s="4"/>
      <c r="AB806" s="50"/>
      <c r="AC806" s="50"/>
      <c r="AD806" s="4"/>
      <c r="AE806" s="4"/>
      <c r="AF806" s="4"/>
      <c r="AG806" s="54"/>
      <c r="AH806" s="54"/>
      <c r="AI806" s="4"/>
      <c r="AJ806" s="4"/>
      <c r="AK806" s="4"/>
      <c r="AL806" s="4"/>
      <c r="AM806" s="4"/>
      <c r="AN806" s="56"/>
      <c r="AO806" s="50"/>
      <c r="AP806" s="50"/>
      <c r="AQ806" s="50"/>
      <c r="AR806" s="4"/>
      <c r="AS806" s="4"/>
    </row>
    <row r="807" customFormat="false" ht="12.75" hidden="false" customHeight="true" outlineLevel="0" collapsed="false">
      <c r="A807" s="33"/>
      <c r="B807" s="34"/>
      <c r="C807" s="34"/>
      <c r="D807" s="35"/>
      <c r="E807" s="35"/>
      <c r="F807" s="35"/>
      <c r="G807" s="35"/>
      <c r="H807" s="35"/>
      <c r="I807" s="35"/>
      <c r="J807" s="36"/>
      <c r="K807" s="6"/>
      <c r="L807" s="5"/>
      <c r="M807" s="5"/>
      <c r="N807" s="37"/>
      <c r="O807" s="38"/>
      <c r="P807" s="39" t="n">
        <f aca="false">IFERROR(IF(OR(B807&amp;C807="PAU",B807&amp;C807="AIN"),VLOOKUP(B807&amp;C807&amp;G807,#REF!,8,0),VLOOKUP(B807&amp;G807,#REF!,8,0)),0)</f>
        <v>0</v>
      </c>
      <c r="Q807" s="39" t="n">
        <f aca="false">N807-P807</f>
        <v>0</v>
      </c>
      <c r="R807" s="40" t="str">
        <f aca="false">IF(Q807&gt;=0%,"AOP",IF(Q807&gt;=-2%,"GM",IF(Q807&gt;=-6%,"MD","VP")))</f>
        <v>AOP</v>
      </c>
      <c r="S807" s="41" t="n">
        <f aca="false">K807*M807*(N807-P807)</f>
        <v>0</v>
      </c>
      <c r="T807" s="42" t="e">
        <f aca="false">IF(I807="USD",S807,S807/#REF!)</f>
        <v>#VALUE!</v>
      </c>
      <c r="U807" s="5" t="e">
        <f aca="false">IF(I807="USD",M807,M807/#REF!)</f>
        <v>#VALUE!</v>
      </c>
      <c r="V807" s="4"/>
      <c r="W807" s="4"/>
      <c r="X807" s="4"/>
      <c r="Y807" s="4" t="str">
        <f aca="false">B807&amp;C807&amp;F807&amp;H807</f>
        <v/>
      </c>
      <c r="Z807" s="4" t="str">
        <f aca="false">IF(Y807='Input - Bookings'!Q1403,"OK","Check")</f>
        <v>OK</v>
      </c>
      <c r="AA807" s="4"/>
      <c r="AB807" s="50"/>
      <c r="AC807" s="50"/>
      <c r="AD807" s="4"/>
      <c r="AE807" s="4"/>
      <c r="AF807" s="4"/>
      <c r="AG807" s="54"/>
      <c r="AH807" s="54"/>
      <c r="AI807" s="4"/>
      <c r="AJ807" s="4"/>
      <c r="AK807" s="4"/>
      <c r="AL807" s="4"/>
      <c r="AM807" s="4"/>
      <c r="AN807" s="56"/>
      <c r="AO807" s="50"/>
      <c r="AP807" s="50"/>
      <c r="AQ807" s="50"/>
      <c r="AR807" s="4"/>
      <c r="AS807" s="4"/>
    </row>
    <row r="808" customFormat="false" ht="12.75" hidden="false" customHeight="true" outlineLevel="0" collapsed="false">
      <c r="A808" s="33"/>
      <c r="B808" s="34"/>
      <c r="C808" s="34"/>
      <c r="D808" s="35"/>
      <c r="E808" s="35"/>
      <c r="F808" s="35"/>
      <c r="G808" s="35"/>
      <c r="H808" s="35"/>
      <c r="I808" s="35"/>
      <c r="J808" s="36"/>
      <c r="K808" s="6"/>
      <c r="L808" s="5"/>
      <c r="M808" s="5"/>
      <c r="N808" s="37"/>
      <c r="O808" s="38"/>
      <c r="P808" s="39" t="n">
        <f aca="false">IFERROR(IF(OR(B808&amp;C808="PAU",B808&amp;C808="AIN"),VLOOKUP(B808&amp;C808&amp;G808,#REF!,8,0),VLOOKUP(B808&amp;G808,#REF!,8,0)),0)</f>
        <v>0</v>
      </c>
      <c r="Q808" s="39" t="n">
        <f aca="false">N808-P808</f>
        <v>0</v>
      </c>
      <c r="R808" s="40" t="str">
        <f aca="false">IF(Q808&gt;=0%,"AOP",IF(Q808&gt;=-2%,"GM",IF(Q808&gt;=-6%,"MD","VP")))</f>
        <v>AOP</v>
      </c>
      <c r="S808" s="41" t="n">
        <f aca="false">K808*M808*(N808-P808)</f>
        <v>0</v>
      </c>
      <c r="T808" s="42" t="e">
        <f aca="false">IF(I808="USD",S808,S808/#REF!)</f>
        <v>#VALUE!</v>
      </c>
      <c r="U808" s="5" t="e">
        <f aca="false">IF(I808="USD",M808,M808/#REF!)</f>
        <v>#VALUE!</v>
      </c>
      <c r="V808" s="4"/>
      <c r="W808" s="4"/>
      <c r="X808" s="4"/>
      <c r="Y808" s="4" t="str">
        <f aca="false">B808&amp;C808&amp;F808&amp;H808</f>
        <v/>
      </c>
      <c r="Z808" s="4" t="str">
        <f aca="false">IF(Y808='Input - Bookings'!Q1404,"OK","Check")</f>
        <v>OK</v>
      </c>
      <c r="AA808" s="4"/>
      <c r="AB808" s="50"/>
      <c r="AC808" s="50"/>
      <c r="AD808" s="4"/>
      <c r="AE808" s="4"/>
      <c r="AF808" s="4"/>
      <c r="AG808" s="54"/>
      <c r="AH808" s="54"/>
      <c r="AI808" s="4"/>
      <c r="AJ808" s="4"/>
      <c r="AK808" s="4"/>
      <c r="AL808" s="4"/>
      <c r="AM808" s="4"/>
      <c r="AN808" s="56"/>
      <c r="AO808" s="50"/>
      <c r="AP808" s="50"/>
      <c r="AQ808" s="50"/>
      <c r="AR808" s="4"/>
      <c r="AS808" s="4"/>
    </row>
    <row r="809" customFormat="false" ht="12.75" hidden="false" customHeight="true" outlineLevel="0" collapsed="false">
      <c r="A809" s="33"/>
      <c r="B809" s="34"/>
      <c r="C809" s="34"/>
      <c r="D809" s="35"/>
      <c r="E809" s="35"/>
      <c r="F809" s="35"/>
      <c r="G809" s="35"/>
      <c r="H809" s="35"/>
      <c r="I809" s="35"/>
      <c r="J809" s="36"/>
      <c r="K809" s="6"/>
      <c r="L809" s="5"/>
      <c r="M809" s="5"/>
      <c r="N809" s="37"/>
      <c r="O809" s="38"/>
      <c r="P809" s="39" t="n">
        <f aca="false">IFERROR(IF(OR(B809&amp;C809="PAU",B809&amp;C809="AIN"),VLOOKUP(B809&amp;C809&amp;G809,#REF!,8,0),VLOOKUP(B809&amp;G809,#REF!,8,0)),0)</f>
        <v>0</v>
      </c>
      <c r="Q809" s="39" t="n">
        <f aca="false">N809-P809</f>
        <v>0</v>
      </c>
      <c r="R809" s="40" t="str">
        <f aca="false">IF(Q809&gt;=0%,"AOP",IF(Q809&gt;=-2%,"GM",IF(Q809&gt;=-6%,"MD","VP")))</f>
        <v>AOP</v>
      </c>
      <c r="S809" s="41" t="n">
        <f aca="false">K809*M809*(N809-P809)</f>
        <v>0</v>
      </c>
      <c r="T809" s="42" t="e">
        <f aca="false">IF(I809="USD",S809,S809/#REF!)</f>
        <v>#VALUE!</v>
      </c>
      <c r="U809" s="5" t="e">
        <f aca="false">IF(I809="USD",M809,M809/#REF!)</f>
        <v>#VALUE!</v>
      </c>
      <c r="V809" s="4"/>
      <c r="W809" s="4"/>
      <c r="X809" s="4"/>
      <c r="Y809" s="4" t="str">
        <f aca="false">B809&amp;C809&amp;F809&amp;H809</f>
        <v/>
      </c>
      <c r="Z809" s="4" t="str">
        <f aca="false">IF(Y809='Input - Bookings'!Q1405,"OK","Check")</f>
        <v>OK</v>
      </c>
      <c r="AA809" s="4"/>
      <c r="AB809" s="50"/>
      <c r="AC809" s="50"/>
      <c r="AD809" s="4"/>
      <c r="AE809" s="4"/>
      <c r="AF809" s="4"/>
      <c r="AG809" s="54"/>
      <c r="AH809" s="54"/>
      <c r="AI809" s="4"/>
      <c r="AJ809" s="4"/>
      <c r="AK809" s="4"/>
      <c r="AL809" s="4"/>
      <c r="AM809" s="4"/>
      <c r="AN809" s="56"/>
      <c r="AO809" s="50"/>
      <c r="AP809" s="50"/>
      <c r="AQ809" s="50"/>
      <c r="AR809" s="4"/>
      <c r="AS809" s="4"/>
    </row>
    <row r="810" customFormat="false" ht="12.75" hidden="false" customHeight="true" outlineLevel="0" collapsed="false">
      <c r="A810" s="33"/>
      <c r="B810" s="34"/>
      <c r="C810" s="34"/>
      <c r="D810" s="35"/>
      <c r="E810" s="35"/>
      <c r="F810" s="35"/>
      <c r="G810" s="35"/>
      <c r="H810" s="35"/>
      <c r="I810" s="35"/>
      <c r="J810" s="36"/>
      <c r="K810" s="6"/>
      <c r="L810" s="5"/>
      <c r="M810" s="5"/>
      <c r="N810" s="37"/>
      <c r="O810" s="38"/>
      <c r="P810" s="39" t="n">
        <f aca="false">IFERROR(IF(OR(B810&amp;C810="PAU",B810&amp;C810="AIN"),VLOOKUP(B810&amp;C810&amp;G810,#REF!,8,0),VLOOKUP(B810&amp;G810,#REF!,8,0)),0)</f>
        <v>0</v>
      </c>
      <c r="Q810" s="39" t="n">
        <f aca="false">N810-P810</f>
        <v>0</v>
      </c>
      <c r="R810" s="40" t="str">
        <f aca="false">IF(Q810&gt;=0%,"AOP",IF(Q810&gt;=-2%,"GM",IF(Q810&gt;=-6%,"MD","VP")))</f>
        <v>AOP</v>
      </c>
      <c r="S810" s="41" t="n">
        <f aca="false">K810*M810*(N810-P810)</f>
        <v>0</v>
      </c>
      <c r="T810" s="42" t="e">
        <f aca="false">IF(I810="USD",S810,S810/#REF!)</f>
        <v>#VALUE!</v>
      </c>
      <c r="U810" s="5" t="e">
        <f aca="false">IF(I810="USD",M810,M810/#REF!)</f>
        <v>#VALUE!</v>
      </c>
      <c r="V810" s="4"/>
      <c r="W810" s="4"/>
      <c r="X810" s="4"/>
      <c r="Y810" s="4" t="str">
        <f aca="false">B810&amp;C810&amp;F810&amp;H810</f>
        <v/>
      </c>
      <c r="Z810" s="4" t="str">
        <f aca="false">IF(Y810='Input - Bookings'!Q1406,"OK","Check")</f>
        <v>OK</v>
      </c>
      <c r="AA810" s="4"/>
      <c r="AB810" s="50"/>
      <c r="AC810" s="50"/>
      <c r="AD810" s="4"/>
      <c r="AE810" s="4"/>
      <c r="AF810" s="4"/>
      <c r="AG810" s="54"/>
      <c r="AH810" s="54"/>
      <c r="AI810" s="4"/>
      <c r="AJ810" s="4"/>
      <c r="AK810" s="4"/>
      <c r="AL810" s="4"/>
      <c r="AM810" s="4"/>
      <c r="AN810" s="56"/>
      <c r="AO810" s="50"/>
      <c r="AP810" s="50"/>
      <c r="AQ810" s="50"/>
      <c r="AR810" s="4"/>
      <c r="AS810" s="4"/>
    </row>
    <row r="811" customFormat="false" ht="12.75" hidden="false" customHeight="true" outlineLevel="0" collapsed="false">
      <c r="A811" s="33"/>
      <c r="B811" s="34"/>
      <c r="C811" s="34"/>
      <c r="D811" s="35"/>
      <c r="E811" s="35"/>
      <c r="F811" s="35"/>
      <c r="G811" s="35"/>
      <c r="H811" s="35"/>
      <c r="I811" s="35"/>
      <c r="J811" s="36"/>
      <c r="K811" s="6"/>
      <c r="L811" s="5"/>
      <c r="M811" s="5"/>
      <c r="N811" s="37"/>
      <c r="O811" s="38"/>
      <c r="P811" s="39" t="n">
        <f aca="false">IFERROR(IF(OR(B811&amp;C811="PAU",B811&amp;C811="AIN"),VLOOKUP(B811&amp;C811&amp;G811,#REF!,8,0),VLOOKUP(B811&amp;G811,#REF!,8,0)),0)</f>
        <v>0</v>
      </c>
      <c r="Q811" s="39" t="n">
        <f aca="false">N811-P811</f>
        <v>0</v>
      </c>
      <c r="R811" s="40" t="str">
        <f aca="false">IF(Q811&gt;=0%,"AOP",IF(Q811&gt;=-2%,"GM",IF(Q811&gt;=-6%,"MD","VP")))</f>
        <v>AOP</v>
      </c>
      <c r="S811" s="41" t="n">
        <f aca="false">K811*M811*(N811-P811)</f>
        <v>0</v>
      </c>
      <c r="T811" s="42" t="e">
        <f aca="false">IF(I811="USD",S811,S811/#REF!)</f>
        <v>#VALUE!</v>
      </c>
      <c r="U811" s="5" t="e">
        <f aca="false">IF(I811="USD",M811,M811/#REF!)</f>
        <v>#VALUE!</v>
      </c>
      <c r="V811" s="4"/>
      <c r="W811" s="4"/>
      <c r="X811" s="4"/>
      <c r="Y811" s="4" t="str">
        <f aca="false">B811&amp;C811&amp;F811&amp;H811</f>
        <v/>
      </c>
      <c r="Z811" s="4" t="str">
        <f aca="false">IF(Y811='Input - Bookings'!Q1407,"OK","Check")</f>
        <v>OK</v>
      </c>
      <c r="AA811" s="4"/>
      <c r="AB811" s="50"/>
      <c r="AC811" s="50"/>
      <c r="AD811" s="4"/>
      <c r="AE811" s="4"/>
      <c r="AF811" s="4"/>
      <c r="AG811" s="54"/>
      <c r="AH811" s="54"/>
      <c r="AI811" s="4"/>
      <c r="AJ811" s="4"/>
      <c r="AK811" s="4"/>
      <c r="AL811" s="4"/>
      <c r="AM811" s="4"/>
      <c r="AN811" s="56"/>
      <c r="AO811" s="50"/>
      <c r="AP811" s="50"/>
      <c r="AQ811" s="50"/>
      <c r="AR811" s="4"/>
      <c r="AS811" s="4"/>
    </row>
    <row r="812" customFormat="false" ht="12.75" hidden="false" customHeight="true" outlineLevel="0" collapsed="false">
      <c r="A812" s="33"/>
      <c r="B812" s="34"/>
      <c r="C812" s="34"/>
      <c r="D812" s="35"/>
      <c r="E812" s="35"/>
      <c r="F812" s="35"/>
      <c r="G812" s="35"/>
      <c r="H812" s="35"/>
      <c r="I812" s="35"/>
      <c r="J812" s="36"/>
      <c r="K812" s="6"/>
      <c r="L812" s="5"/>
      <c r="M812" s="5"/>
      <c r="N812" s="37"/>
      <c r="O812" s="38"/>
      <c r="P812" s="39" t="n">
        <f aca="false">IFERROR(IF(OR(B812&amp;C812="PAU",B812&amp;C812="AIN"),VLOOKUP(B812&amp;C812&amp;G812,#REF!,8,0),VLOOKUP(B812&amp;G812,#REF!,8,0)),0)</f>
        <v>0</v>
      </c>
      <c r="Q812" s="39" t="n">
        <f aca="false">N812-P812</f>
        <v>0</v>
      </c>
      <c r="R812" s="40" t="str">
        <f aca="false">IF(Q812&gt;=0%,"AOP",IF(Q812&gt;=-2%,"GM",IF(Q812&gt;=-6%,"MD","VP")))</f>
        <v>AOP</v>
      </c>
      <c r="S812" s="41" t="n">
        <f aca="false">K812*M812*(N812-P812)</f>
        <v>0</v>
      </c>
      <c r="T812" s="42" t="e">
        <f aca="false">IF(I812="USD",S812,S812/#REF!)</f>
        <v>#VALUE!</v>
      </c>
      <c r="U812" s="5" t="e">
        <f aca="false">IF(I812="USD",M812,M812/#REF!)</f>
        <v>#VALUE!</v>
      </c>
      <c r="V812" s="4"/>
      <c r="W812" s="4"/>
      <c r="X812" s="4"/>
      <c r="Y812" s="4" t="str">
        <f aca="false">B812&amp;C812&amp;F812&amp;H812</f>
        <v/>
      </c>
      <c r="Z812" s="4" t="str">
        <f aca="false">IF(Y812='Input - Bookings'!Q1408,"OK","Check")</f>
        <v>OK</v>
      </c>
      <c r="AA812" s="4"/>
      <c r="AB812" s="50"/>
      <c r="AC812" s="50"/>
      <c r="AD812" s="4"/>
      <c r="AE812" s="4"/>
      <c r="AF812" s="4"/>
      <c r="AG812" s="54"/>
      <c r="AH812" s="54"/>
      <c r="AI812" s="4"/>
      <c r="AJ812" s="4"/>
      <c r="AK812" s="4"/>
      <c r="AL812" s="4"/>
      <c r="AM812" s="4"/>
      <c r="AN812" s="56"/>
      <c r="AO812" s="50"/>
      <c r="AP812" s="50"/>
      <c r="AQ812" s="50"/>
      <c r="AR812" s="4"/>
      <c r="AS812" s="4"/>
    </row>
    <row r="813" customFormat="false" ht="12.75" hidden="false" customHeight="true" outlineLevel="0" collapsed="false">
      <c r="A813" s="33"/>
      <c r="B813" s="34"/>
      <c r="C813" s="34"/>
      <c r="D813" s="35"/>
      <c r="E813" s="35"/>
      <c r="F813" s="35"/>
      <c r="G813" s="35"/>
      <c r="H813" s="35"/>
      <c r="I813" s="35"/>
      <c r="J813" s="36"/>
      <c r="K813" s="6"/>
      <c r="L813" s="5"/>
      <c r="M813" s="5"/>
      <c r="N813" s="37"/>
      <c r="O813" s="38"/>
      <c r="P813" s="39" t="n">
        <f aca="false">IFERROR(IF(OR(B813&amp;C813="PAU",B813&amp;C813="AIN"),VLOOKUP(B813&amp;C813&amp;G813,#REF!,8,0),VLOOKUP(B813&amp;G813,#REF!,8,0)),0)</f>
        <v>0</v>
      </c>
      <c r="Q813" s="39" t="n">
        <f aca="false">N813-P813</f>
        <v>0</v>
      </c>
      <c r="R813" s="40" t="str">
        <f aca="false">IF(Q813&gt;=0%,"AOP",IF(Q813&gt;=-2%,"GM",IF(Q813&gt;=-6%,"MD","VP")))</f>
        <v>AOP</v>
      </c>
      <c r="S813" s="41" t="n">
        <f aca="false">K813*M813*(N813-P813)</f>
        <v>0</v>
      </c>
      <c r="T813" s="42" t="e">
        <f aca="false">IF(I813="USD",S813,S813/#REF!)</f>
        <v>#VALUE!</v>
      </c>
      <c r="U813" s="5" t="e">
        <f aca="false">IF(I813="USD",M813,M813/#REF!)</f>
        <v>#VALUE!</v>
      </c>
      <c r="V813" s="4"/>
      <c r="W813" s="4"/>
      <c r="X813" s="4"/>
      <c r="Y813" s="4" t="str">
        <f aca="false">B813&amp;C813&amp;F813&amp;H813</f>
        <v/>
      </c>
      <c r="Z813" s="4" t="str">
        <f aca="false">IF(Y813='Input - Bookings'!Q1409,"OK","Check")</f>
        <v>OK</v>
      </c>
      <c r="AA813" s="4"/>
      <c r="AB813" s="50"/>
      <c r="AC813" s="50"/>
      <c r="AD813" s="4"/>
      <c r="AE813" s="4"/>
      <c r="AF813" s="4"/>
      <c r="AG813" s="54"/>
      <c r="AH813" s="54"/>
      <c r="AI813" s="4"/>
      <c r="AJ813" s="4"/>
      <c r="AK813" s="4"/>
      <c r="AL813" s="4"/>
      <c r="AM813" s="4"/>
      <c r="AN813" s="56"/>
      <c r="AO813" s="50"/>
      <c r="AP813" s="50"/>
      <c r="AQ813" s="50"/>
      <c r="AR813" s="4"/>
      <c r="AS813" s="4"/>
    </row>
    <row r="814" customFormat="false" ht="12.75" hidden="false" customHeight="true" outlineLevel="0" collapsed="false">
      <c r="A814" s="33"/>
      <c r="B814" s="34"/>
      <c r="C814" s="34"/>
      <c r="D814" s="35"/>
      <c r="E814" s="35"/>
      <c r="F814" s="35"/>
      <c r="G814" s="35"/>
      <c r="H814" s="35"/>
      <c r="I814" s="35"/>
      <c r="J814" s="36"/>
      <c r="K814" s="6"/>
      <c r="L814" s="5"/>
      <c r="M814" s="5"/>
      <c r="N814" s="37"/>
      <c r="O814" s="38"/>
      <c r="P814" s="39" t="n">
        <f aca="false">IFERROR(IF(OR(B814&amp;C814="PAU",B814&amp;C814="AIN"),VLOOKUP(B814&amp;C814&amp;G814,#REF!,8,0),VLOOKUP(B814&amp;G814,#REF!,8,0)),0)</f>
        <v>0</v>
      </c>
      <c r="Q814" s="39" t="n">
        <f aca="false">N814-P814</f>
        <v>0</v>
      </c>
      <c r="R814" s="40" t="str">
        <f aca="false">IF(Q814&gt;=0%,"AOP",IF(Q814&gt;=-2%,"GM",IF(Q814&gt;=-6%,"MD","VP")))</f>
        <v>AOP</v>
      </c>
      <c r="S814" s="41" t="n">
        <f aca="false">K814*M814*(N814-P814)</f>
        <v>0</v>
      </c>
      <c r="T814" s="42" t="e">
        <f aca="false">IF(I814="USD",S814,S814/#REF!)</f>
        <v>#VALUE!</v>
      </c>
      <c r="U814" s="5" t="e">
        <f aca="false">IF(I814="USD",M814,M814/#REF!)</f>
        <v>#VALUE!</v>
      </c>
      <c r="V814" s="4"/>
      <c r="W814" s="4"/>
      <c r="X814" s="4"/>
      <c r="Y814" s="4" t="str">
        <f aca="false">B814&amp;C814&amp;F814&amp;H814</f>
        <v/>
      </c>
      <c r="Z814" s="4" t="str">
        <f aca="false">IF(Y814='Input - Bookings'!Q1410,"OK","Check")</f>
        <v>OK</v>
      </c>
      <c r="AA814" s="4"/>
      <c r="AB814" s="50"/>
      <c r="AC814" s="50"/>
      <c r="AD814" s="4"/>
      <c r="AE814" s="4"/>
      <c r="AF814" s="4"/>
      <c r="AG814" s="54"/>
      <c r="AH814" s="54"/>
      <c r="AI814" s="4"/>
      <c r="AJ814" s="4"/>
      <c r="AK814" s="4"/>
      <c r="AL814" s="4"/>
      <c r="AM814" s="4"/>
      <c r="AN814" s="56"/>
      <c r="AO814" s="50"/>
      <c r="AP814" s="50"/>
      <c r="AQ814" s="50"/>
      <c r="AR814" s="4"/>
      <c r="AS814" s="4"/>
    </row>
    <row r="815" customFormat="false" ht="12.75" hidden="false" customHeight="true" outlineLevel="0" collapsed="false">
      <c r="A815" s="33"/>
      <c r="B815" s="34"/>
      <c r="C815" s="34"/>
      <c r="D815" s="35"/>
      <c r="E815" s="35"/>
      <c r="F815" s="35"/>
      <c r="G815" s="35"/>
      <c r="H815" s="35"/>
      <c r="I815" s="35"/>
      <c r="J815" s="36"/>
      <c r="K815" s="6"/>
      <c r="L815" s="5"/>
      <c r="M815" s="5"/>
      <c r="N815" s="37"/>
      <c r="O815" s="38"/>
      <c r="P815" s="39" t="n">
        <f aca="false">IFERROR(IF(OR(B815&amp;C815="PAU",B815&amp;C815="AIN"),VLOOKUP(B815&amp;C815&amp;G815,#REF!,8,0),VLOOKUP(B815&amp;G815,#REF!,8,0)),0)</f>
        <v>0</v>
      </c>
      <c r="Q815" s="39" t="n">
        <f aca="false">N815-P815</f>
        <v>0</v>
      </c>
      <c r="R815" s="40" t="str">
        <f aca="false">IF(Q815&gt;=0%,"AOP",IF(Q815&gt;=-2%,"GM",IF(Q815&gt;=-6%,"MD","VP")))</f>
        <v>AOP</v>
      </c>
      <c r="S815" s="41" t="n">
        <f aca="false">K815*M815*(N815-P815)</f>
        <v>0</v>
      </c>
      <c r="T815" s="42" t="e">
        <f aca="false">IF(I815="USD",S815,S815/#REF!)</f>
        <v>#VALUE!</v>
      </c>
      <c r="U815" s="5" t="e">
        <f aca="false">IF(I815="USD",M815,M815/#REF!)</f>
        <v>#VALUE!</v>
      </c>
      <c r="V815" s="4"/>
      <c r="W815" s="4"/>
      <c r="X815" s="4"/>
      <c r="Y815" s="4" t="str">
        <f aca="false">B815&amp;C815&amp;F815&amp;H815</f>
        <v/>
      </c>
      <c r="Z815" s="4" t="str">
        <f aca="false">IF(Y815='Input - Bookings'!Q1411,"OK","Check")</f>
        <v>OK</v>
      </c>
      <c r="AA815" s="4"/>
      <c r="AB815" s="50"/>
      <c r="AC815" s="50"/>
      <c r="AD815" s="4"/>
      <c r="AE815" s="4"/>
      <c r="AF815" s="4"/>
      <c r="AG815" s="54"/>
      <c r="AH815" s="54"/>
      <c r="AI815" s="4"/>
      <c r="AJ815" s="4"/>
      <c r="AK815" s="4"/>
      <c r="AL815" s="4"/>
      <c r="AM815" s="4"/>
      <c r="AN815" s="56"/>
      <c r="AO815" s="50"/>
      <c r="AP815" s="50"/>
      <c r="AQ815" s="50"/>
      <c r="AR815" s="4"/>
      <c r="AS815" s="4"/>
    </row>
    <row r="816" customFormat="false" ht="12.75" hidden="false" customHeight="true" outlineLevel="0" collapsed="false">
      <c r="A816" s="33"/>
      <c r="B816" s="34"/>
      <c r="C816" s="34"/>
      <c r="D816" s="35"/>
      <c r="E816" s="35"/>
      <c r="F816" s="35"/>
      <c r="G816" s="35"/>
      <c r="H816" s="35"/>
      <c r="I816" s="35"/>
      <c r="J816" s="36"/>
      <c r="K816" s="6"/>
      <c r="L816" s="5"/>
      <c r="M816" s="5"/>
      <c r="N816" s="37"/>
      <c r="O816" s="38"/>
      <c r="P816" s="39" t="n">
        <f aca="false">IFERROR(IF(OR(B816&amp;C816="PAU",B816&amp;C816="AIN"),VLOOKUP(B816&amp;C816&amp;G816,#REF!,8,0),VLOOKUP(B816&amp;G816,#REF!,8,0)),0)</f>
        <v>0</v>
      </c>
      <c r="Q816" s="39" t="n">
        <f aca="false">N816-P816</f>
        <v>0</v>
      </c>
      <c r="R816" s="40" t="str">
        <f aca="false">IF(Q816&gt;=0%,"AOP",IF(Q816&gt;=-2%,"GM",IF(Q816&gt;=-6%,"MD","VP")))</f>
        <v>AOP</v>
      </c>
      <c r="S816" s="41" t="n">
        <f aca="false">K816*M816*(N816-P816)</f>
        <v>0</v>
      </c>
      <c r="T816" s="42" t="e">
        <f aca="false">IF(I816="USD",S816,S816/#REF!)</f>
        <v>#VALUE!</v>
      </c>
      <c r="U816" s="5" t="e">
        <f aca="false">IF(I816="USD",M816,M816/#REF!)</f>
        <v>#VALUE!</v>
      </c>
      <c r="V816" s="4"/>
      <c r="W816" s="4"/>
      <c r="X816" s="4"/>
      <c r="Y816" s="4" t="str">
        <f aca="false">B816&amp;C816&amp;F816&amp;H816</f>
        <v/>
      </c>
      <c r="Z816" s="4" t="str">
        <f aca="false">IF(Y816='Input - Bookings'!Q1412,"OK","Check")</f>
        <v>OK</v>
      </c>
      <c r="AA816" s="4"/>
      <c r="AB816" s="50"/>
      <c r="AC816" s="50"/>
      <c r="AD816" s="4"/>
      <c r="AE816" s="4"/>
      <c r="AF816" s="4"/>
      <c r="AG816" s="54"/>
      <c r="AH816" s="54"/>
      <c r="AI816" s="4"/>
      <c r="AJ816" s="4"/>
      <c r="AK816" s="4"/>
      <c r="AL816" s="4"/>
      <c r="AM816" s="4"/>
      <c r="AN816" s="56"/>
      <c r="AO816" s="50"/>
      <c r="AP816" s="50"/>
      <c r="AQ816" s="50"/>
      <c r="AR816" s="4"/>
      <c r="AS816" s="4"/>
    </row>
    <row r="817" customFormat="false" ht="12.75" hidden="false" customHeight="true" outlineLevel="0" collapsed="false">
      <c r="A817" s="33"/>
      <c r="B817" s="34"/>
      <c r="C817" s="34"/>
      <c r="D817" s="35"/>
      <c r="E817" s="35"/>
      <c r="F817" s="35"/>
      <c r="G817" s="35"/>
      <c r="H817" s="35"/>
      <c r="I817" s="35"/>
      <c r="J817" s="36"/>
      <c r="K817" s="6"/>
      <c r="L817" s="5"/>
      <c r="M817" s="5"/>
      <c r="N817" s="37"/>
      <c r="O817" s="38"/>
      <c r="P817" s="39" t="n">
        <f aca="false">IFERROR(IF(OR(B817&amp;C817="PAU",B817&amp;C817="AIN"),VLOOKUP(B817&amp;C817&amp;G817,#REF!,8,0),VLOOKUP(B817&amp;G817,#REF!,8,0)),0)</f>
        <v>0</v>
      </c>
      <c r="Q817" s="39" t="n">
        <f aca="false">N817-P817</f>
        <v>0</v>
      </c>
      <c r="R817" s="40" t="str">
        <f aca="false">IF(Q817&gt;=0%,"AOP",IF(Q817&gt;=-2%,"GM",IF(Q817&gt;=-6%,"MD","VP")))</f>
        <v>AOP</v>
      </c>
      <c r="S817" s="41" t="n">
        <f aca="false">K817*M817*(N817-P817)</f>
        <v>0</v>
      </c>
      <c r="T817" s="42" t="e">
        <f aca="false">IF(I817="USD",S817,S817/#REF!)</f>
        <v>#VALUE!</v>
      </c>
      <c r="U817" s="5" t="e">
        <f aca="false">IF(I817="USD",M817,M817/#REF!)</f>
        <v>#VALUE!</v>
      </c>
      <c r="V817" s="4"/>
      <c r="W817" s="4"/>
      <c r="X817" s="4"/>
      <c r="Y817" s="4" t="str">
        <f aca="false">B817&amp;C817&amp;F817&amp;H817</f>
        <v/>
      </c>
      <c r="Z817" s="4" t="str">
        <f aca="false">IF(Y817='Input - Bookings'!Q1413,"OK","Check")</f>
        <v>OK</v>
      </c>
      <c r="AA817" s="4"/>
      <c r="AB817" s="50"/>
      <c r="AC817" s="50"/>
      <c r="AD817" s="4"/>
      <c r="AE817" s="4"/>
      <c r="AF817" s="4"/>
      <c r="AG817" s="54"/>
      <c r="AH817" s="54"/>
      <c r="AI817" s="4"/>
      <c r="AJ817" s="4"/>
      <c r="AK817" s="4"/>
      <c r="AL817" s="4"/>
      <c r="AM817" s="4"/>
      <c r="AN817" s="56"/>
      <c r="AO817" s="50"/>
      <c r="AP817" s="50"/>
      <c r="AQ817" s="50"/>
      <c r="AR817" s="4"/>
      <c r="AS817" s="4"/>
    </row>
    <row r="818" customFormat="false" ht="12.75" hidden="false" customHeight="true" outlineLevel="0" collapsed="false">
      <c r="A818" s="33"/>
      <c r="B818" s="34"/>
      <c r="C818" s="34"/>
      <c r="D818" s="35"/>
      <c r="E818" s="35"/>
      <c r="F818" s="35"/>
      <c r="G818" s="35"/>
      <c r="H818" s="35"/>
      <c r="I818" s="35"/>
      <c r="J818" s="36"/>
      <c r="K818" s="6"/>
      <c r="L818" s="5"/>
      <c r="M818" s="5"/>
      <c r="N818" s="37"/>
      <c r="O818" s="38"/>
      <c r="P818" s="39" t="n">
        <f aca="false">IFERROR(IF(OR(B818&amp;C818="PAU",B818&amp;C818="AIN"),VLOOKUP(B818&amp;C818&amp;G818,#REF!,8,0),VLOOKUP(B818&amp;G818,#REF!,8,0)),0)</f>
        <v>0</v>
      </c>
      <c r="Q818" s="39" t="n">
        <f aca="false">N818-P818</f>
        <v>0</v>
      </c>
      <c r="R818" s="40" t="str">
        <f aca="false">IF(Q818&gt;=0%,"AOP",IF(Q818&gt;=-2%,"GM",IF(Q818&gt;=-6%,"MD","VP")))</f>
        <v>AOP</v>
      </c>
      <c r="S818" s="41" t="n">
        <f aca="false">K818*M818*(N818-P818)</f>
        <v>0</v>
      </c>
      <c r="T818" s="42" t="e">
        <f aca="false">IF(I818="USD",S818,S818/#REF!)</f>
        <v>#VALUE!</v>
      </c>
      <c r="U818" s="5" t="e">
        <f aca="false">IF(I818="USD",M818,M818/#REF!)</f>
        <v>#VALUE!</v>
      </c>
      <c r="V818" s="4"/>
      <c r="W818" s="4"/>
      <c r="X818" s="4"/>
      <c r="Y818" s="4" t="str">
        <f aca="false">B818&amp;C818&amp;F818&amp;H818</f>
        <v/>
      </c>
      <c r="Z818" s="4" t="str">
        <f aca="false">IF(Y818='Input - Bookings'!Q1414,"OK","Check")</f>
        <v>OK</v>
      </c>
      <c r="AA818" s="4"/>
      <c r="AB818" s="50"/>
      <c r="AC818" s="50"/>
      <c r="AD818" s="4"/>
      <c r="AE818" s="4"/>
      <c r="AF818" s="4"/>
      <c r="AG818" s="54"/>
      <c r="AH818" s="54"/>
      <c r="AI818" s="4"/>
      <c r="AJ818" s="4"/>
      <c r="AK818" s="4"/>
      <c r="AL818" s="4"/>
      <c r="AM818" s="4"/>
      <c r="AN818" s="56"/>
      <c r="AO818" s="50"/>
      <c r="AP818" s="50"/>
      <c r="AQ818" s="50"/>
      <c r="AR818" s="4"/>
      <c r="AS818" s="4"/>
    </row>
    <row r="819" customFormat="false" ht="12.75" hidden="false" customHeight="true" outlineLevel="0" collapsed="false">
      <c r="A819" s="33"/>
      <c r="B819" s="34"/>
      <c r="C819" s="34"/>
      <c r="D819" s="35"/>
      <c r="E819" s="35"/>
      <c r="F819" s="35"/>
      <c r="G819" s="35"/>
      <c r="H819" s="35"/>
      <c r="I819" s="35"/>
      <c r="J819" s="36"/>
      <c r="K819" s="6"/>
      <c r="L819" s="5"/>
      <c r="M819" s="5"/>
      <c r="N819" s="37"/>
      <c r="O819" s="38"/>
      <c r="P819" s="39" t="n">
        <f aca="false">IFERROR(IF(OR(B819&amp;C819="PAU",B819&amp;C819="AIN"),VLOOKUP(B819&amp;C819&amp;G819,#REF!,8,0),VLOOKUP(B819&amp;G819,#REF!,8,0)),0)</f>
        <v>0</v>
      </c>
      <c r="Q819" s="39" t="n">
        <f aca="false">N819-P819</f>
        <v>0</v>
      </c>
      <c r="R819" s="40" t="str">
        <f aca="false">IF(Q819&gt;=0%,"AOP",IF(Q819&gt;=-2%,"GM",IF(Q819&gt;=-6%,"MD","VP")))</f>
        <v>AOP</v>
      </c>
      <c r="S819" s="41" t="n">
        <f aca="false">K819*M819*(N819-P819)</f>
        <v>0</v>
      </c>
      <c r="T819" s="42" t="e">
        <f aca="false">IF(I819="USD",S819,S819/#REF!)</f>
        <v>#VALUE!</v>
      </c>
      <c r="U819" s="5" t="e">
        <f aca="false">IF(I819="USD",M819,M819/#REF!)</f>
        <v>#VALUE!</v>
      </c>
      <c r="V819" s="4"/>
      <c r="W819" s="4"/>
      <c r="X819" s="4"/>
      <c r="Y819" s="4" t="str">
        <f aca="false">B819&amp;C819&amp;F819&amp;H819</f>
        <v/>
      </c>
      <c r="Z819" s="4" t="str">
        <f aca="false">IF(Y819='Input - Bookings'!Q1415,"OK","Check")</f>
        <v>OK</v>
      </c>
      <c r="AA819" s="4"/>
      <c r="AB819" s="50"/>
      <c r="AC819" s="50"/>
      <c r="AD819" s="4"/>
      <c r="AE819" s="4"/>
      <c r="AF819" s="4"/>
      <c r="AG819" s="54"/>
      <c r="AH819" s="54"/>
      <c r="AI819" s="4"/>
      <c r="AJ819" s="4"/>
      <c r="AK819" s="4"/>
      <c r="AL819" s="4"/>
      <c r="AM819" s="4"/>
      <c r="AN819" s="56"/>
      <c r="AO819" s="50"/>
      <c r="AP819" s="50"/>
      <c r="AQ819" s="50"/>
      <c r="AR819" s="4"/>
      <c r="AS819" s="4"/>
    </row>
    <row r="820" customFormat="false" ht="12.75" hidden="false" customHeight="true" outlineLevel="0" collapsed="false">
      <c r="A820" s="33"/>
      <c r="B820" s="34"/>
      <c r="C820" s="34"/>
      <c r="D820" s="35"/>
      <c r="E820" s="35"/>
      <c r="F820" s="35"/>
      <c r="G820" s="35"/>
      <c r="H820" s="35"/>
      <c r="I820" s="35"/>
      <c r="J820" s="36"/>
      <c r="K820" s="6"/>
      <c r="L820" s="5"/>
      <c r="M820" s="5"/>
      <c r="N820" s="37"/>
      <c r="O820" s="38"/>
      <c r="P820" s="39" t="n">
        <f aca="false">IFERROR(IF(OR(B820&amp;C820="PAU",B820&amp;C820="AIN"),VLOOKUP(B820&amp;C820&amp;G820,#REF!,8,0),VLOOKUP(B820&amp;G820,#REF!,8,0)),0)</f>
        <v>0</v>
      </c>
      <c r="Q820" s="39" t="n">
        <f aca="false">N820-P820</f>
        <v>0</v>
      </c>
      <c r="R820" s="40" t="str">
        <f aca="false">IF(Q820&gt;=0%,"AOP",IF(Q820&gt;=-2%,"GM",IF(Q820&gt;=-6%,"MD","VP")))</f>
        <v>AOP</v>
      </c>
      <c r="S820" s="41" t="n">
        <f aca="false">K820*M820*(N820-P820)</f>
        <v>0</v>
      </c>
      <c r="T820" s="42" t="e">
        <f aca="false">IF(I820="USD",S820,S820/#REF!)</f>
        <v>#VALUE!</v>
      </c>
      <c r="U820" s="5" t="e">
        <f aca="false">IF(I820="USD",M820,M820/#REF!)</f>
        <v>#VALUE!</v>
      </c>
      <c r="V820" s="4"/>
      <c r="W820" s="4"/>
      <c r="X820" s="4"/>
      <c r="Y820" s="4" t="str">
        <f aca="false">B820&amp;C820&amp;F820&amp;H820</f>
        <v/>
      </c>
      <c r="Z820" s="4" t="str">
        <f aca="false">IF(Y820='Input - Bookings'!Q1416,"OK","Check")</f>
        <v>OK</v>
      </c>
      <c r="AA820" s="4"/>
      <c r="AB820" s="50"/>
      <c r="AC820" s="50"/>
      <c r="AD820" s="4"/>
      <c r="AE820" s="4"/>
      <c r="AF820" s="4"/>
      <c r="AG820" s="54"/>
      <c r="AH820" s="54"/>
      <c r="AI820" s="4"/>
      <c r="AJ820" s="4"/>
      <c r="AK820" s="4"/>
      <c r="AL820" s="4"/>
      <c r="AM820" s="4"/>
      <c r="AN820" s="56"/>
      <c r="AO820" s="50"/>
      <c r="AP820" s="50"/>
      <c r="AQ820" s="50"/>
      <c r="AR820" s="4"/>
      <c r="AS820" s="4"/>
    </row>
    <row r="821" customFormat="false" ht="12.75" hidden="false" customHeight="true" outlineLevel="0" collapsed="false">
      <c r="A821" s="33"/>
      <c r="B821" s="34"/>
      <c r="C821" s="34"/>
      <c r="D821" s="35"/>
      <c r="E821" s="35"/>
      <c r="F821" s="35"/>
      <c r="G821" s="35"/>
      <c r="H821" s="35"/>
      <c r="I821" s="35"/>
      <c r="J821" s="36"/>
      <c r="K821" s="6"/>
      <c r="L821" s="5"/>
      <c r="M821" s="5"/>
      <c r="N821" s="37"/>
      <c r="O821" s="38"/>
      <c r="P821" s="39" t="n">
        <f aca="false">IFERROR(IF(OR(B821&amp;C821="PAU",B821&amp;C821="AIN"),VLOOKUP(B821&amp;C821&amp;G821,#REF!,8,0),VLOOKUP(B821&amp;G821,#REF!,8,0)),0)</f>
        <v>0</v>
      </c>
      <c r="Q821" s="39" t="n">
        <f aca="false">N821-P821</f>
        <v>0</v>
      </c>
      <c r="R821" s="40" t="str">
        <f aca="false">IF(Q821&gt;=0%,"AOP",IF(Q821&gt;=-2%,"GM",IF(Q821&gt;=-6%,"MD","VP")))</f>
        <v>AOP</v>
      </c>
      <c r="S821" s="41" t="n">
        <f aca="false">K821*M821*(N821-P821)</f>
        <v>0</v>
      </c>
      <c r="T821" s="42" t="e">
        <f aca="false">IF(I821="USD",S821,S821/#REF!)</f>
        <v>#VALUE!</v>
      </c>
      <c r="U821" s="5" t="e">
        <f aca="false">IF(I821="USD",M821,M821/#REF!)</f>
        <v>#VALUE!</v>
      </c>
      <c r="V821" s="4"/>
      <c r="W821" s="4"/>
      <c r="X821" s="4"/>
      <c r="Y821" s="4" t="str">
        <f aca="false">B821&amp;C821&amp;F821&amp;H821</f>
        <v/>
      </c>
      <c r="Z821" s="4" t="str">
        <f aca="false">IF(Y821='Input - Bookings'!Q1417,"OK","Check")</f>
        <v>OK</v>
      </c>
      <c r="AA821" s="4"/>
      <c r="AB821" s="50"/>
      <c r="AC821" s="50"/>
      <c r="AD821" s="4"/>
      <c r="AE821" s="4"/>
      <c r="AF821" s="4"/>
      <c r="AG821" s="54"/>
      <c r="AH821" s="54"/>
      <c r="AI821" s="4"/>
      <c r="AJ821" s="4"/>
      <c r="AK821" s="4"/>
      <c r="AL821" s="4"/>
      <c r="AM821" s="4"/>
      <c r="AN821" s="56"/>
      <c r="AO821" s="50"/>
      <c r="AP821" s="50"/>
      <c r="AQ821" s="50"/>
      <c r="AR821" s="4"/>
      <c r="AS821" s="4"/>
    </row>
    <row r="822" customFormat="false" ht="12.75" hidden="false" customHeight="true" outlineLevel="0" collapsed="false">
      <c r="A822" s="33"/>
      <c r="B822" s="34"/>
      <c r="C822" s="34"/>
      <c r="D822" s="35"/>
      <c r="E822" s="35"/>
      <c r="F822" s="35"/>
      <c r="G822" s="35"/>
      <c r="H822" s="35"/>
      <c r="I822" s="35"/>
      <c r="J822" s="36"/>
      <c r="K822" s="6"/>
      <c r="L822" s="5"/>
      <c r="M822" s="5"/>
      <c r="N822" s="37"/>
      <c r="O822" s="38"/>
      <c r="P822" s="39" t="n">
        <f aca="false">IFERROR(IF(OR(B822&amp;C822="PAU",B822&amp;C822="AIN"),VLOOKUP(B822&amp;C822&amp;G822,#REF!,8,0),VLOOKUP(B822&amp;G822,#REF!,8,0)),0)</f>
        <v>0</v>
      </c>
      <c r="Q822" s="39" t="n">
        <f aca="false">N822-P822</f>
        <v>0</v>
      </c>
      <c r="R822" s="40" t="str">
        <f aca="false">IF(Q822&gt;=0%,"AOP",IF(Q822&gt;=-2%,"GM",IF(Q822&gt;=-6%,"MD","VP")))</f>
        <v>AOP</v>
      </c>
      <c r="S822" s="41" t="n">
        <f aca="false">K822*M822*(N822-P822)</f>
        <v>0</v>
      </c>
      <c r="T822" s="42" t="e">
        <f aca="false">IF(I822="USD",S822,S822/#REF!)</f>
        <v>#VALUE!</v>
      </c>
      <c r="U822" s="5" t="e">
        <f aca="false">IF(I822="USD",M822,M822/#REF!)</f>
        <v>#VALUE!</v>
      </c>
      <c r="V822" s="4"/>
      <c r="W822" s="4"/>
      <c r="X822" s="4"/>
      <c r="Y822" s="4" t="str">
        <f aca="false">B822&amp;C822&amp;F822&amp;H822</f>
        <v/>
      </c>
      <c r="Z822" s="4" t="str">
        <f aca="false">IF(Y822='Input - Bookings'!Q1418,"OK","Check")</f>
        <v>OK</v>
      </c>
      <c r="AA822" s="4"/>
      <c r="AB822" s="50"/>
      <c r="AC822" s="50"/>
      <c r="AD822" s="4"/>
      <c r="AE822" s="4"/>
      <c r="AF822" s="4"/>
      <c r="AG822" s="54"/>
      <c r="AH822" s="54"/>
      <c r="AI822" s="4"/>
      <c r="AJ822" s="4"/>
      <c r="AK822" s="4"/>
      <c r="AL822" s="4"/>
      <c r="AM822" s="4"/>
      <c r="AN822" s="56"/>
      <c r="AO822" s="50"/>
      <c r="AP822" s="50"/>
      <c r="AQ822" s="50"/>
      <c r="AR822" s="4"/>
      <c r="AS822" s="4"/>
    </row>
    <row r="823" customFormat="false" ht="12.75" hidden="false" customHeight="true" outlineLevel="0" collapsed="false">
      <c r="A823" s="33"/>
      <c r="B823" s="34"/>
      <c r="C823" s="34"/>
      <c r="D823" s="35"/>
      <c r="E823" s="35"/>
      <c r="F823" s="35"/>
      <c r="G823" s="35"/>
      <c r="H823" s="35"/>
      <c r="I823" s="35"/>
      <c r="J823" s="36"/>
      <c r="K823" s="6"/>
      <c r="L823" s="5"/>
      <c r="M823" s="5"/>
      <c r="N823" s="37"/>
      <c r="O823" s="38"/>
      <c r="P823" s="39" t="n">
        <f aca="false">IFERROR(IF(OR(B823&amp;C823="PAU",B823&amp;C823="AIN"),VLOOKUP(B823&amp;C823&amp;G823,#REF!,8,0),VLOOKUP(B823&amp;G823,#REF!,8,0)),0)</f>
        <v>0</v>
      </c>
      <c r="Q823" s="39" t="n">
        <f aca="false">N823-P823</f>
        <v>0</v>
      </c>
      <c r="R823" s="40" t="str">
        <f aca="false">IF(Q823&gt;=0%,"AOP",IF(Q823&gt;=-2%,"GM",IF(Q823&gt;=-6%,"MD","VP")))</f>
        <v>AOP</v>
      </c>
      <c r="S823" s="41" t="n">
        <f aca="false">K823*M823*(N823-P823)</f>
        <v>0</v>
      </c>
      <c r="T823" s="42" t="e">
        <f aca="false">IF(I823="USD",S823,S823/#REF!)</f>
        <v>#VALUE!</v>
      </c>
      <c r="U823" s="5" t="e">
        <f aca="false">IF(I823="USD",M823,M823/#REF!)</f>
        <v>#VALUE!</v>
      </c>
      <c r="V823" s="4"/>
      <c r="W823" s="4"/>
      <c r="X823" s="4"/>
      <c r="Y823" s="4" t="str">
        <f aca="false">B823&amp;C823&amp;F823&amp;H823</f>
        <v/>
      </c>
      <c r="Z823" s="4" t="str">
        <f aca="false">IF(Y823='Input - Bookings'!Q1419,"OK","Check")</f>
        <v>OK</v>
      </c>
      <c r="AA823" s="4"/>
      <c r="AB823" s="50"/>
      <c r="AC823" s="50"/>
      <c r="AD823" s="4"/>
      <c r="AE823" s="4"/>
      <c r="AF823" s="4"/>
      <c r="AG823" s="54"/>
      <c r="AH823" s="54"/>
      <c r="AI823" s="4"/>
      <c r="AJ823" s="4"/>
      <c r="AK823" s="4"/>
      <c r="AL823" s="4"/>
      <c r="AM823" s="4"/>
      <c r="AN823" s="56"/>
      <c r="AO823" s="50"/>
      <c r="AP823" s="50"/>
      <c r="AQ823" s="50"/>
      <c r="AR823" s="4"/>
      <c r="AS823" s="4"/>
    </row>
    <row r="824" customFormat="false" ht="12.75" hidden="false" customHeight="true" outlineLevel="0" collapsed="false">
      <c r="A824" s="33"/>
      <c r="B824" s="34"/>
      <c r="C824" s="34"/>
      <c r="D824" s="35"/>
      <c r="E824" s="35"/>
      <c r="F824" s="35"/>
      <c r="G824" s="35"/>
      <c r="H824" s="35"/>
      <c r="I824" s="35"/>
      <c r="J824" s="36"/>
      <c r="K824" s="6"/>
      <c r="L824" s="5"/>
      <c r="M824" s="5"/>
      <c r="N824" s="37"/>
      <c r="O824" s="38"/>
      <c r="P824" s="39" t="n">
        <f aca="false">IFERROR(IF(OR(B824&amp;C824="PAU",B824&amp;C824="AIN"),VLOOKUP(B824&amp;C824&amp;G824,#REF!,8,0),VLOOKUP(B824&amp;G824,#REF!,8,0)),0)</f>
        <v>0</v>
      </c>
      <c r="Q824" s="39" t="n">
        <f aca="false">N824-P824</f>
        <v>0</v>
      </c>
      <c r="R824" s="40" t="str">
        <f aca="false">IF(Q824&gt;=0%,"AOP",IF(Q824&gt;=-2%,"GM",IF(Q824&gt;=-6%,"MD","VP")))</f>
        <v>AOP</v>
      </c>
      <c r="S824" s="41" t="n">
        <f aca="false">K824*M824*(N824-P824)</f>
        <v>0</v>
      </c>
      <c r="T824" s="42" t="e">
        <f aca="false">IF(I824="USD",S824,S824/#REF!)</f>
        <v>#VALUE!</v>
      </c>
      <c r="U824" s="5" t="e">
        <f aca="false">IF(I824="USD",M824,M824/#REF!)</f>
        <v>#VALUE!</v>
      </c>
      <c r="V824" s="4"/>
      <c r="W824" s="4"/>
      <c r="X824" s="4"/>
      <c r="Y824" s="4" t="str">
        <f aca="false">B824&amp;C824&amp;F824&amp;H824</f>
        <v/>
      </c>
      <c r="Z824" s="4" t="str">
        <f aca="false">IF(Y824='Input - Bookings'!Q1420,"OK","Check")</f>
        <v>OK</v>
      </c>
      <c r="AA824" s="4"/>
      <c r="AB824" s="50"/>
      <c r="AC824" s="50"/>
      <c r="AD824" s="4"/>
      <c r="AE824" s="4"/>
      <c r="AF824" s="4"/>
      <c r="AG824" s="54"/>
      <c r="AH824" s="54"/>
      <c r="AI824" s="4"/>
      <c r="AJ824" s="4"/>
      <c r="AK824" s="4"/>
      <c r="AL824" s="4"/>
      <c r="AM824" s="4"/>
      <c r="AN824" s="56"/>
      <c r="AO824" s="50"/>
      <c r="AP824" s="50"/>
      <c r="AQ824" s="50"/>
      <c r="AR824" s="4"/>
      <c r="AS824" s="4"/>
    </row>
    <row r="825" customFormat="false" ht="12.75" hidden="false" customHeight="true" outlineLevel="0" collapsed="false">
      <c r="A825" s="33"/>
      <c r="B825" s="34"/>
      <c r="C825" s="34"/>
      <c r="D825" s="35"/>
      <c r="E825" s="35"/>
      <c r="F825" s="35"/>
      <c r="G825" s="35"/>
      <c r="H825" s="35"/>
      <c r="I825" s="35"/>
      <c r="J825" s="36"/>
      <c r="K825" s="6"/>
      <c r="L825" s="5"/>
      <c r="M825" s="5"/>
      <c r="N825" s="37"/>
      <c r="O825" s="38"/>
      <c r="P825" s="39" t="n">
        <f aca="false">IFERROR(IF(OR(B825&amp;C825="PAU",B825&amp;C825="AIN"),VLOOKUP(B825&amp;C825&amp;G825,#REF!,8,0),VLOOKUP(B825&amp;G825,#REF!,8,0)),0)</f>
        <v>0</v>
      </c>
      <c r="Q825" s="39" t="n">
        <f aca="false">N825-P825</f>
        <v>0</v>
      </c>
      <c r="R825" s="40" t="str">
        <f aca="false">IF(Q825&gt;=0%,"AOP",IF(Q825&gt;=-2%,"GM",IF(Q825&gt;=-6%,"MD","VP")))</f>
        <v>AOP</v>
      </c>
      <c r="S825" s="41" t="n">
        <f aca="false">K825*M825*(N825-P825)</f>
        <v>0</v>
      </c>
      <c r="T825" s="42" t="e">
        <f aca="false">IF(I825="USD",S825,S825/#REF!)</f>
        <v>#VALUE!</v>
      </c>
      <c r="U825" s="5" t="e">
        <f aca="false">IF(I825="USD",M825,M825/#REF!)</f>
        <v>#VALUE!</v>
      </c>
      <c r="V825" s="4"/>
      <c r="W825" s="4"/>
      <c r="X825" s="4"/>
      <c r="Y825" s="4" t="str">
        <f aca="false">B825&amp;C825&amp;F825&amp;H825</f>
        <v/>
      </c>
      <c r="Z825" s="4" t="str">
        <f aca="false">IF(Y825='Input - Bookings'!Q1421,"OK","Check")</f>
        <v>OK</v>
      </c>
      <c r="AA825" s="4"/>
      <c r="AB825" s="50"/>
      <c r="AC825" s="50"/>
      <c r="AD825" s="4"/>
      <c r="AE825" s="4"/>
      <c r="AF825" s="4"/>
      <c r="AG825" s="54"/>
      <c r="AH825" s="54"/>
      <c r="AI825" s="4"/>
      <c r="AJ825" s="4"/>
      <c r="AK825" s="4"/>
      <c r="AL825" s="4"/>
      <c r="AM825" s="4"/>
      <c r="AN825" s="56"/>
      <c r="AO825" s="50"/>
      <c r="AP825" s="50"/>
      <c r="AQ825" s="50"/>
      <c r="AR825" s="4"/>
      <c r="AS825" s="4"/>
    </row>
    <row r="826" customFormat="false" ht="12.75" hidden="false" customHeight="true" outlineLevel="0" collapsed="false">
      <c r="A826" s="33"/>
      <c r="B826" s="34"/>
      <c r="C826" s="34"/>
      <c r="D826" s="35"/>
      <c r="E826" s="35"/>
      <c r="F826" s="35"/>
      <c r="G826" s="35"/>
      <c r="H826" s="35"/>
      <c r="I826" s="35"/>
      <c r="J826" s="36"/>
      <c r="K826" s="6"/>
      <c r="L826" s="5"/>
      <c r="M826" s="5"/>
      <c r="N826" s="37"/>
      <c r="O826" s="38"/>
      <c r="P826" s="39" t="n">
        <f aca="false">IFERROR(IF(OR(B826&amp;C826="PAU",B826&amp;C826="AIN"),VLOOKUP(B826&amp;C826&amp;G826,#REF!,8,0),VLOOKUP(B826&amp;G826,#REF!,8,0)),0)</f>
        <v>0</v>
      </c>
      <c r="Q826" s="39" t="n">
        <f aca="false">N826-P826</f>
        <v>0</v>
      </c>
      <c r="R826" s="40" t="str">
        <f aca="false">IF(Q826&gt;=0%,"AOP",IF(Q826&gt;=-2%,"GM",IF(Q826&gt;=-6%,"MD","VP")))</f>
        <v>AOP</v>
      </c>
      <c r="S826" s="41" t="n">
        <f aca="false">K826*M826*(N826-P826)</f>
        <v>0</v>
      </c>
      <c r="T826" s="42" t="e">
        <f aca="false">IF(I826="USD",S826,S826/#REF!)</f>
        <v>#VALUE!</v>
      </c>
      <c r="U826" s="5" t="e">
        <f aca="false">IF(I826="USD",M826,M826/#REF!)</f>
        <v>#VALUE!</v>
      </c>
      <c r="V826" s="4"/>
      <c r="W826" s="4"/>
      <c r="X826" s="4"/>
      <c r="Y826" s="4" t="str">
        <f aca="false">B826&amp;C826&amp;F826&amp;H826</f>
        <v/>
      </c>
      <c r="Z826" s="4" t="str">
        <f aca="false">IF(Y826='Input - Bookings'!Q1422,"OK","Check")</f>
        <v>OK</v>
      </c>
      <c r="AA826" s="4"/>
      <c r="AB826" s="50"/>
      <c r="AC826" s="50"/>
      <c r="AD826" s="4"/>
      <c r="AE826" s="4"/>
      <c r="AF826" s="4"/>
      <c r="AG826" s="54"/>
      <c r="AH826" s="54"/>
      <c r="AI826" s="4"/>
      <c r="AJ826" s="4"/>
      <c r="AK826" s="4"/>
      <c r="AL826" s="4"/>
      <c r="AM826" s="4"/>
      <c r="AN826" s="56"/>
      <c r="AO826" s="50"/>
      <c r="AP826" s="50"/>
      <c r="AQ826" s="50"/>
      <c r="AR826" s="4"/>
      <c r="AS826" s="4"/>
    </row>
    <row r="827" customFormat="false" ht="12.75" hidden="false" customHeight="true" outlineLevel="0" collapsed="false">
      <c r="A827" s="33"/>
      <c r="B827" s="34"/>
      <c r="C827" s="34"/>
      <c r="D827" s="35"/>
      <c r="E827" s="35"/>
      <c r="F827" s="35"/>
      <c r="G827" s="35"/>
      <c r="H827" s="35"/>
      <c r="I827" s="35"/>
      <c r="J827" s="36"/>
      <c r="K827" s="6"/>
      <c r="L827" s="5"/>
      <c r="M827" s="5"/>
      <c r="N827" s="37"/>
      <c r="O827" s="38"/>
      <c r="P827" s="39" t="n">
        <f aca="false">IFERROR(IF(OR(B827&amp;C827="PAU",B827&amp;C827="AIN"),VLOOKUP(B827&amp;C827&amp;G827,#REF!,8,0),VLOOKUP(B827&amp;G827,#REF!,8,0)),0)</f>
        <v>0</v>
      </c>
      <c r="Q827" s="39" t="n">
        <f aca="false">N827-P827</f>
        <v>0</v>
      </c>
      <c r="R827" s="40" t="str">
        <f aca="false">IF(Q827&gt;=0%,"AOP",IF(Q827&gt;=-2%,"GM",IF(Q827&gt;=-6%,"MD","VP")))</f>
        <v>AOP</v>
      </c>
      <c r="S827" s="41" t="n">
        <f aca="false">K827*M827*(N827-P827)</f>
        <v>0</v>
      </c>
      <c r="T827" s="42" t="e">
        <f aca="false">IF(I827="USD",S827,S827/#REF!)</f>
        <v>#VALUE!</v>
      </c>
      <c r="U827" s="5" t="e">
        <f aca="false">IF(I827="USD",M827,M827/#REF!)</f>
        <v>#VALUE!</v>
      </c>
      <c r="V827" s="4"/>
      <c r="W827" s="4"/>
      <c r="X827" s="4"/>
      <c r="Y827" s="4" t="str">
        <f aca="false">B827&amp;C827&amp;F827&amp;H827</f>
        <v/>
      </c>
      <c r="Z827" s="4" t="str">
        <f aca="false">IF(Y827='Input - Bookings'!Q1423,"OK","Check")</f>
        <v>OK</v>
      </c>
      <c r="AA827" s="4"/>
      <c r="AB827" s="50"/>
      <c r="AC827" s="50"/>
      <c r="AD827" s="4"/>
      <c r="AE827" s="4"/>
      <c r="AF827" s="4"/>
      <c r="AG827" s="54"/>
      <c r="AH827" s="54"/>
      <c r="AI827" s="4"/>
      <c r="AJ827" s="4"/>
      <c r="AK827" s="4"/>
      <c r="AL827" s="4"/>
      <c r="AM827" s="4"/>
      <c r="AN827" s="56"/>
      <c r="AO827" s="50"/>
      <c r="AP827" s="50"/>
      <c r="AQ827" s="50"/>
      <c r="AR827" s="4"/>
      <c r="AS827" s="4"/>
    </row>
    <row r="828" customFormat="false" ht="12.75" hidden="false" customHeight="true" outlineLevel="0" collapsed="false">
      <c r="A828" s="33"/>
      <c r="B828" s="34"/>
      <c r="C828" s="34"/>
      <c r="D828" s="35"/>
      <c r="E828" s="35"/>
      <c r="F828" s="35"/>
      <c r="G828" s="35"/>
      <c r="H828" s="35"/>
      <c r="I828" s="35"/>
      <c r="J828" s="36"/>
      <c r="K828" s="6"/>
      <c r="L828" s="5"/>
      <c r="M828" s="5"/>
      <c r="N828" s="37"/>
      <c r="O828" s="38"/>
      <c r="P828" s="39" t="n">
        <f aca="false">IFERROR(IF(OR(B828&amp;C828="PAU",B828&amp;C828="AIN"),VLOOKUP(B828&amp;C828&amp;G828,#REF!,8,0),VLOOKUP(B828&amp;G828,#REF!,8,0)),0)</f>
        <v>0</v>
      </c>
      <c r="Q828" s="39" t="n">
        <f aca="false">N828-P828</f>
        <v>0</v>
      </c>
      <c r="R828" s="40" t="str">
        <f aca="false">IF(Q828&gt;=0%,"AOP",IF(Q828&gt;=-2%,"GM",IF(Q828&gt;=-6%,"MD","VP")))</f>
        <v>AOP</v>
      </c>
      <c r="S828" s="41" t="n">
        <f aca="false">K828*M828*(N828-P828)</f>
        <v>0</v>
      </c>
      <c r="T828" s="42" t="e">
        <f aca="false">IF(I828="USD",S828,S828/#REF!)</f>
        <v>#VALUE!</v>
      </c>
      <c r="U828" s="5" t="e">
        <f aca="false">IF(I828="USD",M828,M828/#REF!)</f>
        <v>#VALUE!</v>
      </c>
      <c r="V828" s="4"/>
      <c r="W828" s="4"/>
      <c r="X828" s="4"/>
      <c r="Y828" s="4" t="str">
        <f aca="false">B828&amp;C828&amp;F828&amp;H828</f>
        <v/>
      </c>
      <c r="Z828" s="4" t="str">
        <f aca="false">IF(Y828='Input - Bookings'!Q1424,"OK","Check")</f>
        <v>OK</v>
      </c>
      <c r="AA828" s="4"/>
      <c r="AB828" s="50"/>
      <c r="AC828" s="50"/>
      <c r="AD828" s="4"/>
      <c r="AE828" s="4"/>
      <c r="AF828" s="4"/>
      <c r="AG828" s="54"/>
      <c r="AH828" s="54"/>
      <c r="AI828" s="4"/>
      <c r="AJ828" s="4"/>
      <c r="AK828" s="4"/>
      <c r="AL828" s="4"/>
      <c r="AM828" s="4"/>
      <c r="AN828" s="56"/>
      <c r="AO828" s="50"/>
      <c r="AP828" s="50"/>
      <c r="AQ828" s="50"/>
      <c r="AR828" s="4"/>
      <c r="AS828" s="4"/>
    </row>
    <row r="829" customFormat="false" ht="12.75" hidden="false" customHeight="true" outlineLevel="0" collapsed="false">
      <c r="A829" s="33"/>
      <c r="B829" s="34"/>
      <c r="C829" s="34"/>
      <c r="D829" s="35"/>
      <c r="E829" s="35"/>
      <c r="F829" s="35"/>
      <c r="G829" s="35"/>
      <c r="H829" s="35"/>
      <c r="I829" s="35"/>
      <c r="J829" s="36"/>
      <c r="K829" s="6"/>
      <c r="L829" s="5"/>
      <c r="M829" s="5"/>
      <c r="N829" s="37"/>
      <c r="O829" s="38"/>
      <c r="P829" s="39" t="n">
        <f aca="false">IFERROR(IF(OR(B829&amp;C829="PAU",B829&amp;C829="AIN"),VLOOKUP(B829&amp;C829&amp;G829,#REF!,8,0),VLOOKUP(B829&amp;G829,#REF!,8,0)),0)</f>
        <v>0</v>
      </c>
      <c r="Q829" s="39" t="n">
        <f aca="false">N829-P829</f>
        <v>0</v>
      </c>
      <c r="R829" s="40" t="str">
        <f aca="false">IF(Q829&gt;=0%,"AOP",IF(Q829&gt;=-2%,"GM",IF(Q829&gt;=-6%,"MD","VP")))</f>
        <v>AOP</v>
      </c>
      <c r="S829" s="41" t="n">
        <f aca="false">K829*M829*(N829-P829)</f>
        <v>0</v>
      </c>
      <c r="T829" s="42" t="e">
        <f aca="false">IF(I829="USD",S829,S829/#REF!)</f>
        <v>#VALUE!</v>
      </c>
      <c r="U829" s="5" t="e">
        <f aca="false">IF(I829="USD",M829,M829/#REF!)</f>
        <v>#VALUE!</v>
      </c>
      <c r="V829" s="4"/>
      <c r="W829" s="4"/>
      <c r="X829" s="4"/>
      <c r="Y829" s="4" t="str">
        <f aca="false">B829&amp;C829&amp;F829&amp;H829</f>
        <v/>
      </c>
      <c r="Z829" s="4" t="str">
        <f aca="false">IF(Y829='Input - Bookings'!Q1425,"OK","Check")</f>
        <v>OK</v>
      </c>
      <c r="AA829" s="4"/>
      <c r="AB829" s="50"/>
      <c r="AC829" s="50"/>
      <c r="AD829" s="4"/>
      <c r="AE829" s="4"/>
      <c r="AF829" s="4"/>
      <c r="AG829" s="54"/>
      <c r="AH829" s="54"/>
      <c r="AI829" s="4"/>
      <c r="AJ829" s="4"/>
      <c r="AK829" s="4"/>
      <c r="AL829" s="4"/>
      <c r="AM829" s="4"/>
      <c r="AN829" s="56"/>
      <c r="AO829" s="50"/>
      <c r="AP829" s="50"/>
      <c r="AQ829" s="50"/>
      <c r="AR829" s="4"/>
      <c r="AS829" s="4"/>
    </row>
    <row r="830" customFormat="false" ht="12.75" hidden="false" customHeight="true" outlineLevel="0" collapsed="false">
      <c r="A830" s="33"/>
      <c r="B830" s="34"/>
      <c r="C830" s="34"/>
      <c r="D830" s="35"/>
      <c r="E830" s="35"/>
      <c r="F830" s="35"/>
      <c r="G830" s="35"/>
      <c r="H830" s="35"/>
      <c r="I830" s="35"/>
      <c r="J830" s="36"/>
      <c r="K830" s="6"/>
      <c r="L830" s="5"/>
      <c r="M830" s="5"/>
      <c r="N830" s="37"/>
      <c r="O830" s="38"/>
      <c r="P830" s="39" t="n">
        <f aca="false">IFERROR(IF(OR(B830&amp;C830="PAU",B830&amp;C830="AIN"),VLOOKUP(B830&amp;C830&amp;G830,#REF!,8,0),VLOOKUP(B830&amp;G830,#REF!,8,0)),0)</f>
        <v>0</v>
      </c>
      <c r="Q830" s="39" t="n">
        <f aca="false">N830-P830</f>
        <v>0</v>
      </c>
      <c r="R830" s="40" t="str">
        <f aca="false">IF(Q830&gt;=0%,"AOP",IF(Q830&gt;=-2%,"GM",IF(Q830&gt;=-6%,"MD","VP")))</f>
        <v>AOP</v>
      </c>
      <c r="S830" s="41" t="n">
        <f aca="false">K830*M830*(N830-P830)</f>
        <v>0</v>
      </c>
      <c r="T830" s="42" t="e">
        <f aca="false">IF(I830="USD",S830,S830/#REF!)</f>
        <v>#VALUE!</v>
      </c>
      <c r="U830" s="5" t="e">
        <f aca="false">IF(I830="USD",M830,M830/#REF!)</f>
        <v>#VALUE!</v>
      </c>
      <c r="V830" s="4"/>
      <c r="W830" s="4"/>
      <c r="X830" s="4"/>
      <c r="Y830" s="4" t="str">
        <f aca="false">B830&amp;C830&amp;F830&amp;H830</f>
        <v/>
      </c>
      <c r="Z830" s="4" t="str">
        <f aca="false">IF(Y830='Input - Bookings'!Q1426,"OK","Check")</f>
        <v>OK</v>
      </c>
      <c r="AA830" s="4"/>
      <c r="AB830" s="50"/>
      <c r="AC830" s="50"/>
      <c r="AD830" s="4"/>
      <c r="AE830" s="4"/>
      <c r="AF830" s="4"/>
      <c r="AG830" s="54"/>
      <c r="AH830" s="54"/>
      <c r="AI830" s="4"/>
      <c r="AJ830" s="4"/>
      <c r="AK830" s="4"/>
      <c r="AL830" s="4"/>
      <c r="AM830" s="4"/>
      <c r="AN830" s="56"/>
      <c r="AO830" s="50"/>
      <c r="AP830" s="50"/>
      <c r="AQ830" s="50"/>
      <c r="AR830" s="4"/>
      <c r="AS830" s="4"/>
    </row>
    <row r="831" customFormat="false" ht="12.75" hidden="false" customHeight="true" outlineLevel="0" collapsed="false">
      <c r="A831" s="33"/>
      <c r="B831" s="34"/>
      <c r="C831" s="34"/>
      <c r="D831" s="35"/>
      <c r="E831" s="35"/>
      <c r="F831" s="35"/>
      <c r="G831" s="35"/>
      <c r="H831" s="35"/>
      <c r="I831" s="35"/>
      <c r="J831" s="36"/>
      <c r="K831" s="6"/>
      <c r="L831" s="5"/>
      <c r="M831" s="5"/>
      <c r="N831" s="37"/>
      <c r="O831" s="38"/>
      <c r="P831" s="39" t="n">
        <f aca="false">IFERROR(IF(OR(B831&amp;C831="PAU",B831&amp;C831="AIN"),VLOOKUP(B831&amp;C831&amp;G831,#REF!,8,0),VLOOKUP(B831&amp;G831,#REF!,8,0)),0)</f>
        <v>0</v>
      </c>
      <c r="Q831" s="39" t="n">
        <f aca="false">N831-P831</f>
        <v>0</v>
      </c>
      <c r="R831" s="40" t="str">
        <f aca="false">IF(Q831&gt;=0%,"AOP",IF(Q831&gt;=-2%,"GM",IF(Q831&gt;=-6%,"MD","VP")))</f>
        <v>AOP</v>
      </c>
      <c r="S831" s="41" t="n">
        <f aca="false">K831*M831*(N831-P831)</f>
        <v>0</v>
      </c>
      <c r="T831" s="42" t="e">
        <f aca="false">IF(I831="USD",S831,S831/#REF!)</f>
        <v>#VALUE!</v>
      </c>
      <c r="U831" s="5" t="e">
        <f aca="false">IF(I831="USD",M831,M831/#REF!)</f>
        <v>#VALUE!</v>
      </c>
      <c r="V831" s="4"/>
      <c r="W831" s="4"/>
      <c r="X831" s="4"/>
      <c r="Y831" s="4" t="str">
        <f aca="false">B831&amp;C831&amp;F831&amp;H831</f>
        <v/>
      </c>
      <c r="Z831" s="4" t="str">
        <f aca="false">IF(Y831='Input - Bookings'!Q1427,"OK","Check")</f>
        <v>OK</v>
      </c>
      <c r="AA831" s="4"/>
      <c r="AB831" s="50"/>
      <c r="AC831" s="50"/>
      <c r="AD831" s="4"/>
      <c r="AE831" s="4"/>
      <c r="AF831" s="4"/>
      <c r="AG831" s="54"/>
      <c r="AH831" s="54"/>
      <c r="AI831" s="4"/>
      <c r="AJ831" s="4"/>
      <c r="AK831" s="4"/>
      <c r="AL831" s="4"/>
      <c r="AM831" s="4"/>
      <c r="AN831" s="56"/>
      <c r="AO831" s="50"/>
      <c r="AP831" s="50"/>
      <c r="AQ831" s="50"/>
      <c r="AR831" s="4"/>
      <c r="AS831" s="4"/>
    </row>
    <row r="832" customFormat="false" ht="12.75" hidden="false" customHeight="true" outlineLevel="0" collapsed="false">
      <c r="A832" s="33"/>
      <c r="B832" s="34"/>
      <c r="C832" s="34"/>
      <c r="D832" s="35"/>
      <c r="E832" s="35"/>
      <c r="F832" s="35"/>
      <c r="G832" s="35"/>
      <c r="H832" s="35"/>
      <c r="I832" s="35"/>
      <c r="J832" s="36"/>
      <c r="K832" s="6"/>
      <c r="L832" s="5"/>
      <c r="M832" s="5"/>
      <c r="N832" s="37"/>
      <c r="O832" s="38"/>
      <c r="P832" s="39" t="n">
        <f aca="false">IFERROR(IF(OR(B832&amp;C832="PAU",B832&amp;C832="AIN"),VLOOKUP(B832&amp;C832&amp;G832,#REF!,8,0),VLOOKUP(B832&amp;G832,#REF!,8,0)),0)</f>
        <v>0</v>
      </c>
      <c r="Q832" s="39" t="n">
        <f aca="false">N832-P832</f>
        <v>0</v>
      </c>
      <c r="R832" s="40" t="str">
        <f aca="false">IF(Q832&gt;=0%,"AOP",IF(Q832&gt;=-2%,"GM",IF(Q832&gt;=-6%,"MD","VP")))</f>
        <v>AOP</v>
      </c>
      <c r="S832" s="41" t="n">
        <f aca="false">K832*M832*(N832-P832)</f>
        <v>0</v>
      </c>
      <c r="T832" s="42" t="e">
        <f aca="false">IF(I832="USD",S832,S832/#REF!)</f>
        <v>#VALUE!</v>
      </c>
      <c r="U832" s="5" t="e">
        <f aca="false">IF(I832="USD",M832,M832/#REF!)</f>
        <v>#VALUE!</v>
      </c>
      <c r="V832" s="4"/>
      <c r="W832" s="4"/>
      <c r="X832" s="4"/>
      <c r="Y832" s="4" t="str">
        <f aca="false">B832&amp;C832&amp;F832&amp;H832</f>
        <v/>
      </c>
      <c r="Z832" s="4" t="str">
        <f aca="false">IF(Y832='Input - Bookings'!Q1428,"OK","Check")</f>
        <v>OK</v>
      </c>
      <c r="AA832" s="4"/>
      <c r="AB832" s="50"/>
      <c r="AC832" s="50"/>
      <c r="AD832" s="4"/>
      <c r="AE832" s="4"/>
      <c r="AF832" s="4"/>
      <c r="AG832" s="54"/>
      <c r="AH832" s="54"/>
      <c r="AI832" s="4"/>
      <c r="AJ832" s="4"/>
      <c r="AK832" s="4"/>
      <c r="AL832" s="4"/>
      <c r="AM832" s="4"/>
      <c r="AN832" s="56"/>
      <c r="AO832" s="50"/>
      <c r="AP832" s="50"/>
      <c r="AQ832" s="50"/>
      <c r="AR832" s="4"/>
      <c r="AS832" s="4"/>
    </row>
    <row r="833" customFormat="false" ht="12.75" hidden="false" customHeight="true" outlineLevel="0" collapsed="false">
      <c r="A833" s="33"/>
      <c r="B833" s="34"/>
      <c r="C833" s="34"/>
      <c r="D833" s="35"/>
      <c r="E833" s="35"/>
      <c r="F833" s="35"/>
      <c r="G833" s="35"/>
      <c r="H833" s="35"/>
      <c r="I833" s="35"/>
      <c r="J833" s="36"/>
      <c r="K833" s="6"/>
      <c r="L833" s="5"/>
      <c r="M833" s="5"/>
      <c r="N833" s="37"/>
      <c r="O833" s="38"/>
      <c r="P833" s="39" t="n">
        <f aca="false">IFERROR(IF(OR(B833&amp;C833="PAU",B833&amp;C833="AIN"),VLOOKUP(B833&amp;C833&amp;G833,#REF!,8,0),VLOOKUP(B833&amp;G833,#REF!,8,0)),0)</f>
        <v>0</v>
      </c>
      <c r="Q833" s="39" t="n">
        <f aca="false">N833-P833</f>
        <v>0</v>
      </c>
      <c r="R833" s="40" t="str">
        <f aca="false">IF(Q833&gt;=0%,"AOP",IF(Q833&gt;=-2%,"GM",IF(Q833&gt;=-6%,"MD","VP")))</f>
        <v>AOP</v>
      </c>
      <c r="S833" s="41" t="n">
        <f aca="false">K833*M833*(N833-P833)</f>
        <v>0</v>
      </c>
      <c r="T833" s="42" t="e">
        <f aca="false">IF(I833="USD",S833,S833/#REF!)</f>
        <v>#VALUE!</v>
      </c>
      <c r="U833" s="5" t="e">
        <f aca="false">IF(I833="USD",M833,M833/#REF!)</f>
        <v>#VALUE!</v>
      </c>
      <c r="V833" s="4"/>
      <c r="W833" s="4"/>
      <c r="X833" s="4"/>
      <c r="Y833" s="4" t="str">
        <f aca="false">B833&amp;C833&amp;F833&amp;H833</f>
        <v/>
      </c>
      <c r="Z833" s="4" t="str">
        <f aca="false">IF(Y833='Input - Bookings'!Q1429,"OK","Check")</f>
        <v>OK</v>
      </c>
      <c r="AA833" s="4"/>
      <c r="AB833" s="50"/>
      <c r="AC833" s="50"/>
      <c r="AD833" s="4"/>
      <c r="AE833" s="4"/>
      <c r="AF833" s="4"/>
      <c r="AG833" s="54"/>
      <c r="AH833" s="54"/>
      <c r="AI833" s="4"/>
      <c r="AJ833" s="4"/>
      <c r="AK833" s="4"/>
      <c r="AL833" s="4"/>
      <c r="AM833" s="4"/>
      <c r="AN833" s="56"/>
      <c r="AO833" s="50"/>
      <c r="AP833" s="50"/>
      <c r="AQ833" s="50"/>
      <c r="AR833" s="4"/>
      <c r="AS833" s="4"/>
    </row>
    <row r="834" customFormat="false" ht="12.75" hidden="false" customHeight="true" outlineLevel="0" collapsed="false">
      <c r="A834" s="33"/>
      <c r="B834" s="34"/>
      <c r="C834" s="34"/>
      <c r="D834" s="35"/>
      <c r="E834" s="35"/>
      <c r="F834" s="35"/>
      <c r="G834" s="35"/>
      <c r="H834" s="35"/>
      <c r="I834" s="35"/>
      <c r="J834" s="36"/>
      <c r="K834" s="6"/>
      <c r="L834" s="5"/>
      <c r="M834" s="5"/>
      <c r="N834" s="37"/>
      <c r="O834" s="38"/>
      <c r="P834" s="39" t="n">
        <f aca="false">IFERROR(IF(OR(B834&amp;C834="PAU",B834&amp;C834="AIN"),VLOOKUP(B834&amp;C834&amp;G834,#REF!,8,0),VLOOKUP(B834&amp;G834,#REF!,8,0)),0)</f>
        <v>0</v>
      </c>
      <c r="Q834" s="39" t="n">
        <f aca="false">N834-P834</f>
        <v>0</v>
      </c>
      <c r="R834" s="40" t="str">
        <f aca="false">IF(Q834&gt;=0%,"AOP",IF(Q834&gt;=-2%,"GM",IF(Q834&gt;=-6%,"MD","VP")))</f>
        <v>AOP</v>
      </c>
      <c r="S834" s="41" t="n">
        <f aca="false">K834*M834*(N834-P834)</f>
        <v>0</v>
      </c>
      <c r="T834" s="42" t="e">
        <f aca="false">IF(I834="USD",S834,S834/#REF!)</f>
        <v>#VALUE!</v>
      </c>
      <c r="U834" s="5" t="e">
        <f aca="false">IF(I834="USD",M834,M834/#REF!)</f>
        <v>#VALUE!</v>
      </c>
      <c r="V834" s="4"/>
      <c r="W834" s="4"/>
      <c r="X834" s="4"/>
      <c r="Y834" s="4" t="str">
        <f aca="false">B834&amp;C834&amp;F834&amp;H834</f>
        <v/>
      </c>
      <c r="Z834" s="4" t="str">
        <f aca="false">IF(Y834='Input - Bookings'!Q1430,"OK","Check")</f>
        <v>OK</v>
      </c>
      <c r="AA834" s="4"/>
      <c r="AB834" s="50"/>
      <c r="AC834" s="50"/>
      <c r="AD834" s="4"/>
      <c r="AE834" s="4"/>
      <c r="AF834" s="4"/>
      <c r="AG834" s="54"/>
      <c r="AH834" s="54"/>
      <c r="AI834" s="4"/>
      <c r="AJ834" s="4"/>
      <c r="AK834" s="4"/>
      <c r="AL834" s="4"/>
      <c r="AM834" s="4"/>
      <c r="AN834" s="56"/>
      <c r="AO834" s="50"/>
      <c r="AP834" s="50"/>
      <c r="AQ834" s="50"/>
      <c r="AR834" s="4"/>
      <c r="AS834" s="4"/>
    </row>
    <row r="835" customFormat="false" ht="12.75" hidden="false" customHeight="true" outlineLevel="0" collapsed="false">
      <c r="A835" s="33"/>
      <c r="B835" s="34"/>
      <c r="C835" s="34"/>
      <c r="D835" s="35"/>
      <c r="E835" s="35"/>
      <c r="F835" s="35"/>
      <c r="G835" s="35"/>
      <c r="H835" s="35"/>
      <c r="I835" s="35"/>
      <c r="J835" s="36"/>
      <c r="K835" s="6"/>
      <c r="L835" s="5"/>
      <c r="M835" s="5"/>
      <c r="N835" s="37"/>
      <c r="O835" s="38"/>
      <c r="P835" s="39" t="n">
        <f aca="false">IFERROR(IF(OR(B835&amp;C835="PAU",B835&amp;C835="AIN"),VLOOKUP(B835&amp;C835&amp;G835,#REF!,8,0),VLOOKUP(B835&amp;G835,#REF!,8,0)),0)</f>
        <v>0</v>
      </c>
      <c r="Q835" s="39" t="n">
        <f aca="false">N835-P835</f>
        <v>0</v>
      </c>
      <c r="R835" s="40" t="str">
        <f aca="false">IF(Q835&gt;=0%,"AOP",IF(Q835&gt;=-2%,"GM",IF(Q835&gt;=-6%,"MD","VP")))</f>
        <v>AOP</v>
      </c>
      <c r="S835" s="41" t="n">
        <f aca="false">K835*M835*(N835-P835)</f>
        <v>0</v>
      </c>
      <c r="T835" s="42" t="e">
        <f aca="false">IF(I835="USD",S835,S835/#REF!)</f>
        <v>#VALUE!</v>
      </c>
      <c r="U835" s="5" t="e">
        <f aca="false">IF(I835="USD",M835,M835/#REF!)</f>
        <v>#VALUE!</v>
      </c>
      <c r="V835" s="4"/>
      <c r="W835" s="4"/>
      <c r="X835" s="4"/>
      <c r="Y835" s="4" t="str">
        <f aca="false">B835&amp;C835&amp;F835&amp;H835</f>
        <v/>
      </c>
      <c r="Z835" s="4" t="str">
        <f aca="false">IF(Y835='Input - Bookings'!Q1431,"OK","Check")</f>
        <v>OK</v>
      </c>
      <c r="AA835" s="4"/>
      <c r="AB835" s="50"/>
      <c r="AC835" s="50"/>
      <c r="AD835" s="4"/>
      <c r="AE835" s="4"/>
      <c r="AF835" s="4"/>
      <c r="AG835" s="54"/>
      <c r="AH835" s="54"/>
      <c r="AI835" s="4"/>
      <c r="AJ835" s="4"/>
      <c r="AK835" s="4"/>
      <c r="AL835" s="4"/>
      <c r="AM835" s="4"/>
      <c r="AN835" s="56"/>
      <c r="AO835" s="50"/>
      <c r="AP835" s="50"/>
      <c r="AQ835" s="50"/>
      <c r="AR835" s="4"/>
      <c r="AS835" s="4"/>
    </row>
    <row r="836" customFormat="false" ht="12.75" hidden="false" customHeight="true" outlineLevel="0" collapsed="false">
      <c r="A836" s="33"/>
      <c r="B836" s="34"/>
      <c r="C836" s="34"/>
      <c r="D836" s="35"/>
      <c r="E836" s="35"/>
      <c r="F836" s="35"/>
      <c r="G836" s="35"/>
      <c r="H836" s="35"/>
      <c r="I836" s="35"/>
      <c r="J836" s="36"/>
      <c r="K836" s="6"/>
      <c r="L836" s="5"/>
      <c r="M836" s="5"/>
      <c r="N836" s="37"/>
      <c r="O836" s="38"/>
      <c r="P836" s="39" t="n">
        <f aca="false">IFERROR(IF(OR(B836&amp;C836="PAU",B836&amp;C836="AIN"),VLOOKUP(B836&amp;C836&amp;G836,#REF!,8,0),VLOOKUP(B836&amp;G836,#REF!,8,0)),0)</f>
        <v>0</v>
      </c>
      <c r="Q836" s="39" t="n">
        <f aca="false">N836-P836</f>
        <v>0</v>
      </c>
      <c r="R836" s="40" t="str">
        <f aca="false">IF(Q836&gt;=0%,"AOP",IF(Q836&gt;=-2%,"GM",IF(Q836&gt;=-6%,"MD","VP")))</f>
        <v>AOP</v>
      </c>
      <c r="S836" s="41" t="n">
        <f aca="false">K836*M836*(N836-P836)</f>
        <v>0</v>
      </c>
      <c r="T836" s="42" t="e">
        <f aca="false">IF(I836="USD",S836,S836/#REF!)</f>
        <v>#VALUE!</v>
      </c>
      <c r="U836" s="5" t="e">
        <f aca="false">IF(I836="USD",M836,M836/#REF!)</f>
        <v>#VALUE!</v>
      </c>
      <c r="V836" s="4"/>
      <c r="W836" s="4"/>
      <c r="X836" s="4"/>
      <c r="Y836" s="4" t="str">
        <f aca="false">B836&amp;C836&amp;F836&amp;H836</f>
        <v/>
      </c>
      <c r="Z836" s="4" t="str">
        <f aca="false">IF(Y836='Input - Bookings'!Q1432,"OK","Check")</f>
        <v>OK</v>
      </c>
      <c r="AA836" s="4"/>
      <c r="AB836" s="50"/>
      <c r="AC836" s="50"/>
      <c r="AD836" s="4"/>
      <c r="AE836" s="4"/>
      <c r="AF836" s="4"/>
      <c r="AG836" s="54"/>
      <c r="AH836" s="54"/>
      <c r="AI836" s="4"/>
      <c r="AJ836" s="4"/>
      <c r="AK836" s="4"/>
      <c r="AL836" s="4"/>
      <c r="AM836" s="4"/>
      <c r="AN836" s="56"/>
      <c r="AO836" s="50"/>
      <c r="AP836" s="50"/>
      <c r="AQ836" s="50"/>
      <c r="AR836" s="4"/>
      <c r="AS836" s="4"/>
    </row>
    <row r="837" customFormat="false" ht="12.75" hidden="false" customHeight="true" outlineLevel="0" collapsed="false">
      <c r="A837" s="33"/>
      <c r="B837" s="34"/>
      <c r="C837" s="34"/>
      <c r="D837" s="35"/>
      <c r="E837" s="35"/>
      <c r="F837" s="35"/>
      <c r="G837" s="35"/>
      <c r="H837" s="35"/>
      <c r="I837" s="35"/>
      <c r="J837" s="36"/>
      <c r="K837" s="6"/>
      <c r="L837" s="5"/>
      <c r="M837" s="5"/>
      <c r="N837" s="37"/>
      <c r="O837" s="38"/>
      <c r="P837" s="39" t="n">
        <f aca="false">IFERROR(IF(OR(B837&amp;C837="PAU",B837&amp;C837="AIN"),VLOOKUP(B837&amp;C837&amp;G837,#REF!,8,0),VLOOKUP(B837&amp;G837,#REF!,8,0)),0)</f>
        <v>0</v>
      </c>
      <c r="Q837" s="39" t="n">
        <f aca="false">N837-P837</f>
        <v>0</v>
      </c>
      <c r="R837" s="40" t="str">
        <f aca="false">IF(Q837&gt;=0%,"AOP",IF(Q837&gt;=-2%,"GM",IF(Q837&gt;=-6%,"MD","VP")))</f>
        <v>AOP</v>
      </c>
      <c r="S837" s="41" t="n">
        <f aca="false">K837*M837*(N837-P837)</f>
        <v>0</v>
      </c>
      <c r="T837" s="42" t="e">
        <f aca="false">IF(I837="USD",S837,S837/#REF!)</f>
        <v>#VALUE!</v>
      </c>
      <c r="U837" s="5" t="e">
        <f aca="false">IF(I837="USD",M837,M837/#REF!)</f>
        <v>#VALUE!</v>
      </c>
      <c r="V837" s="4"/>
      <c r="W837" s="4"/>
      <c r="X837" s="4"/>
      <c r="Y837" s="4" t="str">
        <f aca="false">B837&amp;C837&amp;F837&amp;H837</f>
        <v/>
      </c>
      <c r="Z837" s="4" t="str">
        <f aca="false">IF(Y837='Input - Bookings'!Q1433,"OK","Check")</f>
        <v>OK</v>
      </c>
      <c r="AA837" s="4"/>
      <c r="AB837" s="50"/>
      <c r="AC837" s="50"/>
      <c r="AD837" s="4"/>
      <c r="AE837" s="4"/>
      <c r="AF837" s="4"/>
      <c r="AG837" s="54"/>
      <c r="AH837" s="54"/>
      <c r="AI837" s="4"/>
      <c r="AJ837" s="4"/>
      <c r="AK837" s="4"/>
      <c r="AL837" s="4"/>
      <c r="AM837" s="4"/>
      <c r="AN837" s="56"/>
      <c r="AO837" s="50"/>
      <c r="AP837" s="50"/>
      <c r="AQ837" s="50"/>
      <c r="AR837" s="4"/>
      <c r="AS837" s="4"/>
    </row>
    <row r="838" customFormat="false" ht="12.75" hidden="false" customHeight="true" outlineLevel="0" collapsed="false">
      <c r="A838" s="33"/>
      <c r="B838" s="34"/>
      <c r="C838" s="34"/>
      <c r="D838" s="35"/>
      <c r="E838" s="35"/>
      <c r="F838" s="35"/>
      <c r="G838" s="35"/>
      <c r="H838" s="35"/>
      <c r="I838" s="35"/>
      <c r="J838" s="36"/>
      <c r="K838" s="6"/>
      <c r="L838" s="5"/>
      <c r="M838" s="5"/>
      <c r="N838" s="37"/>
      <c r="O838" s="38"/>
      <c r="P838" s="39" t="n">
        <f aca="false">IFERROR(IF(OR(B838&amp;C838="PAU",B838&amp;C838="AIN"),VLOOKUP(B838&amp;C838&amp;G838,#REF!,8,0),VLOOKUP(B838&amp;G838,#REF!,8,0)),0)</f>
        <v>0</v>
      </c>
      <c r="Q838" s="39" t="n">
        <f aca="false">N838-P838</f>
        <v>0</v>
      </c>
      <c r="R838" s="40" t="str">
        <f aca="false">IF(Q838&gt;=0%,"AOP",IF(Q838&gt;=-2%,"GM",IF(Q838&gt;=-6%,"MD","VP")))</f>
        <v>AOP</v>
      </c>
      <c r="S838" s="41" t="n">
        <f aca="false">K838*M838*(N838-P838)</f>
        <v>0</v>
      </c>
      <c r="T838" s="42" t="e">
        <f aca="false">IF(I838="USD",S838,S838/#REF!)</f>
        <v>#VALUE!</v>
      </c>
      <c r="U838" s="5" t="e">
        <f aca="false">IF(I838="USD",M838,M838/#REF!)</f>
        <v>#VALUE!</v>
      </c>
      <c r="V838" s="4"/>
      <c r="W838" s="4"/>
      <c r="X838" s="4"/>
      <c r="Y838" s="4" t="str">
        <f aca="false">B838&amp;C838&amp;F838&amp;H838</f>
        <v/>
      </c>
      <c r="Z838" s="4" t="str">
        <f aca="false">IF(Y838='Input - Bookings'!Q1434,"OK","Check")</f>
        <v>OK</v>
      </c>
      <c r="AA838" s="4"/>
      <c r="AB838" s="50"/>
      <c r="AC838" s="50"/>
      <c r="AD838" s="4"/>
      <c r="AE838" s="4"/>
      <c r="AF838" s="4"/>
      <c r="AG838" s="54"/>
      <c r="AH838" s="54"/>
      <c r="AI838" s="4"/>
      <c r="AJ838" s="4"/>
      <c r="AK838" s="4"/>
      <c r="AL838" s="4"/>
      <c r="AM838" s="4"/>
      <c r="AN838" s="56"/>
      <c r="AO838" s="50"/>
      <c r="AP838" s="50"/>
      <c r="AQ838" s="50"/>
      <c r="AR838" s="4"/>
      <c r="AS838" s="4"/>
    </row>
    <row r="839" customFormat="false" ht="12.75" hidden="false" customHeight="true" outlineLevel="0" collapsed="false">
      <c r="A839" s="33"/>
      <c r="B839" s="34"/>
      <c r="C839" s="34"/>
      <c r="D839" s="35"/>
      <c r="E839" s="35"/>
      <c r="F839" s="35"/>
      <c r="G839" s="35"/>
      <c r="H839" s="35"/>
      <c r="I839" s="35"/>
      <c r="J839" s="36"/>
      <c r="K839" s="6"/>
      <c r="L839" s="5"/>
      <c r="M839" s="5"/>
      <c r="N839" s="37"/>
      <c r="O839" s="38"/>
      <c r="P839" s="39" t="n">
        <f aca="false">IFERROR(IF(OR(B839&amp;C839="PAU",B839&amp;C839="AIN"),VLOOKUP(B839&amp;C839&amp;G839,#REF!,8,0),VLOOKUP(B839&amp;G839,#REF!,8,0)),0)</f>
        <v>0</v>
      </c>
      <c r="Q839" s="39" t="n">
        <f aca="false">N839-P839</f>
        <v>0</v>
      </c>
      <c r="R839" s="40" t="str">
        <f aca="false">IF(Q839&gt;=0%,"AOP",IF(Q839&gt;=-2%,"GM",IF(Q839&gt;=-6%,"MD","VP")))</f>
        <v>AOP</v>
      </c>
      <c r="S839" s="41" t="n">
        <f aca="false">K839*M839*(N839-P839)</f>
        <v>0</v>
      </c>
      <c r="T839" s="42" t="e">
        <f aca="false">IF(I839="USD",S839,S839/#REF!)</f>
        <v>#VALUE!</v>
      </c>
      <c r="U839" s="5" t="e">
        <f aca="false">IF(I839="USD",M839,M839/#REF!)</f>
        <v>#VALUE!</v>
      </c>
      <c r="V839" s="4"/>
      <c r="W839" s="4"/>
      <c r="X839" s="4"/>
      <c r="Y839" s="4" t="str">
        <f aca="false">B839&amp;C839&amp;F839&amp;H839</f>
        <v/>
      </c>
      <c r="Z839" s="4" t="str">
        <f aca="false">IF(Y839='Input - Bookings'!Q1435,"OK","Check")</f>
        <v>OK</v>
      </c>
      <c r="AA839" s="4"/>
      <c r="AB839" s="50"/>
      <c r="AC839" s="50"/>
      <c r="AD839" s="4"/>
      <c r="AE839" s="4"/>
      <c r="AF839" s="4"/>
      <c r="AG839" s="54"/>
      <c r="AH839" s="54"/>
      <c r="AI839" s="4"/>
      <c r="AJ839" s="4"/>
      <c r="AK839" s="4"/>
      <c r="AL839" s="4"/>
      <c r="AM839" s="4"/>
      <c r="AN839" s="56"/>
      <c r="AO839" s="50"/>
      <c r="AP839" s="50"/>
      <c r="AQ839" s="50"/>
      <c r="AR839" s="4"/>
      <c r="AS839" s="4"/>
    </row>
    <row r="840" customFormat="false" ht="12.75" hidden="false" customHeight="true" outlineLevel="0" collapsed="false">
      <c r="A840" s="33"/>
      <c r="B840" s="34"/>
      <c r="C840" s="34"/>
      <c r="D840" s="35"/>
      <c r="E840" s="35"/>
      <c r="F840" s="35"/>
      <c r="G840" s="35"/>
      <c r="H840" s="35"/>
      <c r="I840" s="35"/>
      <c r="J840" s="36"/>
      <c r="K840" s="6"/>
      <c r="L840" s="5"/>
      <c r="M840" s="5"/>
      <c r="N840" s="37"/>
      <c r="O840" s="38"/>
      <c r="P840" s="39" t="n">
        <f aca="false">IFERROR(IF(OR(B840&amp;C840="PAU",B840&amp;C840="AIN"),VLOOKUP(B840&amp;C840&amp;G840,#REF!,8,0),VLOOKUP(B840&amp;G840,#REF!,8,0)),0)</f>
        <v>0</v>
      </c>
      <c r="Q840" s="39" t="n">
        <f aca="false">N840-P840</f>
        <v>0</v>
      </c>
      <c r="R840" s="40" t="str">
        <f aca="false">IF(Q840&gt;=0%,"AOP",IF(Q840&gt;=-2%,"GM",IF(Q840&gt;=-6%,"MD","VP")))</f>
        <v>AOP</v>
      </c>
      <c r="S840" s="41" t="n">
        <f aca="false">K840*M840*(N840-P840)</f>
        <v>0</v>
      </c>
      <c r="T840" s="42" t="e">
        <f aca="false">IF(I840="USD",S840,S840/#REF!)</f>
        <v>#VALUE!</v>
      </c>
      <c r="U840" s="5" t="e">
        <f aca="false">IF(I840="USD",M840,M840/#REF!)</f>
        <v>#VALUE!</v>
      </c>
      <c r="V840" s="4"/>
      <c r="W840" s="4"/>
      <c r="X840" s="4"/>
      <c r="Y840" s="4" t="str">
        <f aca="false">B840&amp;C840&amp;F840&amp;H840</f>
        <v/>
      </c>
      <c r="Z840" s="4" t="str">
        <f aca="false">IF(Y840='Input - Bookings'!Q1436,"OK","Check")</f>
        <v>OK</v>
      </c>
      <c r="AA840" s="4"/>
      <c r="AB840" s="50"/>
      <c r="AC840" s="50"/>
      <c r="AD840" s="4"/>
      <c r="AE840" s="4"/>
      <c r="AF840" s="4"/>
      <c r="AG840" s="54"/>
      <c r="AH840" s="54"/>
      <c r="AI840" s="4"/>
      <c r="AJ840" s="4"/>
      <c r="AK840" s="4"/>
      <c r="AL840" s="4"/>
      <c r="AM840" s="4"/>
      <c r="AN840" s="56"/>
      <c r="AO840" s="50"/>
      <c r="AP840" s="50"/>
      <c r="AQ840" s="50"/>
      <c r="AR840" s="4"/>
      <c r="AS840" s="4"/>
    </row>
    <row r="841" customFormat="false" ht="12.75" hidden="false" customHeight="true" outlineLevel="0" collapsed="false">
      <c r="A841" s="33"/>
      <c r="B841" s="34"/>
      <c r="C841" s="34"/>
      <c r="D841" s="35"/>
      <c r="E841" s="35"/>
      <c r="F841" s="35"/>
      <c r="G841" s="35"/>
      <c r="H841" s="35"/>
      <c r="I841" s="35"/>
      <c r="J841" s="36"/>
      <c r="K841" s="6"/>
      <c r="L841" s="5"/>
      <c r="M841" s="5"/>
      <c r="N841" s="37"/>
      <c r="O841" s="38"/>
      <c r="P841" s="39" t="n">
        <f aca="false">IFERROR(IF(OR(B841&amp;C841="PAU",B841&amp;C841="AIN"),VLOOKUP(B841&amp;C841&amp;G841,#REF!,8,0),VLOOKUP(B841&amp;G841,#REF!,8,0)),0)</f>
        <v>0</v>
      </c>
      <c r="Q841" s="39" t="n">
        <f aca="false">N841-P841</f>
        <v>0</v>
      </c>
      <c r="R841" s="40" t="str">
        <f aca="false">IF(Q841&gt;=0%,"AOP",IF(Q841&gt;=-2%,"GM",IF(Q841&gt;=-6%,"MD","VP")))</f>
        <v>AOP</v>
      </c>
      <c r="S841" s="41" t="n">
        <f aca="false">K841*M841*(N841-P841)</f>
        <v>0</v>
      </c>
      <c r="T841" s="42" t="e">
        <f aca="false">IF(I841="USD",S841,S841/#REF!)</f>
        <v>#VALUE!</v>
      </c>
      <c r="U841" s="5" t="e">
        <f aca="false">IF(I841="USD",M841,M841/#REF!)</f>
        <v>#VALUE!</v>
      </c>
      <c r="V841" s="4"/>
      <c r="W841" s="4"/>
      <c r="X841" s="4"/>
      <c r="Y841" s="4" t="str">
        <f aca="false">B841&amp;C841&amp;F841&amp;H841</f>
        <v/>
      </c>
      <c r="Z841" s="4" t="str">
        <f aca="false">IF(Y841='Input - Bookings'!Q1437,"OK","Check")</f>
        <v>OK</v>
      </c>
      <c r="AA841" s="4"/>
      <c r="AB841" s="50"/>
      <c r="AC841" s="50"/>
      <c r="AD841" s="4"/>
      <c r="AE841" s="4"/>
      <c r="AF841" s="4"/>
      <c r="AG841" s="54"/>
      <c r="AH841" s="54"/>
      <c r="AI841" s="4"/>
      <c r="AJ841" s="4"/>
      <c r="AK841" s="4"/>
      <c r="AL841" s="4"/>
      <c r="AM841" s="4"/>
      <c r="AN841" s="56"/>
      <c r="AO841" s="50"/>
      <c r="AP841" s="50"/>
      <c r="AQ841" s="50"/>
      <c r="AR841" s="4"/>
      <c r="AS841" s="4"/>
    </row>
    <row r="842" customFormat="false" ht="12.75" hidden="false" customHeight="true" outlineLevel="0" collapsed="false">
      <c r="A842" s="33"/>
      <c r="B842" s="34"/>
      <c r="C842" s="34"/>
      <c r="D842" s="35"/>
      <c r="E842" s="35"/>
      <c r="F842" s="35"/>
      <c r="G842" s="35"/>
      <c r="H842" s="35"/>
      <c r="I842" s="35"/>
      <c r="J842" s="36"/>
      <c r="K842" s="6"/>
      <c r="L842" s="5"/>
      <c r="M842" s="5"/>
      <c r="N842" s="37"/>
      <c r="O842" s="38"/>
      <c r="P842" s="39" t="n">
        <f aca="false">IFERROR(IF(OR(B842&amp;C842="PAU",B842&amp;C842="AIN"),VLOOKUP(B842&amp;C842&amp;G842,#REF!,8,0),VLOOKUP(B842&amp;G842,#REF!,8,0)),0)</f>
        <v>0</v>
      </c>
      <c r="Q842" s="39" t="n">
        <f aca="false">N842-P842</f>
        <v>0</v>
      </c>
      <c r="R842" s="40" t="str">
        <f aca="false">IF(Q842&gt;=0%,"AOP",IF(Q842&gt;=-2%,"GM",IF(Q842&gt;=-6%,"MD","VP")))</f>
        <v>AOP</v>
      </c>
      <c r="S842" s="41" t="n">
        <f aca="false">K842*M842*(N842-P842)</f>
        <v>0</v>
      </c>
      <c r="T842" s="42" t="e">
        <f aca="false">IF(I842="USD",S842,S842/#REF!)</f>
        <v>#VALUE!</v>
      </c>
      <c r="U842" s="5" t="e">
        <f aca="false">IF(I842="USD",M842,M842/#REF!)</f>
        <v>#VALUE!</v>
      </c>
      <c r="V842" s="4"/>
      <c r="W842" s="4"/>
      <c r="X842" s="4"/>
      <c r="Y842" s="4" t="str">
        <f aca="false">B842&amp;C842&amp;F842&amp;H842</f>
        <v/>
      </c>
      <c r="Z842" s="4" t="str">
        <f aca="false">IF(Y842='Input - Bookings'!Q1438,"OK","Check")</f>
        <v>OK</v>
      </c>
      <c r="AA842" s="4"/>
      <c r="AB842" s="50"/>
      <c r="AC842" s="50"/>
      <c r="AD842" s="4"/>
      <c r="AE842" s="4"/>
      <c r="AF842" s="4"/>
      <c r="AG842" s="54"/>
      <c r="AH842" s="54"/>
      <c r="AI842" s="4"/>
      <c r="AJ842" s="4"/>
      <c r="AK842" s="4"/>
      <c r="AL842" s="4"/>
      <c r="AM842" s="4"/>
      <c r="AN842" s="56"/>
      <c r="AO842" s="50"/>
      <c r="AP842" s="50"/>
      <c r="AQ842" s="50"/>
      <c r="AR842" s="4"/>
      <c r="AS842" s="4"/>
    </row>
    <row r="843" customFormat="false" ht="12.75" hidden="false" customHeight="true" outlineLevel="0" collapsed="false">
      <c r="A843" s="33"/>
      <c r="B843" s="34"/>
      <c r="C843" s="34"/>
      <c r="D843" s="35"/>
      <c r="E843" s="35"/>
      <c r="F843" s="35"/>
      <c r="G843" s="35"/>
      <c r="H843" s="35"/>
      <c r="I843" s="35"/>
      <c r="J843" s="36"/>
      <c r="K843" s="6"/>
      <c r="L843" s="5"/>
      <c r="M843" s="5"/>
      <c r="N843" s="37"/>
      <c r="O843" s="38"/>
      <c r="P843" s="39" t="n">
        <f aca="false">IFERROR(IF(OR(B843&amp;C843="PAU",B843&amp;C843="AIN"),VLOOKUP(B843&amp;C843&amp;G843,#REF!,8,0),VLOOKUP(B843&amp;G843,#REF!,8,0)),0)</f>
        <v>0</v>
      </c>
      <c r="Q843" s="39" t="n">
        <f aca="false">N843-P843</f>
        <v>0</v>
      </c>
      <c r="R843" s="40" t="str">
        <f aca="false">IF(Q843&gt;=0%,"AOP",IF(Q843&gt;=-2%,"GM",IF(Q843&gt;=-6%,"MD","VP")))</f>
        <v>AOP</v>
      </c>
      <c r="S843" s="41" t="n">
        <f aca="false">K843*M843*(N843-P843)</f>
        <v>0</v>
      </c>
      <c r="T843" s="42" t="e">
        <f aca="false">IF(I843="USD",S843,S843/#REF!)</f>
        <v>#VALUE!</v>
      </c>
      <c r="U843" s="5" t="e">
        <f aca="false">IF(I843="USD",M843,M843/#REF!)</f>
        <v>#VALUE!</v>
      </c>
      <c r="V843" s="4"/>
      <c r="W843" s="4"/>
      <c r="X843" s="4"/>
      <c r="Y843" s="4" t="str">
        <f aca="false">B843&amp;C843&amp;F843&amp;H843</f>
        <v/>
      </c>
      <c r="Z843" s="4" t="str">
        <f aca="false">IF(Y843='Input - Bookings'!Q1439,"OK","Check")</f>
        <v>OK</v>
      </c>
      <c r="AA843" s="4"/>
      <c r="AB843" s="50"/>
      <c r="AC843" s="50"/>
      <c r="AD843" s="4"/>
      <c r="AE843" s="4"/>
      <c r="AF843" s="4"/>
      <c r="AG843" s="54"/>
      <c r="AH843" s="54"/>
      <c r="AI843" s="4"/>
      <c r="AJ843" s="4"/>
      <c r="AK843" s="4"/>
      <c r="AL843" s="4"/>
      <c r="AM843" s="4"/>
      <c r="AN843" s="56"/>
      <c r="AO843" s="50"/>
      <c r="AP843" s="50"/>
      <c r="AQ843" s="50"/>
      <c r="AR843" s="4"/>
      <c r="AS843" s="4"/>
    </row>
    <row r="844" customFormat="false" ht="12.75" hidden="false" customHeight="true" outlineLevel="0" collapsed="false">
      <c r="A844" s="33"/>
      <c r="B844" s="34"/>
      <c r="C844" s="34"/>
      <c r="D844" s="35"/>
      <c r="E844" s="35"/>
      <c r="F844" s="35"/>
      <c r="G844" s="35"/>
      <c r="H844" s="35"/>
      <c r="I844" s="35"/>
      <c r="J844" s="36"/>
      <c r="K844" s="6"/>
      <c r="L844" s="5"/>
      <c r="M844" s="5"/>
      <c r="N844" s="37"/>
      <c r="O844" s="38"/>
      <c r="P844" s="39" t="n">
        <f aca="false">IFERROR(IF(OR(B844&amp;C844="PAU",B844&amp;C844="AIN"),VLOOKUP(B844&amp;C844&amp;G844,#REF!,8,0),VLOOKUP(B844&amp;G844,#REF!,8,0)),0)</f>
        <v>0</v>
      </c>
      <c r="Q844" s="39" t="n">
        <f aca="false">N844-P844</f>
        <v>0</v>
      </c>
      <c r="R844" s="40" t="str">
        <f aca="false">IF(Q844&gt;=0%,"AOP",IF(Q844&gt;=-2%,"GM",IF(Q844&gt;=-6%,"MD","VP")))</f>
        <v>AOP</v>
      </c>
      <c r="S844" s="41" t="n">
        <f aca="false">K844*M844*(N844-P844)</f>
        <v>0</v>
      </c>
      <c r="T844" s="42" t="e">
        <f aca="false">IF(I844="USD",S844,S844/#REF!)</f>
        <v>#VALUE!</v>
      </c>
      <c r="U844" s="5" t="e">
        <f aca="false">IF(I844="USD",M844,M844/#REF!)</f>
        <v>#VALUE!</v>
      </c>
      <c r="V844" s="4"/>
      <c r="W844" s="4"/>
      <c r="X844" s="4"/>
      <c r="Y844" s="4" t="str">
        <f aca="false">B844&amp;C844&amp;F844&amp;H844</f>
        <v/>
      </c>
      <c r="Z844" s="4" t="str">
        <f aca="false">IF(Y844='Input - Bookings'!Q1440,"OK","Check")</f>
        <v>OK</v>
      </c>
      <c r="AA844" s="4"/>
      <c r="AB844" s="50"/>
      <c r="AC844" s="50"/>
      <c r="AD844" s="4"/>
      <c r="AE844" s="4"/>
      <c r="AF844" s="4"/>
      <c r="AG844" s="54"/>
      <c r="AH844" s="54"/>
      <c r="AI844" s="4"/>
      <c r="AJ844" s="4"/>
      <c r="AK844" s="4"/>
      <c r="AL844" s="4"/>
      <c r="AM844" s="4"/>
      <c r="AN844" s="56"/>
      <c r="AO844" s="50"/>
      <c r="AP844" s="50"/>
      <c r="AQ844" s="50"/>
      <c r="AR844" s="4"/>
      <c r="AS844" s="4"/>
    </row>
    <row r="845" customFormat="false" ht="12.75" hidden="false" customHeight="true" outlineLevel="0" collapsed="false">
      <c r="A845" s="33"/>
      <c r="B845" s="34"/>
      <c r="C845" s="34"/>
      <c r="D845" s="35"/>
      <c r="E845" s="35"/>
      <c r="F845" s="35"/>
      <c r="G845" s="35"/>
      <c r="H845" s="35"/>
      <c r="I845" s="35"/>
      <c r="J845" s="36"/>
      <c r="K845" s="6"/>
      <c r="L845" s="5"/>
      <c r="M845" s="5"/>
      <c r="N845" s="37"/>
      <c r="O845" s="38"/>
      <c r="P845" s="39" t="n">
        <f aca="false">IFERROR(IF(OR(B845&amp;C845="PAU",B845&amp;C845="AIN"),VLOOKUP(B845&amp;C845&amp;G845,#REF!,8,0),VLOOKUP(B845&amp;G845,#REF!,8,0)),0)</f>
        <v>0</v>
      </c>
      <c r="Q845" s="39" t="n">
        <f aca="false">N845-P845</f>
        <v>0</v>
      </c>
      <c r="R845" s="40" t="str">
        <f aca="false">IF(Q845&gt;=0%,"AOP",IF(Q845&gt;=-2%,"GM",IF(Q845&gt;=-6%,"MD","VP")))</f>
        <v>AOP</v>
      </c>
      <c r="S845" s="41" t="n">
        <f aca="false">K845*M845*(N845-P845)</f>
        <v>0</v>
      </c>
      <c r="T845" s="42" t="e">
        <f aca="false">IF(I845="USD",S845,S845/#REF!)</f>
        <v>#VALUE!</v>
      </c>
      <c r="U845" s="5" t="e">
        <f aca="false">IF(I845="USD",M845,M845/#REF!)</f>
        <v>#VALUE!</v>
      </c>
      <c r="V845" s="4"/>
      <c r="W845" s="4"/>
      <c r="X845" s="4"/>
      <c r="Y845" s="4" t="str">
        <f aca="false">B845&amp;C845&amp;F845&amp;H845</f>
        <v/>
      </c>
      <c r="Z845" s="4" t="str">
        <f aca="false">IF(Y845='Input - Bookings'!Q1441,"OK","Check")</f>
        <v>OK</v>
      </c>
      <c r="AA845" s="4"/>
      <c r="AB845" s="50"/>
      <c r="AC845" s="50"/>
      <c r="AD845" s="4"/>
      <c r="AE845" s="4"/>
      <c r="AF845" s="4"/>
      <c r="AG845" s="54"/>
      <c r="AH845" s="54"/>
      <c r="AI845" s="4"/>
      <c r="AJ845" s="4"/>
      <c r="AK845" s="4"/>
      <c r="AL845" s="4"/>
      <c r="AM845" s="4"/>
      <c r="AN845" s="56"/>
      <c r="AO845" s="50"/>
      <c r="AP845" s="50"/>
      <c r="AQ845" s="50"/>
      <c r="AR845" s="4"/>
      <c r="AS845" s="4"/>
    </row>
    <row r="846" customFormat="false" ht="12.75" hidden="false" customHeight="true" outlineLevel="0" collapsed="false">
      <c r="A846" s="33"/>
      <c r="B846" s="34"/>
      <c r="C846" s="34"/>
      <c r="D846" s="35"/>
      <c r="E846" s="35"/>
      <c r="F846" s="35"/>
      <c r="G846" s="35"/>
      <c r="H846" s="35"/>
      <c r="I846" s="35"/>
      <c r="J846" s="36"/>
      <c r="K846" s="6"/>
      <c r="L846" s="5"/>
      <c r="M846" s="5"/>
      <c r="N846" s="37"/>
      <c r="O846" s="38"/>
      <c r="P846" s="39" t="n">
        <f aca="false">IFERROR(IF(OR(B846&amp;C846="PAU",B846&amp;C846="AIN"),VLOOKUP(B846&amp;C846&amp;G846,#REF!,8,0),VLOOKUP(B846&amp;G846,#REF!,8,0)),0)</f>
        <v>0</v>
      </c>
      <c r="Q846" s="39" t="n">
        <f aca="false">N846-P846</f>
        <v>0</v>
      </c>
      <c r="R846" s="40" t="str">
        <f aca="false">IF(Q846&gt;=0%,"AOP",IF(Q846&gt;=-2%,"GM",IF(Q846&gt;=-6%,"MD","VP")))</f>
        <v>AOP</v>
      </c>
      <c r="S846" s="41" t="n">
        <f aca="false">K846*M846*(N846-P846)</f>
        <v>0</v>
      </c>
      <c r="T846" s="42" t="e">
        <f aca="false">IF(I846="USD",S846,S846/#REF!)</f>
        <v>#VALUE!</v>
      </c>
      <c r="U846" s="5" t="e">
        <f aca="false">IF(I846="USD",M846,M846/#REF!)</f>
        <v>#VALUE!</v>
      </c>
      <c r="V846" s="4"/>
      <c r="W846" s="4"/>
      <c r="X846" s="4"/>
      <c r="Y846" s="4" t="str">
        <f aca="false">B846&amp;C846&amp;F846&amp;H846</f>
        <v/>
      </c>
      <c r="Z846" s="4" t="str">
        <f aca="false">IF(Y846='Input - Bookings'!Q1442,"OK","Check")</f>
        <v>OK</v>
      </c>
      <c r="AA846" s="4"/>
      <c r="AB846" s="50"/>
      <c r="AC846" s="50"/>
      <c r="AD846" s="4"/>
      <c r="AE846" s="4"/>
      <c r="AF846" s="4"/>
      <c r="AG846" s="54"/>
      <c r="AH846" s="54"/>
      <c r="AI846" s="4"/>
      <c r="AJ846" s="4"/>
      <c r="AK846" s="4"/>
      <c r="AL846" s="4"/>
      <c r="AM846" s="4"/>
      <c r="AN846" s="56"/>
      <c r="AO846" s="50"/>
      <c r="AP846" s="50"/>
      <c r="AQ846" s="50"/>
      <c r="AR846" s="4"/>
      <c r="AS846" s="4"/>
    </row>
    <row r="847" customFormat="false" ht="12.75" hidden="false" customHeight="true" outlineLevel="0" collapsed="false">
      <c r="A847" s="33"/>
      <c r="B847" s="34"/>
      <c r="C847" s="34"/>
      <c r="D847" s="35"/>
      <c r="E847" s="35"/>
      <c r="F847" s="35"/>
      <c r="G847" s="35"/>
      <c r="H847" s="35"/>
      <c r="I847" s="35"/>
      <c r="J847" s="36"/>
      <c r="K847" s="6"/>
      <c r="L847" s="5"/>
      <c r="M847" s="5"/>
      <c r="N847" s="37"/>
      <c r="O847" s="38"/>
      <c r="P847" s="39" t="n">
        <f aca="false">IFERROR(IF(OR(B847&amp;C847="PAU",B847&amp;C847="AIN"),VLOOKUP(B847&amp;C847&amp;G847,#REF!,8,0),VLOOKUP(B847&amp;G847,#REF!,8,0)),0)</f>
        <v>0</v>
      </c>
      <c r="Q847" s="39" t="n">
        <f aca="false">N847-P847</f>
        <v>0</v>
      </c>
      <c r="R847" s="40" t="str">
        <f aca="false">IF(Q847&gt;=0%,"AOP",IF(Q847&gt;=-2%,"GM",IF(Q847&gt;=-6%,"MD","VP")))</f>
        <v>AOP</v>
      </c>
      <c r="S847" s="41" t="n">
        <f aca="false">K847*M847*(N847-P847)</f>
        <v>0</v>
      </c>
      <c r="T847" s="42" t="e">
        <f aca="false">IF(I847="USD",S847,S847/#REF!)</f>
        <v>#VALUE!</v>
      </c>
      <c r="U847" s="5" t="e">
        <f aca="false">IF(I847="USD",M847,M847/#REF!)</f>
        <v>#VALUE!</v>
      </c>
      <c r="V847" s="4"/>
      <c r="W847" s="4"/>
      <c r="X847" s="4"/>
      <c r="Y847" s="4" t="str">
        <f aca="false">B847&amp;C847&amp;F847&amp;H847</f>
        <v/>
      </c>
      <c r="Z847" s="4" t="str">
        <f aca="false">IF(Y847='Input - Bookings'!Q1443,"OK","Check")</f>
        <v>OK</v>
      </c>
      <c r="AA847" s="4"/>
      <c r="AB847" s="50"/>
      <c r="AC847" s="50"/>
      <c r="AD847" s="4"/>
      <c r="AE847" s="4"/>
      <c r="AF847" s="4"/>
      <c r="AG847" s="54"/>
      <c r="AH847" s="54"/>
      <c r="AI847" s="4"/>
      <c r="AJ847" s="4"/>
      <c r="AK847" s="4"/>
      <c r="AL847" s="4"/>
      <c r="AM847" s="4"/>
      <c r="AN847" s="56"/>
      <c r="AO847" s="50"/>
      <c r="AP847" s="50"/>
      <c r="AQ847" s="50"/>
      <c r="AR847" s="4"/>
      <c r="AS847" s="4"/>
    </row>
    <row r="848" customFormat="false" ht="12.75" hidden="false" customHeight="true" outlineLevel="0" collapsed="false">
      <c r="A848" s="33"/>
      <c r="B848" s="34"/>
      <c r="C848" s="34"/>
      <c r="D848" s="35"/>
      <c r="E848" s="35"/>
      <c r="F848" s="35"/>
      <c r="G848" s="35"/>
      <c r="H848" s="35"/>
      <c r="I848" s="35"/>
      <c r="J848" s="36"/>
      <c r="K848" s="6"/>
      <c r="L848" s="5"/>
      <c r="M848" s="5"/>
      <c r="N848" s="37"/>
      <c r="O848" s="38"/>
      <c r="P848" s="39" t="n">
        <f aca="false">IFERROR(IF(OR(B848&amp;C848="PAU",B848&amp;C848="AIN"),VLOOKUP(B848&amp;C848&amp;G848,#REF!,8,0),VLOOKUP(B848&amp;G848,#REF!,8,0)),0)</f>
        <v>0</v>
      </c>
      <c r="Q848" s="39" t="n">
        <f aca="false">N848-P848</f>
        <v>0</v>
      </c>
      <c r="R848" s="40" t="str">
        <f aca="false">IF(Q848&gt;=0%,"AOP",IF(Q848&gt;=-2%,"GM",IF(Q848&gt;=-6%,"MD","VP")))</f>
        <v>AOP</v>
      </c>
      <c r="S848" s="41" t="n">
        <f aca="false">K848*M848*(N848-P848)</f>
        <v>0</v>
      </c>
      <c r="T848" s="42" t="e">
        <f aca="false">IF(I848="USD",S848,S848/#REF!)</f>
        <v>#VALUE!</v>
      </c>
      <c r="U848" s="5" t="e">
        <f aca="false">IF(I848="USD",M848,M848/#REF!)</f>
        <v>#VALUE!</v>
      </c>
      <c r="V848" s="4"/>
      <c r="W848" s="4"/>
      <c r="X848" s="4"/>
      <c r="Y848" s="4" t="str">
        <f aca="false">B848&amp;C848&amp;F848&amp;H848</f>
        <v/>
      </c>
      <c r="Z848" s="4" t="str">
        <f aca="false">IF(Y848='Input - Bookings'!Q1444,"OK","Check")</f>
        <v>OK</v>
      </c>
      <c r="AA848" s="4"/>
      <c r="AB848" s="50"/>
      <c r="AC848" s="50"/>
      <c r="AD848" s="4"/>
      <c r="AE848" s="4"/>
      <c r="AF848" s="4"/>
      <c r="AG848" s="54"/>
      <c r="AH848" s="54"/>
      <c r="AI848" s="4"/>
      <c r="AJ848" s="4"/>
      <c r="AK848" s="4"/>
      <c r="AL848" s="4"/>
      <c r="AM848" s="4"/>
      <c r="AN848" s="56"/>
      <c r="AO848" s="50"/>
      <c r="AP848" s="50"/>
      <c r="AQ848" s="50"/>
      <c r="AR848" s="4"/>
      <c r="AS848" s="4"/>
    </row>
    <row r="849" customFormat="false" ht="12.75" hidden="false" customHeight="true" outlineLevel="0" collapsed="false">
      <c r="A849" s="33"/>
      <c r="B849" s="34"/>
      <c r="C849" s="34"/>
      <c r="D849" s="35"/>
      <c r="E849" s="35"/>
      <c r="F849" s="35"/>
      <c r="G849" s="35"/>
      <c r="H849" s="35"/>
      <c r="I849" s="35"/>
      <c r="J849" s="36"/>
      <c r="K849" s="6"/>
      <c r="L849" s="5"/>
      <c r="M849" s="5"/>
      <c r="N849" s="37"/>
      <c r="O849" s="38"/>
      <c r="P849" s="39" t="n">
        <f aca="false">IFERROR(IF(OR(B849&amp;C849="PAU",B849&amp;C849="AIN"),VLOOKUP(B849&amp;C849&amp;G849,#REF!,8,0),VLOOKUP(B849&amp;G849,#REF!,8,0)),0)</f>
        <v>0</v>
      </c>
      <c r="Q849" s="39" t="n">
        <f aca="false">N849-P849</f>
        <v>0</v>
      </c>
      <c r="R849" s="40" t="str">
        <f aca="false">IF(Q849&gt;=0%,"AOP",IF(Q849&gt;=-2%,"GM",IF(Q849&gt;=-6%,"MD","VP")))</f>
        <v>AOP</v>
      </c>
      <c r="S849" s="41" t="n">
        <f aca="false">K849*M849*(N849-P849)</f>
        <v>0</v>
      </c>
      <c r="T849" s="42" t="e">
        <f aca="false">IF(I849="USD",S849,S849/#REF!)</f>
        <v>#VALUE!</v>
      </c>
      <c r="U849" s="5" t="e">
        <f aca="false">IF(I849="USD",M849,M849/#REF!)</f>
        <v>#VALUE!</v>
      </c>
      <c r="V849" s="4"/>
      <c r="W849" s="4"/>
      <c r="X849" s="4"/>
      <c r="Y849" s="4" t="str">
        <f aca="false">B849&amp;C849&amp;F849&amp;H849</f>
        <v/>
      </c>
      <c r="Z849" s="4" t="str">
        <f aca="false">IF(Y849='Input - Bookings'!Q1445,"OK","Check")</f>
        <v>OK</v>
      </c>
      <c r="AA849" s="4"/>
      <c r="AB849" s="50"/>
      <c r="AC849" s="50"/>
      <c r="AD849" s="4"/>
      <c r="AE849" s="4"/>
      <c r="AF849" s="4"/>
      <c r="AG849" s="54"/>
      <c r="AH849" s="54"/>
      <c r="AI849" s="4"/>
      <c r="AJ849" s="4"/>
      <c r="AK849" s="4"/>
      <c r="AL849" s="4"/>
      <c r="AM849" s="4"/>
      <c r="AN849" s="56"/>
      <c r="AO849" s="50"/>
      <c r="AP849" s="50"/>
      <c r="AQ849" s="50"/>
      <c r="AR849" s="4"/>
      <c r="AS849" s="4"/>
    </row>
    <row r="850" customFormat="false" ht="12.75" hidden="false" customHeight="true" outlineLevel="0" collapsed="false">
      <c r="A850" s="33"/>
      <c r="B850" s="34"/>
      <c r="C850" s="34"/>
      <c r="D850" s="35"/>
      <c r="E850" s="35"/>
      <c r="F850" s="35"/>
      <c r="G850" s="35"/>
      <c r="H850" s="35"/>
      <c r="I850" s="35"/>
      <c r="J850" s="36"/>
      <c r="K850" s="6"/>
      <c r="L850" s="5"/>
      <c r="M850" s="5"/>
      <c r="N850" s="37"/>
      <c r="O850" s="38"/>
      <c r="P850" s="39" t="n">
        <f aca="false">IFERROR(IF(OR(B850&amp;C850="PAU",B850&amp;C850="AIN"),VLOOKUP(B850&amp;C850&amp;G850,#REF!,8,0),VLOOKUP(B850&amp;G850,#REF!,8,0)),0)</f>
        <v>0</v>
      </c>
      <c r="Q850" s="39" t="n">
        <f aca="false">N850-P850</f>
        <v>0</v>
      </c>
      <c r="R850" s="40" t="str">
        <f aca="false">IF(Q850&gt;=0%,"AOP",IF(Q850&gt;=-2%,"GM",IF(Q850&gt;=-6%,"MD","VP")))</f>
        <v>AOP</v>
      </c>
      <c r="S850" s="41" t="n">
        <f aca="false">K850*M850*(N850-P850)</f>
        <v>0</v>
      </c>
      <c r="T850" s="42" t="e">
        <f aca="false">IF(I850="USD",S850,S850/#REF!)</f>
        <v>#VALUE!</v>
      </c>
      <c r="U850" s="5" t="e">
        <f aca="false">IF(I850="USD",M850,M850/#REF!)</f>
        <v>#VALUE!</v>
      </c>
      <c r="V850" s="4"/>
      <c r="W850" s="4"/>
      <c r="X850" s="4"/>
      <c r="Y850" s="4" t="str">
        <f aca="false">B850&amp;C850&amp;F850&amp;H850</f>
        <v/>
      </c>
      <c r="Z850" s="4" t="str">
        <f aca="false">IF(Y850='Input - Bookings'!Q1446,"OK","Check")</f>
        <v>OK</v>
      </c>
      <c r="AA850" s="4"/>
      <c r="AB850" s="50"/>
      <c r="AC850" s="50"/>
      <c r="AD850" s="4"/>
      <c r="AE850" s="4"/>
      <c r="AF850" s="4"/>
      <c r="AG850" s="54"/>
      <c r="AH850" s="54"/>
      <c r="AI850" s="4"/>
      <c r="AJ850" s="4"/>
      <c r="AK850" s="4"/>
      <c r="AL850" s="4"/>
      <c r="AM850" s="4"/>
      <c r="AN850" s="56"/>
      <c r="AO850" s="50"/>
      <c r="AP850" s="50"/>
      <c r="AQ850" s="50"/>
      <c r="AR850" s="4"/>
      <c r="AS850" s="4"/>
    </row>
    <row r="851" customFormat="false" ht="12.75" hidden="false" customHeight="true" outlineLevel="0" collapsed="false">
      <c r="A851" s="33"/>
      <c r="B851" s="34"/>
      <c r="C851" s="34"/>
      <c r="D851" s="35"/>
      <c r="E851" s="35"/>
      <c r="F851" s="35"/>
      <c r="G851" s="35"/>
      <c r="H851" s="35"/>
      <c r="I851" s="35"/>
      <c r="J851" s="36"/>
      <c r="K851" s="6"/>
      <c r="L851" s="5"/>
      <c r="M851" s="5"/>
      <c r="N851" s="37"/>
      <c r="O851" s="38"/>
      <c r="P851" s="39" t="n">
        <f aca="false">IFERROR(IF(OR(B851&amp;C851="PAU",B851&amp;C851="AIN"),VLOOKUP(B851&amp;C851&amp;G851,#REF!,8,0),VLOOKUP(B851&amp;G851,#REF!,8,0)),0)</f>
        <v>0</v>
      </c>
      <c r="Q851" s="39" t="n">
        <f aca="false">N851-P851</f>
        <v>0</v>
      </c>
      <c r="R851" s="40" t="str">
        <f aca="false">IF(Q851&gt;=0%,"AOP",IF(Q851&gt;=-2%,"GM",IF(Q851&gt;=-6%,"MD","VP")))</f>
        <v>AOP</v>
      </c>
      <c r="S851" s="41" t="n">
        <f aca="false">K851*M851*(N851-P851)</f>
        <v>0</v>
      </c>
      <c r="T851" s="42" t="e">
        <f aca="false">IF(I851="USD",S851,S851/#REF!)</f>
        <v>#VALUE!</v>
      </c>
      <c r="U851" s="5" t="e">
        <f aca="false">IF(I851="USD",M851,M851/#REF!)</f>
        <v>#VALUE!</v>
      </c>
      <c r="V851" s="4"/>
      <c r="W851" s="4"/>
      <c r="X851" s="4"/>
      <c r="Y851" s="4" t="str">
        <f aca="false">B851&amp;C851&amp;F851&amp;H851</f>
        <v/>
      </c>
      <c r="Z851" s="4" t="str">
        <f aca="false">IF(Y851='Input - Bookings'!Q1447,"OK","Check")</f>
        <v>OK</v>
      </c>
      <c r="AA851" s="4"/>
      <c r="AB851" s="50"/>
      <c r="AC851" s="50"/>
      <c r="AD851" s="4"/>
      <c r="AE851" s="4"/>
      <c r="AF851" s="4"/>
      <c r="AG851" s="54"/>
      <c r="AH851" s="54"/>
      <c r="AI851" s="4"/>
      <c r="AJ851" s="4"/>
      <c r="AK851" s="4"/>
      <c r="AL851" s="4"/>
      <c r="AM851" s="4"/>
      <c r="AN851" s="56"/>
      <c r="AO851" s="50"/>
      <c r="AP851" s="50"/>
      <c r="AQ851" s="50"/>
      <c r="AR851" s="4"/>
      <c r="AS851" s="4"/>
    </row>
    <row r="852" customFormat="false" ht="12.75" hidden="false" customHeight="true" outlineLevel="0" collapsed="false">
      <c r="A852" s="33"/>
      <c r="B852" s="34"/>
      <c r="C852" s="34"/>
      <c r="D852" s="35"/>
      <c r="E852" s="35"/>
      <c r="F852" s="35"/>
      <c r="G852" s="35"/>
      <c r="H852" s="35"/>
      <c r="I852" s="35"/>
      <c r="J852" s="36"/>
      <c r="K852" s="6"/>
      <c r="L852" s="5"/>
      <c r="M852" s="5"/>
      <c r="N852" s="37"/>
      <c r="O852" s="38"/>
      <c r="P852" s="39" t="n">
        <f aca="false">IFERROR(IF(OR(B852&amp;C852="PAU",B852&amp;C852="AIN"),VLOOKUP(B852&amp;C852&amp;G852,#REF!,8,0),VLOOKUP(B852&amp;G852,#REF!,8,0)),0)</f>
        <v>0</v>
      </c>
      <c r="Q852" s="39" t="n">
        <f aca="false">N852-P852</f>
        <v>0</v>
      </c>
      <c r="R852" s="40" t="str">
        <f aca="false">IF(Q852&gt;=0%,"AOP",IF(Q852&gt;=-2%,"GM",IF(Q852&gt;=-6%,"MD","VP")))</f>
        <v>AOP</v>
      </c>
      <c r="S852" s="41" t="n">
        <f aca="false">K852*M852*(N852-P852)</f>
        <v>0</v>
      </c>
      <c r="T852" s="42" t="e">
        <f aca="false">IF(I852="USD",S852,S852/#REF!)</f>
        <v>#VALUE!</v>
      </c>
      <c r="U852" s="5" t="e">
        <f aca="false">IF(I852="USD",M852,M852/#REF!)</f>
        <v>#VALUE!</v>
      </c>
      <c r="V852" s="4"/>
      <c r="W852" s="4"/>
      <c r="X852" s="4"/>
      <c r="Y852" s="4" t="str">
        <f aca="false">B852&amp;C852&amp;F852&amp;H852</f>
        <v/>
      </c>
      <c r="Z852" s="4" t="str">
        <f aca="false">IF(Y852='Input - Bookings'!Q1448,"OK","Check")</f>
        <v>OK</v>
      </c>
      <c r="AA852" s="4"/>
      <c r="AB852" s="50"/>
      <c r="AC852" s="50"/>
      <c r="AD852" s="4"/>
      <c r="AE852" s="4"/>
      <c r="AF852" s="4"/>
      <c r="AG852" s="54"/>
      <c r="AH852" s="54"/>
      <c r="AI852" s="4"/>
      <c r="AJ852" s="4"/>
      <c r="AK852" s="4"/>
      <c r="AL852" s="4"/>
      <c r="AM852" s="4"/>
      <c r="AN852" s="56"/>
      <c r="AO852" s="50"/>
      <c r="AP852" s="50"/>
      <c r="AQ852" s="50"/>
      <c r="AR852" s="4"/>
      <c r="AS852" s="4"/>
    </row>
    <row r="853" customFormat="false" ht="12.75" hidden="false" customHeight="true" outlineLevel="0" collapsed="false">
      <c r="A853" s="33"/>
      <c r="B853" s="34"/>
      <c r="C853" s="34"/>
      <c r="D853" s="35"/>
      <c r="E853" s="35"/>
      <c r="F853" s="35"/>
      <c r="G853" s="35"/>
      <c r="H853" s="35"/>
      <c r="I853" s="35"/>
      <c r="J853" s="36"/>
      <c r="K853" s="6"/>
      <c r="L853" s="5"/>
      <c r="M853" s="5"/>
      <c r="N853" s="37"/>
      <c r="O853" s="38"/>
      <c r="P853" s="39" t="n">
        <f aca="false">IFERROR(IF(OR(B853&amp;C853="PAU",B853&amp;C853="AIN"),VLOOKUP(B853&amp;C853&amp;G853,#REF!,8,0),VLOOKUP(B853&amp;G853,#REF!,8,0)),0)</f>
        <v>0</v>
      </c>
      <c r="Q853" s="39" t="n">
        <f aca="false">N853-P853</f>
        <v>0</v>
      </c>
      <c r="R853" s="40" t="str">
        <f aca="false">IF(Q853&gt;=0%,"AOP",IF(Q853&gt;=-2%,"GM",IF(Q853&gt;=-6%,"MD","VP")))</f>
        <v>AOP</v>
      </c>
      <c r="S853" s="41" t="n">
        <f aca="false">K853*M853*(N853-P853)</f>
        <v>0</v>
      </c>
      <c r="T853" s="42" t="e">
        <f aca="false">IF(I853="USD",S853,S853/#REF!)</f>
        <v>#VALUE!</v>
      </c>
      <c r="U853" s="5" t="e">
        <f aca="false">IF(I853="USD",M853,M853/#REF!)</f>
        <v>#VALUE!</v>
      </c>
      <c r="V853" s="4"/>
      <c r="W853" s="4"/>
      <c r="X853" s="4"/>
      <c r="Y853" s="4" t="str">
        <f aca="false">B853&amp;C853&amp;F853&amp;H853</f>
        <v/>
      </c>
      <c r="Z853" s="4" t="str">
        <f aca="false">IF(Y853='Input - Bookings'!Q1449,"OK","Check")</f>
        <v>OK</v>
      </c>
      <c r="AA853" s="4"/>
      <c r="AB853" s="50"/>
      <c r="AC853" s="50"/>
      <c r="AD853" s="4"/>
      <c r="AE853" s="4"/>
      <c r="AF853" s="4"/>
      <c r="AG853" s="54"/>
      <c r="AH853" s="54"/>
      <c r="AI853" s="4"/>
      <c r="AJ853" s="4"/>
      <c r="AK853" s="4"/>
      <c r="AL853" s="4"/>
      <c r="AM853" s="4"/>
      <c r="AN853" s="56"/>
      <c r="AO853" s="50"/>
      <c r="AP853" s="50"/>
      <c r="AQ853" s="50"/>
      <c r="AR853" s="4"/>
      <c r="AS853" s="4"/>
    </row>
    <row r="854" customFormat="false" ht="12.75" hidden="false" customHeight="true" outlineLevel="0" collapsed="false">
      <c r="A854" s="33"/>
      <c r="B854" s="34"/>
      <c r="C854" s="34"/>
      <c r="D854" s="35"/>
      <c r="E854" s="35"/>
      <c r="F854" s="35"/>
      <c r="G854" s="35"/>
      <c r="H854" s="35"/>
      <c r="I854" s="35"/>
      <c r="J854" s="36"/>
      <c r="K854" s="6"/>
      <c r="L854" s="5"/>
      <c r="M854" s="5"/>
      <c r="N854" s="37"/>
      <c r="O854" s="38"/>
      <c r="P854" s="39" t="n">
        <f aca="false">IFERROR(IF(OR(B854&amp;C854="PAU",B854&amp;C854="AIN"),VLOOKUP(B854&amp;C854&amp;G854,#REF!,8,0),VLOOKUP(B854&amp;G854,#REF!,8,0)),0)</f>
        <v>0</v>
      </c>
      <c r="Q854" s="39" t="n">
        <f aca="false">N854-P854</f>
        <v>0</v>
      </c>
      <c r="R854" s="40" t="str">
        <f aca="false">IF(Q854&gt;=0%,"AOP",IF(Q854&gt;=-2%,"GM",IF(Q854&gt;=-6%,"MD","VP")))</f>
        <v>AOP</v>
      </c>
      <c r="S854" s="41" t="n">
        <f aca="false">K854*M854*(N854-P854)</f>
        <v>0</v>
      </c>
      <c r="T854" s="42" t="e">
        <f aca="false">IF(I854="USD",S854,S854/#REF!)</f>
        <v>#VALUE!</v>
      </c>
      <c r="U854" s="5" t="e">
        <f aca="false">IF(I854="USD",M854,M854/#REF!)</f>
        <v>#VALUE!</v>
      </c>
      <c r="V854" s="4"/>
      <c r="W854" s="4"/>
      <c r="X854" s="4"/>
      <c r="Y854" s="4" t="str">
        <f aca="false">B854&amp;C854&amp;F854&amp;H854</f>
        <v/>
      </c>
      <c r="Z854" s="4" t="str">
        <f aca="false">IF(Y854='Input - Bookings'!Q1450,"OK","Check")</f>
        <v>OK</v>
      </c>
      <c r="AA854" s="4"/>
      <c r="AB854" s="50"/>
      <c r="AC854" s="50"/>
      <c r="AD854" s="4"/>
      <c r="AE854" s="4"/>
      <c r="AF854" s="4"/>
      <c r="AG854" s="54"/>
      <c r="AH854" s="54"/>
      <c r="AI854" s="4"/>
      <c r="AJ854" s="4"/>
      <c r="AK854" s="4"/>
      <c r="AL854" s="4"/>
      <c r="AM854" s="4"/>
      <c r="AN854" s="56"/>
      <c r="AO854" s="50"/>
      <c r="AP854" s="50"/>
      <c r="AQ854" s="50"/>
      <c r="AR854" s="4"/>
      <c r="AS854" s="4"/>
    </row>
    <row r="855" customFormat="false" ht="12.75" hidden="false" customHeight="true" outlineLevel="0" collapsed="false">
      <c r="A855" s="33"/>
      <c r="B855" s="34"/>
      <c r="C855" s="34"/>
      <c r="D855" s="35"/>
      <c r="E855" s="35"/>
      <c r="F855" s="35"/>
      <c r="G855" s="35"/>
      <c r="H855" s="35"/>
      <c r="I855" s="35"/>
      <c r="J855" s="36"/>
      <c r="K855" s="6"/>
      <c r="L855" s="5"/>
      <c r="M855" s="5"/>
      <c r="N855" s="37"/>
      <c r="O855" s="38"/>
      <c r="P855" s="39" t="n">
        <f aca="false">IFERROR(IF(OR(B855&amp;C855="PAU",B855&amp;C855="AIN"),VLOOKUP(B855&amp;C855&amp;G855,#REF!,8,0),VLOOKUP(B855&amp;G855,#REF!,8,0)),0)</f>
        <v>0</v>
      </c>
      <c r="Q855" s="39" t="n">
        <f aca="false">N855-P855</f>
        <v>0</v>
      </c>
      <c r="R855" s="40" t="str">
        <f aca="false">IF(Q855&gt;=0%,"AOP",IF(Q855&gt;=-2%,"GM",IF(Q855&gt;=-6%,"MD","VP")))</f>
        <v>AOP</v>
      </c>
      <c r="S855" s="41" t="n">
        <f aca="false">K855*M855*(N855-P855)</f>
        <v>0</v>
      </c>
      <c r="T855" s="42" t="e">
        <f aca="false">IF(I855="USD",S855,S855/#REF!)</f>
        <v>#VALUE!</v>
      </c>
      <c r="U855" s="5" t="e">
        <f aca="false">IF(I855="USD",M855,M855/#REF!)</f>
        <v>#VALUE!</v>
      </c>
      <c r="V855" s="4"/>
      <c r="W855" s="4"/>
      <c r="X855" s="4"/>
      <c r="Y855" s="4" t="str">
        <f aca="false">B855&amp;C855&amp;F855&amp;H855</f>
        <v/>
      </c>
      <c r="Z855" s="4" t="str">
        <f aca="false">IF(Y855='Input - Bookings'!Q1451,"OK","Check")</f>
        <v>OK</v>
      </c>
      <c r="AA855" s="4"/>
      <c r="AB855" s="50"/>
      <c r="AC855" s="50"/>
      <c r="AD855" s="4"/>
      <c r="AE855" s="4"/>
      <c r="AF855" s="4"/>
      <c r="AG855" s="54"/>
      <c r="AH855" s="54"/>
      <c r="AI855" s="4"/>
      <c r="AJ855" s="4"/>
      <c r="AK855" s="4"/>
      <c r="AL855" s="4"/>
      <c r="AM855" s="4"/>
      <c r="AN855" s="56"/>
      <c r="AO855" s="50"/>
      <c r="AP855" s="50"/>
      <c r="AQ855" s="50"/>
      <c r="AR855" s="4"/>
      <c r="AS855" s="4"/>
    </row>
    <row r="856" customFormat="false" ht="12.75" hidden="false" customHeight="true" outlineLevel="0" collapsed="false">
      <c r="A856" s="33"/>
      <c r="B856" s="34"/>
      <c r="C856" s="34"/>
      <c r="D856" s="35"/>
      <c r="E856" s="35"/>
      <c r="F856" s="35"/>
      <c r="G856" s="35"/>
      <c r="H856" s="35"/>
      <c r="I856" s="35"/>
      <c r="J856" s="36"/>
      <c r="K856" s="6"/>
      <c r="L856" s="5"/>
      <c r="M856" s="5"/>
      <c r="N856" s="37"/>
      <c r="O856" s="38"/>
      <c r="P856" s="39" t="n">
        <f aca="false">IFERROR(IF(OR(B856&amp;C856="PAU",B856&amp;C856="AIN"),VLOOKUP(B856&amp;C856&amp;G856,#REF!,8,0),VLOOKUP(B856&amp;G856,#REF!,8,0)),0)</f>
        <v>0</v>
      </c>
      <c r="Q856" s="39" t="n">
        <f aca="false">N856-P856</f>
        <v>0</v>
      </c>
      <c r="R856" s="40" t="str">
        <f aca="false">IF(Q856&gt;=0%,"AOP",IF(Q856&gt;=-2%,"GM",IF(Q856&gt;=-6%,"MD","VP")))</f>
        <v>AOP</v>
      </c>
      <c r="S856" s="41" t="n">
        <f aca="false">K856*M856*(N856-P856)</f>
        <v>0</v>
      </c>
      <c r="T856" s="42" t="e">
        <f aca="false">IF(I856="USD",S856,S856/#REF!)</f>
        <v>#VALUE!</v>
      </c>
      <c r="U856" s="5" t="e">
        <f aca="false">IF(I856="USD",M856,M856/#REF!)</f>
        <v>#VALUE!</v>
      </c>
      <c r="V856" s="4"/>
      <c r="W856" s="4"/>
      <c r="X856" s="4"/>
      <c r="Y856" s="4" t="str">
        <f aca="false">B856&amp;C856&amp;F856&amp;H856</f>
        <v/>
      </c>
      <c r="Z856" s="4" t="str">
        <f aca="false">IF(Y856='Input - Bookings'!Q1452,"OK","Check")</f>
        <v>OK</v>
      </c>
      <c r="AA856" s="4"/>
      <c r="AB856" s="50"/>
      <c r="AC856" s="50"/>
      <c r="AD856" s="4"/>
      <c r="AE856" s="4"/>
      <c r="AF856" s="4"/>
      <c r="AG856" s="54"/>
      <c r="AH856" s="54"/>
      <c r="AI856" s="4"/>
      <c r="AJ856" s="4"/>
      <c r="AK856" s="4"/>
      <c r="AL856" s="4"/>
      <c r="AM856" s="4"/>
      <c r="AN856" s="56"/>
      <c r="AO856" s="50"/>
      <c r="AP856" s="50"/>
      <c r="AQ856" s="50"/>
      <c r="AR856" s="4"/>
      <c r="AS856" s="4"/>
    </row>
    <row r="857" customFormat="false" ht="12.75" hidden="false" customHeight="true" outlineLevel="0" collapsed="false">
      <c r="A857" s="33"/>
      <c r="B857" s="34"/>
      <c r="C857" s="34"/>
      <c r="D857" s="35"/>
      <c r="E857" s="35"/>
      <c r="F857" s="35"/>
      <c r="G857" s="35"/>
      <c r="H857" s="35"/>
      <c r="I857" s="35"/>
      <c r="J857" s="36"/>
      <c r="K857" s="6"/>
      <c r="L857" s="5"/>
      <c r="M857" s="5"/>
      <c r="N857" s="37"/>
      <c r="O857" s="38"/>
      <c r="P857" s="39" t="n">
        <f aca="false">IFERROR(IF(OR(B857&amp;C857="PAU",B857&amp;C857="AIN"),VLOOKUP(B857&amp;C857&amp;G857,#REF!,8,0),VLOOKUP(B857&amp;G857,#REF!,8,0)),0)</f>
        <v>0</v>
      </c>
      <c r="Q857" s="39" t="n">
        <f aca="false">N857-P857</f>
        <v>0</v>
      </c>
      <c r="R857" s="40" t="str">
        <f aca="false">IF(Q857&gt;=0%,"AOP",IF(Q857&gt;=-2%,"GM",IF(Q857&gt;=-6%,"MD","VP")))</f>
        <v>AOP</v>
      </c>
      <c r="S857" s="41" t="n">
        <f aca="false">K857*M857*(N857-P857)</f>
        <v>0</v>
      </c>
      <c r="T857" s="42" t="e">
        <f aca="false">IF(I857="USD",S857,S857/#REF!)</f>
        <v>#VALUE!</v>
      </c>
      <c r="U857" s="5" t="e">
        <f aca="false">IF(I857="USD",M857,M857/#REF!)</f>
        <v>#VALUE!</v>
      </c>
      <c r="V857" s="4"/>
      <c r="W857" s="4"/>
      <c r="X857" s="4"/>
      <c r="Y857" s="4" t="str">
        <f aca="false">B857&amp;C857&amp;F857&amp;H857</f>
        <v/>
      </c>
      <c r="Z857" s="4" t="str">
        <f aca="false">IF(Y857='Input - Bookings'!Q1453,"OK","Check")</f>
        <v>OK</v>
      </c>
      <c r="AA857" s="4"/>
      <c r="AB857" s="50"/>
      <c r="AC857" s="50"/>
      <c r="AD857" s="4"/>
      <c r="AE857" s="4"/>
      <c r="AF857" s="4"/>
      <c r="AG857" s="54"/>
      <c r="AH857" s="54"/>
      <c r="AI857" s="4"/>
      <c r="AJ857" s="4"/>
      <c r="AK857" s="4"/>
      <c r="AL857" s="4"/>
      <c r="AM857" s="4"/>
      <c r="AN857" s="56"/>
      <c r="AO857" s="50"/>
      <c r="AP857" s="50"/>
      <c r="AQ857" s="50"/>
      <c r="AR857" s="4"/>
      <c r="AS857" s="4"/>
    </row>
    <row r="858" customFormat="false" ht="12.75" hidden="false" customHeight="true" outlineLevel="0" collapsed="false">
      <c r="A858" s="33"/>
      <c r="B858" s="34"/>
      <c r="C858" s="34"/>
      <c r="D858" s="35"/>
      <c r="E858" s="35"/>
      <c r="F858" s="35"/>
      <c r="G858" s="35"/>
      <c r="H858" s="35"/>
      <c r="I858" s="35"/>
      <c r="J858" s="36"/>
      <c r="K858" s="6"/>
      <c r="L858" s="5"/>
      <c r="M858" s="5"/>
      <c r="N858" s="37"/>
      <c r="O858" s="38"/>
      <c r="P858" s="39" t="n">
        <f aca="false">IFERROR(IF(OR(B858&amp;C858="PAU",B858&amp;C858="AIN"),VLOOKUP(B858&amp;C858&amp;G858,#REF!,8,0),VLOOKUP(B858&amp;G858,#REF!,8,0)),0)</f>
        <v>0</v>
      </c>
      <c r="Q858" s="39" t="n">
        <f aca="false">N858-P858</f>
        <v>0</v>
      </c>
      <c r="R858" s="40" t="str">
        <f aca="false">IF(Q858&gt;=0%,"AOP",IF(Q858&gt;=-2%,"GM",IF(Q858&gt;=-6%,"MD","VP")))</f>
        <v>AOP</v>
      </c>
      <c r="S858" s="41" t="n">
        <f aca="false">K858*M858*(N858-P858)</f>
        <v>0</v>
      </c>
      <c r="T858" s="42" t="e">
        <f aca="false">IF(I858="USD",S858,S858/#REF!)</f>
        <v>#VALUE!</v>
      </c>
      <c r="U858" s="5" t="e">
        <f aca="false">IF(I858="USD",M858,M858/#REF!)</f>
        <v>#VALUE!</v>
      </c>
      <c r="V858" s="4"/>
      <c r="W858" s="4"/>
      <c r="X858" s="4"/>
      <c r="Y858" s="4" t="str">
        <f aca="false">B858&amp;C858&amp;F858&amp;H858</f>
        <v/>
      </c>
      <c r="Z858" s="4" t="str">
        <f aca="false">IF(Y858='Input - Bookings'!Q1454,"OK","Check")</f>
        <v>OK</v>
      </c>
      <c r="AA858" s="4"/>
      <c r="AB858" s="50"/>
      <c r="AC858" s="50"/>
      <c r="AD858" s="4"/>
      <c r="AE858" s="4"/>
      <c r="AF858" s="4"/>
      <c r="AG858" s="54"/>
      <c r="AH858" s="54"/>
      <c r="AI858" s="4"/>
      <c r="AJ858" s="4"/>
      <c r="AK858" s="4"/>
      <c r="AL858" s="4"/>
      <c r="AM858" s="4"/>
      <c r="AN858" s="56"/>
      <c r="AO858" s="50"/>
      <c r="AP858" s="50"/>
      <c r="AQ858" s="50"/>
      <c r="AR858" s="4"/>
      <c r="AS858" s="4"/>
    </row>
    <row r="859" customFormat="false" ht="12.75" hidden="false" customHeight="true" outlineLevel="0" collapsed="false">
      <c r="A859" s="33"/>
      <c r="B859" s="34"/>
      <c r="C859" s="34"/>
      <c r="D859" s="35"/>
      <c r="E859" s="35"/>
      <c r="F859" s="35"/>
      <c r="G859" s="35"/>
      <c r="H859" s="35"/>
      <c r="I859" s="35"/>
      <c r="J859" s="36"/>
      <c r="K859" s="6"/>
      <c r="L859" s="5"/>
      <c r="M859" s="5"/>
      <c r="N859" s="37"/>
      <c r="O859" s="38"/>
      <c r="P859" s="39" t="n">
        <f aca="false">IFERROR(IF(OR(B859&amp;C859="PAU",B859&amp;C859="AIN"),VLOOKUP(B859&amp;C859&amp;G859,#REF!,8,0),VLOOKUP(B859&amp;G859,#REF!,8,0)),0)</f>
        <v>0</v>
      </c>
      <c r="Q859" s="39" t="n">
        <f aca="false">N859-P859</f>
        <v>0</v>
      </c>
      <c r="R859" s="40" t="str">
        <f aca="false">IF(Q859&gt;=0%,"AOP",IF(Q859&gt;=-2%,"GM",IF(Q859&gt;=-6%,"MD","VP")))</f>
        <v>AOP</v>
      </c>
      <c r="S859" s="41" t="n">
        <f aca="false">K859*M859*(N859-P859)</f>
        <v>0</v>
      </c>
      <c r="T859" s="42" t="e">
        <f aca="false">IF(I859="USD",S859,S859/#REF!)</f>
        <v>#VALUE!</v>
      </c>
      <c r="U859" s="5" t="e">
        <f aca="false">IF(I859="USD",M859,M859/#REF!)</f>
        <v>#VALUE!</v>
      </c>
      <c r="V859" s="4"/>
      <c r="W859" s="4"/>
      <c r="X859" s="4"/>
      <c r="Y859" s="4" t="str">
        <f aca="false">B859&amp;C859&amp;F859&amp;H859</f>
        <v/>
      </c>
      <c r="Z859" s="4" t="str">
        <f aca="false">IF(Y859='Input - Bookings'!Q1455,"OK","Check")</f>
        <v>OK</v>
      </c>
      <c r="AA859" s="4"/>
      <c r="AB859" s="50"/>
      <c r="AC859" s="50"/>
      <c r="AD859" s="4"/>
      <c r="AE859" s="4"/>
      <c r="AF859" s="4"/>
      <c r="AG859" s="54"/>
      <c r="AH859" s="54"/>
      <c r="AI859" s="4"/>
      <c r="AJ859" s="4"/>
      <c r="AK859" s="4"/>
      <c r="AL859" s="4"/>
      <c r="AM859" s="4"/>
      <c r="AN859" s="56"/>
      <c r="AO859" s="50"/>
      <c r="AP859" s="50"/>
      <c r="AQ859" s="50"/>
      <c r="AR859" s="4"/>
      <c r="AS859" s="4"/>
    </row>
    <row r="860" customFormat="false" ht="12.75" hidden="false" customHeight="true" outlineLevel="0" collapsed="false">
      <c r="A860" s="33"/>
      <c r="B860" s="34"/>
      <c r="C860" s="34"/>
      <c r="D860" s="35"/>
      <c r="E860" s="35"/>
      <c r="F860" s="35"/>
      <c r="G860" s="35"/>
      <c r="H860" s="35"/>
      <c r="I860" s="35"/>
      <c r="J860" s="36"/>
      <c r="K860" s="6"/>
      <c r="L860" s="5"/>
      <c r="M860" s="5"/>
      <c r="N860" s="37"/>
      <c r="O860" s="38"/>
      <c r="P860" s="39" t="n">
        <f aca="false">IFERROR(IF(OR(B860&amp;C860="PAU",B860&amp;C860="AIN"),VLOOKUP(B860&amp;C860&amp;G860,#REF!,8,0),VLOOKUP(B860&amp;G860,#REF!,8,0)),0)</f>
        <v>0</v>
      </c>
      <c r="Q860" s="39" t="n">
        <f aca="false">N860-P860</f>
        <v>0</v>
      </c>
      <c r="R860" s="40" t="str">
        <f aca="false">IF(Q860&gt;=0%,"AOP",IF(Q860&gt;=-2%,"GM",IF(Q860&gt;=-6%,"MD","VP")))</f>
        <v>AOP</v>
      </c>
      <c r="S860" s="41" t="n">
        <f aca="false">K860*M860*(N860-P860)</f>
        <v>0</v>
      </c>
      <c r="T860" s="42" t="e">
        <f aca="false">IF(I860="USD",S860,S860/#REF!)</f>
        <v>#VALUE!</v>
      </c>
      <c r="U860" s="5" t="e">
        <f aca="false">IF(I860="USD",M860,M860/#REF!)</f>
        <v>#VALUE!</v>
      </c>
      <c r="V860" s="4"/>
      <c r="W860" s="4"/>
      <c r="X860" s="4"/>
      <c r="Y860" s="4" t="str">
        <f aca="false">B860&amp;C860&amp;F860&amp;H860</f>
        <v/>
      </c>
      <c r="Z860" s="4" t="str">
        <f aca="false">IF(Y860='Input - Bookings'!Q1456,"OK","Check")</f>
        <v>OK</v>
      </c>
      <c r="AA860" s="4"/>
      <c r="AB860" s="50"/>
      <c r="AC860" s="50"/>
      <c r="AD860" s="4"/>
      <c r="AE860" s="4"/>
      <c r="AF860" s="4"/>
      <c r="AG860" s="54"/>
      <c r="AH860" s="54"/>
      <c r="AI860" s="4"/>
      <c r="AJ860" s="4"/>
      <c r="AK860" s="4"/>
      <c r="AL860" s="4"/>
      <c r="AM860" s="4"/>
      <c r="AN860" s="56"/>
      <c r="AO860" s="50"/>
      <c r="AP860" s="50"/>
      <c r="AQ860" s="50"/>
      <c r="AR860" s="4"/>
      <c r="AS860" s="4"/>
    </row>
    <row r="861" customFormat="false" ht="12.75" hidden="false" customHeight="true" outlineLevel="0" collapsed="false">
      <c r="A861" s="33"/>
      <c r="B861" s="34"/>
      <c r="C861" s="34"/>
      <c r="D861" s="35"/>
      <c r="E861" s="35"/>
      <c r="F861" s="35"/>
      <c r="G861" s="35"/>
      <c r="H861" s="35"/>
      <c r="I861" s="35"/>
      <c r="J861" s="36"/>
      <c r="K861" s="6"/>
      <c r="L861" s="5"/>
      <c r="M861" s="5"/>
      <c r="N861" s="37"/>
      <c r="O861" s="38"/>
      <c r="P861" s="39" t="n">
        <f aca="false">IFERROR(IF(OR(B861&amp;C861="PAU",B861&amp;C861="AIN"),VLOOKUP(B861&amp;C861&amp;G861,#REF!,8,0),VLOOKUP(B861&amp;G861,#REF!,8,0)),0)</f>
        <v>0</v>
      </c>
      <c r="Q861" s="39" t="n">
        <f aca="false">N861-P861</f>
        <v>0</v>
      </c>
      <c r="R861" s="40" t="str">
        <f aca="false">IF(Q861&gt;=0%,"AOP",IF(Q861&gt;=-2%,"GM",IF(Q861&gt;=-6%,"MD","VP")))</f>
        <v>AOP</v>
      </c>
      <c r="S861" s="41" t="n">
        <f aca="false">K861*M861*(N861-P861)</f>
        <v>0</v>
      </c>
      <c r="T861" s="42" t="e">
        <f aca="false">IF(I861="USD",S861,S861/#REF!)</f>
        <v>#VALUE!</v>
      </c>
      <c r="U861" s="5" t="e">
        <f aca="false">IF(I861="USD",M861,M861/#REF!)</f>
        <v>#VALUE!</v>
      </c>
      <c r="V861" s="4"/>
      <c r="W861" s="4"/>
      <c r="X861" s="4"/>
      <c r="Y861" s="4" t="str">
        <f aca="false">B861&amp;C861&amp;F861&amp;H861</f>
        <v/>
      </c>
      <c r="Z861" s="4" t="str">
        <f aca="false">IF(Y861='Input - Bookings'!Q1457,"OK","Check")</f>
        <v>OK</v>
      </c>
      <c r="AA861" s="4"/>
      <c r="AB861" s="50"/>
      <c r="AC861" s="50"/>
      <c r="AD861" s="4"/>
      <c r="AE861" s="4"/>
      <c r="AF861" s="4"/>
      <c r="AG861" s="54"/>
      <c r="AH861" s="54"/>
      <c r="AI861" s="4"/>
      <c r="AJ861" s="4"/>
      <c r="AK861" s="4"/>
      <c r="AL861" s="4"/>
      <c r="AM861" s="4"/>
      <c r="AN861" s="56"/>
      <c r="AO861" s="50"/>
      <c r="AP861" s="50"/>
      <c r="AQ861" s="50"/>
      <c r="AR861" s="4"/>
      <c r="AS861" s="4"/>
    </row>
    <row r="862" customFormat="false" ht="12.75" hidden="false" customHeight="true" outlineLevel="0" collapsed="false">
      <c r="A862" s="33"/>
      <c r="B862" s="34"/>
      <c r="C862" s="34"/>
      <c r="D862" s="35"/>
      <c r="E862" s="35"/>
      <c r="F862" s="35"/>
      <c r="G862" s="35"/>
      <c r="H862" s="35"/>
      <c r="I862" s="35"/>
      <c r="J862" s="36"/>
      <c r="K862" s="6"/>
      <c r="L862" s="5"/>
      <c r="M862" s="5"/>
      <c r="N862" s="37"/>
      <c r="O862" s="38"/>
      <c r="P862" s="39" t="n">
        <f aca="false">IFERROR(IF(OR(B862&amp;C862="PAU",B862&amp;C862="AIN"),VLOOKUP(B862&amp;C862&amp;G862,#REF!,8,0),VLOOKUP(B862&amp;G862,#REF!,8,0)),0)</f>
        <v>0</v>
      </c>
      <c r="Q862" s="39" t="n">
        <f aca="false">N862-P862</f>
        <v>0</v>
      </c>
      <c r="R862" s="40" t="str">
        <f aca="false">IF(Q862&gt;=0%,"AOP",IF(Q862&gt;=-2%,"GM",IF(Q862&gt;=-6%,"MD","VP")))</f>
        <v>AOP</v>
      </c>
      <c r="S862" s="41" t="n">
        <f aca="false">K862*M862*(N862-P862)</f>
        <v>0</v>
      </c>
      <c r="T862" s="42" t="e">
        <f aca="false">IF(I862="USD",S862,S862/#REF!)</f>
        <v>#VALUE!</v>
      </c>
      <c r="U862" s="5" t="e">
        <f aca="false">IF(I862="USD",M862,M862/#REF!)</f>
        <v>#VALUE!</v>
      </c>
      <c r="V862" s="4"/>
      <c r="W862" s="4"/>
      <c r="X862" s="4"/>
      <c r="Y862" s="4" t="str">
        <f aca="false">B862&amp;C862&amp;F862&amp;H862</f>
        <v/>
      </c>
      <c r="Z862" s="4" t="str">
        <f aca="false">IF(Y862='Input - Bookings'!Q1458,"OK","Check")</f>
        <v>OK</v>
      </c>
      <c r="AA862" s="4"/>
      <c r="AB862" s="50"/>
      <c r="AC862" s="50"/>
      <c r="AD862" s="4"/>
      <c r="AE862" s="4"/>
      <c r="AF862" s="4"/>
      <c r="AG862" s="54"/>
      <c r="AH862" s="54"/>
      <c r="AI862" s="4"/>
      <c r="AJ862" s="4"/>
      <c r="AK862" s="4"/>
      <c r="AL862" s="4"/>
      <c r="AM862" s="4"/>
      <c r="AN862" s="56"/>
      <c r="AO862" s="50"/>
      <c r="AP862" s="50"/>
      <c r="AQ862" s="50"/>
      <c r="AR862" s="4"/>
      <c r="AS862" s="4"/>
    </row>
    <row r="863" customFormat="false" ht="12.75" hidden="false" customHeight="true" outlineLevel="0" collapsed="false">
      <c r="A863" s="33"/>
      <c r="B863" s="34"/>
      <c r="C863" s="34"/>
      <c r="D863" s="35"/>
      <c r="E863" s="35"/>
      <c r="F863" s="35"/>
      <c r="G863" s="35"/>
      <c r="H863" s="35"/>
      <c r="I863" s="35"/>
      <c r="J863" s="36"/>
      <c r="K863" s="6"/>
      <c r="L863" s="5"/>
      <c r="M863" s="5"/>
      <c r="N863" s="37"/>
      <c r="O863" s="38"/>
      <c r="P863" s="39" t="n">
        <f aca="false">IFERROR(IF(OR(B863&amp;C863="PAU",B863&amp;C863="AIN"),VLOOKUP(B863&amp;C863&amp;G863,#REF!,8,0),VLOOKUP(B863&amp;G863,#REF!,8,0)),0)</f>
        <v>0</v>
      </c>
      <c r="Q863" s="39" t="n">
        <f aca="false">N863-P863</f>
        <v>0</v>
      </c>
      <c r="R863" s="40" t="str">
        <f aca="false">IF(Q863&gt;=0%,"AOP",IF(Q863&gt;=-2%,"GM",IF(Q863&gt;=-6%,"MD","VP")))</f>
        <v>AOP</v>
      </c>
      <c r="S863" s="41" t="n">
        <f aca="false">K863*M863*(N863-P863)</f>
        <v>0</v>
      </c>
      <c r="T863" s="42" t="e">
        <f aca="false">IF(I863="USD",S863,S863/#REF!)</f>
        <v>#VALUE!</v>
      </c>
      <c r="U863" s="5" t="e">
        <f aca="false">IF(I863="USD",M863,M863/#REF!)</f>
        <v>#VALUE!</v>
      </c>
      <c r="V863" s="4"/>
      <c r="W863" s="4"/>
      <c r="X863" s="4"/>
      <c r="Y863" s="4" t="str">
        <f aca="false">B863&amp;C863&amp;F863&amp;H863</f>
        <v/>
      </c>
      <c r="Z863" s="4" t="str">
        <f aca="false">IF(Y863='Input - Bookings'!Q1459,"OK","Check")</f>
        <v>OK</v>
      </c>
      <c r="AA863" s="4"/>
      <c r="AB863" s="50"/>
      <c r="AC863" s="50"/>
      <c r="AD863" s="4"/>
      <c r="AE863" s="4"/>
      <c r="AF863" s="4"/>
      <c r="AG863" s="54"/>
      <c r="AH863" s="54"/>
      <c r="AI863" s="4"/>
      <c r="AJ863" s="4"/>
      <c r="AK863" s="4"/>
      <c r="AL863" s="4"/>
      <c r="AM863" s="4"/>
      <c r="AN863" s="56"/>
      <c r="AO863" s="50"/>
      <c r="AP863" s="50"/>
      <c r="AQ863" s="50"/>
      <c r="AR863" s="4"/>
      <c r="AS863" s="4"/>
    </row>
    <row r="864" customFormat="false" ht="12.75" hidden="false" customHeight="true" outlineLevel="0" collapsed="false">
      <c r="A864" s="33"/>
      <c r="B864" s="34"/>
      <c r="C864" s="34"/>
      <c r="D864" s="35"/>
      <c r="E864" s="35"/>
      <c r="F864" s="35"/>
      <c r="G864" s="35"/>
      <c r="H864" s="35"/>
      <c r="I864" s="35"/>
      <c r="J864" s="36"/>
      <c r="K864" s="6"/>
      <c r="L864" s="5"/>
      <c r="M864" s="5"/>
      <c r="N864" s="37"/>
      <c r="O864" s="38"/>
      <c r="P864" s="39" t="n">
        <f aca="false">IFERROR(IF(OR(B864&amp;C864="PAU",B864&amp;C864="AIN"),VLOOKUP(B864&amp;C864&amp;G864,#REF!,8,0),VLOOKUP(B864&amp;G864,#REF!,8,0)),0)</f>
        <v>0</v>
      </c>
      <c r="Q864" s="39" t="n">
        <f aca="false">N864-P864</f>
        <v>0</v>
      </c>
      <c r="R864" s="40" t="str">
        <f aca="false">IF(Q864&gt;=0%,"AOP",IF(Q864&gt;=-2%,"GM",IF(Q864&gt;=-6%,"MD","VP")))</f>
        <v>AOP</v>
      </c>
      <c r="S864" s="41" t="n">
        <f aca="false">K864*M864*(N864-P864)</f>
        <v>0</v>
      </c>
      <c r="T864" s="42" t="e">
        <f aca="false">IF(I864="USD",S864,S864/#REF!)</f>
        <v>#VALUE!</v>
      </c>
      <c r="U864" s="5" t="e">
        <f aca="false">IF(I864="USD",M864,M864/#REF!)</f>
        <v>#VALUE!</v>
      </c>
      <c r="V864" s="4"/>
      <c r="W864" s="4"/>
      <c r="X864" s="4"/>
      <c r="Y864" s="4" t="str">
        <f aca="false">B864&amp;C864&amp;F864&amp;H864</f>
        <v/>
      </c>
      <c r="Z864" s="4" t="str">
        <f aca="false">IF(Y864='Input - Bookings'!Q1460,"OK","Check")</f>
        <v>OK</v>
      </c>
      <c r="AA864" s="4"/>
      <c r="AB864" s="50"/>
      <c r="AC864" s="50"/>
      <c r="AD864" s="4"/>
      <c r="AE864" s="4"/>
      <c r="AF864" s="4"/>
      <c r="AG864" s="54"/>
      <c r="AH864" s="54"/>
      <c r="AI864" s="4"/>
      <c r="AJ864" s="4"/>
      <c r="AK864" s="4"/>
      <c r="AL864" s="4"/>
      <c r="AM864" s="4"/>
      <c r="AN864" s="56"/>
      <c r="AO864" s="50"/>
      <c r="AP864" s="50"/>
      <c r="AQ864" s="50"/>
      <c r="AR864" s="4"/>
      <c r="AS864" s="4"/>
    </row>
    <row r="865" customFormat="false" ht="12.75" hidden="false" customHeight="true" outlineLevel="0" collapsed="false">
      <c r="A865" s="33"/>
      <c r="B865" s="34"/>
      <c r="C865" s="34"/>
      <c r="D865" s="35"/>
      <c r="E865" s="35"/>
      <c r="F865" s="35"/>
      <c r="G865" s="35"/>
      <c r="H865" s="35"/>
      <c r="I865" s="35"/>
      <c r="J865" s="36"/>
      <c r="K865" s="6"/>
      <c r="L865" s="5"/>
      <c r="M865" s="5"/>
      <c r="N865" s="37"/>
      <c r="O865" s="38"/>
      <c r="P865" s="39" t="n">
        <f aca="false">IFERROR(IF(OR(B865&amp;C865="PAU",B865&amp;C865="AIN"),VLOOKUP(B865&amp;C865&amp;G865,#REF!,8,0),VLOOKUP(B865&amp;G865,#REF!,8,0)),0)</f>
        <v>0</v>
      </c>
      <c r="Q865" s="39" t="n">
        <f aca="false">N865-P865</f>
        <v>0</v>
      </c>
      <c r="R865" s="40" t="str">
        <f aca="false">IF(Q865&gt;=0%,"AOP",IF(Q865&gt;=-2%,"GM",IF(Q865&gt;=-6%,"MD","VP")))</f>
        <v>AOP</v>
      </c>
      <c r="S865" s="41" t="n">
        <f aca="false">K865*M865*(N865-P865)</f>
        <v>0</v>
      </c>
      <c r="T865" s="42" t="e">
        <f aca="false">IF(I865="USD",S865,S865/#REF!)</f>
        <v>#VALUE!</v>
      </c>
      <c r="U865" s="5" t="e">
        <f aca="false">IF(I865="USD",M865,M865/#REF!)</f>
        <v>#VALUE!</v>
      </c>
      <c r="V865" s="4"/>
      <c r="W865" s="4"/>
      <c r="X865" s="4"/>
      <c r="Y865" s="4" t="str">
        <f aca="false">B865&amp;C865&amp;F865&amp;H865</f>
        <v/>
      </c>
      <c r="Z865" s="4" t="str">
        <f aca="false">IF(Y865='Input - Bookings'!Q1461,"OK","Check")</f>
        <v>OK</v>
      </c>
      <c r="AA865" s="4"/>
      <c r="AB865" s="50"/>
      <c r="AC865" s="50"/>
      <c r="AD865" s="4"/>
      <c r="AE865" s="4"/>
      <c r="AF865" s="4"/>
      <c r="AG865" s="54"/>
      <c r="AH865" s="54"/>
      <c r="AI865" s="4"/>
      <c r="AJ865" s="4"/>
      <c r="AK865" s="4"/>
      <c r="AL865" s="4"/>
      <c r="AM865" s="4"/>
      <c r="AN865" s="56"/>
      <c r="AO865" s="50"/>
      <c r="AP865" s="50"/>
      <c r="AQ865" s="50"/>
      <c r="AR865" s="4"/>
      <c r="AS865" s="4"/>
    </row>
    <row r="866" customFormat="false" ht="12.75" hidden="false" customHeight="true" outlineLevel="0" collapsed="false">
      <c r="A866" s="33"/>
      <c r="B866" s="34"/>
      <c r="C866" s="34"/>
      <c r="D866" s="35"/>
      <c r="E866" s="35"/>
      <c r="F866" s="35"/>
      <c r="G866" s="35"/>
      <c r="H866" s="35"/>
      <c r="I866" s="35"/>
      <c r="J866" s="36"/>
      <c r="K866" s="6"/>
      <c r="L866" s="5"/>
      <c r="M866" s="5"/>
      <c r="N866" s="37"/>
      <c r="O866" s="38"/>
      <c r="P866" s="39" t="n">
        <f aca="false">IFERROR(IF(OR(B866&amp;C866="PAU",B866&amp;C866="AIN"),VLOOKUP(B866&amp;C866&amp;G866,#REF!,8,0),VLOOKUP(B866&amp;G866,#REF!,8,0)),0)</f>
        <v>0</v>
      </c>
      <c r="Q866" s="39" t="n">
        <f aca="false">N866-P866</f>
        <v>0</v>
      </c>
      <c r="R866" s="40" t="str">
        <f aca="false">IF(Q866&gt;=0%,"AOP",IF(Q866&gt;=-2%,"GM",IF(Q866&gt;=-6%,"MD","VP")))</f>
        <v>AOP</v>
      </c>
      <c r="S866" s="41" t="n">
        <f aca="false">K866*M866*(N866-P866)</f>
        <v>0</v>
      </c>
      <c r="T866" s="42" t="e">
        <f aca="false">IF(I866="USD",S866,S866/#REF!)</f>
        <v>#VALUE!</v>
      </c>
      <c r="U866" s="5" t="e">
        <f aca="false">IF(I866="USD",M866,M866/#REF!)</f>
        <v>#VALUE!</v>
      </c>
      <c r="V866" s="4"/>
      <c r="W866" s="4"/>
      <c r="X866" s="4"/>
      <c r="Y866" s="4" t="str">
        <f aca="false">B866&amp;C866&amp;F866&amp;H866</f>
        <v/>
      </c>
      <c r="Z866" s="4" t="str">
        <f aca="false">IF(Y866='Input - Bookings'!Q1462,"OK","Check")</f>
        <v>OK</v>
      </c>
      <c r="AA866" s="4"/>
      <c r="AB866" s="50"/>
      <c r="AC866" s="50"/>
      <c r="AD866" s="4"/>
      <c r="AE866" s="4"/>
      <c r="AF866" s="4"/>
      <c r="AG866" s="54"/>
      <c r="AH866" s="54"/>
      <c r="AI866" s="4"/>
      <c r="AJ866" s="4"/>
      <c r="AK866" s="4"/>
      <c r="AL866" s="4"/>
      <c r="AM866" s="4"/>
      <c r="AN866" s="56"/>
      <c r="AO866" s="50"/>
      <c r="AP866" s="50"/>
      <c r="AQ866" s="50"/>
      <c r="AR866" s="4"/>
      <c r="AS866" s="4"/>
    </row>
    <row r="867" customFormat="false" ht="12.75" hidden="false" customHeight="true" outlineLevel="0" collapsed="false">
      <c r="A867" s="33"/>
      <c r="B867" s="34"/>
      <c r="C867" s="34"/>
      <c r="D867" s="35"/>
      <c r="E867" s="35"/>
      <c r="F867" s="35"/>
      <c r="G867" s="35"/>
      <c r="H867" s="35"/>
      <c r="I867" s="35"/>
      <c r="J867" s="36"/>
      <c r="K867" s="6"/>
      <c r="L867" s="5"/>
      <c r="M867" s="5"/>
      <c r="N867" s="37"/>
      <c r="O867" s="38"/>
      <c r="P867" s="39" t="n">
        <f aca="false">IFERROR(IF(OR(B867&amp;C867="PAU",B867&amp;C867="AIN"),VLOOKUP(B867&amp;C867&amp;G867,#REF!,8,0),VLOOKUP(B867&amp;G867,#REF!,8,0)),0)</f>
        <v>0</v>
      </c>
      <c r="Q867" s="39" t="n">
        <f aca="false">N867-P867</f>
        <v>0</v>
      </c>
      <c r="R867" s="40" t="str">
        <f aca="false">IF(Q867&gt;=0%,"AOP",IF(Q867&gt;=-2%,"GM",IF(Q867&gt;=-6%,"MD","VP")))</f>
        <v>AOP</v>
      </c>
      <c r="S867" s="41" t="n">
        <f aca="false">K867*M867*(N867-P867)</f>
        <v>0</v>
      </c>
      <c r="T867" s="42" t="e">
        <f aca="false">IF(I867="USD",S867,S867/#REF!)</f>
        <v>#VALUE!</v>
      </c>
      <c r="U867" s="5" t="e">
        <f aca="false">IF(I867="USD",M867,M867/#REF!)</f>
        <v>#VALUE!</v>
      </c>
      <c r="V867" s="4"/>
      <c r="W867" s="4"/>
      <c r="X867" s="4"/>
      <c r="Y867" s="4" t="str">
        <f aca="false">B867&amp;C867&amp;F867&amp;H867</f>
        <v/>
      </c>
      <c r="Z867" s="4" t="str">
        <f aca="false">IF(Y867='Input - Bookings'!Q1463,"OK","Check")</f>
        <v>OK</v>
      </c>
      <c r="AA867" s="4"/>
      <c r="AB867" s="50"/>
      <c r="AC867" s="50"/>
      <c r="AD867" s="4"/>
      <c r="AE867" s="4"/>
      <c r="AF867" s="4"/>
      <c r="AG867" s="54"/>
      <c r="AH867" s="54"/>
      <c r="AI867" s="4"/>
      <c r="AJ867" s="4"/>
      <c r="AK867" s="4"/>
      <c r="AL867" s="4"/>
      <c r="AM867" s="4"/>
      <c r="AN867" s="56"/>
      <c r="AO867" s="50"/>
      <c r="AP867" s="50"/>
      <c r="AQ867" s="50"/>
      <c r="AR867" s="4"/>
      <c r="AS867" s="4"/>
    </row>
    <row r="868" customFormat="false" ht="12.75" hidden="false" customHeight="true" outlineLevel="0" collapsed="false">
      <c r="A868" s="33"/>
      <c r="B868" s="34"/>
      <c r="C868" s="34"/>
      <c r="D868" s="35"/>
      <c r="E868" s="35"/>
      <c r="F868" s="35"/>
      <c r="G868" s="35"/>
      <c r="H868" s="35"/>
      <c r="I868" s="35"/>
      <c r="J868" s="36"/>
      <c r="K868" s="6"/>
      <c r="L868" s="5"/>
      <c r="M868" s="5"/>
      <c r="N868" s="37"/>
      <c r="O868" s="38"/>
      <c r="P868" s="39" t="n">
        <f aca="false">IFERROR(IF(OR(B868&amp;C868="PAU",B868&amp;C868="AIN"),VLOOKUP(B868&amp;C868&amp;G868,#REF!,8,0),VLOOKUP(B868&amp;G868,#REF!,8,0)),0)</f>
        <v>0</v>
      </c>
      <c r="Q868" s="39" t="n">
        <f aca="false">N868-P868</f>
        <v>0</v>
      </c>
      <c r="R868" s="40" t="str">
        <f aca="false">IF(Q868&gt;=0%,"AOP",IF(Q868&gt;=-2%,"GM",IF(Q868&gt;=-6%,"MD","VP")))</f>
        <v>AOP</v>
      </c>
      <c r="S868" s="41" t="n">
        <f aca="false">K868*M868*(N868-P868)</f>
        <v>0</v>
      </c>
      <c r="T868" s="42" t="e">
        <f aca="false">IF(I868="USD",S868,S868/#REF!)</f>
        <v>#VALUE!</v>
      </c>
      <c r="U868" s="5" t="e">
        <f aca="false">IF(I868="USD",M868,M868/#REF!)</f>
        <v>#VALUE!</v>
      </c>
      <c r="V868" s="4"/>
      <c r="W868" s="4"/>
      <c r="X868" s="4"/>
      <c r="Y868" s="4" t="str">
        <f aca="false">B868&amp;C868&amp;F868&amp;H868</f>
        <v/>
      </c>
      <c r="Z868" s="4" t="str">
        <f aca="false">IF(Y868='Input - Bookings'!Q1464,"OK","Check")</f>
        <v>OK</v>
      </c>
      <c r="AA868" s="4"/>
      <c r="AB868" s="50"/>
      <c r="AC868" s="50"/>
      <c r="AD868" s="4"/>
      <c r="AE868" s="4"/>
      <c r="AF868" s="4"/>
      <c r="AG868" s="54"/>
      <c r="AH868" s="54"/>
      <c r="AI868" s="4"/>
      <c r="AJ868" s="4"/>
      <c r="AK868" s="4"/>
      <c r="AL868" s="4"/>
      <c r="AM868" s="4"/>
      <c r="AN868" s="56"/>
      <c r="AO868" s="50"/>
      <c r="AP868" s="50"/>
      <c r="AQ868" s="50"/>
      <c r="AR868" s="4"/>
      <c r="AS868" s="4"/>
    </row>
    <row r="869" customFormat="false" ht="12.75" hidden="false" customHeight="true" outlineLevel="0" collapsed="false">
      <c r="A869" s="33"/>
      <c r="B869" s="34"/>
      <c r="C869" s="34"/>
      <c r="D869" s="35"/>
      <c r="E869" s="35"/>
      <c r="F869" s="35"/>
      <c r="G869" s="35"/>
      <c r="H869" s="35"/>
      <c r="I869" s="35"/>
      <c r="J869" s="36"/>
      <c r="K869" s="6"/>
      <c r="L869" s="5"/>
      <c r="M869" s="5"/>
      <c r="N869" s="37"/>
      <c r="O869" s="38"/>
      <c r="P869" s="39" t="n">
        <f aca="false">IFERROR(IF(OR(B869&amp;C869="PAU",B869&amp;C869="AIN"),VLOOKUP(B869&amp;C869&amp;G869,#REF!,8,0),VLOOKUP(B869&amp;G869,#REF!,8,0)),0)</f>
        <v>0</v>
      </c>
      <c r="Q869" s="39" t="n">
        <f aca="false">N869-P869</f>
        <v>0</v>
      </c>
      <c r="R869" s="40" t="str">
        <f aca="false">IF(Q869&gt;=0%,"AOP",IF(Q869&gt;=-2%,"GM",IF(Q869&gt;=-6%,"MD","VP")))</f>
        <v>AOP</v>
      </c>
      <c r="S869" s="41" t="n">
        <f aca="false">K869*M869*(N869-P869)</f>
        <v>0</v>
      </c>
      <c r="T869" s="42" t="e">
        <f aca="false">IF(I869="USD",S869,S869/#REF!)</f>
        <v>#VALUE!</v>
      </c>
      <c r="U869" s="5" t="e">
        <f aca="false">IF(I869="USD",M869,M869/#REF!)</f>
        <v>#VALUE!</v>
      </c>
      <c r="V869" s="4"/>
      <c r="W869" s="4"/>
      <c r="X869" s="4"/>
      <c r="Y869" s="4" t="str">
        <f aca="false">B869&amp;C869&amp;F869&amp;H869</f>
        <v/>
      </c>
      <c r="Z869" s="4" t="str">
        <f aca="false">IF(Y869='Input - Bookings'!Q1465,"OK","Check")</f>
        <v>OK</v>
      </c>
      <c r="AA869" s="4"/>
      <c r="AB869" s="50"/>
      <c r="AC869" s="50"/>
      <c r="AD869" s="4"/>
      <c r="AE869" s="4"/>
      <c r="AF869" s="4"/>
      <c r="AG869" s="54"/>
      <c r="AH869" s="54"/>
      <c r="AI869" s="4"/>
      <c r="AJ869" s="4"/>
      <c r="AK869" s="4"/>
      <c r="AL869" s="4"/>
      <c r="AM869" s="4"/>
      <c r="AN869" s="56"/>
      <c r="AO869" s="50"/>
      <c r="AP869" s="50"/>
      <c r="AQ869" s="50"/>
      <c r="AR869" s="4"/>
      <c r="AS869" s="4"/>
    </row>
    <row r="870" customFormat="false" ht="12.75" hidden="false" customHeight="true" outlineLevel="0" collapsed="false">
      <c r="A870" s="33"/>
      <c r="B870" s="34"/>
      <c r="C870" s="34"/>
      <c r="D870" s="35"/>
      <c r="E870" s="35"/>
      <c r="F870" s="35"/>
      <c r="G870" s="35"/>
      <c r="H870" s="35"/>
      <c r="I870" s="35"/>
      <c r="J870" s="36"/>
      <c r="K870" s="6"/>
      <c r="L870" s="5"/>
      <c r="M870" s="5"/>
      <c r="N870" s="37"/>
      <c r="O870" s="38"/>
      <c r="P870" s="39" t="n">
        <f aca="false">IFERROR(IF(OR(B870&amp;C870="PAU",B870&amp;C870="AIN"),VLOOKUP(B870&amp;C870&amp;G870,#REF!,8,0),VLOOKUP(B870&amp;G870,#REF!,8,0)),0)</f>
        <v>0</v>
      </c>
      <c r="Q870" s="39" t="n">
        <f aca="false">N870-P870</f>
        <v>0</v>
      </c>
      <c r="R870" s="40" t="str">
        <f aca="false">IF(Q870&gt;=0%,"AOP",IF(Q870&gt;=-2%,"GM",IF(Q870&gt;=-6%,"MD","VP")))</f>
        <v>AOP</v>
      </c>
      <c r="S870" s="41" t="n">
        <f aca="false">K870*M870*(N870-P870)</f>
        <v>0</v>
      </c>
      <c r="T870" s="42" t="e">
        <f aca="false">IF(I870="USD",S870,S870/#REF!)</f>
        <v>#VALUE!</v>
      </c>
      <c r="U870" s="5" t="e">
        <f aca="false">IF(I870="USD",M870,M870/#REF!)</f>
        <v>#VALUE!</v>
      </c>
      <c r="V870" s="4"/>
      <c r="W870" s="4"/>
      <c r="X870" s="4"/>
      <c r="Y870" s="4" t="str">
        <f aca="false">B870&amp;C870&amp;F870&amp;H870</f>
        <v/>
      </c>
      <c r="Z870" s="4" t="str">
        <f aca="false">IF(Y870='Input - Bookings'!Q1466,"OK","Check")</f>
        <v>OK</v>
      </c>
      <c r="AA870" s="4"/>
      <c r="AB870" s="50"/>
      <c r="AC870" s="50"/>
      <c r="AD870" s="4"/>
      <c r="AE870" s="4"/>
      <c r="AF870" s="4"/>
      <c r="AG870" s="54"/>
      <c r="AH870" s="54"/>
      <c r="AI870" s="4"/>
      <c r="AJ870" s="4"/>
      <c r="AK870" s="4"/>
      <c r="AL870" s="4"/>
      <c r="AM870" s="4"/>
      <c r="AN870" s="56"/>
      <c r="AO870" s="50"/>
      <c r="AP870" s="50"/>
      <c r="AQ870" s="50"/>
      <c r="AR870" s="4"/>
      <c r="AS870" s="4"/>
    </row>
    <row r="871" customFormat="false" ht="12.75" hidden="false" customHeight="true" outlineLevel="0" collapsed="false">
      <c r="A871" s="33"/>
      <c r="B871" s="34"/>
      <c r="C871" s="34"/>
      <c r="D871" s="35"/>
      <c r="E871" s="35"/>
      <c r="F871" s="35"/>
      <c r="G871" s="35"/>
      <c r="H871" s="35"/>
      <c r="I871" s="35"/>
      <c r="J871" s="36"/>
      <c r="K871" s="6"/>
      <c r="L871" s="5"/>
      <c r="M871" s="5"/>
      <c r="N871" s="37"/>
      <c r="O871" s="38"/>
      <c r="P871" s="39" t="n">
        <f aca="false">IFERROR(IF(OR(B871&amp;C871="PAU",B871&amp;C871="AIN"),VLOOKUP(B871&amp;C871&amp;G871,#REF!,8,0),VLOOKUP(B871&amp;G871,#REF!,8,0)),0)</f>
        <v>0</v>
      </c>
      <c r="Q871" s="39" t="n">
        <f aca="false">N871-P871</f>
        <v>0</v>
      </c>
      <c r="R871" s="40" t="str">
        <f aca="false">IF(Q871&gt;=0%,"AOP",IF(Q871&gt;=-2%,"GM",IF(Q871&gt;=-6%,"MD","VP")))</f>
        <v>AOP</v>
      </c>
      <c r="S871" s="41" t="n">
        <f aca="false">K871*M871*(N871-P871)</f>
        <v>0</v>
      </c>
      <c r="T871" s="42" t="e">
        <f aca="false">IF(I871="USD",S871,S871/#REF!)</f>
        <v>#VALUE!</v>
      </c>
      <c r="U871" s="5" t="e">
        <f aca="false">IF(I871="USD",M871,M871/#REF!)</f>
        <v>#VALUE!</v>
      </c>
      <c r="V871" s="4"/>
      <c r="W871" s="4"/>
      <c r="X871" s="4"/>
      <c r="Y871" s="4" t="str">
        <f aca="false">B871&amp;C871&amp;F871&amp;H871</f>
        <v/>
      </c>
      <c r="Z871" s="4" t="str">
        <f aca="false">IF(Y871='Input - Bookings'!Q1467,"OK","Check")</f>
        <v>OK</v>
      </c>
      <c r="AA871" s="4"/>
      <c r="AB871" s="50"/>
      <c r="AC871" s="50"/>
      <c r="AD871" s="4"/>
      <c r="AE871" s="4"/>
      <c r="AF871" s="4"/>
      <c r="AG871" s="54"/>
      <c r="AH871" s="54"/>
      <c r="AI871" s="4"/>
      <c r="AJ871" s="4"/>
      <c r="AK871" s="4"/>
      <c r="AL871" s="4"/>
      <c r="AM871" s="4"/>
      <c r="AN871" s="56"/>
      <c r="AO871" s="50"/>
      <c r="AP871" s="50"/>
      <c r="AQ871" s="50"/>
      <c r="AR871" s="4"/>
      <c r="AS871" s="4"/>
    </row>
    <row r="872" customFormat="false" ht="12.75" hidden="false" customHeight="true" outlineLevel="0" collapsed="false">
      <c r="A872" s="33"/>
      <c r="B872" s="34"/>
      <c r="C872" s="34"/>
      <c r="D872" s="35"/>
      <c r="E872" s="35"/>
      <c r="F872" s="35"/>
      <c r="G872" s="35"/>
      <c r="H872" s="35"/>
      <c r="I872" s="35"/>
      <c r="J872" s="36"/>
      <c r="K872" s="6"/>
      <c r="L872" s="5"/>
      <c r="M872" s="5"/>
      <c r="N872" s="37"/>
      <c r="O872" s="38"/>
      <c r="P872" s="39" t="n">
        <f aca="false">IFERROR(IF(OR(B872&amp;C872="PAU",B872&amp;C872="AIN"),VLOOKUP(B872&amp;C872&amp;G872,#REF!,8,0),VLOOKUP(B872&amp;G872,#REF!,8,0)),0)</f>
        <v>0</v>
      </c>
      <c r="Q872" s="39" t="n">
        <f aca="false">N872-P872</f>
        <v>0</v>
      </c>
      <c r="R872" s="40" t="str">
        <f aca="false">IF(Q872&gt;=0%,"AOP",IF(Q872&gt;=-2%,"GM",IF(Q872&gt;=-6%,"MD","VP")))</f>
        <v>AOP</v>
      </c>
      <c r="S872" s="41" t="n">
        <f aca="false">K872*M872*(N872-P872)</f>
        <v>0</v>
      </c>
      <c r="T872" s="42" t="e">
        <f aca="false">IF(I872="USD",S872,S872/#REF!)</f>
        <v>#VALUE!</v>
      </c>
      <c r="U872" s="5" t="e">
        <f aca="false">IF(I872="USD",M872,M872/#REF!)</f>
        <v>#VALUE!</v>
      </c>
      <c r="V872" s="4"/>
      <c r="W872" s="4"/>
      <c r="X872" s="4"/>
      <c r="Y872" s="4" t="str">
        <f aca="false">B872&amp;C872&amp;F872&amp;H872</f>
        <v/>
      </c>
      <c r="Z872" s="4" t="str">
        <f aca="false">IF(Y872='Input - Bookings'!Q1468,"OK","Check")</f>
        <v>OK</v>
      </c>
      <c r="AA872" s="4"/>
      <c r="AB872" s="50"/>
      <c r="AC872" s="50"/>
      <c r="AD872" s="4"/>
      <c r="AE872" s="4"/>
      <c r="AF872" s="4"/>
      <c r="AG872" s="54"/>
      <c r="AH872" s="54"/>
      <c r="AI872" s="4"/>
      <c r="AJ872" s="4"/>
      <c r="AK872" s="4"/>
      <c r="AL872" s="4"/>
      <c r="AM872" s="4"/>
      <c r="AN872" s="56"/>
      <c r="AO872" s="50"/>
      <c r="AP872" s="50"/>
      <c r="AQ872" s="50"/>
      <c r="AR872" s="4"/>
      <c r="AS872" s="4"/>
    </row>
    <row r="873" customFormat="false" ht="12.75" hidden="false" customHeight="true" outlineLevel="0" collapsed="false">
      <c r="A873" s="33"/>
      <c r="B873" s="34"/>
      <c r="C873" s="34"/>
      <c r="D873" s="35"/>
      <c r="E873" s="35"/>
      <c r="F873" s="35"/>
      <c r="G873" s="35"/>
      <c r="H873" s="35"/>
      <c r="I873" s="35"/>
      <c r="J873" s="36"/>
      <c r="K873" s="6"/>
      <c r="L873" s="5"/>
      <c r="M873" s="5"/>
      <c r="N873" s="37"/>
      <c r="O873" s="38"/>
      <c r="P873" s="39" t="n">
        <f aca="false">IFERROR(IF(OR(B873&amp;C873="PAU",B873&amp;C873="AIN"),VLOOKUP(B873&amp;C873&amp;G873,#REF!,8,0),VLOOKUP(B873&amp;G873,#REF!,8,0)),0)</f>
        <v>0</v>
      </c>
      <c r="Q873" s="39" t="n">
        <f aca="false">N873-P873</f>
        <v>0</v>
      </c>
      <c r="R873" s="40" t="str">
        <f aca="false">IF(Q873&gt;=0%,"AOP",IF(Q873&gt;=-2%,"GM",IF(Q873&gt;=-6%,"MD","VP")))</f>
        <v>AOP</v>
      </c>
      <c r="S873" s="41" t="n">
        <f aca="false">K873*M873*(N873-P873)</f>
        <v>0</v>
      </c>
      <c r="T873" s="42" t="e">
        <f aca="false">IF(I873="USD",S873,S873/#REF!)</f>
        <v>#VALUE!</v>
      </c>
      <c r="U873" s="5" t="e">
        <f aca="false">IF(I873="USD",M873,M873/#REF!)</f>
        <v>#VALUE!</v>
      </c>
      <c r="V873" s="4"/>
      <c r="W873" s="4"/>
      <c r="X873" s="4"/>
      <c r="Y873" s="4" t="str">
        <f aca="false">B873&amp;C873&amp;F873&amp;H873</f>
        <v/>
      </c>
      <c r="Z873" s="4" t="str">
        <f aca="false">IF(Y873='Input - Bookings'!Q1469,"OK","Check")</f>
        <v>OK</v>
      </c>
      <c r="AA873" s="4"/>
      <c r="AB873" s="50"/>
      <c r="AC873" s="50"/>
      <c r="AD873" s="4"/>
      <c r="AE873" s="4"/>
      <c r="AF873" s="4"/>
      <c r="AG873" s="54"/>
      <c r="AH873" s="54"/>
      <c r="AI873" s="4"/>
      <c r="AJ873" s="4"/>
      <c r="AK873" s="4"/>
      <c r="AL873" s="4"/>
      <c r="AM873" s="4"/>
      <c r="AN873" s="56"/>
      <c r="AO873" s="50"/>
      <c r="AP873" s="50"/>
      <c r="AQ873" s="50"/>
      <c r="AR873" s="4"/>
      <c r="AS873" s="4"/>
    </row>
    <row r="874" customFormat="false" ht="12.75" hidden="false" customHeight="true" outlineLevel="0" collapsed="false">
      <c r="A874" s="33"/>
      <c r="B874" s="34"/>
      <c r="C874" s="34"/>
      <c r="D874" s="35"/>
      <c r="E874" s="35"/>
      <c r="F874" s="35"/>
      <c r="G874" s="35"/>
      <c r="H874" s="35"/>
      <c r="I874" s="35"/>
      <c r="J874" s="36"/>
      <c r="K874" s="6"/>
      <c r="L874" s="5"/>
      <c r="M874" s="5"/>
      <c r="N874" s="37"/>
      <c r="O874" s="38"/>
      <c r="P874" s="39" t="n">
        <f aca="false">IFERROR(IF(OR(B874&amp;C874="PAU",B874&amp;C874="AIN"),VLOOKUP(B874&amp;C874&amp;G874,#REF!,8,0),VLOOKUP(B874&amp;G874,#REF!,8,0)),0)</f>
        <v>0</v>
      </c>
      <c r="Q874" s="39" t="n">
        <f aca="false">N874-P874</f>
        <v>0</v>
      </c>
      <c r="R874" s="40" t="str">
        <f aca="false">IF(Q874&gt;=0%,"AOP",IF(Q874&gt;=-2%,"GM",IF(Q874&gt;=-6%,"MD","VP")))</f>
        <v>AOP</v>
      </c>
      <c r="S874" s="41" t="n">
        <f aca="false">K874*M874*(N874-P874)</f>
        <v>0</v>
      </c>
      <c r="T874" s="42" t="e">
        <f aca="false">IF(I874="USD",S874,S874/#REF!)</f>
        <v>#VALUE!</v>
      </c>
      <c r="U874" s="5" t="e">
        <f aca="false">IF(I874="USD",M874,M874/#REF!)</f>
        <v>#VALUE!</v>
      </c>
      <c r="V874" s="4"/>
      <c r="W874" s="4"/>
      <c r="X874" s="4"/>
      <c r="Y874" s="4" t="str">
        <f aca="false">B874&amp;C874&amp;F874&amp;H874</f>
        <v/>
      </c>
      <c r="Z874" s="4" t="str">
        <f aca="false">IF(Y874='Input - Bookings'!Q1470,"OK","Check")</f>
        <v>OK</v>
      </c>
      <c r="AA874" s="4"/>
      <c r="AB874" s="50"/>
      <c r="AC874" s="50"/>
      <c r="AD874" s="4"/>
      <c r="AE874" s="4"/>
      <c r="AF874" s="4"/>
      <c r="AG874" s="54"/>
      <c r="AH874" s="54"/>
      <c r="AI874" s="4"/>
      <c r="AJ874" s="4"/>
      <c r="AK874" s="4"/>
      <c r="AL874" s="4"/>
      <c r="AM874" s="4"/>
      <c r="AN874" s="56"/>
      <c r="AO874" s="50"/>
      <c r="AP874" s="50"/>
      <c r="AQ874" s="50"/>
      <c r="AR874" s="4"/>
      <c r="AS874" s="4"/>
    </row>
    <row r="875" customFormat="false" ht="12.75" hidden="false" customHeight="true" outlineLevel="0" collapsed="false">
      <c r="A875" s="33"/>
      <c r="B875" s="34"/>
      <c r="C875" s="34"/>
      <c r="D875" s="35"/>
      <c r="E875" s="35"/>
      <c r="F875" s="35"/>
      <c r="G875" s="35"/>
      <c r="H875" s="35"/>
      <c r="I875" s="35"/>
      <c r="J875" s="36"/>
      <c r="K875" s="6"/>
      <c r="L875" s="5"/>
      <c r="M875" s="5"/>
      <c r="N875" s="37"/>
      <c r="O875" s="38"/>
      <c r="P875" s="39" t="n">
        <f aca="false">IFERROR(IF(OR(B875&amp;C875="PAU",B875&amp;C875="AIN"),VLOOKUP(B875&amp;C875&amp;G875,#REF!,8,0),VLOOKUP(B875&amp;G875,#REF!,8,0)),0)</f>
        <v>0</v>
      </c>
      <c r="Q875" s="39" t="n">
        <f aca="false">N875-P875</f>
        <v>0</v>
      </c>
      <c r="R875" s="40" t="str">
        <f aca="false">IF(Q875&gt;=0%,"AOP",IF(Q875&gt;=-2%,"GM",IF(Q875&gt;=-6%,"MD","VP")))</f>
        <v>AOP</v>
      </c>
      <c r="S875" s="41" t="n">
        <f aca="false">K875*M875*(N875-P875)</f>
        <v>0</v>
      </c>
      <c r="T875" s="42" t="e">
        <f aca="false">IF(I875="USD",S875,S875/#REF!)</f>
        <v>#VALUE!</v>
      </c>
      <c r="U875" s="5" t="e">
        <f aca="false">IF(I875="USD",M875,M875/#REF!)</f>
        <v>#VALUE!</v>
      </c>
      <c r="V875" s="4"/>
      <c r="W875" s="4"/>
      <c r="X875" s="4"/>
      <c r="Y875" s="4" t="str">
        <f aca="false">B875&amp;C875&amp;F875&amp;H875</f>
        <v/>
      </c>
      <c r="Z875" s="4" t="str">
        <f aca="false">IF(Y875='Input - Bookings'!Q1471,"OK","Check")</f>
        <v>OK</v>
      </c>
      <c r="AA875" s="4"/>
      <c r="AB875" s="50"/>
      <c r="AC875" s="50"/>
      <c r="AD875" s="4"/>
      <c r="AE875" s="4"/>
      <c r="AF875" s="4"/>
      <c r="AG875" s="54"/>
      <c r="AH875" s="54"/>
      <c r="AI875" s="4"/>
      <c r="AJ875" s="4"/>
      <c r="AK875" s="4"/>
      <c r="AL875" s="4"/>
      <c r="AM875" s="4"/>
      <c r="AN875" s="56"/>
      <c r="AO875" s="50"/>
      <c r="AP875" s="50"/>
      <c r="AQ875" s="50"/>
      <c r="AR875" s="4"/>
      <c r="AS875" s="4"/>
    </row>
    <row r="876" customFormat="false" ht="12.75" hidden="false" customHeight="true" outlineLevel="0" collapsed="false">
      <c r="A876" s="33"/>
      <c r="B876" s="34"/>
      <c r="C876" s="34"/>
      <c r="D876" s="35"/>
      <c r="E876" s="35"/>
      <c r="F876" s="35"/>
      <c r="G876" s="35"/>
      <c r="H876" s="35"/>
      <c r="I876" s="35"/>
      <c r="J876" s="36"/>
      <c r="K876" s="6"/>
      <c r="L876" s="5"/>
      <c r="M876" s="5"/>
      <c r="N876" s="37"/>
      <c r="O876" s="38"/>
      <c r="P876" s="39" t="n">
        <f aca="false">IFERROR(IF(OR(B876&amp;C876="PAU",B876&amp;C876="AIN"),VLOOKUP(B876&amp;C876&amp;G876,#REF!,8,0),VLOOKUP(B876&amp;G876,#REF!,8,0)),0)</f>
        <v>0</v>
      </c>
      <c r="Q876" s="39" t="n">
        <f aca="false">N876-P876</f>
        <v>0</v>
      </c>
      <c r="R876" s="40" t="str">
        <f aca="false">IF(Q876&gt;=0%,"AOP",IF(Q876&gt;=-2%,"GM",IF(Q876&gt;=-6%,"MD","VP")))</f>
        <v>AOP</v>
      </c>
      <c r="S876" s="41" t="n">
        <f aca="false">K876*M876*(N876-P876)</f>
        <v>0</v>
      </c>
      <c r="T876" s="42" t="e">
        <f aca="false">IF(I876="USD",S876,S876/#REF!)</f>
        <v>#VALUE!</v>
      </c>
      <c r="U876" s="5" t="e">
        <f aca="false">IF(I876="USD",M876,M876/#REF!)</f>
        <v>#VALUE!</v>
      </c>
      <c r="V876" s="4"/>
      <c r="W876" s="4"/>
      <c r="X876" s="4"/>
      <c r="Y876" s="4" t="str">
        <f aca="false">B876&amp;C876&amp;F876&amp;H876</f>
        <v/>
      </c>
      <c r="Z876" s="4" t="str">
        <f aca="false">IF(Y876='Input - Bookings'!Q1472,"OK","Check")</f>
        <v>OK</v>
      </c>
      <c r="AA876" s="4"/>
      <c r="AB876" s="50"/>
      <c r="AC876" s="50"/>
      <c r="AD876" s="4"/>
      <c r="AE876" s="4"/>
      <c r="AF876" s="4"/>
      <c r="AG876" s="54"/>
      <c r="AH876" s="54"/>
      <c r="AI876" s="4"/>
      <c r="AJ876" s="4"/>
      <c r="AK876" s="4"/>
      <c r="AL876" s="4"/>
      <c r="AM876" s="4"/>
      <c r="AN876" s="56"/>
      <c r="AO876" s="50"/>
      <c r="AP876" s="50"/>
      <c r="AQ876" s="50"/>
      <c r="AR876" s="4"/>
      <c r="AS876" s="4"/>
    </row>
    <row r="877" customFormat="false" ht="12.75" hidden="false" customHeight="true" outlineLevel="0" collapsed="false">
      <c r="A877" s="33"/>
      <c r="B877" s="34"/>
      <c r="C877" s="34"/>
      <c r="D877" s="35"/>
      <c r="E877" s="35"/>
      <c r="F877" s="35"/>
      <c r="G877" s="35"/>
      <c r="H877" s="35"/>
      <c r="I877" s="35"/>
      <c r="J877" s="36"/>
      <c r="K877" s="6"/>
      <c r="L877" s="5"/>
      <c r="M877" s="5"/>
      <c r="N877" s="37"/>
      <c r="O877" s="38"/>
      <c r="P877" s="39" t="n">
        <f aca="false">IFERROR(IF(OR(B877&amp;C877="PAU",B877&amp;C877="AIN"),VLOOKUP(B877&amp;C877&amp;G877,#REF!,8,0),VLOOKUP(B877&amp;G877,#REF!,8,0)),0)</f>
        <v>0</v>
      </c>
      <c r="Q877" s="39" t="n">
        <f aca="false">N877-P877</f>
        <v>0</v>
      </c>
      <c r="R877" s="40" t="str">
        <f aca="false">IF(Q877&gt;=0%,"AOP",IF(Q877&gt;=-2%,"GM",IF(Q877&gt;=-6%,"MD","VP")))</f>
        <v>AOP</v>
      </c>
      <c r="S877" s="41" t="n">
        <f aca="false">K877*M877*(N877-P877)</f>
        <v>0</v>
      </c>
      <c r="T877" s="42" t="e">
        <f aca="false">IF(I877="USD",S877,S877/#REF!)</f>
        <v>#VALUE!</v>
      </c>
      <c r="U877" s="5" t="e">
        <f aca="false">IF(I877="USD",M877,M877/#REF!)</f>
        <v>#VALUE!</v>
      </c>
      <c r="V877" s="4"/>
      <c r="W877" s="4"/>
      <c r="X877" s="4"/>
      <c r="Y877" s="4" t="str">
        <f aca="false">B877&amp;C877&amp;F877&amp;H877</f>
        <v/>
      </c>
      <c r="Z877" s="4" t="str">
        <f aca="false">IF(Y877='Input - Bookings'!Q1473,"OK","Check")</f>
        <v>OK</v>
      </c>
      <c r="AA877" s="4"/>
      <c r="AB877" s="50"/>
      <c r="AC877" s="50"/>
      <c r="AD877" s="4"/>
      <c r="AE877" s="4"/>
      <c r="AF877" s="4"/>
      <c r="AG877" s="54"/>
      <c r="AH877" s="54"/>
      <c r="AI877" s="4"/>
      <c r="AJ877" s="4"/>
      <c r="AK877" s="4"/>
      <c r="AL877" s="4"/>
      <c r="AM877" s="4"/>
      <c r="AN877" s="56"/>
      <c r="AO877" s="50"/>
      <c r="AP877" s="50"/>
      <c r="AQ877" s="50"/>
      <c r="AR877" s="4"/>
      <c r="AS877" s="4"/>
    </row>
    <row r="878" customFormat="false" ht="12.75" hidden="false" customHeight="true" outlineLevel="0" collapsed="false">
      <c r="A878" s="33"/>
      <c r="B878" s="34"/>
      <c r="C878" s="34"/>
      <c r="D878" s="35"/>
      <c r="E878" s="35"/>
      <c r="F878" s="35"/>
      <c r="G878" s="35"/>
      <c r="H878" s="35"/>
      <c r="I878" s="35"/>
      <c r="J878" s="36"/>
      <c r="K878" s="6"/>
      <c r="L878" s="5"/>
      <c r="M878" s="5"/>
      <c r="N878" s="37"/>
      <c r="O878" s="38"/>
      <c r="P878" s="39" t="n">
        <f aca="false">IFERROR(IF(OR(B878&amp;C878="PAU",B878&amp;C878="AIN"),VLOOKUP(B878&amp;C878&amp;G878,#REF!,8,0),VLOOKUP(B878&amp;G878,#REF!,8,0)),0)</f>
        <v>0</v>
      </c>
      <c r="Q878" s="39" t="n">
        <f aca="false">N878-P878</f>
        <v>0</v>
      </c>
      <c r="R878" s="40" t="str">
        <f aca="false">IF(Q878&gt;=0%,"AOP",IF(Q878&gt;=-2%,"GM",IF(Q878&gt;=-6%,"MD","VP")))</f>
        <v>AOP</v>
      </c>
      <c r="S878" s="41" t="n">
        <f aca="false">K878*M878*(N878-P878)</f>
        <v>0</v>
      </c>
      <c r="T878" s="42" t="e">
        <f aca="false">IF(I878="USD",S878,S878/#REF!)</f>
        <v>#VALUE!</v>
      </c>
      <c r="U878" s="5" t="e">
        <f aca="false">IF(I878="USD",M878,M878/#REF!)</f>
        <v>#VALUE!</v>
      </c>
      <c r="V878" s="4"/>
      <c r="W878" s="4"/>
      <c r="X878" s="4"/>
      <c r="Y878" s="4" t="str">
        <f aca="false">B878&amp;C878&amp;F878&amp;H878</f>
        <v/>
      </c>
      <c r="Z878" s="4" t="str">
        <f aca="false">IF(Y878='Input - Bookings'!Q1474,"OK","Check")</f>
        <v>OK</v>
      </c>
      <c r="AA878" s="4"/>
      <c r="AB878" s="50"/>
      <c r="AC878" s="50"/>
      <c r="AD878" s="4"/>
      <c r="AE878" s="4"/>
      <c r="AF878" s="4"/>
      <c r="AG878" s="54"/>
      <c r="AH878" s="54"/>
      <c r="AI878" s="4"/>
      <c r="AJ878" s="4"/>
      <c r="AK878" s="4"/>
      <c r="AL878" s="4"/>
      <c r="AM878" s="4"/>
      <c r="AN878" s="56"/>
      <c r="AO878" s="50"/>
      <c r="AP878" s="50"/>
      <c r="AQ878" s="50"/>
      <c r="AR878" s="4"/>
      <c r="AS878" s="4"/>
    </row>
    <row r="879" customFormat="false" ht="12.75" hidden="false" customHeight="true" outlineLevel="0" collapsed="false">
      <c r="A879" s="33"/>
      <c r="B879" s="34"/>
      <c r="C879" s="34"/>
      <c r="D879" s="35"/>
      <c r="E879" s="35"/>
      <c r="F879" s="35"/>
      <c r="G879" s="35"/>
      <c r="H879" s="35"/>
      <c r="I879" s="35"/>
      <c r="J879" s="36"/>
      <c r="K879" s="6"/>
      <c r="L879" s="5"/>
      <c r="M879" s="5"/>
      <c r="N879" s="37"/>
      <c r="O879" s="38"/>
      <c r="P879" s="39" t="n">
        <f aca="false">IFERROR(IF(OR(B879&amp;C879="PAU",B879&amp;C879="AIN"),VLOOKUP(B879&amp;C879&amp;G879,#REF!,8,0),VLOOKUP(B879&amp;G879,#REF!,8,0)),0)</f>
        <v>0</v>
      </c>
      <c r="Q879" s="39" t="n">
        <f aca="false">N879-P879</f>
        <v>0</v>
      </c>
      <c r="R879" s="40" t="str">
        <f aca="false">IF(Q879&gt;=0%,"AOP",IF(Q879&gt;=-2%,"GM",IF(Q879&gt;=-6%,"MD","VP")))</f>
        <v>AOP</v>
      </c>
      <c r="S879" s="41" t="n">
        <f aca="false">K879*M879*(N879-P879)</f>
        <v>0</v>
      </c>
      <c r="T879" s="42" t="e">
        <f aca="false">IF(I879="USD",S879,S879/#REF!)</f>
        <v>#VALUE!</v>
      </c>
      <c r="U879" s="5" t="e">
        <f aca="false">IF(I879="USD",M879,M879/#REF!)</f>
        <v>#VALUE!</v>
      </c>
      <c r="V879" s="4"/>
      <c r="W879" s="4"/>
      <c r="X879" s="4"/>
      <c r="Y879" s="4" t="str">
        <f aca="false">B879&amp;C879&amp;F879&amp;H879</f>
        <v/>
      </c>
      <c r="Z879" s="4" t="str">
        <f aca="false">IF(Y879='Input - Bookings'!Q1475,"OK","Check")</f>
        <v>OK</v>
      </c>
      <c r="AA879" s="4"/>
      <c r="AB879" s="50"/>
      <c r="AC879" s="50"/>
      <c r="AD879" s="4"/>
      <c r="AE879" s="4"/>
      <c r="AF879" s="4"/>
      <c r="AG879" s="54"/>
      <c r="AH879" s="54"/>
      <c r="AI879" s="4"/>
      <c r="AJ879" s="4"/>
      <c r="AK879" s="4"/>
      <c r="AL879" s="4"/>
      <c r="AM879" s="4"/>
      <c r="AN879" s="56"/>
      <c r="AO879" s="50"/>
      <c r="AP879" s="50"/>
      <c r="AQ879" s="50"/>
      <c r="AR879" s="4"/>
      <c r="AS879" s="4"/>
    </row>
    <row r="880" customFormat="false" ht="12.75" hidden="false" customHeight="true" outlineLevel="0" collapsed="false">
      <c r="A880" s="33"/>
      <c r="B880" s="34"/>
      <c r="C880" s="34"/>
      <c r="D880" s="35"/>
      <c r="E880" s="35"/>
      <c r="F880" s="35"/>
      <c r="G880" s="35"/>
      <c r="H880" s="35"/>
      <c r="I880" s="35"/>
      <c r="J880" s="36"/>
      <c r="K880" s="6"/>
      <c r="L880" s="5"/>
      <c r="M880" s="5"/>
      <c r="N880" s="37"/>
      <c r="O880" s="38"/>
      <c r="P880" s="39" t="n">
        <f aca="false">IFERROR(IF(OR(B880&amp;C880="PAU",B880&amp;C880="AIN"),VLOOKUP(B880&amp;C880&amp;G880,#REF!,8,0),VLOOKUP(B880&amp;G880,#REF!,8,0)),0)</f>
        <v>0</v>
      </c>
      <c r="Q880" s="39" t="n">
        <f aca="false">N880-P880</f>
        <v>0</v>
      </c>
      <c r="R880" s="40" t="str">
        <f aca="false">IF(Q880&gt;=0%,"AOP",IF(Q880&gt;=-2%,"GM",IF(Q880&gt;=-6%,"MD","VP")))</f>
        <v>AOP</v>
      </c>
      <c r="S880" s="41" t="n">
        <f aca="false">K880*M880*(N880-P880)</f>
        <v>0</v>
      </c>
      <c r="T880" s="42" t="e">
        <f aca="false">IF(I880="USD",S880,S880/#REF!)</f>
        <v>#VALUE!</v>
      </c>
      <c r="U880" s="5" t="e">
        <f aca="false">IF(I880="USD",M880,M880/#REF!)</f>
        <v>#VALUE!</v>
      </c>
      <c r="V880" s="4"/>
      <c r="W880" s="4"/>
      <c r="X880" s="4"/>
      <c r="Y880" s="4" t="str">
        <f aca="false">B880&amp;C880&amp;F880&amp;H880</f>
        <v/>
      </c>
      <c r="Z880" s="4" t="str">
        <f aca="false">IF(Y880='Input - Bookings'!Q1476,"OK","Check")</f>
        <v>OK</v>
      </c>
      <c r="AA880" s="4"/>
      <c r="AB880" s="50"/>
      <c r="AC880" s="50"/>
      <c r="AD880" s="4"/>
      <c r="AE880" s="4"/>
      <c r="AF880" s="4"/>
      <c r="AG880" s="54"/>
      <c r="AH880" s="54"/>
      <c r="AI880" s="4"/>
      <c r="AJ880" s="4"/>
      <c r="AK880" s="4"/>
      <c r="AL880" s="4"/>
      <c r="AM880" s="4"/>
      <c r="AN880" s="56"/>
      <c r="AO880" s="50"/>
      <c r="AP880" s="50"/>
      <c r="AQ880" s="50"/>
      <c r="AR880" s="4"/>
      <c r="AS880" s="4"/>
    </row>
    <row r="881" customFormat="false" ht="12.75" hidden="false" customHeight="true" outlineLevel="0" collapsed="false">
      <c r="A881" s="33"/>
      <c r="B881" s="34"/>
      <c r="C881" s="34"/>
      <c r="D881" s="35"/>
      <c r="E881" s="35"/>
      <c r="F881" s="35"/>
      <c r="G881" s="35"/>
      <c r="H881" s="35"/>
      <c r="I881" s="35"/>
      <c r="J881" s="36"/>
      <c r="K881" s="6"/>
      <c r="L881" s="5"/>
      <c r="M881" s="5"/>
      <c r="N881" s="37"/>
      <c r="O881" s="38"/>
      <c r="P881" s="39" t="n">
        <f aca="false">IFERROR(IF(OR(B881&amp;C881="PAU",B881&amp;C881="AIN"),VLOOKUP(B881&amp;C881&amp;G881,#REF!,8,0),VLOOKUP(B881&amp;G881,#REF!,8,0)),0)</f>
        <v>0</v>
      </c>
      <c r="Q881" s="39" t="n">
        <f aca="false">N881-P881</f>
        <v>0</v>
      </c>
      <c r="R881" s="40" t="str">
        <f aca="false">IF(Q881&gt;=0%,"AOP",IF(Q881&gt;=-2%,"GM",IF(Q881&gt;=-6%,"MD","VP")))</f>
        <v>AOP</v>
      </c>
      <c r="S881" s="41" t="n">
        <f aca="false">K881*M881*(N881-P881)</f>
        <v>0</v>
      </c>
      <c r="T881" s="42" t="e">
        <f aca="false">IF(I881="USD",S881,S881/#REF!)</f>
        <v>#VALUE!</v>
      </c>
      <c r="U881" s="5" t="e">
        <f aca="false">IF(I881="USD",M881,M881/#REF!)</f>
        <v>#VALUE!</v>
      </c>
      <c r="V881" s="4"/>
      <c r="W881" s="4"/>
      <c r="X881" s="4"/>
      <c r="Y881" s="4" t="str">
        <f aca="false">B881&amp;C881&amp;F881&amp;H881</f>
        <v/>
      </c>
      <c r="Z881" s="4" t="str">
        <f aca="false">IF(Y881='Input - Bookings'!Q1477,"OK","Check")</f>
        <v>OK</v>
      </c>
      <c r="AA881" s="4"/>
      <c r="AB881" s="50"/>
      <c r="AC881" s="50"/>
      <c r="AD881" s="4"/>
      <c r="AE881" s="4"/>
      <c r="AF881" s="4"/>
      <c r="AG881" s="54"/>
      <c r="AH881" s="54"/>
      <c r="AI881" s="4"/>
      <c r="AJ881" s="4"/>
      <c r="AK881" s="4"/>
      <c r="AL881" s="4"/>
      <c r="AM881" s="4"/>
      <c r="AN881" s="56"/>
      <c r="AO881" s="50"/>
      <c r="AP881" s="50"/>
      <c r="AQ881" s="50"/>
      <c r="AR881" s="4"/>
      <c r="AS881" s="4"/>
    </row>
    <row r="882" customFormat="false" ht="12.75" hidden="false" customHeight="true" outlineLevel="0" collapsed="false">
      <c r="A882" s="33"/>
      <c r="B882" s="34"/>
      <c r="C882" s="34"/>
      <c r="D882" s="35"/>
      <c r="E882" s="35"/>
      <c r="F882" s="35"/>
      <c r="G882" s="35"/>
      <c r="H882" s="35"/>
      <c r="I882" s="35"/>
      <c r="J882" s="36"/>
      <c r="K882" s="6"/>
      <c r="L882" s="5"/>
      <c r="M882" s="5"/>
      <c r="N882" s="37"/>
      <c r="O882" s="38"/>
      <c r="P882" s="39" t="n">
        <f aca="false">IFERROR(IF(OR(B882&amp;C882="PAU",B882&amp;C882="AIN"),VLOOKUP(B882&amp;C882&amp;G882,#REF!,8,0),VLOOKUP(B882&amp;G882,#REF!,8,0)),0)</f>
        <v>0</v>
      </c>
      <c r="Q882" s="39" t="n">
        <f aca="false">N882-P882</f>
        <v>0</v>
      </c>
      <c r="R882" s="40" t="str">
        <f aca="false">IF(Q882&gt;=0%,"AOP",IF(Q882&gt;=-2%,"GM",IF(Q882&gt;=-6%,"MD","VP")))</f>
        <v>AOP</v>
      </c>
      <c r="S882" s="41" t="n">
        <f aca="false">K882*M882*(N882-P882)</f>
        <v>0</v>
      </c>
      <c r="T882" s="42" t="e">
        <f aca="false">IF(I882="USD",S882,S882/#REF!)</f>
        <v>#VALUE!</v>
      </c>
      <c r="U882" s="5" t="e">
        <f aca="false">IF(I882="USD",M882,M882/#REF!)</f>
        <v>#VALUE!</v>
      </c>
      <c r="V882" s="4"/>
      <c r="W882" s="4"/>
      <c r="X882" s="4"/>
      <c r="Y882" s="4" t="str">
        <f aca="false">B882&amp;C882&amp;F882&amp;H882</f>
        <v/>
      </c>
      <c r="Z882" s="4" t="str">
        <f aca="false">IF(Y882='Input - Bookings'!Q1478,"OK","Check")</f>
        <v>OK</v>
      </c>
      <c r="AA882" s="4"/>
      <c r="AB882" s="50"/>
      <c r="AC882" s="50"/>
      <c r="AD882" s="4"/>
      <c r="AE882" s="4"/>
      <c r="AF882" s="4"/>
      <c r="AG882" s="54"/>
      <c r="AH882" s="54"/>
      <c r="AI882" s="4"/>
      <c r="AJ882" s="4"/>
      <c r="AK882" s="4"/>
      <c r="AL882" s="4"/>
      <c r="AM882" s="4"/>
      <c r="AN882" s="56"/>
      <c r="AO882" s="50"/>
      <c r="AP882" s="50"/>
      <c r="AQ882" s="50"/>
      <c r="AR882" s="4"/>
      <c r="AS882" s="4"/>
    </row>
    <row r="883" customFormat="false" ht="12.75" hidden="false" customHeight="true" outlineLevel="0" collapsed="false">
      <c r="A883" s="33"/>
      <c r="B883" s="34"/>
      <c r="C883" s="34"/>
      <c r="D883" s="35"/>
      <c r="E883" s="35"/>
      <c r="F883" s="35"/>
      <c r="G883" s="35"/>
      <c r="H883" s="35"/>
      <c r="I883" s="35"/>
      <c r="J883" s="36"/>
      <c r="K883" s="6"/>
      <c r="L883" s="5"/>
      <c r="M883" s="5"/>
      <c r="N883" s="37"/>
      <c r="O883" s="38"/>
      <c r="P883" s="39" t="n">
        <f aca="false">IFERROR(IF(OR(B883&amp;C883="PAU",B883&amp;C883="AIN"),VLOOKUP(B883&amp;C883&amp;G883,#REF!,8,0),VLOOKUP(B883&amp;G883,#REF!,8,0)),0)</f>
        <v>0</v>
      </c>
      <c r="Q883" s="39" t="n">
        <f aca="false">N883-P883</f>
        <v>0</v>
      </c>
      <c r="R883" s="40" t="str">
        <f aca="false">IF(Q883&gt;=0%,"AOP",IF(Q883&gt;=-2%,"GM",IF(Q883&gt;=-6%,"MD","VP")))</f>
        <v>AOP</v>
      </c>
      <c r="S883" s="41" t="n">
        <f aca="false">K883*M883*(N883-P883)</f>
        <v>0</v>
      </c>
      <c r="T883" s="42" t="e">
        <f aca="false">IF(I883="USD",S883,S883/#REF!)</f>
        <v>#VALUE!</v>
      </c>
      <c r="U883" s="5" t="e">
        <f aca="false">IF(I883="USD",M883,M883/#REF!)</f>
        <v>#VALUE!</v>
      </c>
      <c r="V883" s="4"/>
      <c r="W883" s="4"/>
      <c r="X883" s="4"/>
      <c r="Y883" s="4" t="str">
        <f aca="false">B883&amp;C883&amp;F883&amp;H883</f>
        <v/>
      </c>
      <c r="Z883" s="4" t="str">
        <f aca="false">IF(Y883='Input - Bookings'!Q1479,"OK","Check")</f>
        <v>OK</v>
      </c>
      <c r="AA883" s="4"/>
      <c r="AB883" s="50"/>
      <c r="AC883" s="50"/>
      <c r="AD883" s="4"/>
      <c r="AE883" s="4"/>
      <c r="AF883" s="4"/>
      <c r="AG883" s="54"/>
      <c r="AH883" s="54"/>
      <c r="AI883" s="4"/>
      <c r="AJ883" s="4"/>
      <c r="AK883" s="4"/>
      <c r="AL883" s="4"/>
      <c r="AM883" s="4"/>
      <c r="AN883" s="56"/>
      <c r="AO883" s="50"/>
      <c r="AP883" s="50"/>
      <c r="AQ883" s="50"/>
      <c r="AR883" s="4"/>
      <c r="AS883" s="4"/>
    </row>
    <row r="884" customFormat="false" ht="12.75" hidden="false" customHeight="true" outlineLevel="0" collapsed="false">
      <c r="A884" s="33"/>
      <c r="B884" s="34"/>
      <c r="C884" s="34"/>
      <c r="D884" s="35"/>
      <c r="E884" s="35"/>
      <c r="F884" s="35"/>
      <c r="G884" s="35"/>
      <c r="H884" s="35"/>
      <c r="I884" s="35"/>
      <c r="J884" s="36"/>
      <c r="K884" s="6"/>
      <c r="L884" s="5"/>
      <c r="M884" s="5"/>
      <c r="N884" s="37"/>
      <c r="O884" s="38"/>
      <c r="P884" s="39" t="n">
        <f aca="false">IFERROR(IF(OR(B884&amp;C884="PAU",B884&amp;C884="AIN"),VLOOKUP(B884&amp;C884&amp;G884,#REF!,8,0),VLOOKUP(B884&amp;G884,#REF!,8,0)),0)</f>
        <v>0</v>
      </c>
      <c r="Q884" s="39" t="n">
        <f aca="false">N884-P884</f>
        <v>0</v>
      </c>
      <c r="R884" s="40" t="str">
        <f aca="false">IF(Q884&gt;=0%,"AOP",IF(Q884&gt;=-2%,"GM",IF(Q884&gt;=-6%,"MD","VP")))</f>
        <v>AOP</v>
      </c>
      <c r="S884" s="41" t="n">
        <f aca="false">K884*M884*(N884-P884)</f>
        <v>0</v>
      </c>
      <c r="T884" s="42" t="e">
        <f aca="false">IF(I884="USD",S884,S884/#REF!)</f>
        <v>#VALUE!</v>
      </c>
      <c r="U884" s="5" t="e">
        <f aca="false">IF(I884="USD",M884,M884/#REF!)</f>
        <v>#VALUE!</v>
      </c>
      <c r="V884" s="4"/>
      <c r="W884" s="4"/>
      <c r="X884" s="4"/>
      <c r="Y884" s="4" t="str">
        <f aca="false">B884&amp;C884&amp;F884&amp;H884</f>
        <v/>
      </c>
      <c r="Z884" s="4" t="str">
        <f aca="false">IF(Y884='Input - Bookings'!Q1480,"OK","Check")</f>
        <v>OK</v>
      </c>
      <c r="AA884" s="4"/>
      <c r="AB884" s="50"/>
      <c r="AC884" s="50"/>
      <c r="AD884" s="4"/>
      <c r="AE884" s="4"/>
      <c r="AF884" s="4"/>
      <c r="AG884" s="54"/>
      <c r="AH884" s="54"/>
      <c r="AI884" s="4"/>
      <c r="AJ884" s="4"/>
      <c r="AK884" s="4"/>
      <c r="AL884" s="4"/>
      <c r="AM884" s="4"/>
      <c r="AN884" s="56"/>
      <c r="AO884" s="50"/>
      <c r="AP884" s="50"/>
      <c r="AQ884" s="50"/>
      <c r="AR884" s="4"/>
      <c r="AS884" s="4"/>
    </row>
    <row r="885" customFormat="false" ht="12.75" hidden="false" customHeight="true" outlineLevel="0" collapsed="false">
      <c r="A885" s="33"/>
      <c r="B885" s="34"/>
      <c r="C885" s="34"/>
      <c r="D885" s="35"/>
      <c r="E885" s="35"/>
      <c r="F885" s="35"/>
      <c r="G885" s="35"/>
      <c r="H885" s="35"/>
      <c r="I885" s="35"/>
      <c r="J885" s="36"/>
      <c r="K885" s="6"/>
      <c r="L885" s="5"/>
      <c r="M885" s="5"/>
      <c r="N885" s="37"/>
      <c r="O885" s="38"/>
      <c r="P885" s="39" t="n">
        <f aca="false">IFERROR(IF(OR(B885&amp;C885="PAU",B885&amp;C885="AIN"),VLOOKUP(B885&amp;C885&amp;G885,#REF!,8,0),VLOOKUP(B885&amp;G885,#REF!,8,0)),0)</f>
        <v>0</v>
      </c>
      <c r="Q885" s="39" t="n">
        <f aca="false">N885-P885</f>
        <v>0</v>
      </c>
      <c r="R885" s="40" t="str">
        <f aca="false">IF(Q885&gt;=0%,"AOP",IF(Q885&gt;=-2%,"GM",IF(Q885&gt;=-6%,"MD","VP")))</f>
        <v>AOP</v>
      </c>
      <c r="S885" s="41" t="n">
        <f aca="false">K885*M885*(N885-P885)</f>
        <v>0</v>
      </c>
      <c r="T885" s="42" t="e">
        <f aca="false">IF(I885="USD",S885,S885/#REF!)</f>
        <v>#VALUE!</v>
      </c>
      <c r="U885" s="5" t="e">
        <f aca="false">IF(I885="USD",M885,M885/#REF!)</f>
        <v>#VALUE!</v>
      </c>
      <c r="V885" s="4"/>
      <c r="W885" s="4"/>
      <c r="X885" s="4"/>
      <c r="Y885" s="4" t="str">
        <f aca="false">B885&amp;C885&amp;F885&amp;H885</f>
        <v/>
      </c>
      <c r="Z885" s="4" t="str">
        <f aca="false">IF(Y885='Input - Bookings'!Q1481,"OK","Check")</f>
        <v>OK</v>
      </c>
      <c r="AA885" s="4"/>
      <c r="AB885" s="50"/>
      <c r="AC885" s="50"/>
      <c r="AD885" s="4"/>
      <c r="AE885" s="4"/>
      <c r="AF885" s="4"/>
      <c r="AG885" s="54"/>
      <c r="AH885" s="54"/>
      <c r="AI885" s="4"/>
      <c r="AJ885" s="4"/>
      <c r="AK885" s="4"/>
      <c r="AL885" s="4"/>
      <c r="AM885" s="4"/>
      <c r="AN885" s="56"/>
      <c r="AO885" s="50"/>
      <c r="AP885" s="50"/>
      <c r="AQ885" s="50"/>
      <c r="AR885" s="4"/>
      <c r="AS885" s="4"/>
    </row>
    <row r="886" customFormat="false" ht="12.75" hidden="false" customHeight="true" outlineLevel="0" collapsed="false">
      <c r="A886" s="33"/>
      <c r="B886" s="34"/>
      <c r="C886" s="34"/>
      <c r="D886" s="35"/>
      <c r="E886" s="35"/>
      <c r="F886" s="35"/>
      <c r="G886" s="35"/>
      <c r="H886" s="35"/>
      <c r="I886" s="35"/>
      <c r="J886" s="36"/>
      <c r="K886" s="6"/>
      <c r="L886" s="5"/>
      <c r="M886" s="5"/>
      <c r="N886" s="37"/>
      <c r="O886" s="38"/>
      <c r="P886" s="39" t="n">
        <f aca="false">IFERROR(IF(OR(B886&amp;C886="PAU",B886&amp;C886="AIN"),VLOOKUP(B886&amp;C886&amp;G886,#REF!,8,0),VLOOKUP(B886&amp;G886,#REF!,8,0)),0)</f>
        <v>0</v>
      </c>
      <c r="Q886" s="39" t="n">
        <f aca="false">N886-P886</f>
        <v>0</v>
      </c>
      <c r="R886" s="40" t="str">
        <f aca="false">IF(Q886&gt;=0%,"AOP",IF(Q886&gt;=-2%,"GM",IF(Q886&gt;=-6%,"MD","VP")))</f>
        <v>AOP</v>
      </c>
      <c r="S886" s="41" t="n">
        <f aca="false">K886*M886*(N886-P886)</f>
        <v>0</v>
      </c>
      <c r="T886" s="42" t="e">
        <f aca="false">IF(I886="USD",S886,S886/#REF!)</f>
        <v>#VALUE!</v>
      </c>
      <c r="U886" s="5" t="e">
        <f aca="false">IF(I886="USD",M886,M886/#REF!)</f>
        <v>#VALUE!</v>
      </c>
      <c r="V886" s="4"/>
      <c r="W886" s="4"/>
      <c r="X886" s="4"/>
      <c r="Y886" s="4" t="str">
        <f aca="false">B886&amp;C886&amp;F886&amp;H886</f>
        <v/>
      </c>
      <c r="Z886" s="4" t="str">
        <f aca="false">IF(Y886='Input - Bookings'!Q1482,"OK","Check")</f>
        <v>OK</v>
      </c>
      <c r="AA886" s="4"/>
      <c r="AB886" s="50"/>
      <c r="AC886" s="50"/>
      <c r="AD886" s="4"/>
      <c r="AE886" s="4"/>
      <c r="AF886" s="4"/>
      <c r="AG886" s="54"/>
      <c r="AH886" s="54"/>
      <c r="AI886" s="4"/>
      <c r="AJ886" s="4"/>
      <c r="AK886" s="4"/>
      <c r="AL886" s="4"/>
      <c r="AM886" s="4"/>
      <c r="AN886" s="56"/>
      <c r="AO886" s="50"/>
      <c r="AP886" s="50"/>
      <c r="AQ886" s="50"/>
      <c r="AR886" s="4"/>
      <c r="AS886" s="4"/>
    </row>
    <row r="887" customFormat="false" ht="12.75" hidden="false" customHeight="true" outlineLevel="0" collapsed="false">
      <c r="A887" s="33"/>
      <c r="B887" s="34"/>
      <c r="C887" s="34"/>
      <c r="D887" s="35"/>
      <c r="E887" s="35"/>
      <c r="F887" s="35"/>
      <c r="G887" s="35"/>
      <c r="H887" s="35"/>
      <c r="I887" s="35"/>
      <c r="J887" s="36"/>
      <c r="K887" s="6"/>
      <c r="L887" s="5"/>
      <c r="M887" s="5"/>
      <c r="N887" s="37"/>
      <c r="O887" s="38"/>
      <c r="P887" s="39" t="n">
        <f aca="false">IFERROR(IF(OR(B887&amp;C887="PAU",B887&amp;C887="AIN"),VLOOKUP(B887&amp;C887&amp;G887,#REF!,8,0),VLOOKUP(B887&amp;G887,#REF!,8,0)),0)</f>
        <v>0</v>
      </c>
      <c r="Q887" s="39" t="n">
        <f aca="false">N887-P887</f>
        <v>0</v>
      </c>
      <c r="R887" s="40" t="str">
        <f aca="false">IF(Q887&gt;=0%,"AOP",IF(Q887&gt;=-2%,"GM",IF(Q887&gt;=-6%,"MD","VP")))</f>
        <v>AOP</v>
      </c>
      <c r="S887" s="41" t="n">
        <f aca="false">K887*M887*(N887-P887)</f>
        <v>0</v>
      </c>
      <c r="T887" s="42" t="e">
        <f aca="false">IF(I887="USD",S887,S887/#REF!)</f>
        <v>#VALUE!</v>
      </c>
      <c r="U887" s="5" t="e">
        <f aca="false">IF(I887="USD",M887,M887/#REF!)</f>
        <v>#VALUE!</v>
      </c>
      <c r="V887" s="4"/>
      <c r="W887" s="4"/>
      <c r="X887" s="4"/>
      <c r="Y887" s="4" t="str">
        <f aca="false">B887&amp;C887&amp;F887&amp;H887</f>
        <v/>
      </c>
      <c r="Z887" s="4" t="str">
        <f aca="false">IF(Y887='Input - Bookings'!Q1483,"OK","Check")</f>
        <v>OK</v>
      </c>
      <c r="AA887" s="4"/>
      <c r="AB887" s="50"/>
      <c r="AC887" s="50"/>
      <c r="AD887" s="4"/>
      <c r="AE887" s="4"/>
      <c r="AF887" s="4"/>
      <c r="AG887" s="54"/>
      <c r="AH887" s="54"/>
      <c r="AI887" s="4"/>
      <c r="AJ887" s="4"/>
      <c r="AK887" s="4"/>
      <c r="AL887" s="4"/>
      <c r="AM887" s="4"/>
      <c r="AN887" s="56"/>
      <c r="AO887" s="50"/>
      <c r="AP887" s="50"/>
      <c r="AQ887" s="50"/>
      <c r="AR887" s="4"/>
      <c r="AS887" s="4"/>
    </row>
    <row r="888" customFormat="false" ht="12.75" hidden="false" customHeight="true" outlineLevel="0" collapsed="false">
      <c r="A888" s="33"/>
      <c r="B888" s="34"/>
      <c r="C888" s="34"/>
      <c r="D888" s="35"/>
      <c r="E888" s="35"/>
      <c r="F888" s="35"/>
      <c r="G888" s="35"/>
      <c r="H888" s="35"/>
      <c r="I888" s="35"/>
      <c r="J888" s="36"/>
      <c r="K888" s="6"/>
      <c r="L888" s="5"/>
      <c r="M888" s="5"/>
      <c r="N888" s="37"/>
      <c r="O888" s="38"/>
      <c r="P888" s="39" t="n">
        <f aca="false">IFERROR(IF(OR(B888&amp;C888="PAU",B888&amp;C888="AIN"),VLOOKUP(B888&amp;C888&amp;G888,#REF!,8,0),VLOOKUP(B888&amp;G888,#REF!,8,0)),0)</f>
        <v>0</v>
      </c>
      <c r="Q888" s="39" t="n">
        <f aca="false">N888-P888</f>
        <v>0</v>
      </c>
      <c r="R888" s="40" t="str">
        <f aca="false">IF(Q888&gt;=0%,"AOP",IF(Q888&gt;=-2%,"GM",IF(Q888&gt;=-6%,"MD","VP")))</f>
        <v>AOP</v>
      </c>
      <c r="S888" s="41" t="n">
        <f aca="false">K888*M888*(N888-P888)</f>
        <v>0</v>
      </c>
      <c r="T888" s="42" t="e">
        <f aca="false">IF(I888="USD",S888,S888/#REF!)</f>
        <v>#VALUE!</v>
      </c>
      <c r="U888" s="5" t="e">
        <f aca="false">IF(I888="USD",M888,M888/#REF!)</f>
        <v>#VALUE!</v>
      </c>
      <c r="V888" s="4"/>
      <c r="W888" s="4"/>
      <c r="X888" s="4"/>
      <c r="Y888" s="4" t="str">
        <f aca="false">B888&amp;C888&amp;F888&amp;H888</f>
        <v/>
      </c>
      <c r="Z888" s="4" t="str">
        <f aca="false">IF(Y888='Input - Bookings'!Q1484,"OK","Check")</f>
        <v>OK</v>
      </c>
      <c r="AA888" s="4"/>
      <c r="AB888" s="50"/>
      <c r="AC888" s="50"/>
      <c r="AD888" s="4"/>
      <c r="AE888" s="4"/>
      <c r="AF888" s="4"/>
      <c r="AG888" s="54"/>
      <c r="AH888" s="54"/>
      <c r="AI888" s="4"/>
      <c r="AJ888" s="4"/>
      <c r="AK888" s="4"/>
      <c r="AL888" s="4"/>
      <c r="AM888" s="4"/>
      <c r="AN888" s="56"/>
      <c r="AO888" s="50"/>
      <c r="AP888" s="50"/>
      <c r="AQ888" s="50"/>
      <c r="AR888" s="4"/>
      <c r="AS888" s="4"/>
    </row>
    <row r="889" customFormat="false" ht="12.75" hidden="false" customHeight="true" outlineLevel="0" collapsed="false">
      <c r="A889" s="33"/>
      <c r="B889" s="34"/>
      <c r="C889" s="34"/>
      <c r="D889" s="35"/>
      <c r="E889" s="35"/>
      <c r="F889" s="35"/>
      <c r="G889" s="35"/>
      <c r="H889" s="35"/>
      <c r="I889" s="35"/>
      <c r="J889" s="36"/>
      <c r="K889" s="6"/>
      <c r="L889" s="5"/>
      <c r="M889" s="5"/>
      <c r="N889" s="37"/>
      <c r="O889" s="38"/>
      <c r="P889" s="39" t="n">
        <f aca="false">IFERROR(IF(OR(B889&amp;C889="PAU",B889&amp;C889="AIN"),VLOOKUP(B889&amp;C889&amp;G889,#REF!,8,0),VLOOKUP(B889&amp;G889,#REF!,8,0)),0)</f>
        <v>0</v>
      </c>
      <c r="Q889" s="39" t="n">
        <f aca="false">N889-P889</f>
        <v>0</v>
      </c>
      <c r="R889" s="40" t="str">
        <f aca="false">IF(Q889&gt;=0%,"AOP",IF(Q889&gt;=-2%,"GM",IF(Q889&gt;=-6%,"MD","VP")))</f>
        <v>AOP</v>
      </c>
      <c r="S889" s="41" t="n">
        <f aca="false">K889*M889*(N889-P889)</f>
        <v>0</v>
      </c>
      <c r="T889" s="42" t="e">
        <f aca="false">IF(I889="USD",S889,S889/#REF!)</f>
        <v>#VALUE!</v>
      </c>
      <c r="U889" s="5" t="e">
        <f aca="false">IF(I889="USD",M889,M889/#REF!)</f>
        <v>#VALUE!</v>
      </c>
      <c r="V889" s="4"/>
      <c r="W889" s="4"/>
      <c r="X889" s="4"/>
      <c r="Y889" s="4" t="str">
        <f aca="false">B889&amp;C889&amp;F889&amp;H889</f>
        <v/>
      </c>
      <c r="Z889" s="4" t="str">
        <f aca="false">IF(Y889='Input - Bookings'!Q1485,"OK","Check")</f>
        <v>OK</v>
      </c>
      <c r="AA889" s="4"/>
      <c r="AB889" s="50"/>
      <c r="AC889" s="50"/>
      <c r="AD889" s="4"/>
      <c r="AE889" s="4"/>
      <c r="AF889" s="4"/>
      <c r="AG889" s="54"/>
      <c r="AH889" s="54"/>
      <c r="AI889" s="4"/>
      <c r="AJ889" s="4"/>
      <c r="AK889" s="4"/>
      <c r="AL889" s="4"/>
      <c r="AM889" s="4"/>
      <c r="AN889" s="56"/>
      <c r="AO889" s="50"/>
      <c r="AP889" s="50"/>
      <c r="AQ889" s="50"/>
      <c r="AR889" s="4"/>
      <c r="AS889" s="4"/>
    </row>
    <row r="890" customFormat="false" ht="12.75" hidden="false" customHeight="true" outlineLevel="0" collapsed="false">
      <c r="A890" s="33"/>
      <c r="B890" s="34"/>
      <c r="C890" s="34"/>
      <c r="D890" s="35"/>
      <c r="E890" s="35"/>
      <c r="F890" s="35"/>
      <c r="G890" s="35"/>
      <c r="H890" s="35"/>
      <c r="I890" s="35"/>
      <c r="J890" s="36"/>
      <c r="K890" s="6"/>
      <c r="L890" s="5"/>
      <c r="M890" s="5"/>
      <c r="N890" s="37"/>
      <c r="O890" s="38"/>
      <c r="P890" s="39" t="n">
        <f aca="false">IFERROR(IF(OR(B890&amp;C890="PAU",B890&amp;C890="AIN"),VLOOKUP(B890&amp;C890&amp;G890,#REF!,8,0),VLOOKUP(B890&amp;G890,#REF!,8,0)),0)</f>
        <v>0</v>
      </c>
      <c r="Q890" s="39" t="n">
        <f aca="false">N890-P890</f>
        <v>0</v>
      </c>
      <c r="R890" s="40" t="str">
        <f aca="false">IF(Q890&gt;=0%,"AOP",IF(Q890&gt;=-2%,"GM",IF(Q890&gt;=-6%,"MD","VP")))</f>
        <v>AOP</v>
      </c>
      <c r="S890" s="41" t="n">
        <f aca="false">K890*M890*(N890-P890)</f>
        <v>0</v>
      </c>
      <c r="T890" s="42" t="e">
        <f aca="false">IF(I890="USD",S890,S890/#REF!)</f>
        <v>#VALUE!</v>
      </c>
      <c r="U890" s="5" t="e">
        <f aca="false">IF(I890="USD",M890,M890/#REF!)</f>
        <v>#VALUE!</v>
      </c>
      <c r="V890" s="4"/>
      <c r="W890" s="4"/>
      <c r="X890" s="4"/>
      <c r="Y890" s="4" t="str">
        <f aca="false">B890&amp;C890&amp;F890&amp;H890</f>
        <v/>
      </c>
      <c r="Z890" s="4" t="str">
        <f aca="false">IF(Y890='Input - Bookings'!Q1486,"OK","Check")</f>
        <v>OK</v>
      </c>
      <c r="AA890" s="4"/>
      <c r="AB890" s="50"/>
      <c r="AC890" s="50"/>
      <c r="AD890" s="4"/>
      <c r="AE890" s="4"/>
      <c r="AF890" s="4"/>
      <c r="AG890" s="54"/>
      <c r="AH890" s="54"/>
      <c r="AI890" s="4"/>
      <c r="AJ890" s="4"/>
      <c r="AK890" s="4"/>
      <c r="AL890" s="4"/>
      <c r="AM890" s="4"/>
      <c r="AN890" s="56"/>
      <c r="AO890" s="50"/>
      <c r="AP890" s="50"/>
      <c r="AQ890" s="50"/>
      <c r="AR890" s="4"/>
      <c r="AS890" s="4"/>
    </row>
    <row r="891" customFormat="false" ht="12.75" hidden="false" customHeight="true" outlineLevel="0" collapsed="false">
      <c r="A891" s="33"/>
      <c r="B891" s="34"/>
      <c r="C891" s="34"/>
      <c r="D891" s="35"/>
      <c r="E891" s="35"/>
      <c r="F891" s="35"/>
      <c r="G891" s="35"/>
      <c r="H891" s="35"/>
      <c r="I891" s="35"/>
      <c r="J891" s="36"/>
      <c r="K891" s="6"/>
      <c r="L891" s="5"/>
      <c r="M891" s="5"/>
      <c r="N891" s="37"/>
      <c r="O891" s="38"/>
      <c r="P891" s="39" t="n">
        <f aca="false">IFERROR(IF(OR(B891&amp;C891="PAU",B891&amp;C891="AIN"),VLOOKUP(B891&amp;C891&amp;G891,#REF!,8,0),VLOOKUP(B891&amp;G891,#REF!,8,0)),0)</f>
        <v>0</v>
      </c>
      <c r="Q891" s="39" t="n">
        <f aca="false">N891-P891</f>
        <v>0</v>
      </c>
      <c r="R891" s="40" t="str">
        <f aca="false">IF(Q891&gt;=0%,"AOP",IF(Q891&gt;=-2%,"GM",IF(Q891&gt;=-6%,"MD","VP")))</f>
        <v>AOP</v>
      </c>
      <c r="S891" s="41" t="n">
        <f aca="false">K891*M891*(N891-P891)</f>
        <v>0</v>
      </c>
      <c r="T891" s="42" t="e">
        <f aca="false">IF(I891="USD",S891,S891/#REF!)</f>
        <v>#VALUE!</v>
      </c>
      <c r="U891" s="5" t="e">
        <f aca="false">IF(I891="USD",M891,M891/#REF!)</f>
        <v>#VALUE!</v>
      </c>
      <c r="V891" s="4"/>
      <c r="W891" s="4"/>
      <c r="X891" s="4"/>
      <c r="Y891" s="4" t="str">
        <f aca="false">B891&amp;C891&amp;F891&amp;H891</f>
        <v/>
      </c>
      <c r="Z891" s="4" t="str">
        <f aca="false">IF(Y891='Input - Bookings'!Q1487,"OK","Check")</f>
        <v>OK</v>
      </c>
      <c r="AA891" s="4"/>
      <c r="AB891" s="50"/>
      <c r="AC891" s="50"/>
      <c r="AD891" s="4"/>
      <c r="AE891" s="4"/>
      <c r="AF891" s="4"/>
      <c r="AG891" s="54"/>
      <c r="AH891" s="54"/>
      <c r="AI891" s="4"/>
      <c r="AJ891" s="4"/>
      <c r="AK891" s="4"/>
      <c r="AL891" s="4"/>
      <c r="AM891" s="4"/>
      <c r="AN891" s="56"/>
      <c r="AO891" s="50"/>
      <c r="AP891" s="50"/>
      <c r="AQ891" s="50"/>
      <c r="AR891" s="4"/>
      <c r="AS891" s="4"/>
    </row>
    <row r="892" customFormat="false" ht="12.75" hidden="false" customHeight="true" outlineLevel="0" collapsed="false">
      <c r="A892" s="33"/>
      <c r="B892" s="34"/>
      <c r="C892" s="34"/>
      <c r="D892" s="35"/>
      <c r="E892" s="35"/>
      <c r="F892" s="35"/>
      <c r="G892" s="35"/>
      <c r="H892" s="35"/>
      <c r="I892" s="35"/>
      <c r="J892" s="36"/>
      <c r="K892" s="6"/>
      <c r="L892" s="5"/>
      <c r="M892" s="5"/>
      <c r="N892" s="37"/>
      <c r="O892" s="38"/>
      <c r="P892" s="39" t="n">
        <f aca="false">IFERROR(IF(OR(B892&amp;C892="PAU",B892&amp;C892="AIN"),VLOOKUP(B892&amp;C892&amp;G892,#REF!,8,0),VLOOKUP(B892&amp;G892,#REF!,8,0)),0)</f>
        <v>0</v>
      </c>
      <c r="Q892" s="39" t="n">
        <f aca="false">N892-P892</f>
        <v>0</v>
      </c>
      <c r="R892" s="40" t="str">
        <f aca="false">IF(Q892&gt;=0%,"AOP",IF(Q892&gt;=-2%,"GM",IF(Q892&gt;=-6%,"MD","VP")))</f>
        <v>AOP</v>
      </c>
      <c r="S892" s="41" t="n">
        <f aca="false">K892*M892*(N892-P892)</f>
        <v>0</v>
      </c>
      <c r="T892" s="42" t="e">
        <f aca="false">IF(I892="USD",S892,S892/#REF!)</f>
        <v>#VALUE!</v>
      </c>
      <c r="U892" s="5" t="e">
        <f aca="false">IF(I892="USD",M892,M892/#REF!)</f>
        <v>#VALUE!</v>
      </c>
      <c r="V892" s="4"/>
      <c r="W892" s="4"/>
      <c r="X892" s="4"/>
      <c r="Y892" s="4" t="str">
        <f aca="false">B892&amp;C892&amp;F892&amp;H892</f>
        <v/>
      </c>
      <c r="Z892" s="4" t="str">
        <f aca="false">IF(Y892='Input - Bookings'!Q1488,"OK","Check")</f>
        <v>OK</v>
      </c>
      <c r="AA892" s="4"/>
      <c r="AB892" s="50"/>
      <c r="AC892" s="50"/>
      <c r="AD892" s="4"/>
      <c r="AE892" s="4"/>
      <c r="AF892" s="4"/>
      <c r="AG892" s="54"/>
      <c r="AH892" s="54"/>
      <c r="AI892" s="4"/>
      <c r="AJ892" s="4"/>
      <c r="AK892" s="4"/>
      <c r="AL892" s="4"/>
      <c r="AM892" s="4"/>
      <c r="AN892" s="56"/>
      <c r="AO892" s="50"/>
      <c r="AP892" s="50"/>
      <c r="AQ892" s="50"/>
      <c r="AR892" s="4"/>
      <c r="AS892" s="4"/>
    </row>
    <row r="893" customFormat="false" ht="12.75" hidden="false" customHeight="true" outlineLevel="0" collapsed="false">
      <c r="A893" s="33"/>
      <c r="B893" s="34"/>
      <c r="C893" s="34"/>
      <c r="D893" s="35"/>
      <c r="E893" s="35"/>
      <c r="F893" s="35"/>
      <c r="G893" s="35"/>
      <c r="H893" s="35"/>
      <c r="I893" s="35"/>
      <c r="J893" s="36"/>
      <c r="K893" s="6"/>
      <c r="L893" s="5"/>
      <c r="M893" s="5"/>
      <c r="N893" s="37"/>
      <c r="O893" s="38"/>
      <c r="P893" s="39" t="n">
        <f aca="false">IFERROR(IF(OR(B893&amp;C893="PAU",B893&amp;C893="AIN"),VLOOKUP(B893&amp;C893&amp;G893,#REF!,8,0),VLOOKUP(B893&amp;G893,#REF!,8,0)),0)</f>
        <v>0</v>
      </c>
      <c r="Q893" s="39" t="n">
        <f aca="false">N893-P893</f>
        <v>0</v>
      </c>
      <c r="R893" s="40" t="str">
        <f aca="false">IF(Q893&gt;=0%,"AOP",IF(Q893&gt;=-2%,"GM",IF(Q893&gt;=-6%,"MD","VP")))</f>
        <v>AOP</v>
      </c>
      <c r="S893" s="41" t="n">
        <f aca="false">K893*M893*(N893-P893)</f>
        <v>0</v>
      </c>
      <c r="T893" s="42" t="e">
        <f aca="false">IF(I893="USD",S893,S893/#REF!)</f>
        <v>#VALUE!</v>
      </c>
      <c r="U893" s="5" t="e">
        <f aca="false">IF(I893="USD",M893,M893/#REF!)</f>
        <v>#VALUE!</v>
      </c>
      <c r="V893" s="4"/>
      <c r="W893" s="4"/>
      <c r="X893" s="4"/>
      <c r="Y893" s="4" t="str">
        <f aca="false">B893&amp;C893&amp;F893&amp;H893</f>
        <v/>
      </c>
      <c r="Z893" s="4" t="str">
        <f aca="false">IF(Y893='Input - Bookings'!Q1489,"OK","Check")</f>
        <v>OK</v>
      </c>
      <c r="AA893" s="4"/>
      <c r="AB893" s="50"/>
      <c r="AC893" s="50"/>
      <c r="AD893" s="4"/>
      <c r="AE893" s="4"/>
      <c r="AF893" s="4"/>
      <c r="AG893" s="54"/>
      <c r="AH893" s="54"/>
      <c r="AI893" s="4"/>
      <c r="AJ893" s="4"/>
      <c r="AK893" s="4"/>
      <c r="AL893" s="4"/>
      <c r="AM893" s="4"/>
      <c r="AN893" s="56"/>
      <c r="AO893" s="50"/>
      <c r="AP893" s="50"/>
      <c r="AQ893" s="50"/>
      <c r="AR893" s="4"/>
      <c r="AS893" s="4"/>
    </row>
    <row r="894" customFormat="false" ht="12.75" hidden="false" customHeight="true" outlineLevel="0" collapsed="false">
      <c r="A894" s="33"/>
      <c r="B894" s="34"/>
      <c r="C894" s="34"/>
      <c r="D894" s="35"/>
      <c r="E894" s="35"/>
      <c r="F894" s="35"/>
      <c r="G894" s="35"/>
      <c r="H894" s="35"/>
      <c r="I894" s="35"/>
      <c r="J894" s="36"/>
      <c r="K894" s="6"/>
      <c r="L894" s="5"/>
      <c r="M894" s="5"/>
      <c r="N894" s="37"/>
      <c r="O894" s="38"/>
      <c r="P894" s="39" t="n">
        <f aca="false">IFERROR(IF(OR(B894&amp;C894="PAU",B894&amp;C894="AIN"),VLOOKUP(B894&amp;C894&amp;G894,#REF!,8,0),VLOOKUP(B894&amp;G894,#REF!,8,0)),0)</f>
        <v>0</v>
      </c>
      <c r="Q894" s="39" t="n">
        <f aca="false">N894-P894</f>
        <v>0</v>
      </c>
      <c r="R894" s="40" t="str">
        <f aca="false">IF(Q894&gt;=0%,"AOP",IF(Q894&gt;=-2%,"GM",IF(Q894&gt;=-6%,"MD","VP")))</f>
        <v>AOP</v>
      </c>
      <c r="S894" s="41" t="n">
        <f aca="false">K894*M894*(N894-P894)</f>
        <v>0</v>
      </c>
      <c r="T894" s="42" t="e">
        <f aca="false">IF(I894="USD",S894,S894/#REF!)</f>
        <v>#VALUE!</v>
      </c>
      <c r="U894" s="5" t="e">
        <f aca="false">IF(I894="USD",M894,M894/#REF!)</f>
        <v>#VALUE!</v>
      </c>
      <c r="V894" s="4"/>
      <c r="W894" s="4"/>
      <c r="X894" s="4"/>
      <c r="Y894" s="4" t="str">
        <f aca="false">B894&amp;C894&amp;F894&amp;H894</f>
        <v/>
      </c>
      <c r="Z894" s="4" t="str">
        <f aca="false">IF(Y894='Input - Bookings'!Q1490,"OK","Check")</f>
        <v>OK</v>
      </c>
      <c r="AA894" s="4"/>
      <c r="AB894" s="50"/>
      <c r="AC894" s="50"/>
      <c r="AD894" s="4"/>
      <c r="AE894" s="4"/>
      <c r="AF894" s="4"/>
      <c r="AG894" s="54"/>
      <c r="AH894" s="54"/>
      <c r="AI894" s="4"/>
      <c r="AJ894" s="4"/>
      <c r="AK894" s="4"/>
      <c r="AL894" s="4"/>
      <c r="AM894" s="4"/>
      <c r="AN894" s="56"/>
      <c r="AO894" s="50"/>
      <c r="AP894" s="50"/>
      <c r="AQ894" s="50"/>
      <c r="AR894" s="4"/>
      <c r="AS894" s="4"/>
    </row>
    <row r="895" customFormat="false" ht="12.75" hidden="false" customHeight="true" outlineLevel="0" collapsed="false">
      <c r="A895" s="33"/>
      <c r="B895" s="34"/>
      <c r="C895" s="34"/>
      <c r="D895" s="35"/>
      <c r="E895" s="35"/>
      <c r="F895" s="35"/>
      <c r="G895" s="35"/>
      <c r="H895" s="35"/>
      <c r="I895" s="35"/>
      <c r="J895" s="36"/>
      <c r="K895" s="6"/>
      <c r="L895" s="5"/>
      <c r="M895" s="5"/>
      <c r="N895" s="37"/>
      <c r="O895" s="38"/>
      <c r="P895" s="39" t="n">
        <f aca="false">IFERROR(IF(OR(B895&amp;C895="PAU",B895&amp;C895="AIN"),VLOOKUP(B895&amp;C895&amp;G895,#REF!,8,0),VLOOKUP(B895&amp;G895,#REF!,8,0)),0)</f>
        <v>0</v>
      </c>
      <c r="Q895" s="39" t="n">
        <f aca="false">N895-P895</f>
        <v>0</v>
      </c>
      <c r="R895" s="40" t="str">
        <f aca="false">IF(Q895&gt;=0%,"AOP",IF(Q895&gt;=-2%,"GM",IF(Q895&gt;=-6%,"MD","VP")))</f>
        <v>AOP</v>
      </c>
      <c r="S895" s="41" t="n">
        <f aca="false">K895*M895*(N895-P895)</f>
        <v>0</v>
      </c>
      <c r="T895" s="42" t="e">
        <f aca="false">IF(I895="USD",S895,S895/#REF!)</f>
        <v>#VALUE!</v>
      </c>
      <c r="U895" s="5" t="e">
        <f aca="false">IF(I895="USD",M895,M895/#REF!)</f>
        <v>#VALUE!</v>
      </c>
      <c r="V895" s="4"/>
      <c r="W895" s="4"/>
      <c r="X895" s="4"/>
      <c r="Y895" s="4" t="str">
        <f aca="false">B895&amp;C895&amp;F895&amp;H895</f>
        <v/>
      </c>
      <c r="Z895" s="4" t="str">
        <f aca="false">IF(Y895='Input - Bookings'!Q1491,"OK","Check")</f>
        <v>OK</v>
      </c>
      <c r="AA895" s="4"/>
      <c r="AB895" s="50"/>
      <c r="AC895" s="50"/>
      <c r="AD895" s="4"/>
      <c r="AE895" s="4"/>
      <c r="AF895" s="4"/>
      <c r="AG895" s="54"/>
      <c r="AH895" s="54"/>
      <c r="AI895" s="4"/>
      <c r="AJ895" s="4"/>
      <c r="AK895" s="4"/>
      <c r="AL895" s="4"/>
      <c r="AM895" s="4"/>
      <c r="AN895" s="56"/>
      <c r="AO895" s="50"/>
      <c r="AP895" s="50"/>
      <c r="AQ895" s="50"/>
      <c r="AR895" s="4"/>
      <c r="AS895" s="4"/>
    </row>
    <row r="896" customFormat="false" ht="12.75" hidden="false" customHeight="true" outlineLevel="0" collapsed="false">
      <c r="A896" s="33"/>
      <c r="B896" s="34"/>
      <c r="C896" s="34"/>
      <c r="D896" s="35"/>
      <c r="E896" s="35"/>
      <c r="F896" s="35"/>
      <c r="G896" s="35"/>
      <c r="H896" s="35"/>
      <c r="I896" s="35"/>
      <c r="J896" s="36"/>
      <c r="K896" s="6"/>
      <c r="L896" s="5"/>
      <c r="M896" s="5"/>
      <c r="N896" s="37"/>
      <c r="O896" s="38"/>
      <c r="P896" s="39" t="n">
        <f aca="false">IFERROR(IF(OR(B896&amp;C896="PAU",B896&amp;C896="AIN"),VLOOKUP(B896&amp;C896&amp;G896,#REF!,8,0),VLOOKUP(B896&amp;G896,#REF!,8,0)),0)</f>
        <v>0</v>
      </c>
      <c r="Q896" s="39" t="n">
        <f aca="false">N896-P896</f>
        <v>0</v>
      </c>
      <c r="R896" s="40" t="str">
        <f aca="false">IF(Q896&gt;=0%,"AOP",IF(Q896&gt;=-2%,"GM",IF(Q896&gt;=-6%,"MD","VP")))</f>
        <v>AOP</v>
      </c>
      <c r="S896" s="41" t="n">
        <f aca="false">K896*M896*(N896-P896)</f>
        <v>0</v>
      </c>
      <c r="T896" s="42" t="e">
        <f aca="false">IF(I896="USD",S896,S896/#REF!)</f>
        <v>#VALUE!</v>
      </c>
      <c r="U896" s="5" t="e">
        <f aca="false">IF(I896="USD",M896,M896/#REF!)</f>
        <v>#VALUE!</v>
      </c>
      <c r="V896" s="4"/>
      <c r="W896" s="4"/>
      <c r="X896" s="4"/>
      <c r="Y896" s="4" t="str">
        <f aca="false">B896&amp;C896&amp;F896&amp;H896</f>
        <v/>
      </c>
      <c r="Z896" s="4" t="str">
        <f aca="false">IF(Y896='Input - Bookings'!Q1492,"OK","Check")</f>
        <v>OK</v>
      </c>
      <c r="AA896" s="4"/>
      <c r="AB896" s="50"/>
      <c r="AC896" s="50"/>
      <c r="AD896" s="4"/>
      <c r="AE896" s="4"/>
      <c r="AF896" s="4"/>
      <c r="AG896" s="54"/>
      <c r="AH896" s="54"/>
      <c r="AI896" s="4"/>
      <c r="AJ896" s="4"/>
      <c r="AK896" s="4"/>
      <c r="AL896" s="4"/>
      <c r="AM896" s="4"/>
      <c r="AN896" s="56"/>
      <c r="AO896" s="50"/>
      <c r="AP896" s="50"/>
      <c r="AQ896" s="50"/>
      <c r="AR896" s="4"/>
      <c r="AS896" s="4"/>
    </row>
    <row r="897" customFormat="false" ht="12.75" hidden="false" customHeight="true" outlineLevel="0" collapsed="false">
      <c r="A897" s="33"/>
      <c r="B897" s="34"/>
      <c r="C897" s="34"/>
      <c r="D897" s="35"/>
      <c r="E897" s="35"/>
      <c r="F897" s="35"/>
      <c r="G897" s="35"/>
      <c r="H897" s="35"/>
      <c r="I897" s="35"/>
      <c r="J897" s="36"/>
      <c r="K897" s="6"/>
      <c r="L897" s="5"/>
      <c r="M897" s="5"/>
      <c r="N897" s="37"/>
      <c r="O897" s="38"/>
      <c r="P897" s="39" t="n">
        <f aca="false">IFERROR(IF(OR(B897&amp;C897="PAU",B897&amp;C897="AIN"),VLOOKUP(B897&amp;C897&amp;G897,#REF!,8,0),VLOOKUP(B897&amp;G897,#REF!,8,0)),0)</f>
        <v>0</v>
      </c>
      <c r="Q897" s="39" t="n">
        <f aca="false">N897-P897</f>
        <v>0</v>
      </c>
      <c r="R897" s="40" t="str">
        <f aca="false">IF(Q897&gt;=0%,"AOP",IF(Q897&gt;=-2%,"GM",IF(Q897&gt;=-6%,"MD","VP")))</f>
        <v>AOP</v>
      </c>
      <c r="S897" s="41" t="n">
        <f aca="false">K897*M897*(N897-P897)</f>
        <v>0</v>
      </c>
      <c r="T897" s="42" t="e">
        <f aca="false">IF(I897="USD",S897,S897/#REF!)</f>
        <v>#VALUE!</v>
      </c>
      <c r="U897" s="5" t="e">
        <f aca="false">IF(I897="USD",M897,M897/#REF!)</f>
        <v>#VALUE!</v>
      </c>
      <c r="V897" s="4"/>
      <c r="W897" s="4"/>
      <c r="X897" s="4"/>
      <c r="Y897" s="4" t="str">
        <f aca="false">B897&amp;C897&amp;F897&amp;H897</f>
        <v/>
      </c>
      <c r="Z897" s="4" t="str">
        <f aca="false">IF(Y897='Input - Bookings'!Q1493,"OK","Check")</f>
        <v>OK</v>
      </c>
      <c r="AA897" s="4"/>
      <c r="AB897" s="50"/>
      <c r="AC897" s="50"/>
      <c r="AD897" s="4"/>
      <c r="AE897" s="4"/>
      <c r="AF897" s="4"/>
      <c r="AG897" s="54"/>
      <c r="AH897" s="54"/>
      <c r="AI897" s="4"/>
      <c r="AJ897" s="4"/>
      <c r="AK897" s="4"/>
      <c r="AL897" s="4"/>
      <c r="AM897" s="4"/>
      <c r="AN897" s="56"/>
      <c r="AO897" s="50"/>
      <c r="AP897" s="50"/>
      <c r="AQ897" s="50"/>
      <c r="AR897" s="4"/>
      <c r="AS897" s="4"/>
    </row>
    <row r="898" customFormat="false" ht="12.75" hidden="false" customHeight="true" outlineLevel="0" collapsed="false">
      <c r="A898" s="33"/>
      <c r="B898" s="34"/>
      <c r="C898" s="34"/>
      <c r="D898" s="35"/>
      <c r="E898" s="35"/>
      <c r="F898" s="35"/>
      <c r="G898" s="35"/>
      <c r="H898" s="35"/>
      <c r="I898" s="35"/>
      <c r="J898" s="36"/>
      <c r="K898" s="6"/>
      <c r="L898" s="5"/>
      <c r="M898" s="5"/>
      <c r="N898" s="37"/>
      <c r="O898" s="38"/>
      <c r="P898" s="39" t="n">
        <f aca="false">IFERROR(IF(OR(B898&amp;C898="PAU",B898&amp;C898="AIN"),VLOOKUP(B898&amp;C898&amp;G898,#REF!,8,0),VLOOKUP(B898&amp;G898,#REF!,8,0)),0)</f>
        <v>0</v>
      </c>
      <c r="Q898" s="39" t="n">
        <f aca="false">N898-P898</f>
        <v>0</v>
      </c>
      <c r="R898" s="40" t="str">
        <f aca="false">IF(Q898&gt;=0%,"AOP",IF(Q898&gt;=-2%,"GM",IF(Q898&gt;=-6%,"MD","VP")))</f>
        <v>AOP</v>
      </c>
      <c r="S898" s="41" t="n">
        <f aca="false">K898*M898*(N898-P898)</f>
        <v>0</v>
      </c>
      <c r="T898" s="42" t="e">
        <f aca="false">IF(I898="USD",S898,S898/#REF!)</f>
        <v>#VALUE!</v>
      </c>
      <c r="U898" s="5" t="e">
        <f aca="false">IF(I898="USD",M898,M898/#REF!)</f>
        <v>#VALUE!</v>
      </c>
      <c r="V898" s="4"/>
      <c r="W898" s="4"/>
      <c r="X898" s="4"/>
      <c r="Y898" s="4" t="str">
        <f aca="false">B898&amp;C898&amp;F898&amp;H898</f>
        <v/>
      </c>
      <c r="Z898" s="4" t="str">
        <f aca="false">IF(Y898='Input - Bookings'!Q1494,"OK","Check")</f>
        <v>OK</v>
      </c>
      <c r="AA898" s="4"/>
      <c r="AB898" s="50"/>
      <c r="AC898" s="50"/>
      <c r="AD898" s="4"/>
      <c r="AE898" s="4"/>
      <c r="AF898" s="4"/>
      <c r="AG898" s="54"/>
      <c r="AH898" s="54"/>
      <c r="AI898" s="4"/>
      <c r="AJ898" s="4"/>
      <c r="AK898" s="4"/>
      <c r="AL898" s="4"/>
      <c r="AM898" s="4"/>
      <c r="AN898" s="56"/>
      <c r="AO898" s="50"/>
      <c r="AP898" s="50"/>
      <c r="AQ898" s="50"/>
      <c r="AR898" s="4"/>
      <c r="AS898" s="4"/>
    </row>
    <row r="899" customFormat="false" ht="12.75" hidden="false" customHeight="true" outlineLevel="0" collapsed="false">
      <c r="A899" s="33"/>
      <c r="B899" s="34"/>
      <c r="C899" s="34"/>
      <c r="D899" s="35"/>
      <c r="E899" s="35"/>
      <c r="F899" s="35"/>
      <c r="G899" s="35"/>
      <c r="H899" s="35"/>
      <c r="I899" s="35"/>
      <c r="J899" s="36"/>
      <c r="K899" s="6"/>
      <c r="L899" s="5"/>
      <c r="M899" s="5"/>
      <c r="N899" s="37"/>
      <c r="O899" s="38"/>
      <c r="P899" s="39" t="n">
        <f aca="false">IFERROR(IF(OR(B899&amp;C899="PAU",B899&amp;C899="AIN"),VLOOKUP(B899&amp;C899&amp;G899,#REF!,8,0),VLOOKUP(B899&amp;G899,#REF!,8,0)),0)</f>
        <v>0</v>
      </c>
      <c r="Q899" s="39" t="n">
        <f aca="false">N899-P899</f>
        <v>0</v>
      </c>
      <c r="R899" s="40" t="str">
        <f aca="false">IF(Q899&gt;=0%,"AOP",IF(Q899&gt;=-2%,"GM",IF(Q899&gt;=-6%,"MD","VP")))</f>
        <v>AOP</v>
      </c>
      <c r="S899" s="41" t="n">
        <f aca="false">K899*M899*(N899-P899)</f>
        <v>0</v>
      </c>
      <c r="T899" s="42" t="e">
        <f aca="false">IF(I899="USD",S899,S899/#REF!)</f>
        <v>#VALUE!</v>
      </c>
      <c r="U899" s="5" t="e">
        <f aca="false">IF(I899="USD",M899,M899/#REF!)</f>
        <v>#VALUE!</v>
      </c>
      <c r="V899" s="4"/>
      <c r="W899" s="4"/>
      <c r="X899" s="4"/>
      <c r="Y899" s="4" t="str">
        <f aca="false">B899&amp;C899&amp;F899&amp;H899</f>
        <v/>
      </c>
      <c r="Z899" s="4" t="str">
        <f aca="false">IF(Y899='Input - Bookings'!Q1495,"OK","Check")</f>
        <v>OK</v>
      </c>
      <c r="AA899" s="4"/>
      <c r="AB899" s="50"/>
      <c r="AC899" s="50"/>
      <c r="AD899" s="4"/>
      <c r="AE899" s="4"/>
      <c r="AF899" s="4"/>
      <c r="AG899" s="54"/>
      <c r="AH899" s="54"/>
      <c r="AI899" s="4"/>
      <c r="AJ899" s="4"/>
      <c r="AK899" s="4"/>
      <c r="AL899" s="4"/>
      <c r="AM899" s="4"/>
      <c r="AN899" s="56"/>
      <c r="AO899" s="50"/>
      <c r="AP899" s="50"/>
      <c r="AQ899" s="50"/>
      <c r="AR899" s="4"/>
      <c r="AS899" s="4"/>
    </row>
    <row r="900" customFormat="false" ht="12.75" hidden="false" customHeight="true" outlineLevel="0" collapsed="false">
      <c r="A900" s="33"/>
      <c r="B900" s="34"/>
      <c r="C900" s="34"/>
      <c r="D900" s="35"/>
      <c r="E900" s="35"/>
      <c r="F900" s="35"/>
      <c r="G900" s="35"/>
      <c r="H900" s="35"/>
      <c r="I900" s="35"/>
      <c r="J900" s="36"/>
      <c r="K900" s="6"/>
      <c r="L900" s="5"/>
      <c r="M900" s="5"/>
      <c r="N900" s="37"/>
      <c r="O900" s="38"/>
      <c r="P900" s="39" t="n">
        <f aca="false">IFERROR(IF(OR(B900&amp;C900="PAU",B900&amp;C900="AIN"),VLOOKUP(B900&amp;C900&amp;G900,#REF!,8,0),VLOOKUP(B900&amp;G900,#REF!,8,0)),0)</f>
        <v>0</v>
      </c>
      <c r="Q900" s="39" t="n">
        <f aca="false">N900-P900</f>
        <v>0</v>
      </c>
      <c r="R900" s="40" t="str">
        <f aca="false">IF(Q900&gt;=0%,"AOP",IF(Q900&gt;=-2%,"GM",IF(Q900&gt;=-6%,"MD","VP")))</f>
        <v>AOP</v>
      </c>
      <c r="S900" s="41" t="n">
        <f aca="false">K900*M900*(N900-P900)</f>
        <v>0</v>
      </c>
      <c r="T900" s="42" t="e">
        <f aca="false">IF(I900="USD",S900,S900/#REF!)</f>
        <v>#VALUE!</v>
      </c>
      <c r="U900" s="5" t="e">
        <f aca="false">IF(I900="USD",M900,M900/#REF!)</f>
        <v>#VALUE!</v>
      </c>
      <c r="V900" s="4"/>
      <c r="W900" s="4"/>
      <c r="X900" s="4"/>
      <c r="Y900" s="4" t="str">
        <f aca="false">B900&amp;C900&amp;F900&amp;H900</f>
        <v/>
      </c>
      <c r="Z900" s="4" t="str">
        <f aca="false">IF(Y900='Input - Bookings'!Q1496,"OK","Check")</f>
        <v>OK</v>
      </c>
      <c r="AA900" s="4"/>
      <c r="AB900" s="50"/>
      <c r="AC900" s="50"/>
      <c r="AD900" s="4"/>
      <c r="AE900" s="4"/>
      <c r="AF900" s="4"/>
      <c r="AG900" s="54"/>
      <c r="AH900" s="54"/>
      <c r="AI900" s="4"/>
      <c r="AJ900" s="4"/>
      <c r="AK900" s="4"/>
      <c r="AL900" s="4"/>
      <c r="AM900" s="4"/>
      <c r="AN900" s="56"/>
      <c r="AO900" s="50"/>
      <c r="AP900" s="50"/>
      <c r="AQ900" s="50"/>
      <c r="AR900" s="4"/>
      <c r="AS900" s="4"/>
    </row>
    <row r="901" customFormat="false" ht="12.75" hidden="false" customHeight="true" outlineLevel="0" collapsed="false">
      <c r="A901" s="33"/>
      <c r="B901" s="34"/>
      <c r="C901" s="34"/>
      <c r="D901" s="35"/>
      <c r="E901" s="35"/>
      <c r="F901" s="35"/>
      <c r="G901" s="35"/>
      <c r="H901" s="35"/>
      <c r="I901" s="35"/>
      <c r="J901" s="36"/>
      <c r="K901" s="6"/>
      <c r="L901" s="5"/>
      <c r="M901" s="5"/>
      <c r="N901" s="37"/>
      <c r="O901" s="38"/>
      <c r="P901" s="39" t="n">
        <f aca="false">IFERROR(IF(OR(B901&amp;C901="PAU",B901&amp;C901="AIN"),VLOOKUP(B901&amp;C901&amp;G901,#REF!,8,0),VLOOKUP(B901&amp;G901,#REF!,8,0)),0)</f>
        <v>0</v>
      </c>
      <c r="Q901" s="39" t="n">
        <f aca="false">N901-P901</f>
        <v>0</v>
      </c>
      <c r="R901" s="40" t="str">
        <f aca="false">IF(Q901&gt;=0%,"AOP",IF(Q901&gt;=-2%,"GM",IF(Q901&gt;=-6%,"MD","VP")))</f>
        <v>AOP</v>
      </c>
      <c r="S901" s="41" t="n">
        <f aca="false">K901*M901*(N901-P901)</f>
        <v>0</v>
      </c>
      <c r="T901" s="42" t="e">
        <f aca="false">IF(I901="USD",S901,S901/#REF!)</f>
        <v>#VALUE!</v>
      </c>
      <c r="U901" s="5" t="e">
        <f aca="false">IF(I901="USD",M901,M901/#REF!)</f>
        <v>#VALUE!</v>
      </c>
      <c r="V901" s="4"/>
      <c r="W901" s="4"/>
      <c r="X901" s="4"/>
      <c r="Y901" s="4" t="str">
        <f aca="false">B901&amp;C901&amp;F901&amp;H901</f>
        <v/>
      </c>
      <c r="Z901" s="4" t="str">
        <f aca="false">IF(Y901='Input - Bookings'!Q1497,"OK","Check")</f>
        <v>OK</v>
      </c>
      <c r="AA901" s="4"/>
      <c r="AB901" s="50"/>
      <c r="AC901" s="50"/>
      <c r="AD901" s="4"/>
      <c r="AE901" s="4"/>
      <c r="AF901" s="4"/>
      <c r="AG901" s="54"/>
      <c r="AH901" s="54"/>
      <c r="AI901" s="4"/>
      <c r="AJ901" s="4"/>
      <c r="AK901" s="4"/>
      <c r="AL901" s="4"/>
      <c r="AM901" s="4"/>
      <c r="AN901" s="56"/>
      <c r="AO901" s="50"/>
      <c r="AP901" s="50"/>
      <c r="AQ901" s="50"/>
      <c r="AR901" s="4"/>
      <c r="AS901" s="4"/>
    </row>
    <row r="902" customFormat="false" ht="12.75" hidden="false" customHeight="true" outlineLevel="0" collapsed="false">
      <c r="A902" s="33"/>
      <c r="B902" s="34"/>
      <c r="C902" s="34"/>
      <c r="D902" s="35"/>
      <c r="E902" s="35"/>
      <c r="F902" s="35"/>
      <c r="G902" s="35"/>
      <c r="H902" s="35"/>
      <c r="I902" s="35"/>
      <c r="J902" s="36"/>
      <c r="K902" s="6"/>
      <c r="L902" s="5"/>
      <c r="M902" s="5"/>
      <c r="N902" s="37"/>
      <c r="O902" s="38"/>
      <c r="P902" s="39" t="n">
        <f aca="false">IFERROR(IF(OR(B902&amp;C902="PAU",B902&amp;C902="AIN"),VLOOKUP(B902&amp;C902&amp;G902,#REF!,8,0),VLOOKUP(B902&amp;G902,#REF!,8,0)),0)</f>
        <v>0</v>
      </c>
      <c r="Q902" s="39" t="n">
        <f aca="false">N902-P902</f>
        <v>0</v>
      </c>
      <c r="R902" s="40" t="str">
        <f aca="false">IF(Q902&gt;=0%,"AOP",IF(Q902&gt;=-2%,"GM",IF(Q902&gt;=-6%,"MD","VP")))</f>
        <v>AOP</v>
      </c>
      <c r="S902" s="41" t="n">
        <f aca="false">K902*M902*(N902-P902)</f>
        <v>0</v>
      </c>
      <c r="T902" s="42" t="e">
        <f aca="false">IF(I902="USD",S902,S902/#REF!)</f>
        <v>#VALUE!</v>
      </c>
      <c r="U902" s="5" t="e">
        <f aca="false">IF(I902="USD",M902,M902/#REF!)</f>
        <v>#VALUE!</v>
      </c>
      <c r="V902" s="4"/>
      <c r="W902" s="4"/>
      <c r="X902" s="4"/>
      <c r="Y902" s="4" t="str">
        <f aca="false">B902&amp;C902&amp;F902&amp;H902</f>
        <v/>
      </c>
      <c r="Z902" s="4" t="str">
        <f aca="false">IF(Y902='Input - Bookings'!Q1498,"OK","Check")</f>
        <v>OK</v>
      </c>
      <c r="AA902" s="4"/>
      <c r="AB902" s="50"/>
      <c r="AC902" s="50"/>
      <c r="AD902" s="4"/>
      <c r="AE902" s="4"/>
      <c r="AF902" s="4"/>
      <c r="AG902" s="54"/>
      <c r="AH902" s="54"/>
      <c r="AI902" s="4"/>
      <c r="AJ902" s="4"/>
      <c r="AK902" s="4"/>
      <c r="AL902" s="4"/>
      <c r="AM902" s="4"/>
      <c r="AN902" s="56"/>
      <c r="AO902" s="50"/>
      <c r="AP902" s="50"/>
      <c r="AQ902" s="50"/>
      <c r="AR902" s="4"/>
      <c r="AS902" s="4"/>
    </row>
    <row r="903" customFormat="false" ht="12.75" hidden="false" customHeight="true" outlineLevel="0" collapsed="false">
      <c r="A903" s="33"/>
      <c r="B903" s="34"/>
      <c r="C903" s="34"/>
      <c r="D903" s="35"/>
      <c r="E903" s="35"/>
      <c r="F903" s="35"/>
      <c r="G903" s="35"/>
      <c r="H903" s="35"/>
      <c r="I903" s="35"/>
      <c r="J903" s="36"/>
      <c r="K903" s="6"/>
      <c r="L903" s="5"/>
      <c r="M903" s="5"/>
      <c r="N903" s="37"/>
      <c r="O903" s="38"/>
      <c r="P903" s="39" t="n">
        <f aca="false">IFERROR(IF(OR(B903&amp;C903="PAU",B903&amp;C903="AIN"),VLOOKUP(B903&amp;C903&amp;G903,#REF!,8,0),VLOOKUP(B903&amp;G903,#REF!,8,0)),0)</f>
        <v>0</v>
      </c>
      <c r="Q903" s="39" t="n">
        <f aca="false">N903-P903</f>
        <v>0</v>
      </c>
      <c r="R903" s="40" t="str">
        <f aca="false">IF(Q903&gt;=0%,"AOP",IF(Q903&gt;=-2%,"GM",IF(Q903&gt;=-6%,"MD","VP")))</f>
        <v>AOP</v>
      </c>
      <c r="S903" s="41" t="n">
        <f aca="false">K903*M903*(N903-P903)</f>
        <v>0</v>
      </c>
      <c r="T903" s="42" t="e">
        <f aca="false">IF(I903="USD",S903,S903/#REF!)</f>
        <v>#VALUE!</v>
      </c>
      <c r="U903" s="5" t="e">
        <f aca="false">IF(I903="USD",M903,M903/#REF!)</f>
        <v>#VALUE!</v>
      </c>
      <c r="V903" s="4"/>
      <c r="W903" s="4"/>
      <c r="X903" s="4"/>
      <c r="Y903" s="4" t="str">
        <f aca="false">B903&amp;C903&amp;F903&amp;H903</f>
        <v/>
      </c>
      <c r="Z903" s="4" t="str">
        <f aca="false">IF(Y903='Input - Bookings'!Q1499,"OK","Check")</f>
        <v>OK</v>
      </c>
      <c r="AA903" s="4"/>
      <c r="AB903" s="50"/>
      <c r="AC903" s="50"/>
      <c r="AD903" s="4"/>
      <c r="AE903" s="4"/>
      <c r="AF903" s="4"/>
      <c r="AG903" s="54"/>
      <c r="AH903" s="54"/>
      <c r="AI903" s="4"/>
      <c r="AJ903" s="4"/>
      <c r="AK903" s="4"/>
      <c r="AL903" s="4"/>
      <c r="AM903" s="4"/>
      <c r="AN903" s="56"/>
      <c r="AO903" s="50"/>
      <c r="AP903" s="50"/>
      <c r="AQ903" s="50"/>
      <c r="AR903" s="4"/>
      <c r="AS903" s="4"/>
    </row>
    <row r="904" customFormat="false" ht="12.75" hidden="false" customHeight="true" outlineLevel="0" collapsed="false">
      <c r="A904" s="33"/>
      <c r="B904" s="34"/>
      <c r="C904" s="34"/>
      <c r="D904" s="35"/>
      <c r="E904" s="35"/>
      <c r="F904" s="35"/>
      <c r="G904" s="35"/>
      <c r="H904" s="35"/>
      <c r="I904" s="35"/>
      <c r="J904" s="36"/>
      <c r="K904" s="6"/>
      <c r="L904" s="5"/>
      <c r="M904" s="5"/>
      <c r="N904" s="37"/>
      <c r="O904" s="38"/>
      <c r="P904" s="39" t="n">
        <f aca="false">IFERROR(IF(OR(B904&amp;C904="PAU",B904&amp;C904="AIN"),VLOOKUP(B904&amp;C904&amp;G904,#REF!,8,0),VLOOKUP(B904&amp;G904,#REF!,8,0)),0)</f>
        <v>0</v>
      </c>
      <c r="Q904" s="39" t="n">
        <f aca="false">N904-P904</f>
        <v>0</v>
      </c>
      <c r="R904" s="40" t="str">
        <f aca="false">IF(Q904&gt;=0%,"AOP",IF(Q904&gt;=-2%,"GM",IF(Q904&gt;=-6%,"MD","VP")))</f>
        <v>AOP</v>
      </c>
      <c r="S904" s="41" t="n">
        <f aca="false">K904*M904*(N904-P904)</f>
        <v>0</v>
      </c>
      <c r="T904" s="42" t="e">
        <f aca="false">IF(I904="USD",S904,S904/#REF!)</f>
        <v>#VALUE!</v>
      </c>
      <c r="U904" s="5" t="e">
        <f aca="false">IF(I904="USD",M904,M904/#REF!)</f>
        <v>#VALUE!</v>
      </c>
      <c r="V904" s="4"/>
      <c r="W904" s="4"/>
      <c r="X904" s="4"/>
      <c r="Y904" s="4" t="str">
        <f aca="false">B904&amp;C904&amp;F904&amp;H904</f>
        <v/>
      </c>
      <c r="Z904" s="4" t="str">
        <f aca="false">IF(Y904='Input - Bookings'!Q1500,"OK","Check")</f>
        <v>OK</v>
      </c>
      <c r="AA904" s="4"/>
      <c r="AB904" s="50"/>
      <c r="AC904" s="50"/>
      <c r="AD904" s="4"/>
      <c r="AE904" s="4"/>
      <c r="AF904" s="4"/>
      <c r="AG904" s="54"/>
      <c r="AH904" s="54"/>
      <c r="AI904" s="4"/>
      <c r="AJ904" s="4"/>
      <c r="AK904" s="4"/>
      <c r="AL904" s="4"/>
      <c r="AM904" s="4"/>
      <c r="AN904" s="56"/>
      <c r="AO904" s="50"/>
      <c r="AP904" s="50"/>
      <c r="AQ904" s="50"/>
      <c r="AR904" s="4"/>
      <c r="AS904" s="4"/>
    </row>
    <row r="905" customFormat="false" ht="12.75" hidden="false" customHeight="true" outlineLevel="0" collapsed="false">
      <c r="A905" s="33"/>
      <c r="B905" s="34"/>
      <c r="C905" s="34"/>
      <c r="D905" s="35"/>
      <c r="E905" s="35"/>
      <c r="F905" s="35"/>
      <c r="G905" s="35"/>
      <c r="H905" s="35"/>
      <c r="I905" s="35"/>
      <c r="J905" s="36"/>
      <c r="K905" s="6"/>
      <c r="L905" s="5"/>
      <c r="M905" s="5"/>
      <c r="N905" s="37"/>
      <c r="O905" s="38"/>
      <c r="P905" s="39" t="n">
        <f aca="false">IFERROR(IF(OR(B905&amp;C905="PAU",B905&amp;C905="AIN"),VLOOKUP(B905&amp;C905&amp;G905,#REF!,8,0),VLOOKUP(B905&amp;G905,#REF!,8,0)),0)</f>
        <v>0</v>
      </c>
      <c r="Q905" s="39" t="n">
        <f aca="false">N905-P905</f>
        <v>0</v>
      </c>
      <c r="R905" s="40" t="str">
        <f aca="false">IF(Q905&gt;=0%,"AOP",IF(Q905&gt;=-2%,"GM",IF(Q905&gt;=-6%,"MD","VP")))</f>
        <v>AOP</v>
      </c>
      <c r="S905" s="41" t="n">
        <f aca="false">K905*M905*(N905-P905)</f>
        <v>0</v>
      </c>
      <c r="T905" s="42" t="e">
        <f aca="false">IF(I905="USD",S905,S905/#REF!)</f>
        <v>#VALUE!</v>
      </c>
      <c r="U905" s="5" t="e">
        <f aca="false">IF(I905="USD",M905,M905/#REF!)</f>
        <v>#VALUE!</v>
      </c>
      <c r="V905" s="4"/>
      <c r="W905" s="4"/>
      <c r="X905" s="4"/>
      <c r="Y905" s="4" t="str">
        <f aca="false">B905&amp;C905&amp;F905&amp;H905</f>
        <v/>
      </c>
      <c r="Z905" s="4" t="str">
        <f aca="false">IF(Y905='Input - Bookings'!Q1501,"OK","Check")</f>
        <v>OK</v>
      </c>
      <c r="AA905" s="4"/>
      <c r="AB905" s="50"/>
      <c r="AC905" s="50"/>
      <c r="AD905" s="4"/>
      <c r="AE905" s="4"/>
      <c r="AF905" s="4"/>
      <c r="AG905" s="54"/>
      <c r="AH905" s="54"/>
      <c r="AI905" s="4"/>
      <c r="AJ905" s="4"/>
      <c r="AK905" s="4"/>
      <c r="AL905" s="4"/>
      <c r="AM905" s="4"/>
      <c r="AN905" s="56"/>
      <c r="AO905" s="50"/>
      <c r="AP905" s="50"/>
      <c r="AQ905" s="50"/>
      <c r="AR905" s="4"/>
      <c r="AS905" s="4"/>
    </row>
    <row r="906" customFormat="false" ht="12.75" hidden="false" customHeight="true" outlineLevel="0" collapsed="false">
      <c r="A906" s="33"/>
      <c r="B906" s="34"/>
      <c r="C906" s="34"/>
      <c r="D906" s="35"/>
      <c r="E906" s="35"/>
      <c r="F906" s="35"/>
      <c r="G906" s="35"/>
      <c r="H906" s="35"/>
      <c r="I906" s="35"/>
      <c r="J906" s="36"/>
      <c r="K906" s="6"/>
      <c r="L906" s="5"/>
      <c r="M906" s="5"/>
      <c r="N906" s="37"/>
      <c r="O906" s="38"/>
      <c r="P906" s="39" t="n">
        <f aca="false">IFERROR(IF(OR(B906&amp;C906="PAU",B906&amp;C906="AIN"),VLOOKUP(B906&amp;C906&amp;G906,#REF!,8,0),VLOOKUP(B906&amp;G906,#REF!,8,0)),0)</f>
        <v>0</v>
      </c>
      <c r="Q906" s="39" t="n">
        <f aca="false">N906-P906</f>
        <v>0</v>
      </c>
      <c r="R906" s="40" t="str">
        <f aca="false">IF(Q906&gt;=0%,"AOP",IF(Q906&gt;=-2%,"GM",IF(Q906&gt;=-6%,"MD","VP")))</f>
        <v>AOP</v>
      </c>
      <c r="S906" s="41" t="n">
        <f aca="false">K906*M906*(N906-P906)</f>
        <v>0</v>
      </c>
      <c r="T906" s="42" t="e">
        <f aca="false">IF(I906="USD",S906,S906/#REF!)</f>
        <v>#VALUE!</v>
      </c>
      <c r="U906" s="5" t="e">
        <f aca="false">IF(I906="USD",M906,M906/#REF!)</f>
        <v>#VALUE!</v>
      </c>
      <c r="V906" s="4"/>
      <c r="W906" s="4"/>
      <c r="X906" s="4"/>
      <c r="Y906" s="4" t="str">
        <f aca="false">B906&amp;C906&amp;F906&amp;H906</f>
        <v/>
      </c>
      <c r="Z906" s="4" t="str">
        <f aca="false">IF(Y906='Input - Bookings'!Q1502,"OK","Check")</f>
        <v>OK</v>
      </c>
      <c r="AA906" s="4"/>
      <c r="AB906" s="50"/>
      <c r="AC906" s="50"/>
      <c r="AD906" s="4"/>
      <c r="AE906" s="4"/>
      <c r="AF906" s="4"/>
      <c r="AG906" s="54"/>
      <c r="AH906" s="54"/>
      <c r="AI906" s="4"/>
      <c r="AJ906" s="4"/>
      <c r="AK906" s="4"/>
      <c r="AL906" s="4"/>
      <c r="AM906" s="4"/>
      <c r="AN906" s="56"/>
      <c r="AO906" s="50"/>
      <c r="AP906" s="50"/>
      <c r="AQ906" s="50"/>
      <c r="AR906" s="4"/>
      <c r="AS906" s="4"/>
    </row>
    <row r="907" customFormat="false" ht="12.75" hidden="false" customHeight="true" outlineLevel="0" collapsed="false">
      <c r="A907" s="33"/>
      <c r="B907" s="34"/>
      <c r="C907" s="34"/>
      <c r="D907" s="35"/>
      <c r="E907" s="35"/>
      <c r="F907" s="35"/>
      <c r="G907" s="35"/>
      <c r="H907" s="35"/>
      <c r="I907" s="35"/>
      <c r="J907" s="36"/>
      <c r="K907" s="6"/>
      <c r="L907" s="5"/>
      <c r="M907" s="5"/>
      <c r="N907" s="37"/>
      <c r="O907" s="38"/>
      <c r="P907" s="39" t="n">
        <f aca="false">IFERROR(IF(OR(B907&amp;C907="PAU",B907&amp;C907="AIN"),VLOOKUP(B907&amp;C907&amp;G907,#REF!,8,0),VLOOKUP(B907&amp;G907,#REF!,8,0)),0)</f>
        <v>0</v>
      </c>
      <c r="Q907" s="39" t="n">
        <f aca="false">N907-P907</f>
        <v>0</v>
      </c>
      <c r="R907" s="40" t="str">
        <f aca="false">IF(Q907&gt;=0%,"AOP",IF(Q907&gt;=-2%,"GM",IF(Q907&gt;=-6%,"MD","VP")))</f>
        <v>AOP</v>
      </c>
      <c r="S907" s="41" t="n">
        <f aca="false">K907*M907*(N907-P907)</f>
        <v>0</v>
      </c>
      <c r="T907" s="42" t="e">
        <f aca="false">IF(I907="USD",S907,S907/#REF!)</f>
        <v>#VALUE!</v>
      </c>
      <c r="U907" s="5" t="e">
        <f aca="false">IF(I907="USD",M907,M907/#REF!)</f>
        <v>#VALUE!</v>
      </c>
      <c r="V907" s="4"/>
      <c r="W907" s="4"/>
      <c r="X907" s="4"/>
      <c r="Y907" s="4" t="str">
        <f aca="false">B907&amp;C907&amp;F907&amp;H907</f>
        <v/>
      </c>
      <c r="Z907" s="4" t="str">
        <f aca="false">IF(Y907='Input - Bookings'!Q1503,"OK","Check")</f>
        <v>OK</v>
      </c>
      <c r="AA907" s="4"/>
      <c r="AB907" s="50"/>
      <c r="AC907" s="50"/>
      <c r="AD907" s="4"/>
      <c r="AE907" s="4"/>
      <c r="AF907" s="4"/>
      <c r="AG907" s="54"/>
      <c r="AH907" s="54"/>
      <c r="AI907" s="4"/>
      <c r="AJ907" s="4"/>
      <c r="AK907" s="4"/>
      <c r="AL907" s="4"/>
      <c r="AM907" s="4"/>
      <c r="AN907" s="56"/>
      <c r="AO907" s="50"/>
      <c r="AP907" s="50"/>
      <c r="AQ907" s="50"/>
      <c r="AR907" s="4"/>
      <c r="AS907" s="4"/>
    </row>
    <row r="908" customFormat="false" ht="12.75" hidden="false" customHeight="true" outlineLevel="0" collapsed="false">
      <c r="A908" s="33"/>
      <c r="B908" s="34"/>
      <c r="C908" s="34"/>
      <c r="D908" s="35"/>
      <c r="E908" s="35"/>
      <c r="F908" s="35"/>
      <c r="G908" s="35"/>
      <c r="H908" s="35"/>
      <c r="I908" s="35"/>
      <c r="J908" s="36"/>
      <c r="K908" s="6"/>
      <c r="L908" s="5"/>
      <c r="M908" s="5"/>
      <c r="N908" s="37"/>
      <c r="O908" s="38"/>
      <c r="P908" s="39" t="n">
        <f aca="false">IFERROR(IF(OR(B908&amp;C908="PAU",B908&amp;C908="AIN"),VLOOKUP(B908&amp;C908&amp;G908,#REF!,8,0),VLOOKUP(B908&amp;G908,#REF!,8,0)),0)</f>
        <v>0</v>
      </c>
      <c r="Q908" s="39" t="n">
        <f aca="false">N908-P908</f>
        <v>0</v>
      </c>
      <c r="R908" s="40" t="str">
        <f aca="false">IF(Q908&gt;=0%,"AOP",IF(Q908&gt;=-2%,"GM",IF(Q908&gt;=-6%,"MD","VP")))</f>
        <v>AOP</v>
      </c>
      <c r="S908" s="41" t="n">
        <f aca="false">K908*M908*(N908-P908)</f>
        <v>0</v>
      </c>
      <c r="T908" s="42" t="e">
        <f aca="false">IF(I908="USD",S908,S908/#REF!)</f>
        <v>#VALUE!</v>
      </c>
      <c r="U908" s="5" t="e">
        <f aca="false">IF(I908="USD",M908,M908/#REF!)</f>
        <v>#VALUE!</v>
      </c>
      <c r="V908" s="4"/>
      <c r="W908" s="4"/>
      <c r="X908" s="4"/>
      <c r="Y908" s="4" t="str">
        <f aca="false">B908&amp;C908&amp;F908&amp;H908</f>
        <v/>
      </c>
      <c r="Z908" s="4" t="str">
        <f aca="false">IF(Y908='Input - Bookings'!Q1504,"OK","Check")</f>
        <v>OK</v>
      </c>
      <c r="AA908" s="4"/>
      <c r="AB908" s="50"/>
      <c r="AC908" s="50"/>
      <c r="AD908" s="4"/>
      <c r="AE908" s="4"/>
      <c r="AF908" s="4"/>
      <c r="AG908" s="54"/>
      <c r="AH908" s="54"/>
      <c r="AI908" s="4"/>
      <c r="AJ908" s="4"/>
      <c r="AK908" s="4"/>
      <c r="AL908" s="4"/>
      <c r="AM908" s="4"/>
      <c r="AN908" s="56"/>
      <c r="AO908" s="50"/>
      <c r="AP908" s="50"/>
      <c r="AQ908" s="50"/>
      <c r="AR908" s="4"/>
      <c r="AS908" s="4"/>
    </row>
    <row r="909" customFormat="false" ht="12.75" hidden="false" customHeight="true" outlineLevel="0" collapsed="false">
      <c r="A909" s="33"/>
      <c r="B909" s="34"/>
      <c r="C909" s="34"/>
      <c r="D909" s="35"/>
      <c r="E909" s="35"/>
      <c r="F909" s="35"/>
      <c r="G909" s="35"/>
      <c r="H909" s="35"/>
      <c r="I909" s="35"/>
      <c r="J909" s="36"/>
      <c r="K909" s="6"/>
      <c r="L909" s="5"/>
      <c r="M909" s="5"/>
      <c r="N909" s="37"/>
      <c r="O909" s="38"/>
      <c r="P909" s="39" t="n">
        <f aca="false">IFERROR(IF(OR(B909&amp;C909="PAU",B909&amp;C909="AIN"),VLOOKUP(B909&amp;C909&amp;G909,#REF!,8,0),VLOOKUP(B909&amp;G909,#REF!,8,0)),0)</f>
        <v>0</v>
      </c>
      <c r="Q909" s="39" t="n">
        <f aca="false">N909-P909</f>
        <v>0</v>
      </c>
      <c r="R909" s="40" t="str">
        <f aca="false">IF(Q909&gt;=0%,"AOP",IF(Q909&gt;=-2%,"GM",IF(Q909&gt;=-6%,"MD","VP")))</f>
        <v>AOP</v>
      </c>
      <c r="S909" s="41" t="n">
        <f aca="false">K909*M909*(N909-P909)</f>
        <v>0</v>
      </c>
      <c r="T909" s="42" t="e">
        <f aca="false">IF(I909="USD",S909,S909/#REF!)</f>
        <v>#VALUE!</v>
      </c>
      <c r="U909" s="5" t="e">
        <f aca="false">IF(I909="USD",M909,M909/#REF!)</f>
        <v>#VALUE!</v>
      </c>
      <c r="V909" s="4"/>
      <c r="W909" s="4"/>
      <c r="X909" s="4"/>
      <c r="Y909" s="4" t="str">
        <f aca="false">B909&amp;C909&amp;F909&amp;H909</f>
        <v/>
      </c>
      <c r="Z909" s="4" t="str">
        <f aca="false">IF(Y909='Input - Bookings'!Q1505,"OK","Check")</f>
        <v>OK</v>
      </c>
      <c r="AA909" s="4"/>
      <c r="AB909" s="50"/>
      <c r="AC909" s="50"/>
      <c r="AD909" s="4"/>
      <c r="AE909" s="4"/>
      <c r="AF909" s="4"/>
      <c r="AG909" s="54"/>
      <c r="AH909" s="54"/>
      <c r="AI909" s="4"/>
      <c r="AJ909" s="4"/>
      <c r="AK909" s="4"/>
      <c r="AL909" s="4"/>
      <c r="AM909" s="4"/>
      <c r="AN909" s="56"/>
      <c r="AO909" s="50"/>
      <c r="AP909" s="50"/>
      <c r="AQ909" s="50"/>
      <c r="AR909" s="4"/>
      <c r="AS909" s="4"/>
    </row>
    <row r="910" customFormat="false" ht="12.75" hidden="false" customHeight="true" outlineLevel="0" collapsed="false">
      <c r="A910" s="33"/>
      <c r="B910" s="34"/>
      <c r="C910" s="34"/>
      <c r="D910" s="35"/>
      <c r="E910" s="35"/>
      <c r="F910" s="35"/>
      <c r="G910" s="35"/>
      <c r="H910" s="35"/>
      <c r="I910" s="35"/>
      <c r="J910" s="36"/>
      <c r="K910" s="6"/>
      <c r="L910" s="5"/>
      <c r="M910" s="5"/>
      <c r="N910" s="37"/>
      <c r="O910" s="38"/>
      <c r="P910" s="39" t="n">
        <f aca="false">IFERROR(IF(OR(B910&amp;C910="PAU",B910&amp;C910="AIN"),VLOOKUP(B910&amp;C910&amp;G910,#REF!,8,0),VLOOKUP(B910&amp;G910,#REF!,8,0)),0)</f>
        <v>0</v>
      </c>
      <c r="Q910" s="39" t="n">
        <f aca="false">N910-P910</f>
        <v>0</v>
      </c>
      <c r="R910" s="40" t="str">
        <f aca="false">IF(Q910&gt;=0%,"AOP",IF(Q910&gt;=-2%,"GM",IF(Q910&gt;=-6%,"MD","VP")))</f>
        <v>AOP</v>
      </c>
      <c r="S910" s="41" t="n">
        <f aca="false">K910*M910*(N910-P910)</f>
        <v>0</v>
      </c>
      <c r="T910" s="42" t="e">
        <f aca="false">IF(I910="USD",S910,S910/#REF!)</f>
        <v>#VALUE!</v>
      </c>
      <c r="U910" s="5" t="e">
        <f aca="false">IF(I910="USD",M910,M910/#REF!)</f>
        <v>#VALUE!</v>
      </c>
      <c r="V910" s="4"/>
      <c r="W910" s="4"/>
      <c r="X910" s="4"/>
      <c r="Y910" s="4" t="str">
        <f aca="false">B910&amp;C910&amp;F910&amp;H910</f>
        <v/>
      </c>
      <c r="Z910" s="4" t="str">
        <f aca="false">IF(Y910='Input - Bookings'!Q1506,"OK","Check")</f>
        <v>OK</v>
      </c>
      <c r="AA910" s="4"/>
      <c r="AB910" s="50"/>
      <c r="AC910" s="50"/>
      <c r="AD910" s="4"/>
      <c r="AE910" s="4"/>
      <c r="AF910" s="4"/>
      <c r="AG910" s="54"/>
      <c r="AH910" s="54"/>
      <c r="AI910" s="4"/>
      <c r="AJ910" s="4"/>
      <c r="AK910" s="4"/>
      <c r="AL910" s="4"/>
      <c r="AM910" s="4"/>
      <c r="AN910" s="56"/>
      <c r="AO910" s="50"/>
      <c r="AP910" s="50"/>
      <c r="AQ910" s="50"/>
      <c r="AR910" s="4"/>
      <c r="AS910" s="4"/>
    </row>
    <row r="911" customFormat="false" ht="12.75" hidden="false" customHeight="true" outlineLevel="0" collapsed="false">
      <c r="A911" s="33"/>
      <c r="B911" s="34"/>
      <c r="C911" s="34"/>
      <c r="D911" s="35"/>
      <c r="E911" s="35"/>
      <c r="F911" s="35"/>
      <c r="G911" s="35"/>
      <c r="H911" s="35"/>
      <c r="I911" s="35"/>
      <c r="J911" s="36"/>
      <c r="K911" s="6"/>
      <c r="L911" s="5"/>
      <c r="M911" s="5"/>
      <c r="N911" s="37"/>
      <c r="O911" s="38"/>
      <c r="P911" s="39" t="n">
        <f aca="false">IFERROR(IF(OR(B911&amp;C911="PAU",B911&amp;C911="AIN"),VLOOKUP(B911&amp;C911&amp;G911,#REF!,8,0),VLOOKUP(B911&amp;G911,#REF!,8,0)),0)</f>
        <v>0</v>
      </c>
      <c r="Q911" s="39" t="n">
        <f aca="false">N911-P911</f>
        <v>0</v>
      </c>
      <c r="R911" s="40" t="str">
        <f aca="false">IF(Q911&gt;=0%,"AOP",IF(Q911&gt;=-2%,"GM",IF(Q911&gt;=-6%,"MD","VP")))</f>
        <v>AOP</v>
      </c>
      <c r="S911" s="41" t="n">
        <f aca="false">K911*M911*(N911-P911)</f>
        <v>0</v>
      </c>
      <c r="T911" s="42" t="e">
        <f aca="false">IF(I911="USD",S911,S911/#REF!)</f>
        <v>#VALUE!</v>
      </c>
      <c r="U911" s="5" t="e">
        <f aca="false">IF(I911="USD",M911,M911/#REF!)</f>
        <v>#VALUE!</v>
      </c>
      <c r="V911" s="4"/>
      <c r="W911" s="4"/>
      <c r="X911" s="4"/>
      <c r="Y911" s="4" t="str">
        <f aca="false">B911&amp;C911&amp;F911&amp;H911</f>
        <v/>
      </c>
      <c r="Z911" s="4" t="str">
        <f aca="false">IF(Y911='Input - Bookings'!Q1507,"OK","Check")</f>
        <v>OK</v>
      </c>
      <c r="AA911" s="4"/>
      <c r="AB911" s="50"/>
      <c r="AC911" s="50"/>
      <c r="AD911" s="4"/>
      <c r="AE911" s="4"/>
      <c r="AF911" s="4"/>
      <c r="AG911" s="54"/>
      <c r="AH911" s="54"/>
      <c r="AI911" s="4"/>
      <c r="AJ911" s="4"/>
      <c r="AK911" s="4"/>
      <c r="AL911" s="4"/>
      <c r="AM911" s="4"/>
      <c r="AN911" s="56"/>
      <c r="AO911" s="50"/>
      <c r="AP911" s="50"/>
      <c r="AQ911" s="50"/>
      <c r="AR911" s="4"/>
      <c r="AS911" s="4"/>
    </row>
    <row r="912" customFormat="false" ht="12.75" hidden="false" customHeight="true" outlineLevel="0" collapsed="false">
      <c r="A912" s="33"/>
      <c r="B912" s="34"/>
      <c r="C912" s="34"/>
      <c r="D912" s="35"/>
      <c r="E912" s="35"/>
      <c r="F912" s="35"/>
      <c r="G912" s="35"/>
      <c r="H912" s="35"/>
      <c r="I912" s="35"/>
      <c r="J912" s="36"/>
      <c r="K912" s="6"/>
      <c r="L912" s="5"/>
      <c r="M912" s="5"/>
      <c r="N912" s="37"/>
      <c r="O912" s="38"/>
      <c r="P912" s="39" t="n">
        <f aca="false">IFERROR(IF(OR(B912&amp;C912="PAU",B912&amp;C912="AIN"),VLOOKUP(B912&amp;C912&amp;G912,#REF!,8,0),VLOOKUP(B912&amp;G912,#REF!,8,0)),0)</f>
        <v>0</v>
      </c>
      <c r="Q912" s="39" t="n">
        <f aca="false">N912-P912</f>
        <v>0</v>
      </c>
      <c r="R912" s="40" t="str">
        <f aca="false">IF(Q912&gt;=0%,"AOP",IF(Q912&gt;=-2%,"GM",IF(Q912&gt;=-6%,"MD","VP")))</f>
        <v>AOP</v>
      </c>
      <c r="S912" s="41" t="n">
        <f aca="false">K912*M912*(N912-P912)</f>
        <v>0</v>
      </c>
      <c r="T912" s="42" t="e">
        <f aca="false">IF(I912="USD",S912,S912/#REF!)</f>
        <v>#VALUE!</v>
      </c>
      <c r="U912" s="5" t="e">
        <f aca="false">IF(I912="USD",M912,M912/#REF!)</f>
        <v>#VALUE!</v>
      </c>
      <c r="V912" s="4"/>
      <c r="W912" s="4"/>
      <c r="X912" s="4"/>
      <c r="Y912" s="4" t="str">
        <f aca="false">B912&amp;C912&amp;F912&amp;H912</f>
        <v/>
      </c>
      <c r="Z912" s="4" t="str">
        <f aca="false">IF(Y912='Input - Bookings'!Q1508,"OK","Check")</f>
        <v>OK</v>
      </c>
      <c r="AA912" s="4"/>
      <c r="AB912" s="50"/>
      <c r="AC912" s="50"/>
      <c r="AD912" s="4"/>
      <c r="AE912" s="4"/>
      <c r="AF912" s="4"/>
      <c r="AG912" s="54"/>
      <c r="AH912" s="54"/>
      <c r="AI912" s="4"/>
      <c r="AJ912" s="4"/>
      <c r="AK912" s="4"/>
      <c r="AL912" s="4"/>
      <c r="AM912" s="4"/>
      <c r="AN912" s="56"/>
      <c r="AO912" s="50"/>
      <c r="AP912" s="50"/>
      <c r="AQ912" s="50"/>
      <c r="AR912" s="4"/>
      <c r="AS912" s="4"/>
    </row>
    <row r="913" customFormat="false" ht="12.75" hidden="false" customHeight="true" outlineLevel="0" collapsed="false">
      <c r="A913" s="33"/>
      <c r="B913" s="34"/>
      <c r="C913" s="34"/>
      <c r="D913" s="35"/>
      <c r="E913" s="35"/>
      <c r="F913" s="35"/>
      <c r="G913" s="35"/>
      <c r="H913" s="35"/>
      <c r="I913" s="35"/>
      <c r="J913" s="36"/>
      <c r="K913" s="6"/>
      <c r="L913" s="5"/>
      <c r="M913" s="5"/>
      <c r="N913" s="37"/>
      <c r="O913" s="38"/>
      <c r="P913" s="39" t="n">
        <f aca="false">IFERROR(IF(OR(B913&amp;C913="PAU",B913&amp;C913="AIN"),VLOOKUP(B913&amp;C913&amp;G913,#REF!,8,0),VLOOKUP(B913&amp;G913,#REF!,8,0)),0)</f>
        <v>0</v>
      </c>
      <c r="Q913" s="39" t="n">
        <f aca="false">N913-P913</f>
        <v>0</v>
      </c>
      <c r="R913" s="40" t="str">
        <f aca="false">IF(Q913&gt;=0%,"AOP",IF(Q913&gt;=-2%,"GM",IF(Q913&gt;=-6%,"MD","VP")))</f>
        <v>AOP</v>
      </c>
      <c r="S913" s="41" t="n">
        <f aca="false">K913*M913*(N913-P913)</f>
        <v>0</v>
      </c>
      <c r="T913" s="42" t="e">
        <f aca="false">IF(I913="USD",S913,S913/#REF!)</f>
        <v>#VALUE!</v>
      </c>
      <c r="U913" s="5" t="e">
        <f aca="false">IF(I913="USD",M913,M913/#REF!)</f>
        <v>#VALUE!</v>
      </c>
      <c r="V913" s="4"/>
      <c r="W913" s="4"/>
      <c r="X913" s="4"/>
      <c r="Y913" s="4" t="str">
        <f aca="false">B913&amp;C913&amp;F913&amp;H913</f>
        <v/>
      </c>
      <c r="Z913" s="4" t="str">
        <f aca="false">IF(Y913='Input - Bookings'!Q1509,"OK","Check")</f>
        <v>OK</v>
      </c>
      <c r="AA913" s="4"/>
      <c r="AB913" s="50"/>
      <c r="AC913" s="50"/>
      <c r="AD913" s="4"/>
      <c r="AE913" s="4"/>
      <c r="AF913" s="4"/>
      <c r="AG913" s="54"/>
      <c r="AH913" s="54"/>
      <c r="AI913" s="4"/>
      <c r="AJ913" s="4"/>
      <c r="AK913" s="4"/>
      <c r="AL913" s="4"/>
      <c r="AM913" s="4"/>
      <c r="AN913" s="56"/>
      <c r="AO913" s="50"/>
      <c r="AP913" s="50"/>
      <c r="AQ913" s="50"/>
      <c r="AR913" s="4"/>
      <c r="AS913" s="4"/>
    </row>
    <row r="914" customFormat="false" ht="12.75" hidden="false" customHeight="true" outlineLevel="0" collapsed="false">
      <c r="A914" s="33"/>
      <c r="B914" s="34"/>
      <c r="C914" s="34"/>
      <c r="D914" s="35"/>
      <c r="E914" s="35"/>
      <c r="F914" s="35"/>
      <c r="G914" s="35"/>
      <c r="H914" s="35"/>
      <c r="I914" s="35"/>
      <c r="J914" s="36"/>
      <c r="K914" s="6"/>
      <c r="L914" s="5"/>
      <c r="M914" s="5"/>
      <c r="N914" s="37"/>
      <c r="O914" s="38"/>
      <c r="P914" s="39" t="n">
        <f aca="false">IFERROR(IF(OR(B914&amp;C914="PAU",B914&amp;C914="AIN"),VLOOKUP(B914&amp;C914&amp;G914,#REF!,8,0),VLOOKUP(B914&amp;G914,#REF!,8,0)),0)</f>
        <v>0</v>
      </c>
      <c r="Q914" s="39" t="n">
        <f aca="false">N914-P914</f>
        <v>0</v>
      </c>
      <c r="R914" s="40" t="str">
        <f aca="false">IF(Q914&gt;=0%,"AOP",IF(Q914&gt;=-2%,"GM",IF(Q914&gt;=-6%,"MD","VP")))</f>
        <v>AOP</v>
      </c>
      <c r="S914" s="41" t="n">
        <f aca="false">K914*M914*(N914-P914)</f>
        <v>0</v>
      </c>
      <c r="T914" s="42" t="e">
        <f aca="false">IF(I914="USD",S914,S914/#REF!)</f>
        <v>#VALUE!</v>
      </c>
      <c r="U914" s="5" t="e">
        <f aca="false">IF(I914="USD",M914,M914/#REF!)</f>
        <v>#VALUE!</v>
      </c>
      <c r="V914" s="4"/>
      <c r="W914" s="4"/>
      <c r="X914" s="4"/>
      <c r="Y914" s="4" t="str">
        <f aca="false">B914&amp;C914&amp;F914&amp;H914</f>
        <v/>
      </c>
      <c r="Z914" s="4" t="str">
        <f aca="false">IF(Y914='Input - Bookings'!Q1510,"OK","Check")</f>
        <v>OK</v>
      </c>
      <c r="AA914" s="4"/>
      <c r="AB914" s="50"/>
      <c r="AC914" s="50"/>
      <c r="AD914" s="4"/>
      <c r="AE914" s="4"/>
      <c r="AF914" s="4"/>
      <c r="AG914" s="54"/>
      <c r="AH914" s="54"/>
      <c r="AI914" s="4"/>
      <c r="AJ914" s="4"/>
      <c r="AK914" s="4"/>
      <c r="AL914" s="4"/>
      <c r="AM914" s="4"/>
      <c r="AN914" s="56"/>
      <c r="AO914" s="50"/>
      <c r="AP914" s="50"/>
      <c r="AQ914" s="50"/>
      <c r="AR914" s="4"/>
      <c r="AS914" s="4"/>
    </row>
    <row r="915" customFormat="false" ht="12.75" hidden="false" customHeight="true" outlineLevel="0" collapsed="false">
      <c r="A915" s="33"/>
      <c r="B915" s="34"/>
      <c r="C915" s="34"/>
      <c r="D915" s="35"/>
      <c r="E915" s="35"/>
      <c r="F915" s="35"/>
      <c r="G915" s="35"/>
      <c r="H915" s="35"/>
      <c r="I915" s="35"/>
      <c r="J915" s="36"/>
      <c r="K915" s="6"/>
      <c r="L915" s="5"/>
      <c r="M915" s="5"/>
      <c r="N915" s="37"/>
      <c r="O915" s="38"/>
      <c r="P915" s="39" t="n">
        <f aca="false">IFERROR(IF(OR(B915&amp;C915="PAU",B915&amp;C915="AIN"),VLOOKUP(B915&amp;C915&amp;G915,#REF!,8,0),VLOOKUP(B915&amp;G915,#REF!,8,0)),0)</f>
        <v>0</v>
      </c>
      <c r="Q915" s="39" t="n">
        <f aca="false">N915-P915</f>
        <v>0</v>
      </c>
      <c r="R915" s="40" t="str">
        <f aca="false">IF(Q915&gt;=0%,"AOP",IF(Q915&gt;=-2%,"GM",IF(Q915&gt;=-6%,"MD","VP")))</f>
        <v>AOP</v>
      </c>
      <c r="S915" s="41" t="n">
        <f aca="false">K915*M915*(N915-P915)</f>
        <v>0</v>
      </c>
      <c r="T915" s="42" t="e">
        <f aca="false">IF(I915="USD",S915,S915/#REF!)</f>
        <v>#VALUE!</v>
      </c>
      <c r="U915" s="5" t="e">
        <f aca="false">IF(I915="USD",M915,M915/#REF!)</f>
        <v>#VALUE!</v>
      </c>
      <c r="V915" s="4"/>
      <c r="W915" s="4"/>
      <c r="X915" s="4"/>
      <c r="Y915" s="4" t="str">
        <f aca="false">B915&amp;C915&amp;F915&amp;H915</f>
        <v/>
      </c>
      <c r="Z915" s="4" t="str">
        <f aca="false">IF(Y915='Input - Bookings'!Q1511,"OK","Check")</f>
        <v>OK</v>
      </c>
      <c r="AA915" s="4"/>
      <c r="AB915" s="50"/>
      <c r="AC915" s="50"/>
      <c r="AD915" s="4"/>
      <c r="AE915" s="4"/>
      <c r="AF915" s="4"/>
      <c r="AG915" s="54"/>
      <c r="AH915" s="54"/>
      <c r="AI915" s="4"/>
      <c r="AJ915" s="4"/>
      <c r="AK915" s="4"/>
      <c r="AL915" s="4"/>
      <c r="AM915" s="4"/>
      <c r="AN915" s="56"/>
      <c r="AO915" s="50"/>
      <c r="AP915" s="50"/>
      <c r="AQ915" s="50"/>
      <c r="AR915" s="4"/>
      <c r="AS915" s="4"/>
    </row>
    <row r="916" customFormat="false" ht="12.75" hidden="false" customHeight="true" outlineLevel="0" collapsed="false">
      <c r="A916" s="33"/>
      <c r="B916" s="34"/>
      <c r="C916" s="34"/>
      <c r="D916" s="35"/>
      <c r="E916" s="35"/>
      <c r="F916" s="35"/>
      <c r="G916" s="35"/>
      <c r="H916" s="35"/>
      <c r="I916" s="35"/>
      <c r="J916" s="36"/>
      <c r="K916" s="6"/>
      <c r="L916" s="5"/>
      <c r="M916" s="5"/>
      <c r="N916" s="37"/>
      <c r="O916" s="38"/>
      <c r="P916" s="39" t="n">
        <f aca="false">IFERROR(IF(OR(B916&amp;C916="PAU",B916&amp;C916="AIN"),VLOOKUP(B916&amp;C916&amp;G916,#REF!,8,0),VLOOKUP(B916&amp;G916,#REF!,8,0)),0)</f>
        <v>0</v>
      </c>
      <c r="Q916" s="39" t="n">
        <f aca="false">N916-P916</f>
        <v>0</v>
      </c>
      <c r="R916" s="40" t="str">
        <f aca="false">IF(Q916&gt;=0%,"AOP",IF(Q916&gt;=-2%,"GM",IF(Q916&gt;=-6%,"MD","VP")))</f>
        <v>AOP</v>
      </c>
      <c r="S916" s="41" t="n">
        <f aca="false">K916*M916*(N916-P916)</f>
        <v>0</v>
      </c>
      <c r="T916" s="42" t="e">
        <f aca="false">IF(I916="USD",S916,S916/#REF!)</f>
        <v>#VALUE!</v>
      </c>
      <c r="U916" s="5" t="e">
        <f aca="false">IF(I916="USD",M916,M916/#REF!)</f>
        <v>#VALUE!</v>
      </c>
      <c r="V916" s="4"/>
      <c r="W916" s="4"/>
      <c r="X916" s="4"/>
      <c r="Y916" s="4" t="str">
        <f aca="false">B916&amp;C916&amp;F916&amp;H916</f>
        <v/>
      </c>
      <c r="Z916" s="4" t="str">
        <f aca="false">IF(Y916='Input - Bookings'!Q1512,"OK","Check")</f>
        <v>OK</v>
      </c>
      <c r="AA916" s="4"/>
      <c r="AB916" s="50"/>
      <c r="AC916" s="50"/>
      <c r="AD916" s="4"/>
      <c r="AE916" s="4"/>
      <c r="AF916" s="4"/>
      <c r="AG916" s="54"/>
      <c r="AH916" s="54"/>
      <c r="AI916" s="4"/>
      <c r="AJ916" s="4"/>
      <c r="AK916" s="4"/>
      <c r="AL916" s="4"/>
      <c r="AM916" s="4"/>
      <c r="AN916" s="56"/>
      <c r="AO916" s="50"/>
      <c r="AP916" s="50"/>
      <c r="AQ916" s="50"/>
      <c r="AR916" s="4"/>
      <c r="AS916" s="4"/>
    </row>
    <row r="917" customFormat="false" ht="12.75" hidden="false" customHeight="true" outlineLevel="0" collapsed="false">
      <c r="A917" s="33"/>
      <c r="B917" s="34"/>
      <c r="C917" s="34"/>
      <c r="D917" s="35"/>
      <c r="E917" s="35"/>
      <c r="F917" s="35"/>
      <c r="G917" s="35"/>
      <c r="H917" s="35"/>
      <c r="I917" s="35"/>
      <c r="J917" s="36"/>
      <c r="K917" s="6"/>
      <c r="L917" s="5"/>
      <c r="M917" s="5"/>
      <c r="N917" s="37"/>
      <c r="O917" s="38"/>
      <c r="P917" s="39" t="n">
        <f aca="false">IFERROR(IF(OR(B917&amp;C917="PAU",B917&amp;C917="AIN"),VLOOKUP(B917&amp;C917&amp;G917,#REF!,8,0),VLOOKUP(B917&amp;G917,#REF!,8,0)),0)</f>
        <v>0</v>
      </c>
      <c r="Q917" s="39" t="n">
        <f aca="false">N917-P917</f>
        <v>0</v>
      </c>
      <c r="R917" s="40" t="str">
        <f aca="false">IF(Q917&gt;=0%,"AOP",IF(Q917&gt;=-2%,"GM",IF(Q917&gt;=-6%,"MD","VP")))</f>
        <v>AOP</v>
      </c>
      <c r="S917" s="41" t="n">
        <f aca="false">K917*M917*(N917-P917)</f>
        <v>0</v>
      </c>
      <c r="T917" s="42" t="e">
        <f aca="false">IF(I917="USD",S917,S917/#REF!)</f>
        <v>#VALUE!</v>
      </c>
      <c r="U917" s="5" t="e">
        <f aca="false">IF(I917="USD",M917,M917/#REF!)</f>
        <v>#VALUE!</v>
      </c>
      <c r="V917" s="4"/>
      <c r="W917" s="4"/>
      <c r="X917" s="4"/>
      <c r="Y917" s="4" t="str">
        <f aca="false">B917&amp;C917&amp;F917&amp;H917</f>
        <v/>
      </c>
      <c r="Z917" s="4" t="str">
        <f aca="false">IF(Y917='Input - Bookings'!Q1513,"OK","Check")</f>
        <v>OK</v>
      </c>
      <c r="AA917" s="4"/>
      <c r="AB917" s="50"/>
      <c r="AC917" s="50"/>
      <c r="AD917" s="4"/>
      <c r="AE917" s="4"/>
      <c r="AF917" s="4"/>
      <c r="AG917" s="54"/>
      <c r="AH917" s="54"/>
      <c r="AI917" s="4"/>
      <c r="AJ917" s="4"/>
      <c r="AK917" s="4"/>
      <c r="AL917" s="4"/>
      <c r="AM917" s="4"/>
      <c r="AN917" s="56"/>
      <c r="AO917" s="50"/>
      <c r="AP917" s="50"/>
      <c r="AQ917" s="50"/>
      <c r="AR917" s="4"/>
      <c r="AS917" s="4"/>
    </row>
    <row r="918" customFormat="false" ht="12.75" hidden="false" customHeight="true" outlineLevel="0" collapsed="false">
      <c r="A918" s="33"/>
      <c r="B918" s="34"/>
      <c r="C918" s="34"/>
      <c r="D918" s="35"/>
      <c r="E918" s="35"/>
      <c r="F918" s="35"/>
      <c r="G918" s="35"/>
      <c r="H918" s="35"/>
      <c r="I918" s="35"/>
      <c r="J918" s="36"/>
      <c r="K918" s="6"/>
      <c r="L918" s="5"/>
      <c r="M918" s="5"/>
      <c r="N918" s="37"/>
      <c r="O918" s="38"/>
      <c r="P918" s="39" t="n">
        <f aca="false">IFERROR(IF(OR(B918&amp;C918="PAU",B918&amp;C918="AIN"),VLOOKUP(B918&amp;C918&amp;G918,#REF!,8,0),VLOOKUP(B918&amp;G918,#REF!,8,0)),0)</f>
        <v>0</v>
      </c>
      <c r="Q918" s="39" t="n">
        <f aca="false">N918-P918</f>
        <v>0</v>
      </c>
      <c r="R918" s="40" t="str">
        <f aca="false">IF(Q918&gt;=0%,"AOP",IF(Q918&gt;=-2%,"GM",IF(Q918&gt;=-6%,"MD","VP")))</f>
        <v>AOP</v>
      </c>
      <c r="S918" s="41" t="n">
        <f aca="false">K918*M918*(N918-P918)</f>
        <v>0</v>
      </c>
      <c r="T918" s="42" t="e">
        <f aca="false">IF(I918="USD",S918,S918/#REF!)</f>
        <v>#VALUE!</v>
      </c>
      <c r="U918" s="5" t="e">
        <f aca="false">IF(I918="USD",M918,M918/#REF!)</f>
        <v>#VALUE!</v>
      </c>
      <c r="V918" s="4"/>
      <c r="W918" s="4"/>
      <c r="X918" s="4"/>
      <c r="Y918" s="4" t="str">
        <f aca="false">B918&amp;C918&amp;F918&amp;H918</f>
        <v/>
      </c>
      <c r="Z918" s="4" t="str">
        <f aca="false">IF(Y918='Input - Bookings'!Q1514,"OK","Check")</f>
        <v>OK</v>
      </c>
      <c r="AA918" s="4"/>
      <c r="AB918" s="50"/>
      <c r="AC918" s="50"/>
      <c r="AD918" s="4"/>
      <c r="AE918" s="4"/>
      <c r="AF918" s="4"/>
      <c r="AG918" s="54"/>
      <c r="AH918" s="54"/>
      <c r="AI918" s="4"/>
      <c r="AJ918" s="4"/>
      <c r="AK918" s="4"/>
      <c r="AL918" s="4"/>
      <c r="AM918" s="4"/>
      <c r="AN918" s="56"/>
      <c r="AO918" s="50"/>
      <c r="AP918" s="50"/>
      <c r="AQ918" s="50"/>
      <c r="AR918" s="4"/>
      <c r="AS918" s="4"/>
    </row>
    <row r="919" customFormat="false" ht="12.75" hidden="false" customHeight="true" outlineLevel="0" collapsed="false">
      <c r="A919" s="33"/>
      <c r="B919" s="34"/>
      <c r="C919" s="34"/>
      <c r="D919" s="35"/>
      <c r="E919" s="35"/>
      <c r="F919" s="35"/>
      <c r="G919" s="35"/>
      <c r="H919" s="35"/>
      <c r="I919" s="35"/>
      <c r="J919" s="36"/>
      <c r="K919" s="6"/>
      <c r="L919" s="5"/>
      <c r="M919" s="5"/>
      <c r="N919" s="37"/>
      <c r="O919" s="38"/>
      <c r="P919" s="39" t="n">
        <f aca="false">IFERROR(IF(OR(B919&amp;C919="PAU",B919&amp;C919="AIN"),VLOOKUP(B919&amp;C919&amp;G919,#REF!,8,0),VLOOKUP(B919&amp;G919,#REF!,8,0)),0)</f>
        <v>0</v>
      </c>
      <c r="Q919" s="39" t="n">
        <f aca="false">N919-P919</f>
        <v>0</v>
      </c>
      <c r="R919" s="40" t="str">
        <f aca="false">IF(Q919&gt;=0%,"AOP",IF(Q919&gt;=-2%,"GM",IF(Q919&gt;=-6%,"MD","VP")))</f>
        <v>AOP</v>
      </c>
      <c r="S919" s="41" t="n">
        <f aca="false">K919*M919*(N919-P919)</f>
        <v>0</v>
      </c>
      <c r="T919" s="42" t="e">
        <f aca="false">IF(I919="USD",S919,S919/#REF!)</f>
        <v>#VALUE!</v>
      </c>
      <c r="U919" s="5" t="e">
        <f aca="false">IF(I919="USD",M919,M919/#REF!)</f>
        <v>#VALUE!</v>
      </c>
      <c r="V919" s="4"/>
      <c r="W919" s="4"/>
      <c r="X919" s="4"/>
      <c r="Y919" s="4" t="str">
        <f aca="false">B919&amp;C919&amp;F919&amp;H919</f>
        <v/>
      </c>
      <c r="Z919" s="4" t="str">
        <f aca="false">IF(Y919='Input - Bookings'!Q1515,"OK","Check")</f>
        <v>OK</v>
      </c>
      <c r="AA919" s="4"/>
      <c r="AB919" s="50"/>
      <c r="AC919" s="50"/>
      <c r="AD919" s="4"/>
      <c r="AE919" s="4"/>
      <c r="AF919" s="4"/>
      <c r="AG919" s="54"/>
      <c r="AH919" s="54"/>
      <c r="AI919" s="4"/>
      <c r="AJ919" s="4"/>
      <c r="AK919" s="4"/>
      <c r="AL919" s="4"/>
      <c r="AM919" s="4"/>
      <c r="AN919" s="56"/>
      <c r="AO919" s="50"/>
      <c r="AP919" s="50"/>
      <c r="AQ919" s="50"/>
      <c r="AR919" s="4"/>
      <c r="AS919" s="4"/>
    </row>
    <row r="920" customFormat="false" ht="12.75" hidden="false" customHeight="true" outlineLevel="0" collapsed="false">
      <c r="A920" s="33"/>
      <c r="B920" s="34"/>
      <c r="C920" s="34"/>
      <c r="D920" s="35"/>
      <c r="E920" s="35"/>
      <c r="F920" s="35"/>
      <c r="G920" s="35"/>
      <c r="H920" s="35"/>
      <c r="I920" s="35"/>
      <c r="J920" s="36"/>
      <c r="K920" s="6"/>
      <c r="L920" s="5"/>
      <c r="M920" s="5"/>
      <c r="N920" s="37"/>
      <c r="O920" s="38"/>
      <c r="P920" s="39" t="n">
        <f aca="false">IFERROR(IF(OR(B920&amp;C920="PAU",B920&amp;C920="AIN"),VLOOKUP(B920&amp;C920&amp;G920,#REF!,8,0),VLOOKUP(B920&amp;G920,#REF!,8,0)),0)</f>
        <v>0</v>
      </c>
      <c r="Q920" s="39" t="n">
        <f aca="false">N920-P920</f>
        <v>0</v>
      </c>
      <c r="R920" s="40" t="str">
        <f aca="false">IF(Q920&gt;=0%,"AOP",IF(Q920&gt;=-2%,"GM",IF(Q920&gt;=-6%,"MD","VP")))</f>
        <v>AOP</v>
      </c>
      <c r="S920" s="41" t="n">
        <f aca="false">K920*M920*(N920-P920)</f>
        <v>0</v>
      </c>
      <c r="T920" s="42" t="e">
        <f aca="false">IF(I920="USD",S920,S920/#REF!)</f>
        <v>#VALUE!</v>
      </c>
      <c r="U920" s="5" t="e">
        <f aca="false">IF(I920="USD",M920,M920/#REF!)</f>
        <v>#VALUE!</v>
      </c>
      <c r="V920" s="4"/>
      <c r="W920" s="4"/>
      <c r="X920" s="4"/>
      <c r="Y920" s="4" t="str">
        <f aca="false">B920&amp;C920&amp;F920&amp;H920</f>
        <v/>
      </c>
      <c r="Z920" s="4" t="str">
        <f aca="false">IF(Y920='Input - Bookings'!Q1516,"OK","Check")</f>
        <v>OK</v>
      </c>
      <c r="AA920" s="4"/>
      <c r="AB920" s="50"/>
      <c r="AC920" s="50"/>
      <c r="AD920" s="4"/>
      <c r="AE920" s="4"/>
      <c r="AF920" s="4"/>
      <c r="AG920" s="54"/>
      <c r="AH920" s="54"/>
      <c r="AI920" s="4"/>
      <c r="AJ920" s="4"/>
      <c r="AK920" s="4"/>
      <c r="AL920" s="4"/>
      <c r="AM920" s="4"/>
      <c r="AN920" s="56"/>
      <c r="AO920" s="50"/>
      <c r="AP920" s="50"/>
      <c r="AQ920" s="50"/>
      <c r="AR920" s="4"/>
      <c r="AS920" s="4"/>
    </row>
    <row r="921" customFormat="false" ht="12.75" hidden="false" customHeight="true" outlineLevel="0" collapsed="false">
      <c r="A921" s="33"/>
      <c r="B921" s="34"/>
      <c r="C921" s="34"/>
      <c r="D921" s="35"/>
      <c r="E921" s="35"/>
      <c r="F921" s="35"/>
      <c r="G921" s="35"/>
      <c r="H921" s="35"/>
      <c r="I921" s="35"/>
      <c r="J921" s="36"/>
      <c r="K921" s="6"/>
      <c r="L921" s="5"/>
      <c r="M921" s="5"/>
      <c r="N921" s="37"/>
      <c r="O921" s="38"/>
      <c r="P921" s="39" t="n">
        <f aca="false">IFERROR(IF(OR(B921&amp;C921="PAU",B921&amp;C921="AIN"),VLOOKUP(B921&amp;C921&amp;G921,#REF!,8,0),VLOOKUP(B921&amp;G921,#REF!,8,0)),0)</f>
        <v>0</v>
      </c>
      <c r="Q921" s="39" t="n">
        <f aca="false">N921-P921</f>
        <v>0</v>
      </c>
      <c r="R921" s="40" t="str">
        <f aca="false">IF(Q921&gt;=0%,"AOP",IF(Q921&gt;=-2%,"GM",IF(Q921&gt;=-6%,"MD","VP")))</f>
        <v>AOP</v>
      </c>
      <c r="S921" s="41" t="n">
        <f aca="false">K921*M921*(N921-P921)</f>
        <v>0</v>
      </c>
      <c r="T921" s="42" t="e">
        <f aca="false">IF(I921="USD",S921,S921/#REF!)</f>
        <v>#VALUE!</v>
      </c>
      <c r="U921" s="5" t="e">
        <f aca="false">IF(I921="USD",M921,M921/#REF!)</f>
        <v>#VALUE!</v>
      </c>
      <c r="V921" s="4"/>
      <c r="W921" s="4"/>
      <c r="X921" s="4"/>
      <c r="Y921" s="4" t="str">
        <f aca="false">B921&amp;C921&amp;F921&amp;H921</f>
        <v/>
      </c>
      <c r="Z921" s="4" t="str">
        <f aca="false">IF(Y921='Input - Bookings'!Q1517,"OK","Check")</f>
        <v>OK</v>
      </c>
      <c r="AA921" s="4"/>
      <c r="AB921" s="50"/>
      <c r="AC921" s="50"/>
      <c r="AD921" s="4"/>
      <c r="AE921" s="4"/>
      <c r="AF921" s="4"/>
      <c r="AG921" s="54"/>
      <c r="AH921" s="54"/>
      <c r="AI921" s="4"/>
      <c r="AJ921" s="4"/>
      <c r="AK921" s="4"/>
      <c r="AL921" s="4"/>
      <c r="AM921" s="4"/>
      <c r="AN921" s="56"/>
      <c r="AO921" s="50"/>
      <c r="AP921" s="50"/>
      <c r="AQ921" s="50"/>
      <c r="AR921" s="4"/>
      <c r="AS921" s="4"/>
    </row>
    <row r="922" customFormat="false" ht="12.75" hidden="false" customHeight="true" outlineLevel="0" collapsed="false">
      <c r="A922" s="33"/>
      <c r="B922" s="34"/>
      <c r="C922" s="34"/>
      <c r="D922" s="35"/>
      <c r="E922" s="35"/>
      <c r="F922" s="35"/>
      <c r="G922" s="35"/>
      <c r="H922" s="35"/>
      <c r="I922" s="35"/>
      <c r="J922" s="36"/>
      <c r="K922" s="6"/>
      <c r="L922" s="5"/>
      <c r="M922" s="5"/>
      <c r="N922" s="37"/>
      <c r="O922" s="38"/>
      <c r="P922" s="39" t="n">
        <f aca="false">IFERROR(IF(OR(B922&amp;C922="PAU",B922&amp;C922="AIN"),VLOOKUP(B922&amp;C922&amp;G922,#REF!,8,0),VLOOKUP(B922&amp;G922,#REF!,8,0)),0)</f>
        <v>0</v>
      </c>
      <c r="Q922" s="39" t="n">
        <f aca="false">N922-P922</f>
        <v>0</v>
      </c>
      <c r="R922" s="40" t="str">
        <f aca="false">IF(Q922&gt;=0%,"AOP",IF(Q922&gt;=-2%,"GM",IF(Q922&gt;=-6%,"MD","VP")))</f>
        <v>AOP</v>
      </c>
      <c r="S922" s="41" t="n">
        <f aca="false">K922*M922*(N922-P922)</f>
        <v>0</v>
      </c>
      <c r="T922" s="42" t="e">
        <f aca="false">IF(I922="USD",S922,S922/#REF!)</f>
        <v>#VALUE!</v>
      </c>
      <c r="U922" s="5" t="e">
        <f aca="false">IF(I922="USD",M922,M922/#REF!)</f>
        <v>#VALUE!</v>
      </c>
      <c r="V922" s="4"/>
      <c r="W922" s="4"/>
      <c r="X922" s="4"/>
      <c r="Y922" s="4" t="str">
        <f aca="false">B922&amp;C922&amp;F922&amp;H922</f>
        <v/>
      </c>
      <c r="Z922" s="4" t="str">
        <f aca="false">IF(Y922='Input - Bookings'!Q1518,"OK","Check")</f>
        <v>OK</v>
      </c>
      <c r="AA922" s="4"/>
      <c r="AB922" s="50"/>
      <c r="AC922" s="50"/>
      <c r="AD922" s="4"/>
      <c r="AE922" s="4"/>
      <c r="AF922" s="4"/>
      <c r="AG922" s="54"/>
      <c r="AH922" s="54"/>
      <c r="AI922" s="4"/>
      <c r="AJ922" s="4"/>
      <c r="AK922" s="4"/>
      <c r="AL922" s="4"/>
      <c r="AM922" s="4"/>
      <c r="AN922" s="56"/>
      <c r="AO922" s="50"/>
      <c r="AP922" s="50"/>
      <c r="AQ922" s="50"/>
      <c r="AR922" s="4"/>
      <c r="AS922" s="4"/>
    </row>
    <row r="923" customFormat="false" ht="12.75" hidden="false" customHeight="true" outlineLevel="0" collapsed="false">
      <c r="A923" s="33"/>
      <c r="B923" s="34"/>
      <c r="C923" s="34"/>
      <c r="D923" s="35"/>
      <c r="E923" s="35"/>
      <c r="F923" s="35"/>
      <c r="G923" s="35"/>
      <c r="H923" s="35"/>
      <c r="I923" s="35"/>
      <c r="J923" s="36"/>
      <c r="K923" s="6"/>
      <c r="L923" s="5"/>
      <c r="M923" s="5"/>
      <c r="N923" s="37"/>
      <c r="O923" s="38"/>
      <c r="P923" s="39" t="n">
        <f aca="false">IFERROR(IF(OR(B923&amp;C923="PAU",B923&amp;C923="AIN"),VLOOKUP(B923&amp;C923&amp;G923,#REF!,8,0),VLOOKUP(B923&amp;G923,#REF!,8,0)),0)</f>
        <v>0</v>
      </c>
      <c r="Q923" s="39" t="n">
        <f aca="false">N923-P923</f>
        <v>0</v>
      </c>
      <c r="R923" s="40" t="str">
        <f aca="false">IF(Q923&gt;=0%,"AOP",IF(Q923&gt;=-2%,"GM",IF(Q923&gt;=-6%,"MD","VP")))</f>
        <v>AOP</v>
      </c>
      <c r="S923" s="41" t="n">
        <f aca="false">K923*M923*(N923-P923)</f>
        <v>0</v>
      </c>
      <c r="T923" s="42" t="e">
        <f aca="false">IF(I923="USD",S923,S923/#REF!)</f>
        <v>#VALUE!</v>
      </c>
      <c r="U923" s="5" t="e">
        <f aca="false">IF(I923="USD",M923,M923/#REF!)</f>
        <v>#VALUE!</v>
      </c>
      <c r="V923" s="4"/>
      <c r="W923" s="4"/>
      <c r="X923" s="4"/>
      <c r="Y923" s="4" t="str">
        <f aca="false">B923&amp;C923&amp;F923&amp;H923</f>
        <v/>
      </c>
      <c r="Z923" s="4" t="str">
        <f aca="false">IF(Y923='Input - Bookings'!Q1519,"OK","Check")</f>
        <v>OK</v>
      </c>
      <c r="AA923" s="4"/>
      <c r="AB923" s="50"/>
      <c r="AC923" s="50"/>
      <c r="AD923" s="4"/>
      <c r="AE923" s="4"/>
      <c r="AF923" s="4"/>
      <c r="AG923" s="54"/>
      <c r="AH923" s="54"/>
      <c r="AI923" s="4"/>
      <c r="AJ923" s="4"/>
      <c r="AK923" s="4"/>
      <c r="AL923" s="4"/>
      <c r="AM923" s="4"/>
      <c r="AN923" s="56"/>
      <c r="AO923" s="50"/>
      <c r="AP923" s="50"/>
      <c r="AQ923" s="50"/>
      <c r="AR923" s="4"/>
      <c r="AS923" s="4"/>
    </row>
    <row r="924" customFormat="false" ht="12.75" hidden="false" customHeight="true" outlineLevel="0" collapsed="false">
      <c r="A924" s="33"/>
      <c r="B924" s="34"/>
      <c r="C924" s="34"/>
      <c r="D924" s="35"/>
      <c r="E924" s="35"/>
      <c r="F924" s="35"/>
      <c r="G924" s="35"/>
      <c r="H924" s="35"/>
      <c r="I924" s="35"/>
      <c r="J924" s="36"/>
      <c r="K924" s="6"/>
      <c r="L924" s="5"/>
      <c r="M924" s="5"/>
      <c r="N924" s="37"/>
      <c r="O924" s="38"/>
      <c r="P924" s="39" t="n">
        <f aca="false">IFERROR(IF(OR(B924&amp;C924="PAU",B924&amp;C924="AIN"),VLOOKUP(B924&amp;C924&amp;G924,#REF!,8,0),VLOOKUP(B924&amp;G924,#REF!,8,0)),0)</f>
        <v>0</v>
      </c>
      <c r="Q924" s="39" t="n">
        <f aca="false">N924-P924</f>
        <v>0</v>
      </c>
      <c r="R924" s="40" t="str">
        <f aca="false">IF(Q924&gt;=0%,"AOP",IF(Q924&gt;=-2%,"GM",IF(Q924&gt;=-6%,"MD","VP")))</f>
        <v>AOP</v>
      </c>
      <c r="S924" s="41" t="n">
        <f aca="false">K924*M924*(N924-P924)</f>
        <v>0</v>
      </c>
      <c r="T924" s="42" t="e">
        <f aca="false">IF(I924="USD",S924,S924/#REF!)</f>
        <v>#VALUE!</v>
      </c>
      <c r="U924" s="5" t="e">
        <f aca="false">IF(I924="USD",M924,M924/#REF!)</f>
        <v>#VALUE!</v>
      </c>
      <c r="V924" s="4"/>
      <c r="W924" s="4"/>
      <c r="X924" s="4"/>
      <c r="Y924" s="4" t="str">
        <f aca="false">B924&amp;C924&amp;F924&amp;H924</f>
        <v/>
      </c>
      <c r="Z924" s="4" t="str">
        <f aca="false">IF(Y924='Input - Bookings'!Q1520,"OK","Check")</f>
        <v>OK</v>
      </c>
      <c r="AA924" s="4"/>
      <c r="AB924" s="50"/>
      <c r="AC924" s="50"/>
      <c r="AD924" s="4"/>
      <c r="AE924" s="4"/>
      <c r="AF924" s="4"/>
      <c r="AG924" s="54"/>
      <c r="AH924" s="54"/>
      <c r="AI924" s="4"/>
      <c r="AJ924" s="4"/>
      <c r="AK924" s="4"/>
      <c r="AL924" s="4"/>
      <c r="AM924" s="4"/>
      <c r="AN924" s="56"/>
      <c r="AO924" s="50"/>
      <c r="AP924" s="50"/>
      <c r="AQ924" s="50"/>
      <c r="AR924" s="4"/>
      <c r="AS924" s="4"/>
    </row>
    <row r="925" customFormat="false" ht="12.75" hidden="false" customHeight="true" outlineLevel="0" collapsed="false">
      <c r="A925" s="33"/>
      <c r="B925" s="34"/>
      <c r="C925" s="34"/>
      <c r="D925" s="35"/>
      <c r="E925" s="35"/>
      <c r="F925" s="35"/>
      <c r="G925" s="35"/>
      <c r="H925" s="35"/>
      <c r="I925" s="35"/>
      <c r="J925" s="36"/>
      <c r="K925" s="6"/>
      <c r="L925" s="5"/>
      <c r="M925" s="5"/>
      <c r="N925" s="37"/>
      <c r="O925" s="38"/>
      <c r="P925" s="39" t="n">
        <f aca="false">IFERROR(IF(OR(B925&amp;C925="PAU",B925&amp;C925="AIN"),VLOOKUP(B925&amp;C925&amp;G925,#REF!,8,0),VLOOKUP(B925&amp;G925,#REF!,8,0)),0)</f>
        <v>0</v>
      </c>
      <c r="Q925" s="39" t="n">
        <f aca="false">N925-P925</f>
        <v>0</v>
      </c>
      <c r="R925" s="40" t="str">
        <f aca="false">IF(Q925&gt;=0%,"AOP",IF(Q925&gt;=-2%,"GM",IF(Q925&gt;=-6%,"MD","VP")))</f>
        <v>AOP</v>
      </c>
      <c r="S925" s="41" t="n">
        <f aca="false">K925*M925*(N925-P925)</f>
        <v>0</v>
      </c>
      <c r="T925" s="42" t="e">
        <f aca="false">IF(I925="USD",S925,S925/#REF!)</f>
        <v>#VALUE!</v>
      </c>
      <c r="U925" s="5" t="e">
        <f aca="false">IF(I925="USD",M925,M925/#REF!)</f>
        <v>#VALUE!</v>
      </c>
      <c r="V925" s="4"/>
      <c r="W925" s="4"/>
      <c r="X925" s="4"/>
      <c r="Y925" s="4" t="str">
        <f aca="false">B925&amp;C925&amp;F925&amp;H925</f>
        <v/>
      </c>
      <c r="Z925" s="4" t="str">
        <f aca="false">IF(Y925='Input - Bookings'!Q1521,"OK","Check")</f>
        <v>OK</v>
      </c>
      <c r="AA925" s="4"/>
      <c r="AB925" s="50"/>
      <c r="AC925" s="50"/>
      <c r="AD925" s="4"/>
      <c r="AE925" s="4"/>
      <c r="AF925" s="4"/>
      <c r="AG925" s="54"/>
      <c r="AH925" s="54"/>
      <c r="AI925" s="4"/>
      <c r="AJ925" s="4"/>
      <c r="AK925" s="4"/>
      <c r="AL925" s="4"/>
      <c r="AM925" s="4"/>
      <c r="AN925" s="56"/>
      <c r="AO925" s="50"/>
      <c r="AP925" s="50"/>
      <c r="AQ925" s="50"/>
      <c r="AR925" s="4"/>
      <c r="AS925" s="4"/>
    </row>
    <row r="926" customFormat="false" ht="12.75" hidden="false" customHeight="true" outlineLevel="0" collapsed="false">
      <c r="A926" s="33"/>
      <c r="B926" s="34"/>
      <c r="C926" s="34"/>
      <c r="D926" s="35"/>
      <c r="E926" s="35"/>
      <c r="F926" s="35"/>
      <c r="G926" s="35"/>
      <c r="H926" s="35"/>
      <c r="I926" s="35"/>
      <c r="J926" s="36"/>
      <c r="K926" s="6"/>
      <c r="L926" s="5"/>
      <c r="M926" s="5"/>
      <c r="N926" s="37"/>
      <c r="O926" s="38"/>
      <c r="P926" s="39" t="n">
        <f aca="false">IFERROR(IF(OR(B926&amp;C926="PAU",B926&amp;C926="AIN"),VLOOKUP(B926&amp;C926&amp;G926,#REF!,8,0),VLOOKUP(B926&amp;G926,#REF!,8,0)),0)</f>
        <v>0</v>
      </c>
      <c r="Q926" s="39" t="n">
        <f aca="false">N926-P926</f>
        <v>0</v>
      </c>
      <c r="R926" s="40" t="str">
        <f aca="false">IF(Q926&gt;=0%,"AOP",IF(Q926&gt;=-2%,"GM",IF(Q926&gt;=-6%,"MD","VP")))</f>
        <v>AOP</v>
      </c>
      <c r="S926" s="41" t="n">
        <f aca="false">K926*M926*(N926-P926)</f>
        <v>0</v>
      </c>
      <c r="T926" s="42" t="e">
        <f aca="false">IF(I926="USD",S926,S926/#REF!)</f>
        <v>#VALUE!</v>
      </c>
      <c r="U926" s="5" t="e">
        <f aca="false">IF(I926="USD",M926,M926/#REF!)</f>
        <v>#VALUE!</v>
      </c>
      <c r="V926" s="4"/>
      <c r="W926" s="4"/>
      <c r="X926" s="4"/>
      <c r="Y926" s="4" t="str">
        <f aca="false">B926&amp;C926&amp;F926&amp;H926</f>
        <v/>
      </c>
      <c r="Z926" s="4" t="str">
        <f aca="false">IF(Y926='Input - Bookings'!Q1522,"OK","Check")</f>
        <v>OK</v>
      </c>
      <c r="AA926" s="4"/>
      <c r="AB926" s="50"/>
      <c r="AC926" s="50"/>
      <c r="AD926" s="4"/>
      <c r="AE926" s="4"/>
      <c r="AF926" s="4"/>
      <c r="AG926" s="54"/>
      <c r="AH926" s="54"/>
      <c r="AI926" s="4"/>
      <c r="AJ926" s="4"/>
      <c r="AK926" s="4"/>
      <c r="AL926" s="4"/>
      <c r="AM926" s="4"/>
      <c r="AN926" s="56"/>
      <c r="AO926" s="50"/>
      <c r="AP926" s="50"/>
      <c r="AQ926" s="50"/>
      <c r="AR926" s="4"/>
      <c r="AS926" s="4"/>
    </row>
    <row r="927" customFormat="false" ht="12.75" hidden="false" customHeight="true" outlineLevel="0" collapsed="false">
      <c r="A927" s="33"/>
      <c r="B927" s="34"/>
      <c r="C927" s="34"/>
      <c r="D927" s="35"/>
      <c r="E927" s="35"/>
      <c r="F927" s="35"/>
      <c r="G927" s="35"/>
      <c r="H927" s="35"/>
      <c r="I927" s="35"/>
      <c r="J927" s="36"/>
      <c r="K927" s="6"/>
      <c r="L927" s="5"/>
      <c r="M927" s="5"/>
      <c r="N927" s="37"/>
      <c r="O927" s="38"/>
      <c r="P927" s="39" t="n">
        <f aca="false">IFERROR(IF(OR(B927&amp;C927="PAU",B927&amp;C927="AIN"),VLOOKUP(B927&amp;C927&amp;G927,#REF!,8,0),VLOOKUP(B927&amp;G927,#REF!,8,0)),0)</f>
        <v>0</v>
      </c>
      <c r="Q927" s="39" t="n">
        <f aca="false">N927-P927</f>
        <v>0</v>
      </c>
      <c r="R927" s="40" t="str">
        <f aca="false">IF(Q927&gt;=0%,"AOP",IF(Q927&gt;=-2%,"GM",IF(Q927&gt;=-6%,"MD","VP")))</f>
        <v>AOP</v>
      </c>
      <c r="S927" s="41" t="n">
        <f aca="false">K927*M927*(N927-P927)</f>
        <v>0</v>
      </c>
      <c r="T927" s="42" t="e">
        <f aca="false">IF(I927="USD",S927,S927/#REF!)</f>
        <v>#VALUE!</v>
      </c>
      <c r="U927" s="5" t="e">
        <f aca="false">IF(I927="USD",M927,M927/#REF!)</f>
        <v>#VALUE!</v>
      </c>
      <c r="V927" s="4"/>
      <c r="W927" s="4"/>
      <c r="X927" s="4"/>
      <c r="Y927" s="4" t="str">
        <f aca="false">B927&amp;C927&amp;F927&amp;H927</f>
        <v/>
      </c>
      <c r="Z927" s="4" t="str">
        <f aca="false">IF(Y927='Input - Bookings'!Q1523,"OK","Check")</f>
        <v>OK</v>
      </c>
      <c r="AA927" s="4"/>
      <c r="AB927" s="50"/>
      <c r="AC927" s="50"/>
      <c r="AD927" s="4"/>
      <c r="AE927" s="4"/>
      <c r="AF927" s="4"/>
      <c r="AG927" s="54"/>
      <c r="AH927" s="54"/>
      <c r="AI927" s="4"/>
      <c r="AJ927" s="4"/>
      <c r="AK927" s="4"/>
      <c r="AL927" s="4"/>
      <c r="AM927" s="4"/>
      <c r="AN927" s="56"/>
      <c r="AO927" s="50"/>
      <c r="AP927" s="50"/>
      <c r="AQ927" s="50"/>
      <c r="AR927" s="4"/>
      <c r="AS927" s="4"/>
    </row>
    <row r="928" customFormat="false" ht="12.75" hidden="false" customHeight="true" outlineLevel="0" collapsed="false">
      <c r="A928" s="33"/>
      <c r="B928" s="34"/>
      <c r="C928" s="34"/>
      <c r="D928" s="35"/>
      <c r="E928" s="35"/>
      <c r="F928" s="35"/>
      <c r="G928" s="35"/>
      <c r="H928" s="35"/>
      <c r="I928" s="35"/>
      <c r="J928" s="36"/>
      <c r="K928" s="6"/>
      <c r="L928" s="5"/>
      <c r="M928" s="5"/>
      <c r="N928" s="37"/>
      <c r="O928" s="38"/>
      <c r="P928" s="39" t="n">
        <f aca="false">IFERROR(IF(OR(B928&amp;C928="PAU",B928&amp;C928="AIN"),VLOOKUP(B928&amp;C928&amp;G928,#REF!,8,0),VLOOKUP(B928&amp;G928,#REF!,8,0)),0)</f>
        <v>0</v>
      </c>
      <c r="Q928" s="39" t="n">
        <f aca="false">N928-P928</f>
        <v>0</v>
      </c>
      <c r="R928" s="40" t="str">
        <f aca="false">IF(Q928&gt;=0%,"AOP",IF(Q928&gt;=-2%,"GM",IF(Q928&gt;=-6%,"MD","VP")))</f>
        <v>AOP</v>
      </c>
      <c r="S928" s="41" t="n">
        <f aca="false">K928*M928*(N928-P928)</f>
        <v>0</v>
      </c>
      <c r="T928" s="42" t="e">
        <f aca="false">IF(I928="USD",S928,S928/#REF!)</f>
        <v>#VALUE!</v>
      </c>
      <c r="U928" s="5" t="e">
        <f aca="false">IF(I928="USD",M928,M928/#REF!)</f>
        <v>#VALUE!</v>
      </c>
      <c r="V928" s="4"/>
      <c r="W928" s="4"/>
      <c r="X928" s="4"/>
      <c r="Y928" s="4" t="str">
        <f aca="false">B928&amp;C928&amp;F928&amp;H928</f>
        <v/>
      </c>
      <c r="Z928" s="4" t="str">
        <f aca="false">IF(Y928='Input - Bookings'!Q1524,"OK","Check")</f>
        <v>OK</v>
      </c>
      <c r="AA928" s="4"/>
      <c r="AB928" s="50"/>
      <c r="AC928" s="50"/>
      <c r="AD928" s="4"/>
      <c r="AE928" s="4"/>
      <c r="AF928" s="4"/>
      <c r="AG928" s="54"/>
      <c r="AH928" s="54"/>
      <c r="AI928" s="4"/>
      <c r="AJ928" s="4"/>
      <c r="AK928" s="4"/>
      <c r="AL928" s="4"/>
      <c r="AM928" s="4"/>
      <c r="AN928" s="56"/>
      <c r="AO928" s="50"/>
      <c r="AP928" s="50"/>
      <c r="AQ928" s="50"/>
      <c r="AR928" s="4"/>
      <c r="AS928" s="4"/>
    </row>
    <row r="929" customFormat="false" ht="12.75" hidden="false" customHeight="true" outlineLevel="0" collapsed="false">
      <c r="A929" s="33"/>
      <c r="B929" s="34"/>
      <c r="C929" s="34"/>
      <c r="D929" s="35"/>
      <c r="E929" s="35"/>
      <c r="F929" s="35"/>
      <c r="G929" s="35"/>
      <c r="H929" s="35"/>
      <c r="I929" s="35"/>
      <c r="J929" s="36"/>
      <c r="K929" s="6"/>
      <c r="L929" s="5"/>
      <c r="M929" s="5"/>
      <c r="N929" s="37"/>
      <c r="O929" s="38"/>
      <c r="P929" s="39" t="n">
        <f aca="false">IFERROR(IF(OR(B929&amp;C929="PAU",B929&amp;C929="AIN"),VLOOKUP(B929&amp;C929&amp;G929,#REF!,8,0),VLOOKUP(B929&amp;G929,#REF!,8,0)),0)</f>
        <v>0</v>
      </c>
      <c r="Q929" s="39" t="n">
        <f aca="false">N929-P929</f>
        <v>0</v>
      </c>
      <c r="R929" s="40" t="str">
        <f aca="false">IF(Q929&gt;=0%,"AOP",IF(Q929&gt;=-2%,"GM",IF(Q929&gt;=-6%,"MD","VP")))</f>
        <v>AOP</v>
      </c>
      <c r="S929" s="41" t="n">
        <f aca="false">K929*M929*(N929-P929)</f>
        <v>0</v>
      </c>
      <c r="T929" s="42" t="e">
        <f aca="false">IF(I929="USD",S929,S929/#REF!)</f>
        <v>#VALUE!</v>
      </c>
      <c r="U929" s="5" t="e">
        <f aca="false">IF(I929="USD",M929,M929/#REF!)</f>
        <v>#VALUE!</v>
      </c>
      <c r="V929" s="4"/>
      <c r="W929" s="4"/>
      <c r="X929" s="4"/>
      <c r="Y929" s="4" t="str">
        <f aca="false">B929&amp;C929&amp;F929&amp;H929</f>
        <v/>
      </c>
      <c r="Z929" s="4" t="str">
        <f aca="false">IF(Y929='Input - Bookings'!Q1525,"OK","Check")</f>
        <v>OK</v>
      </c>
      <c r="AA929" s="4"/>
      <c r="AB929" s="50"/>
      <c r="AC929" s="50"/>
      <c r="AD929" s="4"/>
      <c r="AE929" s="4"/>
      <c r="AF929" s="4"/>
      <c r="AG929" s="54"/>
      <c r="AH929" s="54"/>
      <c r="AI929" s="4"/>
      <c r="AJ929" s="4"/>
      <c r="AK929" s="4"/>
      <c r="AL929" s="4"/>
      <c r="AM929" s="4"/>
      <c r="AN929" s="56"/>
      <c r="AO929" s="50"/>
      <c r="AP929" s="50"/>
      <c r="AQ929" s="50"/>
      <c r="AR929" s="4"/>
      <c r="AS929" s="4"/>
    </row>
    <row r="930" customFormat="false" ht="12.75" hidden="false" customHeight="true" outlineLevel="0" collapsed="false">
      <c r="A930" s="33"/>
      <c r="B930" s="34"/>
      <c r="C930" s="34"/>
      <c r="D930" s="35"/>
      <c r="E930" s="35"/>
      <c r="F930" s="35"/>
      <c r="G930" s="35"/>
      <c r="H930" s="35"/>
      <c r="I930" s="35"/>
      <c r="J930" s="36"/>
      <c r="K930" s="6"/>
      <c r="L930" s="5"/>
      <c r="M930" s="5"/>
      <c r="N930" s="37"/>
      <c r="O930" s="38"/>
      <c r="P930" s="39" t="n">
        <f aca="false">IFERROR(IF(OR(B930&amp;C930="PAU",B930&amp;C930="AIN"),VLOOKUP(B930&amp;C930&amp;G930,#REF!,8,0),VLOOKUP(B930&amp;G930,#REF!,8,0)),0)</f>
        <v>0</v>
      </c>
      <c r="Q930" s="39" t="n">
        <f aca="false">N930-P930</f>
        <v>0</v>
      </c>
      <c r="R930" s="40" t="str">
        <f aca="false">IF(Q930&gt;=0%,"AOP",IF(Q930&gt;=-2%,"GM",IF(Q930&gt;=-6%,"MD","VP")))</f>
        <v>AOP</v>
      </c>
      <c r="S930" s="41" t="n">
        <f aca="false">K930*M930*(N930-P930)</f>
        <v>0</v>
      </c>
      <c r="T930" s="42" t="e">
        <f aca="false">IF(I930="USD",S930,S930/#REF!)</f>
        <v>#VALUE!</v>
      </c>
      <c r="U930" s="5" t="e">
        <f aca="false">IF(I930="USD",M930,M930/#REF!)</f>
        <v>#VALUE!</v>
      </c>
      <c r="V930" s="4"/>
      <c r="W930" s="4"/>
      <c r="X930" s="4"/>
      <c r="Y930" s="4" t="str">
        <f aca="false">B930&amp;C930&amp;F930&amp;H930</f>
        <v/>
      </c>
      <c r="Z930" s="4" t="str">
        <f aca="false">IF(Y930='Input - Bookings'!Q1526,"OK","Check")</f>
        <v>OK</v>
      </c>
      <c r="AA930" s="4"/>
      <c r="AB930" s="50"/>
      <c r="AC930" s="50"/>
      <c r="AD930" s="4"/>
      <c r="AE930" s="4"/>
      <c r="AF930" s="4"/>
      <c r="AG930" s="54"/>
      <c r="AH930" s="54"/>
      <c r="AI930" s="4"/>
      <c r="AJ930" s="4"/>
      <c r="AK930" s="4"/>
      <c r="AL930" s="4"/>
      <c r="AM930" s="4"/>
      <c r="AN930" s="56"/>
      <c r="AO930" s="50"/>
      <c r="AP930" s="50"/>
      <c r="AQ930" s="50"/>
      <c r="AR930" s="4"/>
      <c r="AS930" s="4"/>
    </row>
    <row r="931" customFormat="false" ht="12.75" hidden="false" customHeight="true" outlineLevel="0" collapsed="false">
      <c r="A931" s="33"/>
      <c r="B931" s="34"/>
      <c r="C931" s="34"/>
      <c r="D931" s="35"/>
      <c r="E931" s="35"/>
      <c r="F931" s="35"/>
      <c r="G931" s="35"/>
      <c r="H931" s="35"/>
      <c r="I931" s="35"/>
      <c r="J931" s="36"/>
      <c r="K931" s="6"/>
      <c r="L931" s="5"/>
      <c r="M931" s="5"/>
      <c r="N931" s="37"/>
      <c r="O931" s="38"/>
      <c r="P931" s="39" t="n">
        <f aca="false">IFERROR(IF(OR(B931&amp;C931="PAU",B931&amp;C931="AIN"),VLOOKUP(B931&amp;C931&amp;G931,#REF!,8,0),VLOOKUP(B931&amp;G931,#REF!,8,0)),0)</f>
        <v>0</v>
      </c>
      <c r="Q931" s="39" t="n">
        <f aca="false">N931-P931</f>
        <v>0</v>
      </c>
      <c r="R931" s="40" t="str">
        <f aca="false">IF(Q931&gt;=0%,"AOP",IF(Q931&gt;=-2%,"GM",IF(Q931&gt;=-6%,"MD","VP")))</f>
        <v>AOP</v>
      </c>
      <c r="S931" s="41" t="n">
        <f aca="false">K931*M931*(N931-P931)</f>
        <v>0</v>
      </c>
      <c r="T931" s="42" t="e">
        <f aca="false">IF(I931="USD",S931,S931/#REF!)</f>
        <v>#VALUE!</v>
      </c>
      <c r="U931" s="5" t="e">
        <f aca="false">IF(I931="USD",M931,M931/#REF!)</f>
        <v>#VALUE!</v>
      </c>
      <c r="V931" s="4"/>
      <c r="W931" s="4"/>
      <c r="X931" s="4"/>
      <c r="Y931" s="4" t="str">
        <f aca="false">B931&amp;C931&amp;F931&amp;H931</f>
        <v/>
      </c>
      <c r="Z931" s="4" t="str">
        <f aca="false">IF(Y931='Input - Bookings'!Q1527,"OK","Check")</f>
        <v>OK</v>
      </c>
      <c r="AA931" s="4"/>
      <c r="AB931" s="50"/>
      <c r="AC931" s="50"/>
      <c r="AD931" s="4"/>
      <c r="AE931" s="4"/>
      <c r="AF931" s="4"/>
      <c r="AG931" s="54"/>
      <c r="AH931" s="54"/>
      <c r="AI931" s="4"/>
      <c r="AJ931" s="4"/>
      <c r="AK931" s="4"/>
      <c r="AL931" s="4"/>
      <c r="AM931" s="4"/>
      <c r="AN931" s="56"/>
      <c r="AO931" s="50"/>
      <c r="AP931" s="50"/>
      <c r="AQ931" s="50"/>
      <c r="AR931" s="4"/>
      <c r="AS931" s="4"/>
    </row>
    <row r="932" customFormat="false" ht="12.75" hidden="false" customHeight="true" outlineLevel="0" collapsed="false">
      <c r="A932" s="33"/>
      <c r="B932" s="34"/>
      <c r="C932" s="34"/>
      <c r="D932" s="35"/>
      <c r="E932" s="35"/>
      <c r="F932" s="35"/>
      <c r="G932" s="35"/>
      <c r="H932" s="35"/>
      <c r="I932" s="35"/>
      <c r="J932" s="36"/>
      <c r="K932" s="6"/>
      <c r="L932" s="5"/>
      <c r="M932" s="5"/>
      <c r="N932" s="37"/>
      <c r="O932" s="38"/>
      <c r="P932" s="39" t="n">
        <f aca="false">IFERROR(IF(OR(B932&amp;C932="PAU",B932&amp;C932="AIN"),VLOOKUP(B932&amp;C932&amp;G932,#REF!,8,0),VLOOKUP(B932&amp;G932,#REF!,8,0)),0)</f>
        <v>0</v>
      </c>
      <c r="Q932" s="39" t="n">
        <f aca="false">N932-P932</f>
        <v>0</v>
      </c>
      <c r="R932" s="40" t="str">
        <f aca="false">IF(Q932&gt;=0%,"AOP",IF(Q932&gt;=-2%,"GM",IF(Q932&gt;=-6%,"MD","VP")))</f>
        <v>AOP</v>
      </c>
      <c r="S932" s="41" t="n">
        <f aca="false">K932*M932*(N932-P932)</f>
        <v>0</v>
      </c>
      <c r="T932" s="42" t="e">
        <f aca="false">IF(I932="USD",S932,S932/#REF!)</f>
        <v>#VALUE!</v>
      </c>
      <c r="U932" s="5" t="e">
        <f aca="false">IF(I932="USD",M932,M932/#REF!)</f>
        <v>#VALUE!</v>
      </c>
      <c r="V932" s="4"/>
      <c r="W932" s="4"/>
      <c r="X932" s="4"/>
      <c r="Y932" s="4" t="str">
        <f aca="false">B932&amp;C932&amp;F932&amp;H932</f>
        <v/>
      </c>
      <c r="Z932" s="4" t="str">
        <f aca="false">IF(Y932='Input - Bookings'!Q1528,"OK","Check")</f>
        <v>OK</v>
      </c>
      <c r="AA932" s="4"/>
      <c r="AB932" s="50"/>
      <c r="AC932" s="50"/>
      <c r="AD932" s="4"/>
      <c r="AE932" s="4"/>
      <c r="AF932" s="4"/>
      <c r="AG932" s="54"/>
      <c r="AH932" s="54"/>
      <c r="AI932" s="4"/>
      <c r="AJ932" s="4"/>
      <c r="AK932" s="4"/>
      <c r="AL932" s="4"/>
      <c r="AM932" s="4"/>
      <c r="AN932" s="56"/>
      <c r="AO932" s="50"/>
      <c r="AP932" s="50"/>
      <c r="AQ932" s="50"/>
      <c r="AR932" s="4"/>
      <c r="AS932" s="4"/>
    </row>
    <row r="933" customFormat="false" ht="12.75" hidden="false" customHeight="true" outlineLevel="0" collapsed="false">
      <c r="A933" s="33"/>
      <c r="B933" s="34"/>
      <c r="C933" s="34"/>
      <c r="D933" s="35"/>
      <c r="E933" s="35"/>
      <c r="F933" s="35"/>
      <c r="G933" s="35"/>
      <c r="H933" s="35"/>
      <c r="I933" s="35"/>
      <c r="J933" s="36"/>
      <c r="K933" s="6"/>
      <c r="L933" s="5"/>
      <c r="M933" s="5"/>
      <c r="N933" s="37"/>
      <c r="O933" s="38"/>
      <c r="P933" s="39" t="n">
        <f aca="false">IFERROR(IF(OR(B933&amp;C933="PAU",B933&amp;C933="AIN"),VLOOKUP(B933&amp;C933&amp;G933,#REF!,8,0),VLOOKUP(B933&amp;G933,#REF!,8,0)),0)</f>
        <v>0</v>
      </c>
      <c r="Q933" s="39" t="n">
        <f aca="false">N933-P933</f>
        <v>0</v>
      </c>
      <c r="R933" s="40" t="str">
        <f aca="false">IF(Q933&gt;=0%,"AOP",IF(Q933&gt;=-2%,"GM",IF(Q933&gt;=-6%,"MD","VP")))</f>
        <v>AOP</v>
      </c>
      <c r="S933" s="41" t="n">
        <f aca="false">K933*M933*(N933-P933)</f>
        <v>0</v>
      </c>
      <c r="T933" s="42" t="e">
        <f aca="false">IF(I933="USD",S933,S933/#REF!)</f>
        <v>#VALUE!</v>
      </c>
      <c r="U933" s="5" t="e">
        <f aca="false">IF(I933="USD",M933,M933/#REF!)</f>
        <v>#VALUE!</v>
      </c>
      <c r="V933" s="4"/>
      <c r="W933" s="4"/>
      <c r="X933" s="4"/>
      <c r="Y933" s="4" t="str">
        <f aca="false">B933&amp;C933&amp;F933&amp;H933</f>
        <v/>
      </c>
      <c r="Z933" s="4" t="str">
        <f aca="false">IF(Y933='Input - Bookings'!Q1529,"OK","Check")</f>
        <v>OK</v>
      </c>
      <c r="AA933" s="4"/>
      <c r="AB933" s="50"/>
      <c r="AC933" s="50"/>
      <c r="AD933" s="4"/>
      <c r="AE933" s="4"/>
      <c r="AF933" s="4"/>
      <c r="AG933" s="54"/>
      <c r="AH933" s="54"/>
      <c r="AI933" s="4"/>
      <c r="AJ933" s="4"/>
      <c r="AK933" s="4"/>
      <c r="AL933" s="4"/>
      <c r="AM933" s="4"/>
      <c r="AN933" s="56"/>
      <c r="AO933" s="50"/>
      <c r="AP933" s="50"/>
      <c r="AQ933" s="50"/>
      <c r="AR933" s="4"/>
      <c r="AS933" s="4"/>
    </row>
    <row r="934" customFormat="false" ht="12.75" hidden="false" customHeight="true" outlineLevel="0" collapsed="false">
      <c r="A934" s="33"/>
      <c r="B934" s="34"/>
      <c r="C934" s="34"/>
      <c r="D934" s="35"/>
      <c r="E934" s="35"/>
      <c r="F934" s="35"/>
      <c r="G934" s="35"/>
      <c r="H934" s="35"/>
      <c r="I934" s="35"/>
      <c r="J934" s="36"/>
      <c r="K934" s="6"/>
      <c r="L934" s="5"/>
      <c r="M934" s="5"/>
      <c r="N934" s="37"/>
      <c r="O934" s="38"/>
      <c r="P934" s="39" t="n">
        <f aca="false">IFERROR(IF(OR(B934&amp;C934="PAU",B934&amp;C934="AIN"),VLOOKUP(B934&amp;C934&amp;G934,#REF!,8,0),VLOOKUP(B934&amp;G934,#REF!,8,0)),0)</f>
        <v>0</v>
      </c>
      <c r="Q934" s="39" t="n">
        <f aca="false">N934-P934</f>
        <v>0</v>
      </c>
      <c r="R934" s="40" t="str">
        <f aca="false">IF(Q934&gt;=0%,"AOP",IF(Q934&gt;=-2%,"GM",IF(Q934&gt;=-6%,"MD","VP")))</f>
        <v>AOP</v>
      </c>
      <c r="S934" s="41" t="n">
        <f aca="false">K934*M934*(N934-P934)</f>
        <v>0</v>
      </c>
      <c r="T934" s="42" t="e">
        <f aca="false">IF(I934="USD",S934,S934/#REF!)</f>
        <v>#VALUE!</v>
      </c>
      <c r="U934" s="5" t="e">
        <f aca="false">IF(I934="USD",M934,M934/#REF!)</f>
        <v>#VALUE!</v>
      </c>
      <c r="V934" s="4"/>
      <c r="W934" s="4"/>
      <c r="X934" s="4"/>
      <c r="Y934" s="4" t="str">
        <f aca="false">B934&amp;C934&amp;F934&amp;H934</f>
        <v/>
      </c>
      <c r="Z934" s="4" t="str">
        <f aca="false">IF(Y934='Input - Bookings'!Q1530,"OK","Check")</f>
        <v>OK</v>
      </c>
      <c r="AA934" s="4"/>
      <c r="AB934" s="50"/>
      <c r="AC934" s="50"/>
      <c r="AD934" s="4"/>
      <c r="AE934" s="4"/>
      <c r="AF934" s="4"/>
      <c r="AG934" s="54"/>
      <c r="AH934" s="54"/>
      <c r="AI934" s="4"/>
      <c r="AJ934" s="4"/>
      <c r="AK934" s="4"/>
      <c r="AL934" s="4"/>
      <c r="AM934" s="4"/>
      <c r="AN934" s="56"/>
      <c r="AO934" s="50"/>
      <c r="AP934" s="50"/>
      <c r="AQ934" s="50"/>
      <c r="AR934" s="4"/>
      <c r="AS934" s="4"/>
    </row>
    <row r="935" customFormat="false" ht="12.75" hidden="false" customHeight="true" outlineLevel="0" collapsed="false">
      <c r="A935" s="33"/>
      <c r="B935" s="34"/>
      <c r="C935" s="34"/>
      <c r="D935" s="35"/>
      <c r="E935" s="35"/>
      <c r="F935" s="35"/>
      <c r="G935" s="35"/>
      <c r="H935" s="35"/>
      <c r="I935" s="35"/>
      <c r="J935" s="36"/>
      <c r="K935" s="6"/>
      <c r="L935" s="5"/>
      <c r="M935" s="5"/>
      <c r="N935" s="37"/>
      <c r="O935" s="38"/>
      <c r="P935" s="39" t="n">
        <f aca="false">IFERROR(IF(OR(B935&amp;C935="PAU",B935&amp;C935="AIN"),VLOOKUP(B935&amp;C935&amp;G935,#REF!,8,0),VLOOKUP(B935&amp;G935,#REF!,8,0)),0)</f>
        <v>0</v>
      </c>
      <c r="Q935" s="39" t="n">
        <f aca="false">N935-P935</f>
        <v>0</v>
      </c>
      <c r="R935" s="40" t="str">
        <f aca="false">IF(Q935&gt;=0%,"AOP",IF(Q935&gt;=-2%,"GM",IF(Q935&gt;=-6%,"MD","VP")))</f>
        <v>AOP</v>
      </c>
      <c r="S935" s="41" t="n">
        <f aca="false">K935*M935*(N935-P935)</f>
        <v>0</v>
      </c>
      <c r="T935" s="42" t="e">
        <f aca="false">IF(I935="USD",S935,S935/#REF!)</f>
        <v>#VALUE!</v>
      </c>
      <c r="U935" s="5" t="e">
        <f aca="false">IF(I935="USD",M935,M935/#REF!)</f>
        <v>#VALUE!</v>
      </c>
      <c r="V935" s="4"/>
      <c r="W935" s="4"/>
      <c r="X935" s="4"/>
      <c r="Y935" s="4" t="str">
        <f aca="false">B935&amp;C935&amp;F935&amp;H935</f>
        <v/>
      </c>
      <c r="Z935" s="4" t="str">
        <f aca="false">IF(Y935='Input - Bookings'!Q1531,"OK","Check")</f>
        <v>OK</v>
      </c>
      <c r="AA935" s="4"/>
      <c r="AB935" s="50"/>
      <c r="AC935" s="50"/>
      <c r="AD935" s="4"/>
      <c r="AE935" s="4"/>
      <c r="AF935" s="4"/>
      <c r="AG935" s="54"/>
      <c r="AH935" s="54"/>
      <c r="AI935" s="4"/>
      <c r="AJ935" s="4"/>
      <c r="AK935" s="4"/>
      <c r="AL935" s="4"/>
      <c r="AM935" s="4"/>
      <c r="AN935" s="56"/>
      <c r="AO935" s="50"/>
      <c r="AP935" s="50"/>
      <c r="AQ935" s="50"/>
      <c r="AR935" s="4"/>
      <c r="AS935" s="4"/>
    </row>
    <row r="936" customFormat="false" ht="12.75" hidden="false" customHeight="true" outlineLevel="0" collapsed="false">
      <c r="A936" s="33"/>
      <c r="B936" s="34"/>
      <c r="C936" s="34"/>
      <c r="D936" s="35"/>
      <c r="E936" s="35"/>
      <c r="F936" s="35"/>
      <c r="G936" s="35"/>
      <c r="H936" s="35"/>
      <c r="I936" s="35"/>
      <c r="J936" s="36"/>
      <c r="K936" s="6"/>
      <c r="L936" s="5"/>
      <c r="M936" s="5"/>
      <c r="N936" s="37"/>
      <c r="O936" s="38"/>
      <c r="P936" s="39" t="n">
        <f aca="false">IFERROR(IF(OR(B936&amp;C936="PAU",B936&amp;C936="AIN"),VLOOKUP(B936&amp;C936&amp;G936,#REF!,8,0),VLOOKUP(B936&amp;G936,#REF!,8,0)),0)</f>
        <v>0</v>
      </c>
      <c r="Q936" s="39" t="n">
        <f aca="false">N936-P936</f>
        <v>0</v>
      </c>
      <c r="R936" s="40" t="str">
        <f aca="false">IF(Q936&gt;=0%,"AOP",IF(Q936&gt;=-2%,"GM",IF(Q936&gt;=-6%,"MD","VP")))</f>
        <v>AOP</v>
      </c>
      <c r="S936" s="41" t="n">
        <f aca="false">K936*M936*(N936-P936)</f>
        <v>0</v>
      </c>
      <c r="T936" s="42" t="e">
        <f aca="false">IF(I936="USD",S936,S936/#REF!)</f>
        <v>#VALUE!</v>
      </c>
      <c r="U936" s="5" t="e">
        <f aca="false">IF(I936="USD",M936,M936/#REF!)</f>
        <v>#VALUE!</v>
      </c>
      <c r="V936" s="4"/>
      <c r="W936" s="4"/>
      <c r="X936" s="4"/>
      <c r="Y936" s="4" t="str">
        <f aca="false">B936&amp;C936&amp;F936&amp;H936</f>
        <v/>
      </c>
      <c r="Z936" s="4" t="str">
        <f aca="false">IF(Y936='Input - Bookings'!Q1532,"OK","Check")</f>
        <v>OK</v>
      </c>
      <c r="AA936" s="4"/>
      <c r="AB936" s="50"/>
      <c r="AC936" s="50"/>
      <c r="AD936" s="4"/>
      <c r="AE936" s="4"/>
      <c r="AF936" s="4"/>
      <c r="AG936" s="54"/>
      <c r="AH936" s="54"/>
      <c r="AI936" s="4"/>
      <c r="AJ936" s="4"/>
      <c r="AK936" s="4"/>
      <c r="AL936" s="4"/>
      <c r="AM936" s="4"/>
      <c r="AN936" s="56"/>
      <c r="AO936" s="50"/>
      <c r="AP936" s="50"/>
      <c r="AQ936" s="50"/>
      <c r="AR936" s="4"/>
      <c r="AS936" s="4"/>
    </row>
    <row r="937" customFormat="false" ht="12.75" hidden="false" customHeight="true" outlineLevel="0" collapsed="false">
      <c r="A937" s="33"/>
      <c r="B937" s="34"/>
      <c r="C937" s="34"/>
      <c r="D937" s="35"/>
      <c r="E937" s="35"/>
      <c r="F937" s="35"/>
      <c r="G937" s="35"/>
      <c r="H937" s="35"/>
      <c r="I937" s="35"/>
      <c r="J937" s="36"/>
      <c r="K937" s="6"/>
      <c r="L937" s="5"/>
      <c r="M937" s="5"/>
      <c r="N937" s="37"/>
      <c r="O937" s="38"/>
      <c r="P937" s="39" t="n">
        <f aca="false">IFERROR(IF(OR(B937&amp;C937="PAU",B937&amp;C937="AIN"),VLOOKUP(B937&amp;C937&amp;G937,#REF!,8,0),VLOOKUP(B937&amp;G937,#REF!,8,0)),0)</f>
        <v>0</v>
      </c>
      <c r="Q937" s="39" t="n">
        <f aca="false">N937-P937</f>
        <v>0</v>
      </c>
      <c r="R937" s="40" t="str">
        <f aca="false">IF(Q937&gt;=0%,"AOP",IF(Q937&gt;=-2%,"GM",IF(Q937&gt;=-6%,"MD","VP")))</f>
        <v>AOP</v>
      </c>
      <c r="S937" s="41" t="n">
        <f aca="false">K937*M937*(N937-P937)</f>
        <v>0</v>
      </c>
      <c r="T937" s="42" t="e">
        <f aca="false">IF(I937="USD",S937,S937/#REF!)</f>
        <v>#VALUE!</v>
      </c>
      <c r="U937" s="5" t="e">
        <f aca="false">IF(I937="USD",M937,M937/#REF!)</f>
        <v>#VALUE!</v>
      </c>
      <c r="V937" s="4"/>
      <c r="W937" s="4"/>
      <c r="X937" s="4"/>
      <c r="Y937" s="4" t="str">
        <f aca="false">B937&amp;C937&amp;F937&amp;H937</f>
        <v/>
      </c>
      <c r="Z937" s="4" t="str">
        <f aca="false">IF(Y937='Input - Bookings'!Q1533,"OK","Check")</f>
        <v>OK</v>
      </c>
      <c r="AA937" s="4"/>
      <c r="AB937" s="50"/>
      <c r="AC937" s="50"/>
      <c r="AD937" s="4"/>
      <c r="AE937" s="4"/>
      <c r="AF937" s="4"/>
      <c r="AG937" s="54"/>
      <c r="AH937" s="54"/>
      <c r="AI937" s="4"/>
      <c r="AJ937" s="4"/>
      <c r="AK937" s="4"/>
      <c r="AL937" s="4"/>
      <c r="AM937" s="4"/>
      <c r="AN937" s="56"/>
      <c r="AO937" s="50"/>
      <c r="AP937" s="50"/>
      <c r="AQ937" s="50"/>
      <c r="AR937" s="4"/>
      <c r="AS937" s="4"/>
    </row>
    <row r="938" customFormat="false" ht="12.75" hidden="false" customHeight="true" outlineLevel="0" collapsed="false">
      <c r="A938" s="33"/>
      <c r="B938" s="34"/>
      <c r="C938" s="34"/>
      <c r="D938" s="35"/>
      <c r="E938" s="35"/>
      <c r="F938" s="35"/>
      <c r="G938" s="35"/>
      <c r="H938" s="35"/>
      <c r="I938" s="35"/>
      <c r="J938" s="36"/>
      <c r="K938" s="6"/>
      <c r="L938" s="5"/>
      <c r="M938" s="5"/>
      <c r="N938" s="37"/>
      <c r="O938" s="38"/>
      <c r="P938" s="39" t="n">
        <f aca="false">IFERROR(IF(OR(B938&amp;C938="PAU",B938&amp;C938="AIN"),VLOOKUP(B938&amp;C938&amp;G938,#REF!,8,0),VLOOKUP(B938&amp;G938,#REF!,8,0)),0)</f>
        <v>0</v>
      </c>
      <c r="Q938" s="39" t="n">
        <f aca="false">N938-P938</f>
        <v>0</v>
      </c>
      <c r="R938" s="40" t="str">
        <f aca="false">IF(Q938&gt;=0%,"AOP",IF(Q938&gt;=-2%,"GM",IF(Q938&gt;=-6%,"MD","VP")))</f>
        <v>AOP</v>
      </c>
      <c r="S938" s="41" t="n">
        <f aca="false">K938*M938*(N938-P938)</f>
        <v>0</v>
      </c>
      <c r="T938" s="42" t="e">
        <f aca="false">IF(I938="USD",S938,S938/#REF!)</f>
        <v>#VALUE!</v>
      </c>
      <c r="U938" s="5" t="e">
        <f aca="false">IF(I938="USD",M938,M938/#REF!)</f>
        <v>#VALUE!</v>
      </c>
      <c r="V938" s="4"/>
      <c r="W938" s="4"/>
      <c r="X938" s="4"/>
      <c r="Y938" s="4" t="str">
        <f aca="false">B938&amp;C938&amp;F938&amp;H938</f>
        <v/>
      </c>
      <c r="Z938" s="4" t="str">
        <f aca="false">IF(Y938='Input - Bookings'!Q1534,"OK","Check")</f>
        <v>OK</v>
      </c>
      <c r="AA938" s="4"/>
      <c r="AB938" s="50"/>
      <c r="AC938" s="50"/>
      <c r="AD938" s="4"/>
      <c r="AE938" s="4"/>
      <c r="AF938" s="4"/>
      <c r="AG938" s="54"/>
      <c r="AH938" s="54"/>
      <c r="AI938" s="4"/>
      <c r="AJ938" s="4"/>
      <c r="AK938" s="4"/>
      <c r="AL938" s="4"/>
      <c r="AM938" s="4"/>
      <c r="AN938" s="56"/>
      <c r="AO938" s="50"/>
      <c r="AP938" s="50"/>
      <c r="AQ938" s="50"/>
      <c r="AR938" s="4"/>
      <c r="AS938" s="4"/>
    </row>
    <row r="939" customFormat="false" ht="12.75" hidden="false" customHeight="true" outlineLevel="0" collapsed="false">
      <c r="A939" s="33"/>
      <c r="B939" s="34"/>
      <c r="C939" s="34"/>
      <c r="D939" s="35"/>
      <c r="E939" s="35"/>
      <c r="F939" s="35"/>
      <c r="G939" s="35"/>
      <c r="H939" s="35"/>
      <c r="I939" s="35"/>
      <c r="J939" s="36"/>
      <c r="K939" s="6"/>
      <c r="L939" s="5"/>
      <c r="M939" s="5"/>
      <c r="N939" s="37"/>
      <c r="O939" s="38"/>
      <c r="P939" s="39" t="n">
        <f aca="false">IFERROR(IF(OR(B939&amp;C939="PAU",B939&amp;C939="AIN"),VLOOKUP(B939&amp;C939&amp;G939,#REF!,8,0),VLOOKUP(B939&amp;G939,#REF!,8,0)),0)</f>
        <v>0</v>
      </c>
      <c r="Q939" s="39" t="n">
        <f aca="false">N939-P939</f>
        <v>0</v>
      </c>
      <c r="R939" s="40" t="str">
        <f aca="false">IF(Q939&gt;=0%,"AOP",IF(Q939&gt;=-2%,"GM",IF(Q939&gt;=-6%,"MD","VP")))</f>
        <v>AOP</v>
      </c>
      <c r="S939" s="41" t="n">
        <f aca="false">K939*M939*(N939-P939)</f>
        <v>0</v>
      </c>
      <c r="T939" s="42" t="e">
        <f aca="false">IF(I939="USD",S939,S939/#REF!)</f>
        <v>#VALUE!</v>
      </c>
      <c r="U939" s="5" t="e">
        <f aca="false">IF(I939="USD",M939,M939/#REF!)</f>
        <v>#VALUE!</v>
      </c>
      <c r="V939" s="4"/>
      <c r="W939" s="4"/>
      <c r="X939" s="4"/>
      <c r="Y939" s="4" t="str">
        <f aca="false">B939&amp;C939&amp;F939&amp;H939</f>
        <v/>
      </c>
      <c r="Z939" s="4" t="str">
        <f aca="false">IF(Y939='Input - Bookings'!Q1535,"OK","Check")</f>
        <v>OK</v>
      </c>
      <c r="AA939" s="4"/>
      <c r="AB939" s="50"/>
      <c r="AC939" s="50"/>
      <c r="AD939" s="4"/>
      <c r="AE939" s="4"/>
      <c r="AF939" s="4"/>
      <c r="AG939" s="54"/>
      <c r="AH939" s="54"/>
      <c r="AI939" s="4"/>
      <c r="AJ939" s="4"/>
      <c r="AK939" s="4"/>
      <c r="AL939" s="4"/>
      <c r="AM939" s="4"/>
      <c r="AN939" s="56"/>
      <c r="AO939" s="50"/>
      <c r="AP939" s="50"/>
      <c r="AQ939" s="50"/>
      <c r="AR939" s="4"/>
      <c r="AS939" s="4"/>
    </row>
    <row r="940" customFormat="false" ht="12.75" hidden="false" customHeight="true" outlineLevel="0" collapsed="false">
      <c r="A940" s="33"/>
      <c r="B940" s="34"/>
      <c r="C940" s="34"/>
      <c r="D940" s="35"/>
      <c r="E940" s="35"/>
      <c r="F940" s="35"/>
      <c r="G940" s="35"/>
      <c r="H940" s="35"/>
      <c r="I940" s="35"/>
      <c r="J940" s="36"/>
      <c r="K940" s="6"/>
      <c r="L940" s="5"/>
      <c r="M940" s="5"/>
      <c r="N940" s="37"/>
      <c r="O940" s="38"/>
      <c r="P940" s="39" t="n">
        <f aca="false">IFERROR(IF(OR(B940&amp;C940="PAU",B940&amp;C940="AIN"),VLOOKUP(B940&amp;C940&amp;G940,#REF!,8,0),VLOOKUP(B940&amp;G940,#REF!,8,0)),0)</f>
        <v>0</v>
      </c>
      <c r="Q940" s="39" t="n">
        <f aca="false">N940-P940</f>
        <v>0</v>
      </c>
      <c r="R940" s="40" t="str">
        <f aca="false">IF(Q940&gt;=0%,"AOP",IF(Q940&gt;=-2%,"GM",IF(Q940&gt;=-6%,"MD","VP")))</f>
        <v>AOP</v>
      </c>
      <c r="S940" s="41" t="n">
        <f aca="false">K940*M940*(N940-P940)</f>
        <v>0</v>
      </c>
      <c r="T940" s="42" t="e">
        <f aca="false">IF(I940="USD",S940,S940/#REF!)</f>
        <v>#VALUE!</v>
      </c>
      <c r="U940" s="5" t="e">
        <f aca="false">IF(I940="USD",M940,M940/#REF!)</f>
        <v>#VALUE!</v>
      </c>
      <c r="V940" s="4"/>
      <c r="W940" s="4"/>
      <c r="X940" s="4"/>
      <c r="Y940" s="4" t="str">
        <f aca="false">B940&amp;C940&amp;F940&amp;H940</f>
        <v/>
      </c>
      <c r="Z940" s="4" t="str">
        <f aca="false">IF(Y940='Input - Bookings'!Q1536,"OK","Check")</f>
        <v>OK</v>
      </c>
      <c r="AA940" s="4"/>
      <c r="AB940" s="50"/>
      <c r="AC940" s="50"/>
      <c r="AD940" s="4"/>
      <c r="AE940" s="4"/>
      <c r="AF940" s="4"/>
      <c r="AG940" s="54"/>
      <c r="AH940" s="54"/>
      <c r="AI940" s="4"/>
      <c r="AJ940" s="4"/>
      <c r="AK940" s="4"/>
      <c r="AL940" s="4"/>
      <c r="AM940" s="4"/>
      <c r="AN940" s="56"/>
      <c r="AO940" s="50"/>
      <c r="AP940" s="50"/>
      <c r="AQ940" s="50"/>
      <c r="AR940" s="4"/>
      <c r="AS940" s="4"/>
    </row>
    <row r="941" customFormat="false" ht="12.75" hidden="false" customHeight="true" outlineLevel="0" collapsed="false">
      <c r="A941" s="33"/>
      <c r="B941" s="34"/>
      <c r="C941" s="34"/>
      <c r="D941" s="35"/>
      <c r="E941" s="35"/>
      <c r="F941" s="35"/>
      <c r="G941" s="35"/>
      <c r="H941" s="35"/>
      <c r="I941" s="35"/>
      <c r="J941" s="36"/>
      <c r="K941" s="6"/>
      <c r="L941" s="5"/>
      <c r="M941" s="5"/>
      <c r="N941" s="37"/>
      <c r="O941" s="38"/>
      <c r="P941" s="39" t="n">
        <f aca="false">IFERROR(IF(OR(B941&amp;C941="PAU",B941&amp;C941="AIN"),VLOOKUP(B941&amp;C941&amp;G941,#REF!,8,0),VLOOKUP(B941&amp;G941,#REF!,8,0)),0)</f>
        <v>0</v>
      </c>
      <c r="Q941" s="39" t="n">
        <f aca="false">N941-P941</f>
        <v>0</v>
      </c>
      <c r="R941" s="40" t="str">
        <f aca="false">IF(Q941&gt;=0%,"AOP",IF(Q941&gt;=-2%,"GM",IF(Q941&gt;=-6%,"MD","VP")))</f>
        <v>AOP</v>
      </c>
      <c r="S941" s="41" t="n">
        <f aca="false">K941*M941*(N941-P941)</f>
        <v>0</v>
      </c>
      <c r="T941" s="42" t="e">
        <f aca="false">IF(I941="USD",S941,S941/#REF!)</f>
        <v>#VALUE!</v>
      </c>
      <c r="U941" s="5" t="e">
        <f aca="false">IF(I941="USD",M941,M941/#REF!)</f>
        <v>#VALUE!</v>
      </c>
      <c r="V941" s="4"/>
      <c r="W941" s="4"/>
      <c r="X941" s="4"/>
      <c r="Y941" s="4" t="str">
        <f aca="false">B941&amp;C941&amp;F941&amp;H941</f>
        <v/>
      </c>
      <c r="Z941" s="4" t="str">
        <f aca="false">IF(Y941='Input - Bookings'!Q1537,"OK","Check")</f>
        <v>OK</v>
      </c>
      <c r="AA941" s="4"/>
      <c r="AB941" s="50"/>
      <c r="AC941" s="50"/>
      <c r="AD941" s="4"/>
      <c r="AE941" s="4"/>
      <c r="AF941" s="4"/>
      <c r="AG941" s="54"/>
      <c r="AH941" s="54"/>
      <c r="AI941" s="4"/>
      <c r="AJ941" s="4"/>
      <c r="AK941" s="4"/>
      <c r="AL941" s="4"/>
      <c r="AM941" s="4"/>
      <c r="AN941" s="56"/>
      <c r="AO941" s="50"/>
      <c r="AP941" s="50"/>
      <c r="AQ941" s="50"/>
      <c r="AR941" s="4"/>
      <c r="AS941" s="4"/>
    </row>
    <row r="942" customFormat="false" ht="12.75" hidden="false" customHeight="true" outlineLevel="0" collapsed="false">
      <c r="A942" s="33"/>
      <c r="B942" s="34"/>
      <c r="C942" s="34"/>
      <c r="D942" s="35"/>
      <c r="E942" s="35"/>
      <c r="F942" s="35"/>
      <c r="G942" s="35"/>
      <c r="H942" s="35"/>
      <c r="I942" s="35"/>
      <c r="J942" s="36"/>
      <c r="K942" s="6"/>
      <c r="L942" s="5"/>
      <c r="M942" s="5"/>
      <c r="N942" s="37"/>
      <c r="O942" s="38"/>
      <c r="P942" s="39" t="n">
        <f aca="false">IFERROR(IF(OR(B942&amp;C942="PAU",B942&amp;C942="AIN"),VLOOKUP(B942&amp;C942&amp;G942,#REF!,8,0),VLOOKUP(B942&amp;G942,#REF!,8,0)),0)</f>
        <v>0</v>
      </c>
      <c r="Q942" s="39" t="n">
        <f aca="false">N942-P942</f>
        <v>0</v>
      </c>
      <c r="R942" s="40" t="str">
        <f aca="false">IF(Q942&gt;=0%,"AOP",IF(Q942&gt;=-2%,"GM",IF(Q942&gt;=-6%,"MD","VP")))</f>
        <v>AOP</v>
      </c>
      <c r="S942" s="41" t="n">
        <f aca="false">K942*M942*(N942-P942)</f>
        <v>0</v>
      </c>
      <c r="T942" s="42" t="e">
        <f aca="false">IF(I942="USD",S942,S942/#REF!)</f>
        <v>#VALUE!</v>
      </c>
      <c r="U942" s="5" t="e">
        <f aca="false">IF(I942="USD",M942,M942/#REF!)</f>
        <v>#VALUE!</v>
      </c>
      <c r="V942" s="4"/>
      <c r="W942" s="4"/>
      <c r="X942" s="4"/>
      <c r="Y942" s="4" t="str">
        <f aca="false">B942&amp;C942&amp;F942&amp;H942</f>
        <v/>
      </c>
      <c r="Z942" s="4" t="str">
        <f aca="false">IF(Y942='Input - Bookings'!Q1538,"OK","Check")</f>
        <v>OK</v>
      </c>
      <c r="AA942" s="4"/>
      <c r="AB942" s="50"/>
      <c r="AC942" s="50"/>
      <c r="AD942" s="4"/>
      <c r="AE942" s="4"/>
      <c r="AF942" s="4"/>
      <c r="AG942" s="54"/>
      <c r="AH942" s="54"/>
      <c r="AI942" s="4"/>
      <c r="AJ942" s="4"/>
      <c r="AK942" s="4"/>
      <c r="AL942" s="4"/>
      <c r="AM942" s="4"/>
      <c r="AN942" s="56"/>
      <c r="AO942" s="50"/>
      <c r="AP942" s="50"/>
      <c r="AQ942" s="50"/>
      <c r="AR942" s="4"/>
      <c r="AS942" s="4"/>
    </row>
    <row r="943" customFormat="false" ht="12.75" hidden="false" customHeight="true" outlineLevel="0" collapsed="false">
      <c r="A943" s="33"/>
      <c r="B943" s="34"/>
      <c r="C943" s="34"/>
      <c r="D943" s="35"/>
      <c r="E943" s="35"/>
      <c r="F943" s="35"/>
      <c r="G943" s="35"/>
      <c r="H943" s="35"/>
      <c r="I943" s="35"/>
      <c r="J943" s="36"/>
      <c r="K943" s="6"/>
      <c r="L943" s="5"/>
      <c r="M943" s="5"/>
      <c r="N943" s="37"/>
      <c r="O943" s="38"/>
      <c r="P943" s="39" t="n">
        <f aca="false">IFERROR(IF(OR(B943&amp;C943="PAU",B943&amp;C943="AIN"),VLOOKUP(B943&amp;C943&amp;G943,#REF!,8,0),VLOOKUP(B943&amp;G943,#REF!,8,0)),0)</f>
        <v>0</v>
      </c>
      <c r="Q943" s="39" t="n">
        <f aca="false">N943-P943</f>
        <v>0</v>
      </c>
      <c r="R943" s="40" t="str">
        <f aca="false">IF(Q943&gt;=0%,"AOP",IF(Q943&gt;=-2%,"GM",IF(Q943&gt;=-6%,"MD","VP")))</f>
        <v>AOP</v>
      </c>
      <c r="S943" s="41" t="n">
        <f aca="false">K943*M943*(N943-P943)</f>
        <v>0</v>
      </c>
      <c r="T943" s="42" t="e">
        <f aca="false">IF(I943="USD",S943,S943/#REF!)</f>
        <v>#VALUE!</v>
      </c>
      <c r="U943" s="5" t="e">
        <f aca="false">IF(I943="USD",M943,M943/#REF!)</f>
        <v>#VALUE!</v>
      </c>
      <c r="V943" s="4"/>
      <c r="W943" s="4"/>
      <c r="X943" s="4"/>
      <c r="Y943" s="4" t="str">
        <f aca="false">B943&amp;C943&amp;F943&amp;H943</f>
        <v/>
      </c>
      <c r="Z943" s="4" t="str">
        <f aca="false">IF(Y943='Input - Bookings'!Q1539,"OK","Check")</f>
        <v>OK</v>
      </c>
      <c r="AA943" s="4"/>
      <c r="AB943" s="50"/>
      <c r="AC943" s="50"/>
      <c r="AD943" s="4"/>
      <c r="AE943" s="4"/>
      <c r="AF943" s="4"/>
      <c r="AG943" s="54"/>
      <c r="AH943" s="54"/>
      <c r="AI943" s="4"/>
      <c r="AJ943" s="4"/>
      <c r="AK943" s="4"/>
      <c r="AL943" s="4"/>
      <c r="AM943" s="4"/>
      <c r="AN943" s="56"/>
      <c r="AO943" s="50"/>
      <c r="AP943" s="50"/>
      <c r="AQ943" s="50"/>
      <c r="AR943" s="4"/>
      <c r="AS943" s="4"/>
    </row>
    <row r="944" customFormat="false" ht="12.75" hidden="false" customHeight="true" outlineLevel="0" collapsed="false">
      <c r="A944" s="33"/>
      <c r="B944" s="34"/>
      <c r="C944" s="34"/>
      <c r="D944" s="35"/>
      <c r="E944" s="35"/>
      <c r="F944" s="35"/>
      <c r="G944" s="35"/>
      <c r="H944" s="35"/>
      <c r="I944" s="35"/>
      <c r="J944" s="36"/>
      <c r="K944" s="6"/>
      <c r="L944" s="5"/>
      <c r="M944" s="5"/>
      <c r="N944" s="37"/>
      <c r="O944" s="38"/>
      <c r="P944" s="39" t="n">
        <f aca="false">IFERROR(IF(OR(B944&amp;C944="PAU",B944&amp;C944="AIN"),VLOOKUP(B944&amp;C944&amp;G944,#REF!,8,0),VLOOKUP(B944&amp;G944,#REF!,8,0)),0)</f>
        <v>0</v>
      </c>
      <c r="Q944" s="39" t="n">
        <f aca="false">N944-P944</f>
        <v>0</v>
      </c>
      <c r="R944" s="40" t="str">
        <f aca="false">IF(Q944&gt;=0%,"AOP",IF(Q944&gt;=-2%,"GM",IF(Q944&gt;=-6%,"MD","VP")))</f>
        <v>AOP</v>
      </c>
      <c r="S944" s="41" t="n">
        <f aca="false">K944*M944*(N944-P944)</f>
        <v>0</v>
      </c>
      <c r="T944" s="42" t="e">
        <f aca="false">IF(I944="USD",S944,S944/#REF!)</f>
        <v>#VALUE!</v>
      </c>
      <c r="U944" s="5" t="e">
        <f aca="false">IF(I944="USD",M944,M944/#REF!)</f>
        <v>#VALUE!</v>
      </c>
      <c r="V944" s="4"/>
      <c r="W944" s="4"/>
      <c r="X944" s="4"/>
      <c r="Y944" s="4" t="str">
        <f aca="false">B944&amp;C944&amp;F944&amp;H944</f>
        <v/>
      </c>
      <c r="Z944" s="4" t="str">
        <f aca="false">IF(Y944='Input - Bookings'!Q1540,"OK","Check")</f>
        <v>OK</v>
      </c>
      <c r="AA944" s="4"/>
      <c r="AB944" s="50"/>
      <c r="AC944" s="50"/>
      <c r="AD944" s="4"/>
      <c r="AE944" s="4"/>
      <c r="AF944" s="4"/>
      <c r="AG944" s="54"/>
      <c r="AH944" s="54"/>
      <c r="AI944" s="4"/>
      <c r="AJ944" s="4"/>
      <c r="AK944" s="4"/>
      <c r="AL944" s="4"/>
      <c r="AM944" s="4"/>
      <c r="AN944" s="56"/>
      <c r="AO944" s="50"/>
      <c r="AP944" s="50"/>
      <c r="AQ944" s="50"/>
      <c r="AR944" s="4"/>
      <c r="AS944" s="4"/>
    </row>
    <row r="945" customFormat="false" ht="12.75" hidden="false" customHeight="true" outlineLevel="0" collapsed="false">
      <c r="A945" s="33"/>
      <c r="B945" s="34"/>
      <c r="C945" s="34"/>
      <c r="D945" s="35"/>
      <c r="E945" s="35"/>
      <c r="F945" s="35"/>
      <c r="G945" s="35"/>
      <c r="H945" s="35"/>
      <c r="I945" s="35"/>
      <c r="J945" s="36"/>
      <c r="K945" s="6"/>
      <c r="L945" s="5"/>
      <c r="M945" s="5"/>
      <c r="N945" s="37"/>
      <c r="O945" s="38"/>
      <c r="P945" s="39" t="n">
        <f aca="false">IFERROR(IF(OR(B945&amp;C945="PAU",B945&amp;C945="AIN"),VLOOKUP(B945&amp;C945&amp;G945,#REF!,8,0),VLOOKUP(B945&amp;G945,#REF!,8,0)),0)</f>
        <v>0</v>
      </c>
      <c r="Q945" s="39" t="n">
        <f aca="false">N945-P945</f>
        <v>0</v>
      </c>
      <c r="R945" s="40" t="str">
        <f aca="false">IF(Q945&gt;=0%,"AOP",IF(Q945&gt;=-2%,"GM",IF(Q945&gt;=-6%,"MD","VP")))</f>
        <v>AOP</v>
      </c>
      <c r="S945" s="41" t="n">
        <f aca="false">K945*M945*(N945-P945)</f>
        <v>0</v>
      </c>
      <c r="T945" s="42" t="e">
        <f aca="false">IF(I945="USD",S945,S945/#REF!)</f>
        <v>#VALUE!</v>
      </c>
      <c r="U945" s="5" t="e">
        <f aca="false">IF(I945="USD",M945,M945/#REF!)</f>
        <v>#VALUE!</v>
      </c>
      <c r="V945" s="4"/>
      <c r="W945" s="4"/>
      <c r="X945" s="4"/>
      <c r="Y945" s="4" t="str">
        <f aca="false">B945&amp;C945&amp;F945&amp;H945</f>
        <v/>
      </c>
      <c r="Z945" s="4" t="str">
        <f aca="false">IF(Y945='Input - Bookings'!Q1541,"OK","Check")</f>
        <v>OK</v>
      </c>
      <c r="AA945" s="4"/>
      <c r="AB945" s="50"/>
      <c r="AC945" s="50"/>
      <c r="AD945" s="4"/>
      <c r="AE945" s="4"/>
      <c r="AF945" s="4"/>
      <c r="AG945" s="54"/>
      <c r="AH945" s="54"/>
      <c r="AI945" s="4"/>
      <c r="AJ945" s="4"/>
      <c r="AK945" s="4"/>
      <c r="AL945" s="4"/>
      <c r="AM945" s="4"/>
      <c r="AN945" s="56"/>
      <c r="AO945" s="50"/>
      <c r="AP945" s="50"/>
      <c r="AQ945" s="50"/>
      <c r="AR945" s="4"/>
      <c r="AS945" s="4"/>
    </row>
    <row r="946" customFormat="false" ht="12.75" hidden="false" customHeight="true" outlineLevel="0" collapsed="false">
      <c r="A946" s="33"/>
      <c r="B946" s="34"/>
      <c r="C946" s="34"/>
      <c r="D946" s="35"/>
      <c r="E946" s="35"/>
      <c r="F946" s="35"/>
      <c r="G946" s="35"/>
      <c r="H946" s="35"/>
      <c r="I946" s="35"/>
      <c r="J946" s="36"/>
      <c r="K946" s="6"/>
      <c r="L946" s="5"/>
      <c r="M946" s="5"/>
      <c r="N946" s="37"/>
      <c r="O946" s="38"/>
      <c r="P946" s="39" t="n">
        <f aca="false">IFERROR(IF(OR(B946&amp;C946="PAU",B946&amp;C946="AIN"),VLOOKUP(B946&amp;C946&amp;G946,#REF!,8,0),VLOOKUP(B946&amp;G946,#REF!,8,0)),0)</f>
        <v>0</v>
      </c>
      <c r="Q946" s="39" t="n">
        <f aca="false">N946-P946</f>
        <v>0</v>
      </c>
      <c r="R946" s="40" t="str">
        <f aca="false">IF(Q946&gt;=0%,"AOP",IF(Q946&gt;=-2%,"GM",IF(Q946&gt;=-6%,"MD","VP")))</f>
        <v>AOP</v>
      </c>
      <c r="S946" s="41" t="n">
        <f aca="false">K946*M946*(N946-P946)</f>
        <v>0</v>
      </c>
      <c r="T946" s="42" t="e">
        <f aca="false">IF(I946="USD",S946,S946/#REF!)</f>
        <v>#VALUE!</v>
      </c>
      <c r="U946" s="5" t="e">
        <f aca="false">IF(I946="USD",M946,M946/#REF!)</f>
        <v>#VALUE!</v>
      </c>
      <c r="V946" s="4"/>
      <c r="W946" s="4"/>
      <c r="X946" s="4"/>
      <c r="Y946" s="4" t="str">
        <f aca="false">B946&amp;C946&amp;F946&amp;H946</f>
        <v/>
      </c>
      <c r="Z946" s="4" t="str">
        <f aca="false">IF(Y946='Input - Bookings'!Q1542,"OK","Check")</f>
        <v>OK</v>
      </c>
      <c r="AA946" s="4"/>
      <c r="AB946" s="50"/>
      <c r="AC946" s="50"/>
      <c r="AD946" s="4"/>
      <c r="AE946" s="4"/>
      <c r="AF946" s="4"/>
      <c r="AG946" s="54"/>
      <c r="AH946" s="54"/>
      <c r="AI946" s="4"/>
      <c r="AJ946" s="4"/>
      <c r="AK946" s="4"/>
      <c r="AL946" s="4"/>
      <c r="AM946" s="4"/>
      <c r="AN946" s="56"/>
      <c r="AO946" s="50"/>
      <c r="AP946" s="50"/>
      <c r="AQ946" s="50"/>
      <c r="AR946" s="4"/>
      <c r="AS946" s="4"/>
    </row>
    <row r="947" customFormat="false" ht="12.75" hidden="false" customHeight="true" outlineLevel="0" collapsed="false">
      <c r="A947" s="33"/>
      <c r="B947" s="34"/>
      <c r="C947" s="34"/>
      <c r="D947" s="35"/>
      <c r="E947" s="35"/>
      <c r="F947" s="35"/>
      <c r="G947" s="35"/>
      <c r="H947" s="35"/>
      <c r="I947" s="35"/>
      <c r="J947" s="36"/>
      <c r="K947" s="6"/>
      <c r="L947" s="5"/>
      <c r="M947" s="5"/>
      <c r="N947" s="37"/>
      <c r="O947" s="38"/>
      <c r="P947" s="39" t="n">
        <f aca="false">IFERROR(IF(OR(B947&amp;C947="PAU",B947&amp;C947="AIN"),VLOOKUP(B947&amp;C947&amp;G947,#REF!,8,0),VLOOKUP(B947&amp;G947,#REF!,8,0)),0)</f>
        <v>0</v>
      </c>
      <c r="Q947" s="39" t="n">
        <f aca="false">N947-P947</f>
        <v>0</v>
      </c>
      <c r="R947" s="40" t="str">
        <f aca="false">IF(Q947&gt;=0%,"AOP",IF(Q947&gt;=-2%,"GM",IF(Q947&gt;=-6%,"MD","VP")))</f>
        <v>AOP</v>
      </c>
      <c r="S947" s="41" t="n">
        <f aca="false">K947*M947*(N947-P947)</f>
        <v>0</v>
      </c>
      <c r="T947" s="42" t="e">
        <f aca="false">IF(I947="USD",S947,S947/#REF!)</f>
        <v>#VALUE!</v>
      </c>
      <c r="U947" s="5" t="e">
        <f aca="false">IF(I947="USD",M947,M947/#REF!)</f>
        <v>#VALUE!</v>
      </c>
      <c r="V947" s="4"/>
      <c r="W947" s="4"/>
      <c r="X947" s="4"/>
      <c r="Y947" s="4" t="str">
        <f aca="false">B947&amp;C947&amp;F947&amp;H947</f>
        <v/>
      </c>
      <c r="Z947" s="4" t="str">
        <f aca="false">IF(Y947='Input - Bookings'!Q1543,"OK","Check")</f>
        <v>OK</v>
      </c>
      <c r="AA947" s="4"/>
      <c r="AB947" s="50"/>
      <c r="AC947" s="50"/>
      <c r="AD947" s="4"/>
      <c r="AE947" s="4"/>
      <c r="AF947" s="4"/>
      <c r="AG947" s="54"/>
      <c r="AH947" s="54"/>
      <c r="AI947" s="4"/>
      <c r="AJ947" s="4"/>
      <c r="AK947" s="4"/>
      <c r="AL947" s="4"/>
      <c r="AM947" s="4"/>
      <c r="AN947" s="56"/>
      <c r="AO947" s="50"/>
      <c r="AP947" s="50"/>
      <c r="AQ947" s="50"/>
      <c r="AR947" s="4"/>
      <c r="AS947" s="4"/>
    </row>
    <row r="948" customFormat="false" ht="12.75" hidden="false" customHeight="true" outlineLevel="0" collapsed="false">
      <c r="A948" s="33"/>
      <c r="B948" s="34"/>
      <c r="C948" s="34"/>
      <c r="D948" s="35"/>
      <c r="E948" s="35"/>
      <c r="F948" s="35"/>
      <c r="G948" s="35"/>
      <c r="H948" s="35"/>
      <c r="I948" s="35"/>
      <c r="J948" s="36"/>
      <c r="K948" s="6"/>
      <c r="L948" s="5"/>
      <c r="M948" s="5"/>
      <c r="N948" s="37"/>
      <c r="O948" s="38"/>
      <c r="P948" s="39" t="n">
        <f aca="false">IFERROR(IF(OR(B948&amp;C948="PAU",B948&amp;C948="AIN"),VLOOKUP(B948&amp;C948&amp;G948,#REF!,8,0),VLOOKUP(B948&amp;G948,#REF!,8,0)),0)</f>
        <v>0</v>
      </c>
      <c r="Q948" s="39" t="n">
        <f aca="false">N948-P948</f>
        <v>0</v>
      </c>
      <c r="R948" s="40" t="str">
        <f aca="false">IF(Q948&gt;=0%,"AOP",IF(Q948&gt;=-2%,"GM",IF(Q948&gt;=-6%,"MD","VP")))</f>
        <v>AOP</v>
      </c>
      <c r="S948" s="41" t="n">
        <f aca="false">K948*M948*(N948-P948)</f>
        <v>0</v>
      </c>
      <c r="T948" s="42" t="e">
        <f aca="false">IF(I948="USD",S948,S948/#REF!)</f>
        <v>#VALUE!</v>
      </c>
      <c r="U948" s="5" t="e">
        <f aca="false">IF(I948="USD",M948,M948/#REF!)</f>
        <v>#VALUE!</v>
      </c>
      <c r="V948" s="4"/>
      <c r="W948" s="4"/>
      <c r="X948" s="4"/>
      <c r="Y948" s="4" t="str">
        <f aca="false">B948&amp;C948&amp;F948&amp;H948</f>
        <v/>
      </c>
      <c r="Z948" s="4" t="str">
        <f aca="false">IF(Y948='Input - Bookings'!Q1544,"OK","Check")</f>
        <v>OK</v>
      </c>
      <c r="AA948" s="4"/>
      <c r="AB948" s="50"/>
      <c r="AC948" s="50"/>
      <c r="AD948" s="4"/>
      <c r="AE948" s="4"/>
      <c r="AF948" s="4"/>
      <c r="AG948" s="54"/>
      <c r="AH948" s="54"/>
      <c r="AI948" s="4"/>
      <c r="AJ948" s="4"/>
      <c r="AK948" s="4"/>
      <c r="AL948" s="4"/>
      <c r="AM948" s="4"/>
      <c r="AN948" s="56"/>
      <c r="AO948" s="50"/>
      <c r="AP948" s="50"/>
      <c r="AQ948" s="50"/>
      <c r="AR948" s="4"/>
      <c r="AS948" s="4"/>
    </row>
    <row r="949" customFormat="false" ht="12.75" hidden="false" customHeight="true" outlineLevel="0" collapsed="false">
      <c r="A949" s="33"/>
      <c r="B949" s="34"/>
      <c r="C949" s="34"/>
      <c r="D949" s="35"/>
      <c r="E949" s="35"/>
      <c r="F949" s="35"/>
      <c r="G949" s="35"/>
      <c r="H949" s="35"/>
      <c r="I949" s="35"/>
      <c r="J949" s="36"/>
      <c r="K949" s="6"/>
      <c r="L949" s="5"/>
      <c r="M949" s="5"/>
      <c r="N949" s="37"/>
      <c r="O949" s="38"/>
      <c r="P949" s="39" t="n">
        <f aca="false">IFERROR(IF(OR(B949&amp;C949="PAU",B949&amp;C949="AIN"),VLOOKUP(B949&amp;C949&amp;G949,#REF!,8,0),VLOOKUP(B949&amp;G949,#REF!,8,0)),0)</f>
        <v>0</v>
      </c>
      <c r="Q949" s="39" t="n">
        <f aca="false">N949-P949</f>
        <v>0</v>
      </c>
      <c r="R949" s="40" t="str">
        <f aca="false">IF(Q949&gt;=0%,"AOP",IF(Q949&gt;=-2%,"GM",IF(Q949&gt;=-6%,"MD","VP")))</f>
        <v>AOP</v>
      </c>
      <c r="S949" s="41" t="n">
        <f aca="false">K949*M949*(N949-P949)</f>
        <v>0</v>
      </c>
      <c r="T949" s="42" t="e">
        <f aca="false">IF(I949="USD",S949,S949/#REF!)</f>
        <v>#VALUE!</v>
      </c>
      <c r="U949" s="5" t="e">
        <f aca="false">IF(I949="USD",M949,M949/#REF!)</f>
        <v>#VALUE!</v>
      </c>
      <c r="V949" s="4"/>
      <c r="W949" s="4"/>
      <c r="X949" s="4"/>
      <c r="Y949" s="4" t="str">
        <f aca="false">B949&amp;C949&amp;F949&amp;H949</f>
        <v/>
      </c>
      <c r="Z949" s="4" t="str">
        <f aca="false">IF(Y949='Input - Bookings'!Q1545,"OK","Check")</f>
        <v>OK</v>
      </c>
      <c r="AA949" s="4"/>
      <c r="AB949" s="50"/>
      <c r="AC949" s="50"/>
      <c r="AD949" s="4"/>
      <c r="AE949" s="4"/>
      <c r="AF949" s="4"/>
      <c r="AG949" s="54"/>
      <c r="AH949" s="54"/>
      <c r="AI949" s="4"/>
      <c r="AJ949" s="4"/>
      <c r="AK949" s="4"/>
      <c r="AL949" s="4"/>
      <c r="AM949" s="4"/>
      <c r="AN949" s="56"/>
      <c r="AO949" s="50"/>
      <c r="AP949" s="50"/>
      <c r="AQ949" s="50"/>
      <c r="AR949" s="4"/>
      <c r="AS949" s="4"/>
    </row>
    <row r="950" customFormat="false" ht="12.75" hidden="false" customHeight="true" outlineLevel="0" collapsed="false">
      <c r="A950" s="33"/>
      <c r="B950" s="34"/>
      <c r="C950" s="34"/>
      <c r="D950" s="35"/>
      <c r="E950" s="35"/>
      <c r="F950" s="35"/>
      <c r="G950" s="35"/>
      <c r="H950" s="35"/>
      <c r="I950" s="35"/>
      <c r="J950" s="36"/>
      <c r="K950" s="6"/>
      <c r="L950" s="5"/>
      <c r="M950" s="5"/>
      <c r="N950" s="37"/>
      <c r="O950" s="38"/>
      <c r="P950" s="39" t="n">
        <f aca="false">IFERROR(IF(OR(B950&amp;C950="PAU",B950&amp;C950="AIN"),VLOOKUP(B950&amp;C950&amp;G950,#REF!,8,0),VLOOKUP(B950&amp;G950,#REF!,8,0)),0)</f>
        <v>0</v>
      </c>
      <c r="Q950" s="39" t="n">
        <f aca="false">N950-P950</f>
        <v>0</v>
      </c>
      <c r="R950" s="40" t="str">
        <f aca="false">IF(Q950&gt;=0%,"AOP",IF(Q950&gt;=-2%,"GM",IF(Q950&gt;=-6%,"MD","VP")))</f>
        <v>AOP</v>
      </c>
      <c r="S950" s="41" t="n">
        <f aca="false">K950*M950*(N950-P950)</f>
        <v>0</v>
      </c>
      <c r="T950" s="42" t="e">
        <f aca="false">IF(I950="USD",S950,S950/#REF!)</f>
        <v>#VALUE!</v>
      </c>
      <c r="U950" s="5" t="e">
        <f aca="false">IF(I950="USD",M950,M950/#REF!)</f>
        <v>#VALUE!</v>
      </c>
      <c r="V950" s="4"/>
      <c r="W950" s="4"/>
      <c r="X950" s="4"/>
      <c r="Y950" s="4" t="str">
        <f aca="false">B950&amp;C950&amp;F950&amp;H950</f>
        <v/>
      </c>
      <c r="Z950" s="4" t="str">
        <f aca="false">IF(Y950='Input - Bookings'!Q1546,"OK","Check")</f>
        <v>OK</v>
      </c>
      <c r="AA950" s="4"/>
      <c r="AB950" s="50"/>
      <c r="AC950" s="50"/>
      <c r="AD950" s="4"/>
      <c r="AE950" s="4"/>
      <c r="AF950" s="4"/>
      <c r="AG950" s="54"/>
      <c r="AH950" s="54"/>
      <c r="AI950" s="4"/>
      <c r="AJ950" s="4"/>
      <c r="AK950" s="4"/>
      <c r="AL950" s="4"/>
      <c r="AM950" s="4"/>
      <c r="AN950" s="56"/>
      <c r="AO950" s="50"/>
      <c r="AP950" s="50"/>
      <c r="AQ950" s="50"/>
      <c r="AR950" s="4"/>
      <c r="AS950" s="4"/>
    </row>
    <row r="951" customFormat="false" ht="12.75" hidden="false" customHeight="true" outlineLevel="0" collapsed="false">
      <c r="A951" s="33"/>
      <c r="B951" s="34"/>
      <c r="C951" s="34"/>
      <c r="D951" s="35"/>
      <c r="E951" s="35"/>
      <c r="F951" s="35"/>
      <c r="G951" s="35"/>
      <c r="H951" s="35"/>
      <c r="I951" s="35"/>
      <c r="J951" s="36"/>
      <c r="K951" s="6"/>
      <c r="L951" s="5"/>
      <c r="M951" s="5"/>
      <c r="N951" s="37"/>
      <c r="O951" s="38"/>
      <c r="P951" s="39" t="n">
        <f aca="false">IFERROR(IF(OR(B951&amp;C951="PAU",B951&amp;C951="AIN"),VLOOKUP(B951&amp;C951&amp;G951,#REF!,8,0),VLOOKUP(B951&amp;G951,#REF!,8,0)),0)</f>
        <v>0</v>
      </c>
      <c r="Q951" s="39" t="n">
        <f aca="false">N951-P951</f>
        <v>0</v>
      </c>
      <c r="R951" s="40" t="str">
        <f aca="false">IF(Q951&gt;=0%,"AOP",IF(Q951&gt;=-2%,"GM",IF(Q951&gt;=-6%,"MD","VP")))</f>
        <v>AOP</v>
      </c>
      <c r="S951" s="41" t="n">
        <f aca="false">K951*M951*(N951-P951)</f>
        <v>0</v>
      </c>
      <c r="T951" s="42" t="e">
        <f aca="false">IF(I951="USD",S951,S951/#REF!)</f>
        <v>#VALUE!</v>
      </c>
      <c r="U951" s="5" t="e">
        <f aca="false">IF(I951="USD",M951,M951/#REF!)</f>
        <v>#VALUE!</v>
      </c>
      <c r="V951" s="4"/>
      <c r="W951" s="4"/>
      <c r="X951" s="4"/>
      <c r="Y951" s="4" t="str">
        <f aca="false">B951&amp;C951&amp;F951&amp;H951</f>
        <v/>
      </c>
      <c r="Z951" s="4" t="str">
        <f aca="false">IF(Y951='Input - Bookings'!Q1547,"OK","Check")</f>
        <v>OK</v>
      </c>
      <c r="AA951" s="4"/>
      <c r="AB951" s="50"/>
      <c r="AC951" s="50"/>
      <c r="AD951" s="4"/>
      <c r="AE951" s="4"/>
      <c r="AF951" s="4"/>
      <c r="AG951" s="54"/>
      <c r="AH951" s="54"/>
      <c r="AI951" s="4"/>
      <c r="AJ951" s="4"/>
      <c r="AK951" s="4"/>
      <c r="AL951" s="4"/>
      <c r="AM951" s="4"/>
      <c r="AN951" s="56"/>
      <c r="AO951" s="50"/>
      <c r="AP951" s="50"/>
      <c r="AQ951" s="50"/>
      <c r="AR951" s="4"/>
      <c r="AS951" s="4"/>
    </row>
    <row r="952" customFormat="false" ht="12.75" hidden="false" customHeight="true" outlineLevel="0" collapsed="false">
      <c r="A952" s="33"/>
      <c r="B952" s="34"/>
      <c r="C952" s="34"/>
      <c r="D952" s="35"/>
      <c r="E952" s="35"/>
      <c r="F952" s="35"/>
      <c r="G952" s="35"/>
      <c r="H952" s="35"/>
      <c r="I952" s="35"/>
      <c r="J952" s="36"/>
      <c r="K952" s="6"/>
      <c r="L952" s="5"/>
      <c r="M952" s="5"/>
      <c r="N952" s="37"/>
      <c r="O952" s="38"/>
      <c r="P952" s="39" t="n">
        <f aca="false">IFERROR(IF(OR(B952&amp;C952="PAU",B952&amp;C952="AIN"),VLOOKUP(B952&amp;C952&amp;G952,#REF!,8,0),VLOOKUP(B952&amp;G952,#REF!,8,0)),0)</f>
        <v>0</v>
      </c>
      <c r="Q952" s="39" t="n">
        <f aca="false">N952-P952</f>
        <v>0</v>
      </c>
      <c r="R952" s="40" t="str">
        <f aca="false">IF(Q952&gt;=0%,"AOP",IF(Q952&gt;=-2%,"GM",IF(Q952&gt;=-6%,"MD","VP")))</f>
        <v>AOP</v>
      </c>
      <c r="S952" s="41" t="n">
        <f aca="false">K952*M952*(N952-P952)</f>
        <v>0</v>
      </c>
      <c r="T952" s="42" t="e">
        <f aca="false">IF(I952="USD",S952,S952/#REF!)</f>
        <v>#VALUE!</v>
      </c>
      <c r="U952" s="5" t="e">
        <f aca="false">IF(I952="USD",M952,M952/#REF!)</f>
        <v>#VALUE!</v>
      </c>
      <c r="V952" s="4"/>
      <c r="W952" s="4"/>
      <c r="X952" s="4"/>
      <c r="Y952" s="4" t="str">
        <f aca="false">B952&amp;C952&amp;F952&amp;H952</f>
        <v/>
      </c>
      <c r="Z952" s="4" t="str">
        <f aca="false">IF(Y952='Input - Bookings'!Q1548,"OK","Check")</f>
        <v>OK</v>
      </c>
      <c r="AA952" s="4"/>
      <c r="AB952" s="50"/>
      <c r="AC952" s="50"/>
      <c r="AD952" s="4"/>
      <c r="AE952" s="4"/>
      <c r="AF952" s="4"/>
      <c r="AG952" s="54"/>
      <c r="AH952" s="54"/>
      <c r="AI952" s="4"/>
      <c r="AJ952" s="4"/>
      <c r="AK952" s="4"/>
      <c r="AL952" s="4"/>
      <c r="AM952" s="4"/>
      <c r="AN952" s="56"/>
      <c r="AO952" s="50"/>
      <c r="AP952" s="50"/>
      <c r="AQ952" s="50"/>
      <c r="AR952" s="4"/>
      <c r="AS952" s="4"/>
    </row>
    <row r="953" customFormat="false" ht="12.75" hidden="false" customHeight="true" outlineLevel="0" collapsed="false">
      <c r="A953" s="33"/>
      <c r="B953" s="34"/>
      <c r="C953" s="34"/>
      <c r="D953" s="35"/>
      <c r="E953" s="35"/>
      <c r="F953" s="35"/>
      <c r="G953" s="35"/>
      <c r="H953" s="35"/>
      <c r="I953" s="35"/>
      <c r="J953" s="36"/>
      <c r="K953" s="6"/>
      <c r="L953" s="5"/>
      <c r="M953" s="5"/>
      <c r="N953" s="37"/>
      <c r="O953" s="38"/>
      <c r="P953" s="39" t="n">
        <f aca="false">IFERROR(IF(OR(B953&amp;C953="PAU",B953&amp;C953="AIN"),VLOOKUP(B953&amp;C953&amp;G953,#REF!,8,0),VLOOKUP(B953&amp;G953,#REF!,8,0)),0)</f>
        <v>0</v>
      </c>
      <c r="Q953" s="39" t="n">
        <f aca="false">N953-P953</f>
        <v>0</v>
      </c>
      <c r="R953" s="40" t="str">
        <f aca="false">IF(Q953&gt;=0%,"AOP",IF(Q953&gt;=-2%,"GM",IF(Q953&gt;=-6%,"MD","VP")))</f>
        <v>AOP</v>
      </c>
      <c r="S953" s="41" t="n">
        <f aca="false">K953*M953*(N953-P953)</f>
        <v>0</v>
      </c>
      <c r="T953" s="42" t="e">
        <f aca="false">IF(I953="USD",S953,S953/#REF!)</f>
        <v>#VALUE!</v>
      </c>
      <c r="U953" s="5" t="e">
        <f aca="false">IF(I953="USD",M953,M953/#REF!)</f>
        <v>#VALUE!</v>
      </c>
      <c r="V953" s="4"/>
      <c r="W953" s="4"/>
      <c r="X953" s="4"/>
      <c r="Y953" s="4" t="str">
        <f aca="false">B953&amp;C953&amp;F953&amp;H953</f>
        <v/>
      </c>
      <c r="Z953" s="4" t="str">
        <f aca="false">IF(Y953='Input - Bookings'!Q1549,"OK","Check")</f>
        <v>OK</v>
      </c>
      <c r="AA953" s="4"/>
      <c r="AB953" s="50"/>
      <c r="AC953" s="50"/>
      <c r="AD953" s="4"/>
      <c r="AE953" s="4"/>
      <c r="AF953" s="4"/>
      <c r="AG953" s="54"/>
      <c r="AH953" s="54"/>
      <c r="AI953" s="4"/>
      <c r="AJ953" s="4"/>
      <c r="AK953" s="4"/>
      <c r="AL953" s="4"/>
      <c r="AM953" s="4"/>
      <c r="AN953" s="56"/>
      <c r="AO953" s="50"/>
      <c r="AP953" s="50"/>
      <c r="AQ953" s="50"/>
      <c r="AR953" s="4"/>
      <c r="AS953" s="4"/>
    </row>
    <row r="954" customFormat="false" ht="12.75" hidden="false" customHeight="true" outlineLevel="0" collapsed="false">
      <c r="A954" s="33"/>
      <c r="B954" s="34"/>
      <c r="C954" s="34"/>
      <c r="D954" s="35"/>
      <c r="E954" s="35"/>
      <c r="F954" s="35"/>
      <c r="G954" s="35"/>
      <c r="H954" s="35"/>
      <c r="I954" s="35"/>
      <c r="J954" s="36"/>
      <c r="K954" s="6"/>
      <c r="L954" s="5"/>
      <c r="M954" s="5"/>
      <c r="N954" s="37"/>
      <c r="O954" s="38"/>
      <c r="P954" s="39" t="n">
        <f aca="false">IFERROR(IF(OR(B954&amp;C954="PAU",B954&amp;C954="AIN"),VLOOKUP(B954&amp;C954&amp;G954,#REF!,8,0),VLOOKUP(B954&amp;G954,#REF!,8,0)),0)</f>
        <v>0</v>
      </c>
      <c r="Q954" s="39" t="n">
        <f aca="false">N954-P954</f>
        <v>0</v>
      </c>
      <c r="R954" s="40" t="str">
        <f aca="false">IF(Q954&gt;=0%,"AOP",IF(Q954&gt;=-2%,"GM",IF(Q954&gt;=-6%,"MD","VP")))</f>
        <v>AOP</v>
      </c>
      <c r="S954" s="41" t="n">
        <f aca="false">K954*M954*(N954-P954)</f>
        <v>0</v>
      </c>
      <c r="T954" s="42" t="e">
        <f aca="false">IF(I954="USD",S954,S954/#REF!)</f>
        <v>#VALUE!</v>
      </c>
      <c r="U954" s="5" t="e">
        <f aca="false">IF(I954="USD",M954,M954/#REF!)</f>
        <v>#VALUE!</v>
      </c>
      <c r="V954" s="4"/>
      <c r="W954" s="4"/>
      <c r="X954" s="4"/>
      <c r="Y954" s="4" t="str">
        <f aca="false">B954&amp;C954&amp;F954&amp;H954</f>
        <v/>
      </c>
      <c r="Z954" s="4" t="str">
        <f aca="false">IF(Y954='Input - Bookings'!Q1550,"OK","Check")</f>
        <v>OK</v>
      </c>
      <c r="AA954" s="4"/>
      <c r="AB954" s="50"/>
      <c r="AC954" s="50"/>
      <c r="AD954" s="4"/>
      <c r="AE954" s="4"/>
      <c r="AF954" s="4"/>
      <c r="AG954" s="54"/>
      <c r="AH954" s="54"/>
      <c r="AI954" s="4"/>
      <c r="AJ954" s="4"/>
      <c r="AK954" s="4"/>
      <c r="AL954" s="4"/>
      <c r="AM954" s="4"/>
      <c r="AN954" s="56"/>
      <c r="AO954" s="50"/>
      <c r="AP954" s="50"/>
      <c r="AQ954" s="50"/>
      <c r="AR954" s="4"/>
      <c r="AS954" s="4"/>
    </row>
    <row r="955" customFormat="false" ht="12.75" hidden="false" customHeight="true" outlineLevel="0" collapsed="false">
      <c r="A955" s="33"/>
      <c r="B955" s="34"/>
      <c r="C955" s="34"/>
      <c r="D955" s="35"/>
      <c r="E955" s="35"/>
      <c r="F955" s="35"/>
      <c r="G955" s="35"/>
      <c r="H955" s="35"/>
      <c r="I955" s="35"/>
      <c r="J955" s="36"/>
      <c r="K955" s="6"/>
      <c r="L955" s="5"/>
      <c r="M955" s="5"/>
      <c r="N955" s="37"/>
      <c r="O955" s="38"/>
      <c r="P955" s="39" t="n">
        <f aca="false">IFERROR(IF(OR(B955&amp;C955="PAU",B955&amp;C955="AIN"),VLOOKUP(B955&amp;C955&amp;G955,#REF!,8,0),VLOOKUP(B955&amp;G955,#REF!,8,0)),0)</f>
        <v>0</v>
      </c>
      <c r="Q955" s="39" t="n">
        <f aca="false">N955-P955</f>
        <v>0</v>
      </c>
      <c r="R955" s="40" t="str">
        <f aca="false">IF(Q955&gt;=0%,"AOP",IF(Q955&gt;=-2%,"GM",IF(Q955&gt;=-6%,"MD","VP")))</f>
        <v>AOP</v>
      </c>
      <c r="S955" s="41" t="n">
        <f aca="false">K955*M955*(N955-P955)</f>
        <v>0</v>
      </c>
      <c r="T955" s="42" t="e">
        <f aca="false">IF(I955="USD",S955,S955/#REF!)</f>
        <v>#VALUE!</v>
      </c>
      <c r="U955" s="5" t="e">
        <f aca="false">IF(I955="USD",M955,M955/#REF!)</f>
        <v>#VALUE!</v>
      </c>
      <c r="V955" s="4"/>
      <c r="W955" s="4"/>
      <c r="X955" s="4"/>
      <c r="Y955" s="4" t="str">
        <f aca="false">B955&amp;C955&amp;F955&amp;H955</f>
        <v/>
      </c>
      <c r="Z955" s="4" t="str">
        <f aca="false">IF(Y955='Input - Bookings'!Q1551,"OK","Check")</f>
        <v>OK</v>
      </c>
      <c r="AA955" s="4"/>
      <c r="AB955" s="50"/>
      <c r="AC955" s="50"/>
      <c r="AD955" s="4"/>
      <c r="AE955" s="4"/>
      <c r="AF955" s="4"/>
      <c r="AG955" s="54"/>
      <c r="AH955" s="54"/>
      <c r="AI955" s="4"/>
      <c r="AJ955" s="4"/>
      <c r="AK955" s="4"/>
      <c r="AL955" s="4"/>
      <c r="AM955" s="4"/>
      <c r="AN955" s="56"/>
      <c r="AO955" s="50"/>
      <c r="AP955" s="50"/>
      <c r="AQ955" s="50"/>
      <c r="AR955" s="4"/>
      <c r="AS955" s="4"/>
    </row>
    <row r="956" customFormat="false" ht="12.75" hidden="false" customHeight="true" outlineLevel="0" collapsed="false">
      <c r="A956" s="33"/>
      <c r="B956" s="34"/>
      <c r="C956" s="34"/>
      <c r="D956" s="35"/>
      <c r="E956" s="35"/>
      <c r="F956" s="35"/>
      <c r="G956" s="35"/>
      <c r="H956" s="35"/>
      <c r="I956" s="35"/>
      <c r="J956" s="36"/>
      <c r="K956" s="6"/>
      <c r="L956" s="5"/>
      <c r="M956" s="5"/>
      <c r="N956" s="37"/>
      <c r="O956" s="38"/>
      <c r="P956" s="39" t="n">
        <f aca="false">IFERROR(IF(OR(B956&amp;C956="PAU",B956&amp;C956="AIN"),VLOOKUP(B956&amp;C956&amp;G956,#REF!,8,0),VLOOKUP(B956&amp;G956,#REF!,8,0)),0)</f>
        <v>0</v>
      </c>
      <c r="Q956" s="39" t="n">
        <f aca="false">N956-P956</f>
        <v>0</v>
      </c>
      <c r="R956" s="40" t="str">
        <f aca="false">IF(Q956&gt;=0%,"AOP",IF(Q956&gt;=-2%,"GM",IF(Q956&gt;=-6%,"MD","VP")))</f>
        <v>AOP</v>
      </c>
      <c r="S956" s="41" t="n">
        <f aca="false">K956*M956*(N956-P956)</f>
        <v>0</v>
      </c>
      <c r="T956" s="42" t="e">
        <f aca="false">IF(I956="USD",S956,S956/#REF!)</f>
        <v>#VALUE!</v>
      </c>
      <c r="U956" s="5" t="e">
        <f aca="false">IF(I956="USD",M956,M956/#REF!)</f>
        <v>#VALUE!</v>
      </c>
      <c r="V956" s="4"/>
      <c r="W956" s="4"/>
      <c r="X956" s="4"/>
      <c r="Y956" s="4" t="str">
        <f aca="false">B956&amp;C956&amp;F956&amp;H956</f>
        <v/>
      </c>
      <c r="Z956" s="4" t="str">
        <f aca="false">IF(Y956='Input - Bookings'!Q1552,"OK","Check")</f>
        <v>OK</v>
      </c>
      <c r="AA956" s="4"/>
      <c r="AB956" s="50"/>
      <c r="AC956" s="50"/>
      <c r="AD956" s="4"/>
      <c r="AE956" s="4"/>
      <c r="AF956" s="4"/>
      <c r="AG956" s="54"/>
      <c r="AH956" s="54"/>
      <c r="AI956" s="4"/>
      <c r="AJ956" s="4"/>
      <c r="AK956" s="4"/>
      <c r="AL956" s="4"/>
      <c r="AM956" s="4"/>
      <c r="AN956" s="56"/>
      <c r="AO956" s="50"/>
      <c r="AP956" s="50"/>
      <c r="AQ956" s="50"/>
      <c r="AR956" s="4"/>
      <c r="AS956" s="4"/>
    </row>
    <row r="957" customFormat="false" ht="12.75" hidden="false" customHeight="true" outlineLevel="0" collapsed="false">
      <c r="A957" s="33"/>
      <c r="B957" s="34"/>
      <c r="C957" s="34"/>
      <c r="D957" s="35"/>
      <c r="E957" s="35"/>
      <c r="F957" s="35"/>
      <c r="G957" s="35"/>
      <c r="H957" s="35"/>
      <c r="I957" s="35"/>
      <c r="J957" s="36"/>
      <c r="K957" s="6"/>
      <c r="L957" s="5"/>
      <c r="M957" s="5"/>
      <c r="N957" s="37"/>
      <c r="O957" s="38"/>
      <c r="P957" s="39" t="n">
        <f aca="false">IFERROR(IF(OR(B957&amp;C957="PAU",B957&amp;C957="AIN"),VLOOKUP(B957&amp;C957&amp;G957,#REF!,8,0),VLOOKUP(B957&amp;G957,#REF!,8,0)),0)</f>
        <v>0</v>
      </c>
      <c r="Q957" s="39" t="n">
        <f aca="false">N957-P957</f>
        <v>0</v>
      </c>
      <c r="R957" s="40" t="str">
        <f aca="false">IF(Q957&gt;=0%,"AOP",IF(Q957&gt;=-2%,"GM",IF(Q957&gt;=-6%,"MD","VP")))</f>
        <v>AOP</v>
      </c>
      <c r="S957" s="41" t="n">
        <f aca="false">K957*M957*(N957-P957)</f>
        <v>0</v>
      </c>
      <c r="T957" s="42" t="e">
        <f aca="false">IF(I957="USD",S957,S957/#REF!)</f>
        <v>#VALUE!</v>
      </c>
      <c r="U957" s="5" t="e">
        <f aca="false">IF(I957="USD",M957,M957/#REF!)</f>
        <v>#VALUE!</v>
      </c>
      <c r="V957" s="4"/>
      <c r="W957" s="4"/>
      <c r="X957" s="4"/>
      <c r="Y957" s="4" t="str">
        <f aca="false">B957&amp;C957&amp;F957&amp;H957</f>
        <v/>
      </c>
      <c r="Z957" s="4" t="str">
        <f aca="false">IF(Y957='Input - Bookings'!Q1553,"OK","Check")</f>
        <v>OK</v>
      </c>
      <c r="AA957" s="4"/>
      <c r="AB957" s="50"/>
      <c r="AC957" s="50"/>
      <c r="AD957" s="4"/>
      <c r="AE957" s="4"/>
      <c r="AF957" s="4"/>
      <c r="AG957" s="54"/>
      <c r="AH957" s="54"/>
      <c r="AI957" s="4"/>
      <c r="AJ957" s="4"/>
      <c r="AK957" s="4"/>
      <c r="AL957" s="4"/>
      <c r="AM957" s="4"/>
      <c r="AN957" s="56"/>
      <c r="AO957" s="50"/>
      <c r="AP957" s="50"/>
      <c r="AQ957" s="50"/>
      <c r="AR957" s="4"/>
      <c r="AS957" s="4"/>
    </row>
    <row r="958" customFormat="false" ht="12.75" hidden="false" customHeight="true" outlineLevel="0" collapsed="false">
      <c r="A958" s="33"/>
      <c r="B958" s="34"/>
      <c r="C958" s="34"/>
      <c r="D958" s="35"/>
      <c r="E958" s="35"/>
      <c r="F958" s="35"/>
      <c r="G958" s="35"/>
      <c r="H958" s="35"/>
      <c r="I958" s="35"/>
      <c r="J958" s="36"/>
      <c r="K958" s="6"/>
      <c r="L958" s="5"/>
      <c r="M958" s="5"/>
      <c r="N958" s="37"/>
      <c r="O958" s="38"/>
      <c r="P958" s="39" t="n">
        <f aca="false">IFERROR(IF(OR(B958&amp;C958="PAU",B958&amp;C958="AIN"),VLOOKUP(B958&amp;C958&amp;G958,#REF!,8,0),VLOOKUP(B958&amp;G958,#REF!,8,0)),0)</f>
        <v>0</v>
      </c>
      <c r="Q958" s="39" t="n">
        <f aca="false">N958-P958</f>
        <v>0</v>
      </c>
      <c r="R958" s="40" t="str">
        <f aca="false">IF(Q958&gt;=0%,"AOP",IF(Q958&gt;=-2%,"GM",IF(Q958&gt;=-6%,"MD","VP")))</f>
        <v>AOP</v>
      </c>
      <c r="S958" s="41" t="n">
        <f aca="false">K958*M958*(N958-P958)</f>
        <v>0</v>
      </c>
      <c r="T958" s="42" t="e">
        <f aca="false">IF(I958="USD",S958,S958/#REF!)</f>
        <v>#VALUE!</v>
      </c>
      <c r="U958" s="5" t="e">
        <f aca="false">IF(I958="USD",M958,M958/#REF!)</f>
        <v>#VALUE!</v>
      </c>
      <c r="V958" s="4"/>
      <c r="W958" s="4"/>
      <c r="X958" s="4"/>
      <c r="Y958" s="4" t="str">
        <f aca="false">B958&amp;C958&amp;F958&amp;H958</f>
        <v/>
      </c>
      <c r="Z958" s="4" t="str">
        <f aca="false">IF(Y958='Input - Bookings'!Q1554,"OK","Check")</f>
        <v>OK</v>
      </c>
      <c r="AA958" s="4"/>
      <c r="AB958" s="50"/>
      <c r="AC958" s="50"/>
      <c r="AD958" s="4"/>
      <c r="AE958" s="4"/>
      <c r="AF958" s="4"/>
      <c r="AG958" s="54"/>
      <c r="AH958" s="54"/>
      <c r="AI958" s="4"/>
      <c r="AJ958" s="4"/>
      <c r="AK958" s="4"/>
      <c r="AL958" s="4"/>
      <c r="AM958" s="4"/>
      <c r="AN958" s="56"/>
      <c r="AO958" s="50"/>
      <c r="AP958" s="50"/>
      <c r="AQ958" s="50"/>
      <c r="AR958" s="4"/>
      <c r="AS958" s="4"/>
    </row>
    <row r="959" customFormat="false" ht="12.75" hidden="false" customHeight="true" outlineLevel="0" collapsed="false">
      <c r="A959" s="33"/>
      <c r="B959" s="34"/>
      <c r="C959" s="34"/>
      <c r="D959" s="35"/>
      <c r="E959" s="35"/>
      <c r="F959" s="35"/>
      <c r="G959" s="35"/>
      <c r="H959" s="35"/>
      <c r="I959" s="35"/>
      <c r="J959" s="36"/>
      <c r="K959" s="6"/>
      <c r="L959" s="5"/>
      <c r="M959" s="5"/>
      <c r="N959" s="37"/>
      <c r="O959" s="38"/>
      <c r="P959" s="39" t="n">
        <f aca="false">IFERROR(IF(OR(B959&amp;C959="PAU",B959&amp;C959="AIN"),VLOOKUP(B959&amp;C959&amp;G959,#REF!,8,0),VLOOKUP(B959&amp;G959,#REF!,8,0)),0)</f>
        <v>0</v>
      </c>
      <c r="Q959" s="39" t="n">
        <f aca="false">N959-P959</f>
        <v>0</v>
      </c>
      <c r="R959" s="40" t="str">
        <f aca="false">IF(Q959&gt;=0%,"AOP",IF(Q959&gt;=-2%,"GM",IF(Q959&gt;=-6%,"MD","VP")))</f>
        <v>AOP</v>
      </c>
      <c r="S959" s="41" t="n">
        <f aca="false">K959*M959*(N959-P959)</f>
        <v>0</v>
      </c>
      <c r="T959" s="42" t="e">
        <f aca="false">IF(I959="USD",S959,S959/#REF!)</f>
        <v>#VALUE!</v>
      </c>
      <c r="U959" s="5" t="e">
        <f aca="false">IF(I959="USD",M959,M959/#REF!)</f>
        <v>#VALUE!</v>
      </c>
      <c r="V959" s="4"/>
      <c r="W959" s="4"/>
      <c r="X959" s="4"/>
      <c r="Y959" s="4" t="str">
        <f aca="false">B959&amp;C959&amp;F959&amp;H959</f>
        <v/>
      </c>
      <c r="Z959" s="4" t="str">
        <f aca="false">IF(Y959='Input - Bookings'!Q1555,"OK","Check")</f>
        <v>OK</v>
      </c>
      <c r="AA959" s="4"/>
      <c r="AB959" s="50"/>
      <c r="AC959" s="50"/>
      <c r="AD959" s="4"/>
      <c r="AE959" s="4"/>
      <c r="AF959" s="4"/>
      <c r="AG959" s="54"/>
      <c r="AH959" s="54"/>
      <c r="AI959" s="4"/>
      <c r="AJ959" s="4"/>
      <c r="AK959" s="4"/>
      <c r="AL959" s="4"/>
      <c r="AM959" s="4"/>
      <c r="AN959" s="56"/>
      <c r="AO959" s="50"/>
      <c r="AP959" s="50"/>
      <c r="AQ959" s="50"/>
      <c r="AR959" s="4"/>
      <c r="AS959" s="4"/>
    </row>
    <row r="960" customFormat="false" ht="12.75" hidden="false" customHeight="true" outlineLevel="0" collapsed="false">
      <c r="A960" s="33"/>
      <c r="B960" s="34"/>
      <c r="C960" s="34"/>
      <c r="D960" s="35"/>
      <c r="E960" s="35"/>
      <c r="F960" s="35"/>
      <c r="G960" s="35"/>
      <c r="H960" s="35"/>
      <c r="I960" s="35"/>
      <c r="J960" s="36"/>
      <c r="K960" s="6"/>
      <c r="L960" s="5"/>
      <c r="M960" s="5"/>
      <c r="N960" s="37"/>
      <c r="O960" s="38"/>
      <c r="P960" s="39" t="n">
        <f aca="false">IFERROR(IF(OR(B960&amp;C960="PAU",B960&amp;C960="AIN"),VLOOKUP(B960&amp;C960&amp;G960,#REF!,8,0),VLOOKUP(B960&amp;G960,#REF!,8,0)),0)</f>
        <v>0</v>
      </c>
      <c r="Q960" s="39" t="n">
        <f aca="false">N960-P960</f>
        <v>0</v>
      </c>
      <c r="R960" s="40" t="str">
        <f aca="false">IF(Q960&gt;=0%,"AOP",IF(Q960&gt;=-2%,"GM",IF(Q960&gt;=-6%,"MD","VP")))</f>
        <v>AOP</v>
      </c>
      <c r="S960" s="41" t="n">
        <f aca="false">K960*M960*(N960-P960)</f>
        <v>0</v>
      </c>
      <c r="T960" s="42" t="e">
        <f aca="false">IF(I960="USD",S960,S960/#REF!)</f>
        <v>#VALUE!</v>
      </c>
      <c r="U960" s="5" t="e">
        <f aca="false">IF(I960="USD",M960,M960/#REF!)</f>
        <v>#VALUE!</v>
      </c>
      <c r="V960" s="4"/>
      <c r="W960" s="4"/>
      <c r="X960" s="4"/>
      <c r="Y960" s="4" t="str">
        <f aca="false">B960&amp;C960&amp;F960&amp;H960</f>
        <v/>
      </c>
      <c r="Z960" s="4" t="str">
        <f aca="false">IF(Y960='Input - Bookings'!Q1556,"OK","Check")</f>
        <v>OK</v>
      </c>
      <c r="AA960" s="4"/>
      <c r="AB960" s="50"/>
      <c r="AC960" s="50"/>
      <c r="AD960" s="4"/>
      <c r="AE960" s="4"/>
      <c r="AF960" s="4"/>
      <c r="AG960" s="54"/>
      <c r="AH960" s="54"/>
      <c r="AI960" s="4"/>
      <c r="AJ960" s="4"/>
      <c r="AK960" s="4"/>
      <c r="AL960" s="4"/>
      <c r="AM960" s="4"/>
      <c r="AN960" s="56"/>
      <c r="AO960" s="50"/>
      <c r="AP960" s="50"/>
      <c r="AQ960" s="50"/>
      <c r="AR960" s="4"/>
      <c r="AS960" s="4"/>
    </row>
    <row r="961" customFormat="false" ht="12.75" hidden="false" customHeight="true" outlineLevel="0" collapsed="false">
      <c r="A961" s="33"/>
      <c r="B961" s="34"/>
      <c r="C961" s="34"/>
      <c r="D961" s="35"/>
      <c r="E961" s="35"/>
      <c r="F961" s="35"/>
      <c r="G961" s="35"/>
      <c r="H961" s="35"/>
      <c r="I961" s="35"/>
      <c r="J961" s="36"/>
      <c r="K961" s="6"/>
      <c r="L961" s="5"/>
      <c r="M961" s="5"/>
      <c r="N961" s="37"/>
      <c r="O961" s="38"/>
      <c r="P961" s="39" t="n">
        <f aca="false">IFERROR(IF(OR(B961&amp;C961="PAU",B961&amp;C961="AIN"),VLOOKUP(B961&amp;C961&amp;G961,#REF!,8,0),VLOOKUP(B961&amp;G961,#REF!,8,0)),0)</f>
        <v>0</v>
      </c>
      <c r="Q961" s="39" t="n">
        <f aca="false">N961-P961</f>
        <v>0</v>
      </c>
      <c r="R961" s="40" t="str">
        <f aca="false">IF(Q961&gt;=0%,"AOP",IF(Q961&gt;=-2%,"GM",IF(Q961&gt;=-6%,"MD","VP")))</f>
        <v>AOP</v>
      </c>
      <c r="S961" s="41" t="n">
        <f aca="false">K961*M961*(N961-P961)</f>
        <v>0</v>
      </c>
      <c r="T961" s="42" t="e">
        <f aca="false">IF(I961="USD",S961,S961/#REF!)</f>
        <v>#VALUE!</v>
      </c>
      <c r="U961" s="5" t="e">
        <f aca="false">IF(I961="USD",M961,M961/#REF!)</f>
        <v>#VALUE!</v>
      </c>
      <c r="V961" s="4"/>
      <c r="W961" s="4"/>
      <c r="X961" s="4"/>
      <c r="Y961" s="4" t="str">
        <f aca="false">B961&amp;C961&amp;F961&amp;H961</f>
        <v/>
      </c>
      <c r="Z961" s="4" t="str">
        <f aca="false">IF(Y961='Input - Bookings'!Q1557,"OK","Check")</f>
        <v>OK</v>
      </c>
      <c r="AA961" s="4"/>
      <c r="AB961" s="50"/>
      <c r="AC961" s="50"/>
      <c r="AD961" s="4"/>
      <c r="AE961" s="4"/>
      <c r="AF961" s="4"/>
      <c r="AG961" s="54"/>
      <c r="AH961" s="54"/>
      <c r="AI961" s="4"/>
      <c r="AJ961" s="4"/>
      <c r="AK961" s="4"/>
      <c r="AL961" s="4"/>
      <c r="AM961" s="4"/>
      <c r="AN961" s="56"/>
      <c r="AO961" s="50"/>
      <c r="AP961" s="50"/>
      <c r="AQ961" s="50"/>
      <c r="AR961" s="4"/>
      <c r="AS961" s="4"/>
    </row>
    <row r="962" customFormat="false" ht="12.75" hidden="false" customHeight="true" outlineLevel="0" collapsed="false">
      <c r="A962" s="33"/>
      <c r="B962" s="34"/>
      <c r="C962" s="34"/>
      <c r="D962" s="35"/>
      <c r="E962" s="35"/>
      <c r="F962" s="35"/>
      <c r="G962" s="35"/>
      <c r="H962" s="35"/>
      <c r="I962" s="35"/>
      <c r="J962" s="36"/>
      <c r="K962" s="6"/>
      <c r="L962" s="5"/>
      <c r="M962" s="5"/>
      <c r="N962" s="37"/>
      <c r="O962" s="38"/>
      <c r="P962" s="39" t="n">
        <f aca="false">IFERROR(IF(OR(B962&amp;C962="PAU",B962&amp;C962="AIN"),VLOOKUP(B962&amp;C962&amp;G962,#REF!,8,0),VLOOKUP(B962&amp;G962,#REF!,8,0)),0)</f>
        <v>0</v>
      </c>
      <c r="Q962" s="39" t="n">
        <f aca="false">N962-P962</f>
        <v>0</v>
      </c>
      <c r="R962" s="40" t="str">
        <f aca="false">IF(Q962&gt;=0%,"AOP",IF(Q962&gt;=-2%,"GM",IF(Q962&gt;=-6%,"MD","VP")))</f>
        <v>AOP</v>
      </c>
      <c r="S962" s="41" t="n">
        <f aca="false">K962*M962*(N962-P962)</f>
        <v>0</v>
      </c>
      <c r="T962" s="42" t="e">
        <f aca="false">IF(I962="USD",S962,S962/#REF!)</f>
        <v>#VALUE!</v>
      </c>
      <c r="U962" s="5" t="e">
        <f aca="false">IF(I962="USD",M962,M962/#REF!)</f>
        <v>#VALUE!</v>
      </c>
      <c r="V962" s="4"/>
      <c r="W962" s="4"/>
      <c r="X962" s="4"/>
      <c r="Y962" s="4" t="str">
        <f aca="false">B962&amp;C962&amp;F962&amp;H962</f>
        <v/>
      </c>
      <c r="Z962" s="4" t="str">
        <f aca="false">IF(Y962='Input - Bookings'!Q1558,"OK","Check")</f>
        <v>OK</v>
      </c>
      <c r="AA962" s="4"/>
      <c r="AB962" s="50"/>
      <c r="AC962" s="50"/>
      <c r="AD962" s="4"/>
      <c r="AE962" s="4"/>
      <c r="AF962" s="4"/>
      <c r="AG962" s="54"/>
      <c r="AH962" s="54"/>
      <c r="AI962" s="4"/>
      <c r="AJ962" s="4"/>
      <c r="AK962" s="4"/>
      <c r="AL962" s="4"/>
      <c r="AM962" s="4"/>
      <c r="AN962" s="56"/>
      <c r="AO962" s="50"/>
      <c r="AP962" s="50"/>
      <c r="AQ962" s="50"/>
      <c r="AR962" s="4"/>
      <c r="AS962" s="4"/>
    </row>
    <row r="963" customFormat="false" ht="12.75" hidden="false" customHeight="true" outlineLevel="0" collapsed="false">
      <c r="A963" s="33"/>
      <c r="B963" s="34"/>
      <c r="C963" s="34"/>
      <c r="D963" s="35"/>
      <c r="E963" s="35"/>
      <c r="F963" s="35"/>
      <c r="G963" s="35"/>
      <c r="H963" s="35"/>
      <c r="I963" s="35"/>
      <c r="J963" s="36"/>
      <c r="K963" s="6"/>
      <c r="L963" s="5"/>
      <c r="M963" s="5"/>
      <c r="N963" s="37"/>
      <c r="O963" s="38"/>
      <c r="P963" s="39" t="n">
        <f aca="false">IFERROR(IF(OR(B963&amp;C963="PAU",B963&amp;C963="AIN"),VLOOKUP(B963&amp;C963&amp;G963,#REF!,8,0),VLOOKUP(B963&amp;G963,#REF!,8,0)),0)</f>
        <v>0</v>
      </c>
      <c r="Q963" s="39" t="n">
        <f aca="false">N963-P963</f>
        <v>0</v>
      </c>
      <c r="R963" s="40" t="str">
        <f aca="false">IF(Q963&gt;=0%,"AOP",IF(Q963&gt;=-2%,"GM",IF(Q963&gt;=-6%,"MD","VP")))</f>
        <v>AOP</v>
      </c>
      <c r="S963" s="41" t="n">
        <f aca="false">K963*M963*(N963-P963)</f>
        <v>0</v>
      </c>
      <c r="T963" s="42" t="e">
        <f aca="false">IF(I963="USD",S963,S963/#REF!)</f>
        <v>#VALUE!</v>
      </c>
      <c r="U963" s="5" t="e">
        <f aca="false">IF(I963="USD",M963,M963/#REF!)</f>
        <v>#VALUE!</v>
      </c>
      <c r="V963" s="4"/>
      <c r="W963" s="4"/>
      <c r="X963" s="4"/>
      <c r="Y963" s="4" t="str">
        <f aca="false">B963&amp;C963&amp;F963&amp;H963</f>
        <v/>
      </c>
      <c r="Z963" s="4" t="str">
        <f aca="false">IF(Y963='Input - Bookings'!Q1559,"OK","Check")</f>
        <v>OK</v>
      </c>
      <c r="AA963" s="4"/>
      <c r="AB963" s="50"/>
      <c r="AC963" s="50"/>
      <c r="AD963" s="4"/>
      <c r="AE963" s="4"/>
      <c r="AF963" s="4"/>
      <c r="AG963" s="54"/>
      <c r="AH963" s="54"/>
      <c r="AI963" s="4"/>
      <c r="AJ963" s="4"/>
      <c r="AK963" s="4"/>
      <c r="AL963" s="4"/>
      <c r="AM963" s="4"/>
      <c r="AN963" s="56"/>
      <c r="AO963" s="50"/>
      <c r="AP963" s="50"/>
      <c r="AQ963" s="50"/>
      <c r="AR963" s="4"/>
      <c r="AS963" s="4"/>
    </row>
    <row r="964" customFormat="false" ht="12.75" hidden="false" customHeight="true" outlineLevel="0" collapsed="false">
      <c r="A964" s="33"/>
      <c r="B964" s="34"/>
      <c r="C964" s="34"/>
      <c r="D964" s="35"/>
      <c r="E964" s="35"/>
      <c r="F964" s="35"/>
      <c r="G964" s="35"/>
      <c r="H964" s="35"/>
      <c r="I964" s="35"/>
      <c r="J964" s="36"/>
      <c r="K964" s="6"/>
      <c r="L964" s="5"/>
      <c r="M964" s="5"/>
      <c r="N964" s="37"/>
      <c r="O964" s="38"/>
      <c r="P964" s="39" t="n">
        <f aca="false">IFERROR(IF(OR(B964&amp;C964="PAU",B964&amp;C964="AIN"),VLOOKUP(B964&amp;C964&amp;G964,#REF!,8,0),VLOOKUP(B964&amp;G964,#REF!,8,0)),0)</f>
        <v>0</v>
      </c>
      <c r="Q964" s="39" t="n">
        <f aca="false">N964-P964</f>
        <v>0</v>
      </c>
      <c r="R964" s="40" t="str">
        <f aca="false">IF(Q964&gt;=0%,"AOP",IF(Q964&gt;=-2%,"GM",IF(Q964&gt;=-6%,"MD","VP")))</f>
        <v>AOP</v>
      </c>
      <c r="S964" s="41" t="n">
        <f aca="false">K964*M964*(N964-P964)</f>
        <v>0</v>
      </c>
      <c r="T964" s="42" t="e">
        <f aca="false">IF(I964="USD",S964,S964/#REF!)</f>
        <v>#VALUE!</v>
      </c>
      <c r="U964" s="5" t="e">
        <f aca="false">IF(I964="USD",M964,M964/#REF!)</f>
        <v>#VALUE!</v>
      </c>
      <c r="V964" s="4"/>
      <c r="W964" s="4"/>
      <c r="X964" s="4"/>
      <c r="Y964" s="4" t="str">
        <f aca="false">B964&amp;C964&amp;F964&amp;H964</f>
        <v/>
      </c>
      <c r="Z964" s="4" t="str">
        <f aca="false">IF(Y964='Input - Bookings'!Q1560,"OK","Check")</f>
        <v>OK</v>
      </c>
      <c r="AA964" s="4"/>
      <c r="AB964" s="50"/>
      <c r="AC964" s="50"/>
      <c r="AD964" s="4"/>
      <c r="AE964" s="4"/>
      <c r="AF964" s="4"/>
      <c r="AG964" s="54"/>
      <c r="AH964" s="54"/>
      <c r="AI964" s="4"/>
      <c r="AJ964" s="4"/>
      <c r="AK964" s="4"/>
      <c r="AL964" s="4"/>
      <c r="AM964" s="4"/>
      <c r="AN964" s="56"/>
      <c r="AO964" s="50"/>
      <c r="AP964" s="50"/>
      <c r="AQ964" s="50"/>
      <c r="AR964" s="4"/>
      <c r="AS964" s="4"/>
    </row>
    <row r="965" customFormat="false" ht="12.75" hidden="false" customHeight="true" outlineLevel="0" collapsed="false">
      <c r="A965" s="33"/>
      <c r="B965" s="34"/>
      <c r="C965" s="34"/>
      <c r="D965" s="35"/>
      <c r="E965" s="35"/>
      <c r="F965" s="35"/>
      <c r="G965" s="35"/>
      <c r="H965" s="35"/>
      <c r="I965" s="35"/>
      <c r="J965" s="36"/>
      <c r="K965" s="6"/>
      <c r="L965" s="5"/>
      <c r="M965" s="5"/>
      <c r="N965" s="37"/>
      <c r="O965" s="38"/>
      <c r="P965" s="39" t="n">
        <f aca="false">IFERROR(IF(OR(B965&amp;C965="PAU",B965&amp;C965="AIN"),VLOOKUP(B965&amp;C965&amp;G965,#REF!,8,0),VLOOKUP(B965&amp;G965,#REF!,8,0)),0)</f>
        <v>0</v>
      </c>
      <c r="Q965" s="39" t="n">
        <f aca="false">N965-P965</f>
        <v>0</v>
      </c>
      <c r="R965" s="40" t="str">
        <f aca="false">IF(Q965&gt;=0%,"AOP",IF(Q965&gt;=-2%,"GM",IF(Q965&gt;=-6%,"MD","VP")))</f>
        <v>AOP</v>
      </c>
      <c r="S965" s="41" t="n">
        <f aca="false">K965*M965*(N965-P965)</f>
        <v>0</v>
      </c>
      <c r="T965" s="42" t="e">
        <f aca="false">IF(I965="USD",S965,S965/#REF!)</f>
        <v>#VALUE!</v>
      </c>
      <c r="U965" s="5" t="e">
        <f aca="false">IF(I965="USD",M965,M965/#REF!)</f>
        <v>#VALUE!</v>
      </c>
      <c r="V965" s="4"/>
      <c r="W965" s="4"/>
      <c r="X965" s="4"/>
      <c r="Y965" s="4" t="str">
        <f aca="false">B965&amp;C965&amp;F965&amp;H965</f>
        <v/>
      </c>
      <c r="Z965" s="4" t="str">
        <f aca="false">IF(Y965='Input - Bookings'!Q1561,"OK","Check")</f>
        <v>OK</v>
      </c>
      <c r="AA965" s="4"/>
      <c r="AB965" s="50"/>
      <c r="AC965" s="50"/>
      <c r="AD965" s="4"/>
      <c r="AE965" s="4"/>
      <c r="AF965" s="4"/>
      <c r="AG965" s="54"/>
      <c r="AH965" s="54"/>
      <c r="AI965" s="4"/>
      <c r="AJ965" s="4"/>
      <c r="AK965" s="4"/>
      <c r="AL965" s="4"/>
      <c r="AM965" s="4"/>
      <c r="AN965" s="56"/>
      <c r="AO965" s="50"/>
      <c r="AP965" s="50"/>
      <c r="AQ965" s="50"/>
      <c r="AR965" s="4"/>
      <c r="AS965" s="4"/>
    </row>
    <row r="966" customFormat="false" ht="12.75" hidden="false" customHeight="true" outlineLevel="0" collapsed="false">
      <c r="A966" s="33"/>
      <c r="B966" s="34"/>
      <c r="C966" s="34"/>
      <c r="D966" s="35"/>
      <c r="E966" s="35"/>
      <c r="F966" s="35"/>
      <c r="G966" s="35"/>
      <c r="H966" s="35"/>
      <c r="I966" s="35"/>
      <c r="J966" s="36"/>
      <c r="K966" s="6"/>
      <c r="L966" s="5"/>
      <c r="M966" s="5"/>
      <c r="N966" s="37"/>
      <c r="O966" s="38"/>
      <c r="P966" s="39" t="n">
        <f aca="false">IFERROR(IF(OR(B966&amp;C966="PAU",B966&amp;C966="AIN"),VLOOKUP(B966&amp;C966&amp;G966,#REF!,8,0),VLOOKUP(B966&amp;G966,#REF!,8,0)),0)</f>
        <v>0</v>
      </c>
      <c r="Q966" s="39" t="n">
        <f aca="false">N966-P966</f>
        <v>0</v>
      </c>
      <c r="R966" s="40" t="str">
        <f aca="false">IF(Q966&gt;=0%,"AOP",IF(Q966&gt;=-2%,"GM",IF(Q966&gt;=-6%,"MD","VP")))</f>
        <v>AOP</v>
      </c>
      <c r="S966" s="41" t="n">
        <f aca="false">K966*M966*(N966-P966)</f>
        <v>0</v>
      </c>
      <c r="T966" s="42" t="e">
        <f aca="false">IF(I966="USD",S966,S966/#REF!)</f>
        <v>#VALUE!</v>
      </c>
      <c r="U966" s="5" t="e">
        <f aca="false">IF(I966="USD",M966,M966/#REF!)</f>
        <v>#VALUE!</v>
      </c>
      <c r="V966" s="4"/>
      <c r="W966" s="4"/>
      <c r="X966" s="4"/>
      <c r="Y966" s="4" t="str">
        <f aca="false">B966&amp;C966&amp;F966&amp;H966</f>
        <v/>
      </c>
      <c r="Z966" s="4" t="str">
        <f aca="false">IF(Y966='Input - Bookings'!Q1562,"OK","Check")</f>
        <v>OK</v>
      </c>
      <c r="AA966" s="4"/>
      <c r="AB966" s="50"/>
      <c r="AC966" s="50"/>
      <c r="AD966" s="4"/>
      <c r="AE966" s="4"/>
      <c r="AF966" s="4"/>
      <c r="AG966" s="54"/>
      <c r="AH966" s="54"/>
      <c r="AI966" s="4"/>
      <c r="AJ966" s="4"/>
      <c r="AK966" s="4"/>
      <c r="AL966" s="4"/>
      <c r="AM966" s="4"/>
      <c r="AN966" s="56"/>
      <c r="AO966" s="50"/>
      <c r="AP966" s="50"/>
      <c r="AQ966" s="50"/>
      <c r="AR966" s="4"/>
      <c r="AS966" s="4"/>
    </row>
    <row r="967" customFormat="false" ht="12.75" hidden="false" customHeight="true" outlineLevel="0" collapsed="false">
      <c r="A967" s="33"/>
      <c r="B967" s="34"/>
      <c r="C967" s="34"/>
      <c r="D967" s="35"/>
      <c r="E967" s="35"/>
      <c r="F967" s="35"/>
      <c r="G967" s="35"/>
      <c r="H967" s="35"/>
      <c r="I967" s="35"/>
      <c r="J967" s="36"/>
      <c r="K967" s="6"/>
      <c r="L967" s="5"/>
      <c r="M967" s="5"/>
      <c r="N967" s="37"/>
      <c r="O967" s="38"/>
      <c r="P967" s="39" t="n">
        <f aca="false">IFERROR(IF(OR(B967&amp;C967="PAU",B967&amp;C967="AIN"),VLOOKUP(B967&amp;C967&amp;G967,#REF!,8,0),VLOOKUP(B967&amp;G967,#REF!,8,0)),0)</f>
        <v>0</v>
      </c>
      <c r="Q967" s="39" t="n">
        <f aca="false">N967-P967</f>
        <v>0</v>
      </c>
      <c r="R967" s="40" t="str">
        <f aca="false">IF(Q967&gt;=0%,"AOP",IF(Q967&gt;=-2%,"GM",IF(Q967&gt;=-6%,"MD","VP")))</f>
        <v>AOP</v>
      </c>
      <c r="S967" s="41" t="n">
        <f aca="false">K967*M967*(N967-P967)</f>
        <v>0</v>
      </c>
      <c r="T967" s="42" t="e">
        <f aca="false">IF(I967="USD",S967,S967/#REF!)</f>
        <v>#VALUE!</v>
      </c>
      <c r="U967" s="5" t="e">
        <f aca="false">IF(I967="USD",M967,M967/#REF!)</f>
        <v>#VALUE!</v>
      </c>
      <c r="V967" s="4"/>
      <c r="W967" s="4"/>
      <c r="X967" s="4"/>
      <c r="Y967" s="4" t="str">
        <f aca="false">B967&amp;C967&amp;F967&amp;H967</f>
        <v/>
      </c>
      <c r="Z967" s="4" t="str">
        <f aca="false">IF(Y967='Input - Bookings'!Q1563,"OK","Check")</f>
        <v>OK</v>
      </c>
      <c r="AA967" s="4"/>
      <c r="AB967" s="50"/>
      <c r="AC967" s="50"/>
      <c r="AD967" s="4"/>
      <c r="AE967" s="4"/>
      <c r="AF967" s="4"/>
      <c r="AG967" s="54"/>
      <c r="AH967" s="54"/>
      <c r="AI967" s="4"/>
      <c r="AJ967" s="4"/>
      <c r="AK967" s="4"/>
      <c r="AL967" s="4"/>
      <c r="AM967" s="4"/>
      <c r="AN967" s="56"/>
      <c r="AO967" s="50"/>
      <c r="AP967" s="50"/>
      <c r="AQ967" s="50"/>
      <c r="AR967" s="4"/>
      <c r="AS967" s="4"/>
    </row>
    <row r="968" customFormat="false" ht="12.75" hidden="false" customHeight="true" outlineLevel="0" collapsed="false">
      <c r="A968" s="33"/>
      <c r="B968" s="34"/>
      <c r="C968" s="34"/>
      <c r="D968" s="35"/>
      <c r="E968" s="35"/>
      <c r="F968" s="35"/>
      <c r="G968" s="35"/>
      <c r="H968" s="35"/>
      <c r="I968" s="35"/>
      <c r="J968" s="36"/>
      <c r="K968" s="6"/>
      <c r="L968" s="5"/>
      <c r="M968" s="5"/>
      <c r="N968" s="37"/>
      <c r="O968" s="38"/>
      <c r="P968" s="39" t="n">
        <f aca="false">IFERROR(IF(OR(B968&amp;C968="PAU",B968&amp;C968="AIN"),VLOOKUP(B968&amp;C968&amp;G968,#REF!,8,0),VLOOKUP(B968&amp;G968,#REF!,8,0)),0)</f>
        <v>0</v>
      </c>
      <c r="Q968" s="39" t="n">
        <f aca="false">N968-P968</f>
        <v>0</v>
      </c>
      <c r="R968" s="40" t="str">
        <f aca="false">IF(Q968&gt;=0%,"AOP",IF(Q968&gt;=-2%,"GM",IF(Q968&gt;=-6%,"MD","VP")))</f>
        <v>AOP</v>
      </c>
      <c r="S968" s="41" t="n">
        <f aca="false">K968*M968*(N968-P968)</f>
        <v>0</v>
      </c>
      <c r="T968" s="42" t="e">
        <f aca="false">IF(I968="USD",S968,S968/#REF!)</f>
        <v>#VALUE!</v>
      </c>
      <c r="U968" s="5" t="e">
        <f aca="false">IF(I968="USD",M968,M968/#REF!)</f>
        <v>#VALUE!</v>
      </c>
      <c r="V968" s="4"/>
      <c r="W968" s="4"/>
      <c r="X968" s="4"/>
      <c r="Y968" s="4" t="str">
        <f aca="false">B968&amp;C968&amp;F968&amp;H968</f>
        <v/>
      </c>
      <c r="Z968" s="4" t="str">
        <f aca="false">IF(Y968='Input - Bookings'!Q1564,"OK","Check")</f>
        <v>OK</v>
      </c>
      <c r="AA968" s="4"/>
      <c r="AB968" s="50"/>
      <c r="AC968" s="50"/>
      <c r="AD968" s="4"/>
      <c r="AE968" s="4"/>
      <c r="AF968" s="4"/>
      <c r="AG968" s="54"/>
      <c r="AH968" s="54"/>
      <c r="AI968" s="4"/>
      <c r="AJ968" s="4"/>
      <c r="AK968" s="4"/>
      <c r="AL968" s="4"/>
      <c r="AM968" s="4"/>
      <c r="AN968" s="56"/>
      <c r="AO968" s="50"/>
      <c r="AP968" s="50"/>
      <c r="AQ968" s="50"/>
      <c r="AR968" s="4"/>
      <c r="AS968" s="4"/>
    </row>
    <row r="969" customFormat="false" ht="12.75" hidden="false" customHeight="true" outlineLevel="0" collapsed="false">
      <c r="A969" s="33"/>
      <c r="B969" s="34"/>
      <c r="C969" s="34"/>
      <c r="D969" s="35"/>
      <c r="E969" s="35"/>
      <c r="F969" s="35"/>
      <c r="G969" s="35"/>
      <c r="H969" s="35"/>
      <c r="I969" s="35"/>
      <c r="J969" s="36"/>
      <c r="K969" s="6"/>
      <c r="L969" s="5"/>
      <c r="M969" s="5"/>
      <c r="N969" s="37"/>
      <c r="O969" s="38"/>
      <c r="P969" s="39" t="n">
        <f aca="false">IFERROR(IF(OR(B969&amp;C969="PAU",B969&amp;C969="AIN"),VLOOKUP(B969&amp;C969&amp;G969,#REF!,8,0),VLOOKUP(B969&amp;G969,#REF!,8,0)),0)</f>
        <v>0</v>
      </c>
      <c r="Q969" s="39" t="n">
        <f aca="false">N969-P969</f>
        <v>0</v>
      </c>
      <c r="R969" s="40" t="str">
        <f aca="false">IF(Q969&gt;=0%,"AOP",IF(Q969&gt;=-2%,"GM",IF(Q969&gt;=-6%,"MD","VP")))</f>
        <v>AOP</v>
      </c>
      <c r="S969" s="41" t="n">
        <f aca="false">K969*M969*(N969-P969)</f>
        <v>0</v>
      </c>
      <c r="T969" s="42" t="e">
        <f aca="false">IF(I969="USD",S969,S969/#REF!)</f>
        <v>#VALUE!</v>
      </c>
      <c r="U969" s="5" t="e">
        <f aca="false">IF(I969="USD",M969,M969/#REF!)</f>
        <v>#VALUE!</v>
      </c>
      <c r="V969" s="4"/>
      <c r="W969" s="4"/>
      <c r="X969" s="4"/>
      <c r="Y969" s="4" t="str">
        <f aca="false">B969&amp;C969&amp;F969&amp;H969</f>
        <v/>
      </c>
      <c r="Z969" s="4" t="str">
        <f aca="false">IF(Y969='Input - Bookings'!Q1565,"OK","Check")</f>
        <v>OK</v>
      </c>
      <c r="AA969" s="4"/>
      <c r="AB969" s="50"/>
      <c r="AC969" s="50"/>
      <c r="AD969" s="4"/>
      <c r="AE969" s="4"/>
      <c r="AF969" s="4"/>
      <c r="AG969" s="54"/>
      <c r="AH969" s="54"/>
      <c r="AI969" s="4"/>
      <c r="AJ969" s="4"/>
      <c r="AK969" s="4"/>
      <c r="AL969" s="4"/>
      <c r="AM969" s="4"/>
      <c r="AN969" s="56"/>
      <c r="AO969" s="50"/>
      <c r="AP969" s="50"/>
      <c r="AQ969" s="50"/>
      <c r="AR969" s="4"/>
      <c r="AS969" s="4"/>
    </row>
    <row r="970" customFormat="false" ht="12.75" hidden="false" customHeight="true" outlineLevel="0" collapsed="false">
      <c r="A970" s="33"/>
      <c r="B970" s="34"/>
      <c r="C970" s="34"/>
      <c r="D970" s="35"/>
      <c r="E970" s="35"/>
      <c r="F970" s="35"/>
      <c r="G970" s="35"/>
      <c r="H970" s="35"/>
      <c r="I970" s="35"/>
      <c r="J970" s="36"/>
      <c r="K970" s="6"/>
      <c r="L970" s="5"/>
      <c r="M970" s="5"/>
      <c r="N970" s="37"/>
      <c r="O970" s="38"/>
      <c r="P970" s="39" t="n">
        <f aca="false">IFERROR(IF(OR(B970&amp;C970="PAU",B970&amp;C970="AIN"),VLOOKUP(B970&amp;C970&amp;G970,#REF!,8,0),VLOOKUP(B970&amp;G970,#REF!,8,0)),0)</f>
        <v>0</v>
      </c>
      <c r="Q970" s="39" t="n">
        <f aca="false">N970-P970</f>
        <v>0</v>
      </c>
      <c r="R970" s="40" t="str">
        <f aca="false">IF(Q970&gt;=0%,"AOP",IF(Q970&gt;=-2%,"GM",IF(Q970&gt;=-6%,"MD","VP")))</f>
        <v>AOP</v>
      </c>
      <c r="S970" s="41" t="n">
        <f aca="false">K970*M970*(N970-P970)</f>
        <v>0</v>
      </c>
      <c r="T970" s="42" t="e">
        <f aca="false">IF(I970="USD",S970,S970/#REF!)</f>
        <v>#VALUE!</v>
      </c>
      <c r="U970" s="5" t="e">
        <f aca="false">IF(I970="USD",M970,M970/#REF!)</f>
        <v>#VALUE!</v>
      </c>
      <c r="V970" s="4"/>
      <c r="W970" s="4"/>
      <c r="X970" s="4"/>
      <c r="Y970" s="4" t="str">
        <f aca="false">B970&amp;C970&amp;F970&amp;H970</f>
        <v/>
      </c>
      <c r="Z970" s="4" t="str">
        <f aca="false">IF(Y970='Input - Bookings'!Q1566,"OK","Check")</f>
        <v>OK</v>
      </c>
      <c r="AA970" s="4"/>
      <c r="AB970" s="50"/>
      <c r="AC970" s="50"/>
      <c r="AD970" s="4"/>
      <c r="AE970" s="4"/>
      <c r="AF970" s="4"/>
      <c r="AG970" s="54"/>
      <c r="AH970" s="54"/>
      <c r="AI970" s="4"/>
      <c r="AJ970" s="4"/>
      <c r="AK970" s="4"/>
      <c r="AL970" s="4"/>
      <c r="AM970" s="4"/>
      <c r="AN970" s="56"/>
      <c r="AO970" s="50"/>
      <c r="AP970" s="50"/>
      <c r="AQ970" s="50"/>
      <c r="AR970" s="4"/>
      <c r="AS970" s="4"/>
    </row>
    <row r="971" customFormat="false" ht="12.75" hidden="false" customHeight="true" outlineLevel="0" collapsed="false">
      <c r="A971" s="33"/>
      <c r="B971" s="34"/>
      <c r="C971" s="34"/>
      <c r="D971" s="35"/>
      <c r="E971" s="35"/>
      <c r="F971" s="35"/>
      <c r="G971" s="35"/>
      <c r="H971" s="35"/>
      <c r="I971" s="35"/>
      <c r="J971" s="36"/>
      <c r="K971" s="6"/>
      <c r="L971" s="5"/>
      <c r="M971" s="5"/>
      <c r="N971" s="37"/>
      <c r="O971" s="38"/>
      <c r="P971" s="39" t="n">
        <f aca="false">IFERROR(IF(OR(B971&amp;C971="PAU",B971&amp;C971="AIN"),VLOOKUP(B971&amp;C971&amp;G971,#REF!,8,0),VLOOKUP(B971&amp;G971,#REF!,8,0)),0)</f>
        <v>0</v>
      </c>
      <c r="Q971" s="39" t="n">
        <f aca="false">N971-P971</f>
        <v>0</v>
      </c>
      <c r="R971" s="40" t="str">
        <f aca="false">IF(Q971&gt;=0%,"AOP",IF(Q971&gt;=-2%,"GM",IF(Q971&gt;=-6%,"MD","VP")))</f>
        <v>AOP</v>
      </c>
      <c r="S971" s="41" t="n">
        <f aca="false">K971*M971*(N971-P971)</f>
        <v>0</v>
      </c>
      <c r="T971" s="42" t="e">
        <f aca="false">IF(I971="USD",S971,S971/#REF!)</f>
        <v>#VALUE!</v>
      </c>
      <c r="U971" s="5" t="e">
        <f aca="false">IF(I971="USD",M971,M971/#REF!)</f>
        <v>#VALUE!</v>
      </c>
      <c r="V971" s="4"/>
      <c r="W971" s="4"/>
      <c r="X971" s="4"/>
      <c r="Y971" s="4" t="str">
        <f aca="false">B971&amp;C971&amp;F971&amp;H971</f>
        <v/>
      </c>
      <c r="Z971" s="4" t="str">
        <f aca="false">IF(Y971='Input - Bookings'!Q1567,"OK","Check")</f>
        <v>OK</v>
      </c>
      <c r="AA971" s="4"/>
      <c r="AB971" s="50"/>
      <c r="AC971" s="50"/>
      <c r="AD971" s="4"/>
      <c r="AE971" s="4"/>
      <c r="AF971" s="4"/>
      <c r="AG971" s="54"/>
      <c r="AH971" s="54"/>
      <c r="AI971" s="4"/>
      <c r="AJ971" s="4"/>
      <c r="AK971" s="4"/>
      <c r="AL971" s="4"/>
      <c r="AM971" s="4"/>
      <c r="AN971" s="56"/>
      <c r="AO971" s="50"/>
      <c r="AP971" s="50"/>
      <c r="AQ971" s="50"/>
      <c r="AR971" s="4"/>
      <c r="AS971" s="4"/>
    </row>
    <row r="972" customFormat="false" ht="12.75" hidden="false" customHeight="true" outlineLevel="0" collapsed="false">
      <c r="A972" s="33"/>
      <c r="B972" s="34"/>
      <c r="C972" s="34"/>
      <c r="D972" s="35"/>
      <c r="E972" s="35"/>
      <c r="F972" s="35"/>
      <c r="G972" s="35"/>
      <c r="H972" s="35"/>
      <c r="I972" s="35"/>
      <c r="J972" s="36"/>
      <c r="K972" s="6"/>
      <c r="L972" s="5"/>
      <c r="M972" s="5"/>
      <c r="N972" s="37"/>
      <c r="O972" s="38"/>
      <c r="P972" s="39" t="n">
        <f aca="false">IFERROR(IF(OR(B972&amp;C972="PAU",B972&amp;C972="AIN"),VLOOKUP(B972&amp;C972&amp;G972,#REF!,8,0),VLOOKUP(B972&amp;G972,#REF!,8,0)),0)</f>
        <v>0</v>
      </c>
      <c r="Q972" s="39" t="n">
        <f aca="false">N972-P972</f>
        <v>0</v>
      </c>
      <c r="R972" s="40" t="str">
        <f aca="false">IF(Q972&gt;=0%,"AOP",IF(Q972&gt;=-2%,"GM",IF(Q972&gt;=-6%,"MD","VP")))</f>
        <v>AOP</v>
      </c>
      <c r="S972" s="41" t="n">
        <f aca="false">K972*M972*(N972-P972)</f>
        <v>0</v>
      </c>
      <c r="T972" s="42" t="e">
        <f aca="false">IF(I972="USD",S972,S972/#REF!)</f>
        <v>#VALUE!</v>
      </c>
      <c r="U972" s="5" t="e">
        <f aca="false">IF(I972="USD",M972,M972/#REF!)</f>
        <v>#VALUE!</v>
      </c>
      <c r="V972" s="4"/>
      <c r="W972" s="4"/>
      <c r="X972" s="4"/>
      <c r="Y972" s="4" t="str">
        <f aca="false">B972&amp;C972&amp;F972&amp;H972</f>
        <v/>
      </c>
      <c r="Z972" s="4" t="str">
        <f aca="false">IF(Y972='Input - Bookings'!Q1568,"OK","Check")</f>
        <v>OK</v>
      </c>
      <c r="AA972" s="4"/>
      <c r="AB972" s="50"/>
      <c r="AC972" s="50"/>
      <c r="AD972" s="4"/>
      <c r="AE972" s="4"/>
      <c r="AF972" s="4"/>
      <c r="AG972" s="54"/>
      <c r="AH972" s="54"/>
      <c r="AI972" s="4"/>
      <c r="AJ972" s="4"/>
      <c r="AK972" s="4"/>
      <c r="AL972" s="4"/>
      <c r="AM972" s="4"/>
      <c r="AN972" s="56"/>
      <c r="AO972" s="50"/>
      <c r="AP972" s="50"/>
      <c r="AQ972" s="50"/>
      <c r="AR972" s="4"/>
      <c r="AS972" s="4"/>
    </row>
    <row r="973" customFormat="false" ht="12.75" hidden="false" customHeight="true" outlineLevel="0" collapsed="false">
      <c r="A973" s="33"/>
      <c r="B973" s="34"/>
      <c r="C973" s="34"/>
      <c r="D973" s="35"/>
      <c r="E973" s="35"/>
      <c r="F973" s="35"/>
      <c r="G973" s="35"/>
      <c r="H973" s="35"/>
      <c r="I973" s="35"/>
      <c r="J973" s="36"/>
      <c r="K973" s="6"/>
      <c r="L973" s="5"/>
      <c r="M973" s="5"/>
      <c r="N973" s="37"/>
      <c r="O973" s="38"/>
      <c r="P973" s="39" t="n">
        <f aca="false">IFERROR(IF(OR(B973&amp;C973="PAU",B973&amp;C973="AIN"),VLOOKUP(B973&amp;C973&amp;G973,#REF!,8,0),VLOOKUP(B973&amp;G973,#REF!,8,0)),0)</f>
        <v>0</v>
      </c>
      <c r="Q973" s="39" t="n">
        <f aca="false">N973-P973</f>
        <v>0</v>
      </c>
      <c r="R973" s="40" t="str">
        <f aca="false">IF(Q973&gt;=0%,"AOP",IF(Q973&gt;=-2%,"GM",IF(Q973&gt;=-6%,"MD","VP")))</f>
        <v>AOP</v>
      </c>
      <c r="S973" s="41" t="n">
        <f aca="false">K973*M973*(N973-P973)</f>
        <v>0</v>
      </c>
      <c r="T973" s="42" t="e">
        <f aca="false">IF(I973="USD",S973,S973/#REF!)</f>
        <v>#VALUE!</v>
      </c>
      <c r="U973" s="5" t="e">
        <f aca="false">IF(I973="USD",M973,M973/#REF!)</f>
        <v>#VALUE!</v>
      </c>
      <c r="V973" s="4"/>
      <c r="W973" s="4"/>
      <c r="X973" s="4"/>
      <c r="Y973" s="4" t="str">
        <f aca="false">B973&amp;C973&amp;F973&amp;H973</f>
        <v/>
      </c>
      <c r="Z973" s="4" t="str">
        <f aca="false">IF(Y973='Input - Bookings'!Q1569,"OK","Check")</f>
        <v>OK</v>
      </c>
      <c r="AA973" s="4"/>
      <c r="AB973" s="50"/>
      <c r="AC973" s="50"/>
      <c r="AD973" s="4"/>
      <c r="AE973" s="4"/>
      <c r="AF973" s="4"/>
      <c r="AG973" s="54"/>
      <c r="AH973" s="54"/>
      <c r="AI973" s="4"/>
      <c r="AJ973" s="4"/>
      <c r="AK973" s="4"/>
      <c r="AL973" s="4"/>
      <c r="AM973" s="4"/>
      <c r="AN973" s="56"/>
      <c r="AO973" s="50"/>
      <c r="AP973" s="50"/>
      <c r="AQ973" s="50"/>
      <c r="AR973" s="4"/>
      <c r="AS973" s="4"/>
    </row>
    <row r="974" customFormat="false" ht="12.75" hidden="false" customHeight="true" outlineLevel="0" collapsed="false">
      <c r="A974" s="33"/>
      <c r="B974" s="34"/>
      <c r="C974" s="34"/>
      <c r="D974" s="35"/>
      <c r="E974" s="35"/>
      <c r="F974" s="35"/>
      <c r="G974" s="35"/>
      <c r="H974" s="35"/>
      <c r="I974" s="35"/>
      <c r="J974" s="36"/>
      <c r="K974" s="6"/>
      <c r="L974" s="5"/>
      <c r="M974" s="5"/>
      <c r="N974" s="37"/>
      <c r="O974" s="38"/>
      <c r="P974" s="39" t="n">
        <f aca="false">IFERROR(IF(OR(B974&amp;C974="PAU",B974&amp;C974="AIN"),VLOOKUP(B974&amp;C974&amp;G974,#REF!,8,0),VLOOKUP(B974&amp;G974,#REF!,8,0)),0)</f>
        <v>0</v>
      </c>
      <c r="Q974" s="39" t="n">
        <f aca="false">N974-P974</f>
        <v>0</v>
      </c>
      <c r="R974" s="40" t="str">
        <f aca="false">IF(Q974&gt;=0%,"AOP",IF(Q974&gt;=-2%,"GM",IF(Q974&gt;=-6%,"MD","VP")))</f>
        <v>AOP</v>
      </c>
      <c r="S974" s="41" t="n">
        <f aca="false">K974*M974*(N974-P974)</f>
        <v>0</v>
      </c>
      <c r="T974" s="42" t="e">
        <f aca="false">IF(I974="USD",S974,S974/#REF!)</f>
        <v>#VALUE!</v>
      </c>
      <c r="U974" s="5" t="e">
        <f aca="false">IF(I974="USD",M974,M974/#REF!)</f>
        <v>#VALUE!</v>
      </c>
      <c r="V974" s="4"/>
      <c r="W974" s="4"/>
      <c r="X974" s="4"/>
      <c r="Y974" s="4" t="str">
        <f aca="false">B974&amp;C974&amp;F974&amp;H974</f>
        <v/>
      </c>
      <c r="Z974" s="4" t="str">
        <f aca="false">IF(Y974='Input - Bookings'!Q1570,"OK","Check")</f>
        <v>OK</v>
      </c>
      <c r="AA974" s="4"/>
      <c r="AB974" s="50"/>
      <c r="AC974" s="50"/>
      <c r="AD974" s="4"/>
      <c r="AE974" s="4"/>
      <c r="AF974" s="4"/>
      <c r="AG974" s="54"/>
      <c r="AH974" s="54"/>
      <c r="AI974" s="4"/>
      <c r="AJ974" s="4"/>
      <c r="AK974" s="4"/>
      <c r="AL974" s="4"/>
      <c r="AM974" s="4"/>
      <c r="AN974" s="56"/>
      <c r="AO974" s="50"/>
      <c r="AP974" s="50"/>
      <c r="AQ974" s="50"/>
      <c r="AR974" s="4"/>
      <c r="AS974" s="4"/>
    </row>
    <row r="975" customFormat="false" ht="12.75" hidden="false" customHeight="true" outlineLevel="0" collapsed="false">
      <c r="A975" s="33"/>
      <c r="B975" s="34"/>
      <c r="C975" s="34"/>
      <c r="D975" s="35"/>
      <c r="E975" s="35"/>
      <c r="F975" s="35"/>
      <c r="G975" s="35"/>
      <c r="H975" s="35"/>
      <c r="I975" s="35"/>
      <c r="J975" s="36"/>
      <c r="K975" s="6"/>
      <c r="L975" s="5"/>
      <c r="M975" s="5"/>
      <c r="N975" s="37"/>
      <c r="O975" s="38"/>
      <c r="P975" s="39" t="n">
        <f aca="false">IFERROR(IF(OR(B975&amp;C975="PAU",B975&amp;C975="AIN"),VLOOKUP(B975&amp;C975&amp;G975,#REF!,8,0),VLOOKUP(B975&amp;G975,#REF!,8,0)),0)</f>
        <v>0</v>
      </c>
      <c r="Q975" s="39" t="n">
        <f aca="false">N975-P975</f>
        <v>0</v>
      </c>
      <c r="R975" s="40" t="str">
        <f aca="false">IF(Q975&gt;=0%,"AOP",IF(Q975&gt;=-2%,"GM",IF(Q975&gt;=-6%,"MD","VP")))</f>
        <v>AOP</v>
      </c>
      <c r="S975" s="41" t="n">
        <f aca="false">K975*M975*(N975-P975)</f>
        <v>0</v>
      </c>
      <c r="T975" s="42" t="e">
        <f aca="false">IF(I975="USD",S975,S975/#REF!)</f>
        <v>#VALUE!</v>
      </c>
      <c r="U975" s="5" t="e">
        <f aca="false">IF(I975="USD",M975,M975/#REF!)</f>
        <v>#VALUE!</v>
      </c>
      <c r="V975" s="4"/>
      <c r="W975" s="4"/>
      <c r="X975" s="4"/>
      <c r="Y975" s="4" t="str">
        <f aca="false">B975&amp;C975&amp;F975&amp;H975</f>
        <v/>
      </c>
      <c r="Z975" s="4" t="str">
        <f aca="false">IF(Y975='Input - Bookings'!Q1571,"OK","Check")</f>
        <v>OK</v>
      </c>
      <c r="AA975" s="4"/>
      <c r="AB975" s="50"/>
      <c r="AC975" s="50"/>
      <c r="AD975" s="4"/>
      <c r="AE975" s="4"/>
      <c r="AF975" s="4"/>
      <c r="AG975" s="54"/>
      <c r="AH975" s="54"/>
      <c r="AI975" s="4"/>
      <c r="AJ975" s="4"/>
      <c r="AK975" s="4"/>
      <c r="AL975" s="4"/>
      <c r="AM975" s="4"/>
      <c r="AN975" s="56"/>
      <c r="AO975" s="50"/>
      <c r="AP975" s="50"/>
      <c r="AQ975" s="50"/>
      <c r="AR975" s="4"/>
      <c r="AS975" s="4"/>
    </row>
    <row r="976" customFormat="false" ht="12.75" hidden="false" customHeight="true" outlineLevel="0" collapsed="false">
      <c r="A976" s="33"/>
      <c r="B976" s="34"/>
      <c r="C976" s="34"/>
      <c r="D976" s="35"/>
      <c r="E976" s="35"/>
      <c r="F976" s="35"/>
      <c r="G976" s="35"/>
      <c r="H976" s="35"/>
      <c r="I976" s="35"/>
      <c r="J976" s="36"/>
      <c r="K976" s="6"/>
      <c r="L976" s="5"/>
      <c r="M976" s="5"/>
      <c r="N976" s="37"/>
      <c r="O976" s="38"/>
      <c r="P976" s="39" t="n">
        <f aca="false">IFERROR(IF(OR(B976&amp;C976="PAU",B976&amp;C976="AIN"),VLOOKUP(B976&amp;C976&amp;G976,#REF!,8,0),VLOOKUP(B976&amp;G976,#REF!,8,0)),0)</f>
        <v>0</v>
      </c>
      <c r="Q976" s="39" t="n">
        <f aca="false">N976-P976</f>
        <v>0</v>
      </c>
      <c r="R976" s="40" t="str">
        <f aca="false">IF(Q976&gt;=0%,"AOP",IF(Q976&gt;=-2%,"GM",IF(Q976&gt;=-6%,"MD","VP")))</f>
        <v>AOP</v>
      </c>
      <c r="S976" s="41" t="n">
        <f aca="false">K976*M976*(N976-P976)</f>
        <v>0</v>
      </c>
      <c r="T976" s="42" t="e">
        <f aca="false">IF(I976="USD",S976,S976/#REF!)</f>
        <v>#VALUE!</v>
      </c>
      <c r="U976" s="5" t="e">
        <f aca="false">IF(I976="USD",M976,M976/#REF!)</f>
        <v>#VALUE!</v>
      </c>
      <c r="V976" s="4"/>
      <c r="W976" s="4"/>
      <c r="X976" s="4"/>
      <c r="Y976" s="4" t="str">
        <f aca="false">B976&amp;C976&amp;F976&amp;H976</f>
        <v/>
      </c>
      <c r="Z976" s="4" t="str">
        <f aca="false">IF(Y976='Input - Bookings'!Q1572,"OK","Check")</f>
        <v>OK</v>
      </c>
      <c r="AA976" s="4"/>
      <c r="AB976" s="50"/>
      <c r="AC976" s="50"/>
      <c r="AD976" s="4"/>
      <c r="AE976" s="4"/>
      <c r="AF976" s="4"/>
      <c r="AG976" s="54"/>
      <c r="AH976" s="54"/>
      <c r="AI976" s="4"/>
      <c r="AJ976" s="4"/>
      <c r="AK976" s="4"/>
      <c r="AL976" s="4"/>
      <c r="AM976" s="4"/>
      <c r="AN976" s="56"/>
      <c r="AO976" s="50"/>
      <c r="AP976" s="50"/>
      <c r="AQ976" s="50"/>
      <c r="AR976" s="4"/>
      <c r="AS976" s="4"/>
    </row>
    <row r="977" customFormat="false" ht="12.75" hidden="false" customHeight="true" outlineLevel="0" collapsed="false">
      <c r="A977" s="33"/>
      <c r="B977" s="34"/>
      <c r="C977" s="34"/>
      <c r="D977" s="35"/>
      <c r="E977" s="35"/>
      <c r="F977" s="35"/>
      <c r="G977" s="35"/>
      <c r="H977" s="35"/>
      <c r="I977" s="35"/>
      <c r="J977" s="36"/>
      <c r="K977" s="6"/>
      <c r="L977" s="5"/>
      <c r="M977" s="5"/>
      <c r="N977" s="37"/>
      <c r="O977" s="38"/>
      <c r="P977" s="39" t="n">
        <f aca="false">IFERROR(IF(OR(B977&amp;C977="PAU",B977&amp;C977="AIN"),VLOOKUP(B977&amp;C977&amp;G977,#REF!,8,0),VLOOKUP(B977&amp;G977,#REF!,8,0)),0)</f>
        <v>0</v>
      </c>
      <c r="Q977" s="39" t="n">
        <f aca="false">N977-P977</f>
        <v>0</v>
      </c>
      <c r="R977" s="40" t="str">
        <f aca="false">IF(Q977&gt;=0%,"AOP",IF(Q977&gt;=-2%,"GM",IF(Q977&gt;=-6%,"MD","VP")))</f>
        <v>AOP</v>
      </c>
      <c r="S977" s="41" t="n">
        <f aca="false">K977*M977*(N977-P977)</f>
        <v>0</v>
      </c>
      <c r="T977" s="42" t="e">
        <f aca="false">IF(I977="USD",S977,S977/#REF!)</f>
        <v>#VALUE!</v>
      </c>
      <c r="U977" s="5" t="e">
        <f aca="false">IF(I977="USD",M977,M977/#REF!)</f>
        <v>#VALUE!</v>
      </c>
      <c r="V977" s="4"/>
      <c r="W977" s="4"/>
      <c r="X977" s="4"/>
      <c r="Y977" s="4" t="str">
        <f aca="false">B977&amp;C977&amp;F977&amp;H977</f>
        <v/>
      </c>
      <c r="Z977" s="4" t="str">
        <f aca="false">IF(Y977='Input - Bookings'!Q1573,"OK","Check")</f>
        <v>OK</v>
      </c>
      <c r="AA977" s="4"/>
      <c r="AB977" s="50"/>
      <c r="AC977" s="50"/>
      <c r="AD977" s="4"/>
      <c r="AE977" s="4"/>
      <c r="AF977" s="4"/>
      <c r="AG977" s="54"/>
      <c r="AH977" s="54"/>
      <c r="AI977" s="4"/>
      <c r="AJ977" s="4"/>
      <c r="AK977" s="4"/>
      <c r="AL977" s="4"/>
      <c r="AM977" s="4"/>
      <c r="AN977" s="56"/>
      <c r="AO977" s="50"/>
      <c r="AP977" s="50"/>
      <c r="AQ977" s="50"/>
      <c r="AR977" s="4"/>
      <c r="AS977" s="4"/>
    </row>
    <row r="978" customFormat="false" ht="12.75" hidden="false" customHeight="true" outlineLevel="0" collapsed="false">
      <c r="A978" s="33"/>
      <c r="B978" s="34"/>
      <c r="C978" s="34"/>
      <c r="D978" s="35"/>
      <c r="E978" s="35"/>
      <c r="F978" s="35"/>
      <c r="G978" s="35"/>
      <c r="H978" s="35"/>
      <c r="I978" s="35"/>
      <c r="J978" s="36"/>
      <c r="K978" s="6"/>
      <c r="L978" s="5"/>
      <c r="M978" s="5"/>
      <c r="N978" s="37"/>
      <c r="O978" s="38"/>
      <c r="P978" s="39" t="n">
        <f aca="false">IFERROR(IF(OR(B978&amp;C978="PAU",B978&amp;C978="AIN"),VLOOKUP(B978&amp;C978&amp;G978,#REF!,8,0),VLOOKUP(B978&amp;G978,#REF!,8,0)),0)</f>
        <v>0</v>
      </c>
      <c r="Q978" s="39" t="n">
        <f aca="false">N978-P978</f>
        <v>0</v>
      </c>
      <c r="R978" s="40" t="str">
        <f aca="false">IF(Q978&gt;=0%,"AOP",IF(Q978&gt;=-2%,"GM",IF(Q978&gt;=-6%,"MD","VP")))</f>
        <v>AOP</v>
      </c>
      <c r="S978" s="41" t="n">
        <f aca="false">K978*M978*(N978-P978)</f>
        <v>0</v>
      </c>
      <c r="T978" s="42" t="e">
        <f aca="false">IF(I978="USD",S978,S978/#REF!)</f>
        <v>#VALUE!</v>
      </c>
      <c r="U978" s="5" t="e">
        <f aca="false">IF(I978="USD",M978,M978/#REF!)</f>
        <v>#VALUE!</v>
      </c>
      <c r="V978" s="4"/>
      <c r="W978" s="4"/>
      <c r="X978" s="4"/>
      <c r="Y978" s="4" t="str">
        <f aca="false">B978&amp;C978&amp;F978&amp;H978</f>
        <v/>
      </c>
      <c r="Z978" s="4" t="str">
        <f aca="false">IF(Y978='Input - Bookings'!Q1574,"OK","Check")</f>
        <v>OK</v>
      </c>
      <c r="AA978" s="4"/>
      <c r="AB978" s="50"/>
      <c r="AC978" s="50"/>
      <c r="AD978" s="4"/>
      <c r="AE978" s="4"/>
      <c r="AF978" s="4"/>
      <c r="AG978" s="54"/>
      <c r="AH978" s="54"/>
      <c r="AI978" s="4"/>
      <c r="AJ978" s="4"/>
      <c r="AK978" s="4"/>
      <c r="AL978" s="4"/>
      <c r="AM978" s="4"/>
      <c r="AN978" s="56"/>
      <c r="AO978" s="50"/>
      <c r="AP978" s="50"/>
      <c r="AQ978" s="50"/>
      <c r="AR978" s="4"/>
      <c r="AS978" s="4"/>
    </row>
    <row r="979" customFormat="false" ht="12.75" hidden="false" customHeight="true" outlineLevel="0" collapsed="false">
      <c r="A979" s="33"/>
      <c r="B979" s="34"/>
      <c r="C979" s="34"/>
      <c r="D979" s="35"/>
      <c r="E979" s="35"/>
      <c r="F979" s="35"/>
      <c r="G979" s="35"/>
      <c r="H979" s="35"/>
      <c r="I979" s="35"/>
      <c r="J979" s="36"/>
      <c r="K979" s="6"/>
      <c r="L979" s="5"/>
      <c r="M979" s="5"/>
      <c r="N979" s="37"/>
      <c r="O979" s="38"/>
      <c r="P979" s="39" t="n">
        <f aca="false">IFERROR(IF(OR(B979&amp;C979="PAU",B979&amp;C979="AIN"),VLOOKUP(B979&amp;C979&amp;G979,#REF!,8,0),VLOOKUP(B979&amp;G979,#REF!,8,0)),0)</f>
        <v>0</v>
      </c>
      <c r="Q979" s="39" t="n">
        <f aca="false">N979-P979</f>
        <v>0</v>
      </c>
      <c r="R979" s="40" t="str">
        <f aca="false">IF(Q979&gt;=0%,"AOP",IF(Q979&gt;=-2%,"GM",IF(Q979&gt;=-6%,"MD","VP")))</f>
        <v>AOP</v>
      </c>
      <c r="S979" s="41" t="n">
        <f aca="false">K979*M979*(N979-P979)</f>
        <v>0</v>
      </c>
      <c r="T979" s="42" t="e">
        <f aca="false">IF(I979="USD",S979,S979/#REF!)</f>
        <v>#VALUE!</v>
      </c>
      <c r="U979" s="5" t="e">
        <f aca="false">IF(I979="USD",M979,M979/#REF!)</f>
        <v>#VALUE!</v>
      </c>
      <c r="V979" s="4"/>
      <c r="W979" s="4"/>
      <c r="X979" s="4"/>
      <c r="Y979" s="4" t="str">
        <f aca="false">B979&amp;C979&amp;F979&amp;H979</f>
        <v/>
      </c>
      <c r="Z979" s="4" t="str">
        <f aca="false">IF(Y979='Input - Bookings'!Q1575,"OK","Check")</f>
        <v>OK</v>
      </c>
      <c r="AA979" s="4"/>
      <c r="AB979" s="50"/>
      <c r="AC979" s="50"/>
      <c r="AD979" s="4"/>
      <c r="AE979" s="4"/>
      <c r="AF979" s="4"/>
      <c r="AG979" s="54"/>
      <c r="AH979" s="54"/>
      <c r="AI979" s="4"/>
      <c r="AJ979" s="4"/>
      <c r="AK979" s="4"/>
      <c r="AL979" s="4"/>
      <c r="AM979" s="4"/>
      <c r="AN979" s="56"/>
      <c r="AO979" s="50"/>
      <c r="AP979" s="50"/>
      <c r="AQ979" s="50"/>
      <c r="AR979" s="4"/>
      <c r="AS979" s="4"/>
    </row>
    <row r="980" customFormat="false" ht="12.75" hidden="false" customHeight="true" outlineLevel="0" collapsed="false">
      <c r="A980" s="33"/>
      <c r="B980" s="34"/>
      <c r="C980" s="34"/>
      <c r="D980" s="35"/>
      <c r="E980" s="35"/>
      <c r="F980" s="35"/>
      <c r="G980" s="35"/>
      <c r="H980" s="35"/>
      <c r="I980" s="35"/>
      <c r="J980" s="36"/>
      <c r="K980" s="6"/>
      <c r="L980" s="5"/>
      <c r="M980" s="5"/>
      <c r="N980" s="37"/>
      <c r="O980" s="38"/>
      <c r="P980" s="39" t="n">
        <f aca="false">IFERROR(IF(OR(B980&amp;C980="PAU",B980&amp;C980="AIN"),VLOOKUP(B980&amp;C980&amp;G980,#REF!,8,0),VLOOKUP(B980&amp;G980,#REF!,8,0)),0)</f>
        <v>0</v>
      </c>
      <c r="Q980" s="39" t="n">
        <f aca="false">N980-P980</f>
        <v>0</v>
      </c>
      <c r="R980" s="40" t="str">
        <f aca="false">IF(Q980&gt;=0%,"AOP",IF(Q980&gt;=-2%,"GM",IF(Q980&gt;=-6%,"MD","VP")))</f>
        <v>AOP</v>
      </c>
      <c r="S980" s="41" t="n">
        <f aca="false">K980*M980*(N980-P980)</f>
        <v>0</v>
      </c>
      <c r="T980" s="42" t="e">
        <f aca="false">IF(I980="USD",S980,S980/#REF!)</f>
        <v>#VALUE!</v>
      </c>
      <c r="U980" s="5" t="e">
        <f aca="false">IF(I980="USD",M980,M980/#REF!)</f>
        <v>#VALUE!</v>
      </c>
      <c r="V980" s="4"/>
      <c r="W980" s="4"/>
      <c r="X980" s="4"/>
      <c r="Y980" s="4" t="str">
        <f aca="false">B980&amp;C980&amp;F980&amp;H980</f>
        <v/>
      </c>
      <c r="Z980" s="4" t="str">
        <f aca="false">IF(Y980='Input - Bookings'!Q1576,"OK","Check")</f>
        <v>OK</v>
      </c>
      <c r="AA980" s="4"/>
      <c r="AB980" s="50"/>
      <c r="AC980" s="50"/>
      <c r="AD980" s="4"/>
      <c r="AE980" s="4"/>
      <c r="AF980" s="4"/>
      <c r="AG980" s="54"/>
      <c r="AH980" s="54"/>
      <c r="AI980" s="4"/>
      <c r="AJ980" s="4"/>
      <c r="AK980" s="4"/>
      <c r="AL980" s="4"/>
      <c r="AM980" s="4"/>
      <c r="AN980" s="56"/>
      <c r="AO980" s="50"/>
      <c r="AP980" s="50"/>
      <c r="AQ980" s="50"/>
      <c r="AR980" s="4"/>
      <c r="AS980" s="4"/>
    </row>
    <row r="981" customFormat="false" ht="12.75" hidden="false" customHeight="true" outlineLevel="0" collapsed="false">
      <c r="A981" s="33"/>
      <c r="B981" s="34"/>
      <c r="C981" s="34"/>
      <c r="D981" s="35"/>
      <c r="E981" s="35"/>
      <c r="F981" s="35"/>
      <c r="G981" s="35"/>
      <c r="H981" s="35"/>
      <c r="I981" s="35"/>
      <c r="J981" s="36"/>
      <c r="K981" s="6"/>
      <c r="L981" s="5"/>
      <c r="M981" s="5"/>
      <c r="N981" s="37"/>
      <c r="O981" s="38"/>
      <c r="P981" s="39" t="n">
        <f aca="false">IFERROR(IF(OR(B981&amp;C981="PAU",B981&amp;C981="AIN"),VLOOKUP(B981&amp;C981&amp;G981,#REF!,8,0),VLOOKUP(B981&amp;G981,#REF!,8,0)),0)</f>
        <v>0</v>
      </c>
      <c r="Q981" s="39" t="n">
        <f aca="false">N981-P981</f>
        <v>0</v>
      </c>
      <c r="R981" s="40" t="str">
        <f aca="false">IF(Q981&gt;=0%,"AOP",IF(Q981&gt;=-2%,"GM",IF(Q981&gt;=-6%,"MD","VP")))</f>
        <v>AOP</v>
      </c>
      <c r="S981" s="41" t="n">
        <f aca="false">K981*M981*(N981-P981)</f>
        <v>0</v>
      </c>
      <c r="T981" s="42" t="e">
        <f aca="false">IF(I981="USD",S981,S981/#REF!)</f>
        <v>#VALUE!</v>
      </c>
      <c r="U981" s="5" t="e">
        <f aca="false">IF(I981="USD",M981,M981/#REF!)</f>
        <v>#VALUE!</v>
      </c>
      <c r="V981" s="4"/>
      <c r="W981" s="4"/>
      <c r="X981" s="4"/>
      <c r="Y981" s="4" t="str">
        <f aca="false">B981&amp;C981&amp;F981&amp;H981</f>
        <v/>
      </c>
      <c r="Z981" s="4" t="str">
        <f aca="false">IF(Y981='Input - Bookings'!Q1577,"OK","Check")</f>
        <v>OK</v>
      </c>
      <c r="AA981" s="4"/>
      <c r="AB981" s="50"/>
      <c r="AC981" s="50"/>
      <c r="AD981" s="4"/>
      <c r="AE981" s="4"/>
      <c r="AF981" s="4"/>
      <c r="AG981" s="54"/>
      <c r="AH981" s="54"/>
      <c r="AI981" s="4"/>
      <c r="AJ981" s="4"/>
      <c r="AK981" s="4"/>
      <c r="AL981" s="4"/>
      <c r="AM981" s="4"/>
      <c r="AN981" s="56"/>
      <c r="AO981" s="50"/>
      <c r="AP981" s="50"/>
      <c r="AQ981" s="50"/>
      <c r="AR981" s="4"/>
      <c r="AS981" s="4"/>
    </row>
    <row r="982" customFormat="false" ht="12.75" hidden="false" customHeight="true" outlineLevel="0" collapsed="false">
      <c r="A982" s="33"/>
      <c r="B982" s="34"/>
      <c r="C982" s="34"/>
      <c r="D982" s="35"/>
      <c r="E982" s="35"/>
      <c r="F982" s="35"/>
      <c r="G982" s="35"/>
      <c r="H982" s="35"/>
      <c r="I982" s="35"/>
      <c r="J982" s="36"/>
      <c r="K982" s="6"/>
      <c r="L982" s="5"/>
      <c r="M982" s="5"/>
      <c r="N982" s="37"/>
      <c r="O982" s="38"/>
      <c r="P982" s="39" t="n">
        <f aca="false">IFERROR(IF(OR(B982&amp;C982="PAU",B982&amp;C982="AIN"),VLOOKUP(B982&amp;C982&amp;G982,#REF!,8,0),VLOOKUP(B982&amp;G982,#REF!,8,0)),0)</f>
        <v>0</v>
      </c>
      <c r="Q982" s="39" t="n">
        <f aca="false">N982-P982</f>
        <v>0</v>
      </c>
      <c r="R982" s="40" t="str">
        <f aca="false">IF(Q982&gt;=0%,"AOP",IF(Q982&gt;=-2%,"GM",IF(Q982&gt;=-6%,"MD","VP")))</f>
        <v>AOP</v>
      </c>
      <c r="S982" s="41" t="n">
        <f aca="false">K982*M982*(N982-P982)</f>
        <v>0</v>
      </c>
      <c r="T982" s="42" t="e">
        <f aca="false">IF(I982="USD",S982,S982/#REF!)</f>
        <v>#VALUE!</v>
      </c>
      <c r="U982" s="5" t="e">
        <f aca="false">IF(I982="USD",M982,M982/#REF!)</f>
        <v>#VALUE!</v>
      </c>
      <c r="V982" s="4"/>
      <c r="W982" s="4"/>
      <c r="X982" s="4"/>
      <c r="Y982" s="4" t="str">
        <f aca="false">B982&amp;C982&amp;F982&amp;H982</f>
        <v/>
      </c>
      <c r="Z982" s="4" t="str">
        <f aca="false">IF(Y982='Input - Bookings'!Q1578,"OK","Check")</f>
        <v>OK</v>
      </c>
      <c r="AA982" s="4"/>
      <c r="AB982" s="50"/>
      <c r="AC982" s="50"/>
      <c r="AD982" s="4"/>
      <c r="AE982" s="4"/>
      <c r="AF982" s="4"/>
      <c r="AG982" s="54"/>
      <c r="AH982" s="54"/>
      <c r="AI982" s="4"/>
      <c r="AJ982" s="4"/>
      <c r="AK982" s="4"/>
      <c r="AL982" s="4"/>
      <c r="AM982" s="4"/>
      <c r="AN982" s="56"/>
      <c r="AO982" s="50"/>
      <c r="AP982" s="50"/>
      <c r="AQ982" s="50"/>
      <c r="AR982" s="4"/>
      <c r="AS982" s="4"/>
    </row>
    <row r="983" customFormat="false" ht="12.75" hidden="false" customHeight="true" outlineLevel="0" collapsed="false">
      <c r="A983" s="33"/>
      <c r="B983" s="34"/>
      <c r="C983" s="34"/>
      <c r="D983" s="35"/>
      <c r="E983" s="35"/>
      <c r="F983" s="35"/>
      <c r="G983" s="35"/>
      <c r="H983" s="35"/>
      <c r="I983" s="35"/>
      <c r="J983" s="36"/>
      <c r="K983" s="6"/>
      <c r="L983" s="5"/>
      <c r="M983" s="5"/>
      <c r="N983" s="37"/>
      <c r="O983" s="38"/>
      <c r="P983" s="39" t="n">
        <f aca="false">IFERROR(IF(OR(B983&amp;C983="PAU",B983&amp;C983="AIN"),VLOOKUP(B983&amp;C983&amp;G983,#REF!,8,0),VLOOKUP(B983&amp;G983,#REF!,8,0)),0)</f>
        <v>0</v>
      </c>
      <c r="Q983" s="39" t="n">
        <f aca="false">N983-P983</f>
        <v>0</v>
      </c>
      <c r="R983" s="40" t="str">
        <f aca="false">IF(Q983&gt;=0%,"AOP",IF(Q983&gt;=-2%,"GM",IF(Q983&gt;=-6%,"MD","VP")))</f>
        <v>AOP</v>
      </c>
      <c r="S983" s="41" t="n">
        <f aca="false">K983*M983*(N983-P983)</f>
        <v>0</v>
      </c>
      <c r="T983" s="42" t="e">
        <f aca="false">IF(I983="USD",S983,S983/#REF!)</f>
        <v>#VALUE!</v>
      </c>
      <c r="U983" s="5" t="e">
        <f aca="false">IF(I983="USD",M983,M983/#REF!)</f>
        <v>#VALUE!</v>
      </c>
      <c r="V983" s="4"/>
      <c r="W983" s="4"/>
      <c r="X983" s="4"/>
      <c r="Y983" s="4" t="str">
        <f aca="false">B983&amp;C983&amp;F983&amp;H983</f>
        <v/>
      </c>
      <c r="Z983" s="4" t="str">
        <f aca="false">IF(Y983='Input - Bookings'!Q1579,"OK","Check")</f>
        <v>OK</v>
      </c>
      <c r="AA983" s="4"/>
      <c r="AB983" s="50"/>
      <c r="AC983" s="50"/>
      <c r="AD983" s="4"/>
      <c r="AE983" s="4"/>
      <c r="AF983" s="4"/>
      <c r="AG983" s="54"/>
      <c r="AH983" s="54"/>
      <c r="AI983" s="4"/>
      <c r="AJ983" s="4"/>
      <c r="AK983" s="4"/>
      <c r="AL983" s="4"/>
      <c r="AM983" s="4"/>
      <c r="AN983" s="56"/>
      <c r="AO983" s="50"/>
      <c r="AP983" s="50"/>
      <c r="AQ983" s="50"/>
      <c r="AR983" s="4"/>
      <c r="AS983" s="4"/>
    </row>
    <row r="984" customFormat="false" ht="12.75" hidden="false" customHeight="true" outlineLevel="0" collapsed="false">
      <c r="A984" s="33"/>
      <c r="B984" s="34"/>
      <c r="C984" s="34"/>
      <c r="D984" s="35"/>
      <c r="E984" s="35"/>
      <c r="F984" s="35"/>
      <c r="G984" s="35"/>
      <c r="H984" s="35"/>
      <c r="I984" s="35"/>
      <c r="J984" s="36"/>
      <c r="K984" s="6"/>
      <c r="L984" s="5"/>
      <c r="M984" s="5"/>
      <c r="N984" s="37"/>
      <c r="O984" s="38"/>
      <c r="P984" s="39" t="n">
        <f aca="false">IFERROR(IF(OR(B984&amp;C984="PAU",B984&amp;C984="AIN"),VLOOKUP(B984&amp;C984&amp;G984,#REF!,8,0),VLOOKUP(B984&amp;G984,#REF!,8,0)),0)</f>
        <v>0</v>
      </c>
      <c r="Q984" s="39" t="n">
        <f aca="false">N984-P984</f>
        <v>0</v>
      </c>
      <c r="R984" s="40" t="str">
        <f aca="false">IF(Q984&gt;=0%,"AOP",IF(Q984&gt;=-2%,"GM",IF(Q984&gt;=-6%,"MD","VP")))</f>
        <v>AOP</v>
      </c>
      <c r="S984" s="41" t="n">
        <f aca="false">K984*M984*(N984-P984)</f>
        <v>0</v>
      </c>
      <c r="T984" s="42" t="e">
        <f aca="false">IF(I984="USD",S984,S984/#REF!)</f>
        <v>#VALUE!</v>
      </c>
      <c r="U984" s="5" t="e">
        <f aca="false">IF(I984="USD",M984,M984/#REF!)</f>
        <v>#VALUE!</v>
      </c>
      <c r="V984" s="4"/>
      <c r="W984" s="4"/>
      <c r="X984" s="4"/>
      <c r="Y984" s="4" t="str">
        <f aca="false">B984&amp;C984&amp;F984&amp;H984</f>
        <v/>
      </c>
      <c r="Z984" s="4" t="str">
        <f aca="false">IF(Y984='Input - Bookings'!Q1580,"OK","Check")</f>
        <v>OK</v>
      </c>
      <c r="AA984" s="4"/>
      <c r="AB984" s="50"/>
      <c r="AC984" s="50"/>
      <c r="AD984" s="4"/>
      <c r="AE984" s="4"/>
      <c r="AF984" s="4"/>
      <c r="AG984" s="54"/>
      <c r="AH984" s="54"/>
      <c r="AI984" s="4"/>
      <c r="AJ984" s="4"/>
      <c r="AK984" s="4"/>
      <c r="AL984" s="4"/>
      <c r="AM984" s="4"/>
      <c r="AN984" s="56"/>
      <c r="AO984" s="50"/>
      <c r="AP984" s="50"/>
      <c r="AQ984" s="50"/>
      <c r="AR984" s="4"/>
      <c r="AS984" s="4"/>
    </row>
    <row r="985" customFormat="false" ht="12.75" hidden="false" customHeight="true" outlineLevel="0" collapsed="false">
      <c r="A985" s="33"/>
      <c r="B985" s="34"/>
      <c r="C985" s="34"/>
      <c r="D985" s="35"/>
      <c r="E985" s="35"/>
      <c r="F985" s="35"/>
      <c r="G985" s="35"/>
      <c r="H985" s="35"/>
      <c r="I985" s="35"/>
      <c r="J985" s="36"/>
      <c r="K985" s="6"/>
      <c r="L985" s="5"/>
      <c r="M985" s="5"/>
      <c r="N985" s="37"/>
      <c r="O985" s="38"/>
      <c r="P985" s="39" t="n">
        <f aca="false">IFERROR(IF(OR(B985&amp;C985="PAU",B985&amp;C985="AIN"),VLOOKUP(B985&amp;C985&amp;G985,#REF!,8,0),VLOOKUP(B985&amp;G985,#REF!,8,0)),0)</f>
        <v>0</v>
      </c>
      <c r="Q985" s="39" t="n">
        <f aca="false">N985-P985</f>
        <v>0</v>
      </c>
      <c r="R985" s="40" t="str">
        <f aca="false">IF(Q985&gt;=0%,"AOP",IF(Q985&gt;=-2%,"GM",IF(Q985&gt;=-6%,"MD","VP")))</f>
        <v>AOP</v>
      </c>
      <c r="S985" s="41" t="n">
        <f aca="false">K985*M985*(N985-P985)</f>
        <v>0</v>
      </c>
      <c r="T985" s="42" t="e">
        <f aca="false">IF(I985="USD",S985,S985/#REF!)</f>
        <v>#VALUE!</v>
      </c>
      <c r="U985" s="5" t="e">
        <f aca="false">IF(I985="USD",M985,M985/#REF!)</f>
        <v>#VALUE!</v>
      </c>
      <c r="V985" s="4"/>
      <c r="W985" s="4"/>
      <c r="X985" s="4"/>
      <c r="Y985" s="4" t="str">
        <f aca="false">B985&amp;C985&amp;F985&amp;H985</f>
        <v/>
      </c>
      <c r="Z985" s="4" t="str">
        <f aca="false">IF(Y985='Input - Bookings'!Q1581,"OK","Check")</f>
        <v>OK</v>
      </c>
      <c r="AA985" s="4"/>
      <c r="AB985" s="50"/>
      <c r="AC985" s="50"/>
      <c r="AD985" s="4"/>
      <c r="AE985" s="4"/>
      <c r="AF985" s="4"/>
      <c r="AG985" s="54"/>
      <c r="AH985" s="54"/>
      <c r="AI985" s="4"/>
      <c r="AJ985" s="4"/>
      <c r="AK985" s="4"/>
      <c r="AL985" s="4"/>
      <c r="AM985" s="4"/>
      <c r="AN985" s="56"/>
      <c r="AO985" s="50"/>
      <c r="AP985" s="50"/>
      <c r="AQ985" s="50"/>
      <c r="AR985" s="4"/>
      <c r="AS985" s="4"/>
    </row>
    <row r="986" customFormat="false" ht="12.75" hidden="false" customHeight="true" outlineLevel="0" collapsed="false">
      <c r="A986" s="33"/>
      <c r="B986" s="34"/>
      <c r="C986" s="34"/>
      <c r="D986" s="35"/>
      <c r="E986" s="35"/>
      <c r="F986" s="35"/>
      <c r="G986" s="35"/>
      <c r="H986" s="35"/>
      <c r="I986" s="35"/>
      <c r="J986" s="36"/>
      <c r="K986" s="6"/>
      <c r="L986" s="5"/>
      <c r="M986" s="5"/>
      <c r="N986" s="37"/>
      <c r="O986" s="38"/>
      <c r="P986" s="39" t="n">
        <f aca="false">IFERROR(IF(OR(B986&amp;C986="PAU",B986&amp;C986="AIN"),VLOOKUP(B986&amp;C986&amp;G986,#REF!,8,0),VLOOKUP(B986&amp;G986,#REF!,8,0)),0)</f>
        <v>0</v>
      </c>
      <c r="Q986" s="39" t="n">
        <f aca="false">N986-P986</f>
        <v>0</v>
      </c>
      <c r="R986" s="40" t="str">
        <f aca="false">IF(Q986&gt;=0%,"AOP",IF(Q986&gt;=-2%,"GM",IF(Q986&gt;=-6%,"MD","VP")))</f>
        <v>AOP</v>
      </c>
      <c r="S986" s="41" t="n">
        <f aca="false">K986*M986*(N986-P986)</f>
        <v>0</v>
      </c>
      <c r="T986" s="42" t="e">
        <f aca="false">IF(I986="USD",S986,S986/#REF!)</f>
        <v>#VALUE!</v>
      </c>
      <c r="U986" s="5" t="e">
        <f aca="false">IF(I986="USD",M986,M986/#REF!)</f>
        <v>#VALUE!</v>
      </c>
      <c r="V986" s="4"/>
      <c r="W986" s="4"/>
      <c r="X986" s="4"/>
      <c r="Y986" s="4" t="str">
        <f aca="false">B986&amp;C986&amp;F986&amp;H986</f>
        <v/>
      </c>
      <c r="Z986" s="4" t="str">
        <f aca="false">IF(Y986='Input - Bookings'!Q1582,"OK","Check")</f>
        <v>OK</v>
      </c>
      <c r="AA986" s="4"/>
      <c r="AB986" s="50"/>
      <c r="AC986" s="50"/>
      <c r="AD986" s="4"/>
      <c r="AE986" s="4"/>
      <c r="AF986" s="4"/>
      <c r="AG986" s="54"/>
      <c r="AH986" s="54"/>
      <c r="AI986" s="4"/>
      <c r="AJ986" s="4"/>
      <c r="AK986" s="4"/>
      <c r="AL986" s="4"/>
      <c r="AM986" s="4"/>
      <c r="AN986" s="56"/>
      <c r="AO986" s="50"/>
      <c r="AP986" s="50"/>
      <c r="AQ986" s="50"/>
      <c r="AR986" s="4"/>
      <c r="AS986" s="4"/>
    </row>
    <row r="987" customFormat="false" ht="12.75" hidden="false" customHeight="true" outlineLevel="0" collapsed="false">
      <c r="A987" s="33"/>
      <c r="B987" s="34"/>
      <c r="C987" s="34"/>
      <c r="D987" s="35"/>
      <c r="E987" s="35"/>
      <c r="F987" s="35"/>
      <c r="G987" s="35"/>
      <c r="H987" s="35"/>
      <c r="I987" s="35"/>
      <c r="J987" s="36"/>
      <c r="K987" s="6"/>
      <c r="L987" s="5"/>
      <c r="M987" s="5"/>
      <c r="N987" s="37"/>
      <c r="O987" s="38"/>
      <c r="P987" s="39" t="n">
        <f aca="false">IFERROR(IF(OR(B987&amp;C987="PAU",B987&amp;C987="AIN"),VLOOKUP(B987&amp;C987&amp;G987,#REF!,8,0),VLOOKUP(B987&amp;G987,#REF!,8,0)),0)</f>
        <v>0</v>
      </c>
      <c r="Q987" s="39" t="n">
        <f aca="false">N987-P987</f>
        <v>0</v>
      </c>
      <c r="R987" s="40" t="str">
        <f aca="false">IF(Q987&gt;=0%,"AOP",IF(Q987&gt;=-2%,"GM",IF(Q987&gt;=-6%,"MD","VP")))</f>
        <v>AOP</v>
      </c>
      <c r="S987" s="41" t="n">
        <f aca="false">K987*M987*(N987-P987)</f>
        <v>0</v>
      </c>
      <c r="T987" s="42" t="e">
        <f aca="false">IF(I987="USD",S987,S987/#REF!)</f>
        <v>#VALUE!</v>
      </c>
      <c r="U987" s="5" t="e">
        <f aca="false">IF(I987="USD",M987,M987/#REF!)</f>
        <v>#VALUE!</v>
      </c>
      <c r="V987" s="4"/>
      <c r="W987" s="4"/>
      <c r="X987" s="4"/>
      <c r="Y987" s="4" t="str">
        <f aca="false">B987&amp;C987&amp;F987&amp;H987</f>
        <v/>
      </c>
      <c r="Z987" s="4" t="str">
        <f aca="false">IF(Y987='Input - Bookings'!Q1583,"OK","Check")</f>
        <v>OK</v>
      </c>
      <c r="AA987" s="4"/>
      <c r="AB987" s="50"/>
      <c r="AC987" s="50"/>
      <c r="AD987" s="4"/>
      <c r="AE987" s="4"/>
      <c r="AF987" s="4"/>
      <c r="AG987" s="54"/>
      <c r="AH987" s="54"/>
      <c r="AI987" s="4"/>
      <c r="AJ987" s="4"/>
      <c r="AK987" s="4"/>
      <c r="AL987" s="4"/>
      <c r="AM987" s="4"/>
      <c r="AN987" s="56"/>
      <c r="AO987" s="50"/>
      <c r="AP987" s="50"/>
      <c r="AQ987" s="50"/>
      <c r="AR987" s="4"/>
      <c r="AS987" s="4"/>
    </row>
    <row r="988" customFormat="false" ht="12.75" hidden="false" customHeight="true" outlineLevel="0" collapsed="false">
      <c r="A988" s="33"/>
      <c r="B988" s="34"/>
      <c r="C988" s="34"/>
      <c r="D988" s="35"/>
      <c r="E988" s="35"/>
      <c r="F988" s="35"/>
      <c r="G988" s="35"/>
      <c r="H988" s="35"/>
      <c r="I988" s="35"/>
      <c r="J988" s="36"/>
      <c r="K988" s="6"/>
      <c r="L988" s="5"/>
      <c r="M988" s="5"/>
      <c r="N988" s="37"/>
      <c r="O988" s="38"/>
      <c r="P988" s="39" t="n">
        <f aca="false">IFERROR(IF(OR(B988&amp;C988="PAU",B988&amp;C988="AIN"),VLOOKUP(B988&amp;C988&amp;G988,#REF!,8,0),VLOOKUP(B988&amp;G988,#REF!,8,0)),0)</f>
        <v>0</v>
      </c>
      <c r="Q988" s="39" t="n">
        <f aca="false">N988-P988</f>
        <v>0</v>
      </c>
      <c r="R988" s="40" t="str">
        <f aca="false">IF(Q988&gt;=0%,"AOP",IF(Q988&gt;=-2%,"GM",IF(Q988&gt;=-6%,"MD","VP")))</f>
        <v>AOP</v>
      </c>
      <c r="S988" s="41" t="n">
        <f aca="false">K988*M988*(N988-P988)</f>
        <v>0</v>
      </c>
      <c r="T988" s="42" t="e">
        <f aca="false">IF(I988="USD",S988,S988/#REF!)</f>
        <v>#VALUE!</v>
      </c>
      <c r="U988" s="5" t="e">
        <f aca="false">IF(I988="USD",M988,M988/#REF!)</f>
        <v>#VALUE!</v>
      </c>
      <c r="V988" s="4"/>
      <c r="W988" s="4"/>
      <c r="X988" s="4"/>
      <c r="Y988" s="4" t="str">
        <f aca="false">B988&amp;C988&amp;F988&amp;H988</f>
        <v/>
      </c>
      <c r="Z988" s="4" t="str">
        <f aca="false">IF(Y988='Input - Bookings'!Q1584,"OK","Check")</f>
        <v>OK</v>
      </c>
      <c r="AA988" s="4"/>
      <c r="AB988" s="50"/>
      <c r="AC988" s="50"/>
      <c r="AD988" s="4"/>
      <c r="AE988" s="4"/>
      <c r="AF988" s="4"/>
      <c r="AG988" s="54"/>
      <c r="AH988" s="54"/>
      <c r="AI988" s="4"/>
      <c r="AJ988" s="4"/>
      <c r="AK988" s="4"/>
      <c r="AL988" s="4"/>
      <c r="AM988" s="4"/>
      <c r="AN988" s="56"/>
      <c r="AO988" s="50"/>
      <c r="AP988" s="50"/>
      <c r="AQ988" s="50"/>
      <c r="AR988" s="4"/>
      <c r="AS988" s="4"/>
    </row>
    <row r="989" customFormat="false" ht="12.75" hidden="false" customHeight="true" outlineLevel="0" collapsed="false">
      <c r="A989" s="33"/>
      <c r="B989" s="34"/>
      <c r="C989" s="34"/>
      <c r="D989" s="35"/>
      <c r="E989" s="35"/>
      <c r="F989" s="35"/>
      <c r="G989" s="35"/>
      <c r="H989" s="35"/>
      <c r="I989" s="35"/>
      <c r="J989" s="36"/>
      <c r="K989" s="6"/>
      <c r="L989" s="5"/>
      <c r="M989" s="5"/>
      <c r="N989" s="37"/>
      <c r="O989" s="38"/>
      <c r="P989" s="39" t="n">
        <f aca="false">IFERROR(IF(OR(B989&amp;C989="PAU",B989&amp;C989="AIN"),VLOOKUP(B989&amp;C989&amp;G989,#REF!,8,0),VLOOKUP(B989&amp;G989,#REF!,8,0)),0)</f>
        <v>0</v>
      </c>
      <c r="Q989" s="39" t="n">
        <f aca="false">N989-P989</f>
        <v>0</v>
      </c>
      <c r="R989" s="40" t="str">
        <f aca="false">IF(Q989&gt;=0%,"AOP",IF(Q989&gt;=-2%,"GM",IF(Q989&gt;=-6%,"MD","VP")))</f>
        <v>AOP</v>
      </c>
      <c r="S989" s="41" t="n">
        <f aca="false">K989*M989*(N989-P989)</f>
        <v>0</v>
      </c>
      <c r="T989" s="42" t="e">
        <f aca="false">IF(I989="USD",S989,S989/#REF!)</f>
        <v>#VALUE!</v>
      </c>
      <c r="U989" s="5" t="e">
        <f aca="false">IF(I989="USD",M989,M989/#REF!)</f>
        <v>#VALUE!</v>
      </c>
      <c r="V989" s="4"/>
      <c r="W989" s="4"/>
      <c r="X989" s="4"/>
      <c r="Y989" s="4" t="str">
        <f aca="false">B989&amp;C989&amp;F989&amp;H989</f>
        <v/>
      </c>
      <c r="Z989" s="4" t="str">
        <f aca="false">IF(Y989='Input - Bookings'!Q1585,"OK","Check")</f>
        <v>OK</v>
      </c>
      <c r="AA989" s="4"/>
      <c r="AB989" s="50"/>
      <c r="AC989" s="50"/>
      <c r="AD989" s="4"/>
      <c r="AE989" s="4"/>
      <c r="AF989" s="4"/>
      <c r="AG989" s="54"/>
      <c r="AH989" s="54"/>
      <c r="AI989" s="4"/>
      <c r="AJ989" s="4"/>
      <c r="AK989" s="4"/>
      <c r="AL989" s="4"/>
      <c r="AM989" s="4"/>
      <c r="AN989" s="56"/>
      <c r="AO989" s="50"/>
      <c r="AP989" s="50"/>
      <c r="AQ989" s="50"/>
      <c r="AR989" s="4"/>
      <c r="AS989" s="4"/>
    </row>
    <row r="990" customFormat="false" ht="12.75" hidden="false" customHeight="true" outlineLevel="0" collapsed="false">
      <c r="A990" s="33"/>
      <c r="B990" s="34"/>
      <c r="C990" s="34"/>
      <c r="D990" s="35"/>
      <c r="E990" s="35"/>
      <c r="F990" s="35"/>
      <c r="G990" s="35"/>
      <c r="H990" s="35"/>
      <c r="I990" s="35"/>
      <c r="J990" s="36"/>
      <c r="K990" s="6"/>
      <c r="L990" s="5"/>
      <c r="M990" s="5"/>
      <c r="N990" s="37"/>
      <c r="O990" s="38"/>
      <c r="P990" s="39" t="n">
        <f aca="false">IFERROR(IF(OR(B990&amp;C990="PAU",B990&amp;C990="AIN"),VLOOKUP(B990&amp;C990&amp;G990,#REF!,8,0),VLOOKUP(B990&amp;G990,#REF!,8,0)),0)</f>
        <v>0</v>
      </c>
      <c r="Q990" s="39" t="n">
        <f aca="false">N990-P990</f>
        <v>0</v>
      </c>
      <c r="R990" s="40" t="str">
        <f aca="false">IF(Q990&gt;=0%,"AOP",IF(Q990&gt;=-2%,"GM",IF(Q990&gt;=-6%,"MD","VP")))</f>
        <v>AOP</v>
      </c>
      <c r="S990" s="41" t="n">
        <f aca="false">K990*M990*(N990-P990)</f>
        <v>0</v>
      </c>
      <c r="T990" s="42" t="e">
        <f aca="false">IF(I990="USD",S990,S990/#REF!)</f>
        <v>#VALUE!</v>
      </c>
      <c r="U990" s="5" t="e">
        <f aca="false">IF(I990="USD",M990,M990/#REF!)</f>
        <v>#VALUE!</v>
      </c>
      <c r="V990" s="4"/>
      <c r="W990" s="4"/>
      <c r="X990" s="4"/>
      <c r="Y990" s="4" t="str">
        <f aca="false">B990&amp;C990&amp;F990&amp;H990</f>
        <v/>
      </c>
      <c r="Z990" s="4" t="str">
        <f aca="false">IF(Y990='Input - Bookings'!Q1586,"OK","Check")</f>
        <v>OK</v>
      </c>
      <c r="AA990" s="4"/>
      <c r="AB990" s="50"/>
      <c r="AC990" s="50"/>
      <c r="AD990" s="4"/>
      <c r="AE990" s="4"/>
      <c r="AF990" s="4"/>
      <c r="AG990" s="54"/>
      <c r="AH990" s="54"/>
      <c r="AI990" s="4"/>
      <c r="AJ990" s="4"/>
      <c r="AK990" s="4"/>
      <c r="AL990" s="4"/>
      <c r="AM990" s="4"/>
      <c r="AN990" s="56"/>
      <c r="AO990" s="50"/>
      <c r="AP990" s="50"/>
      <c r="AQ990" s="50"/>
      <c r="AR990" s="4"/>
      <c r="AS990" s="4"/>
    </row>
    <row r="991" customFormat="false" ht="12.75" hidden="false" customHeight="true" outlineLevel="0" collapsed="false">
      <c r="A991" s="33"/>
      <c r="B991" s="34"/>
      <c r="C991" s="34"/>
      <c r="D991" s="35"/>
      <c r="E991" s="35"/>
      <c r="F991" s="35"/>
      <c r="G991" s="35"/>
      <c r="H991" s="35"/>
      <c r="I991" s="35"/>
      <c r="J991" s="36"/>
      <c r="K991" s="6"/>
      <c r="L991" s="5"/>
      <c r="M991" s="5"/>
      <c r="N991" s="37"/>
      <c r="O991" s="38"/>
      <c r="P991" s="39" t="n">
        <f aca="false">IFERROR(IF(OR(B991&amp;C991="PAU",B991&amp;C991="AIN"),VLOOKUP(B991&amp;C991&amp;G991,#REF!,8,0),VLOOKUP(B991&amp;G991,#REF!,8,0)),0)</f>
        <v>0</v>
      </c>
      <c r="Q991" s="39" t="n">
        <f aca="false">N991-P991</f>
        <v>0</v>
      </c>
      <c r="R991" s="40" t="str">
        <f aca="false">IF(Q991&gt;=0%,"AOP",IF(Q991&gt;=-2%,"GM",IF(Q991&gt;=-6%,"MD","VP")))</f>
        <v>AOP</v>
      </c>
      <c r="S991" s="41" t="n">
        <f aca="false">K991*M991*(N991-P991)</f>
        <v>0</v>
      </c>
      <c r="T991" s="42" t="e">
        <f aca="false">IF(I991="USD",S991,S991/#REF!)</f>
        <v>#VALUE!</v>
      </c>
      <c r="U991" s="5" t="e">
        <f aca="false">IF(I991="USD",M991,M991/#REF!)</f>
        <v>#VALUE!</v>
      </c>
      <c r="V991" s="4"/>
      <c r="W991" s="4"/>
      <c r="X991" s="4"/>
      <c r="Y991" s="4" t="str">
        <f aca="false">B991&amp;C991&amp;F991&amp;H991</f>
        <v/>
      </c>
      <c r="Z991" s="4" t="str">
        <f aca="false">IF(Y991='Input - Bookings'!Q1587,"OK","Check")</f>
        <v>OK</v>
      </c>
      <c r="AA991" s="4"/>
      <c r="AB991" s="50"/>
      <c r="AC991" s="50"/>
      <c r="AD991" s="4"/>
      <c r="AE991" s="4"/>
      <c r="AF991" s="4"/>
      <c r="AG991" s="54"/>
      <c r="AH991" s="54"/>
      <c r="AI991" s="4"/>
      <c r="AJ991" s="4"/>
      <c r="AK991" s="4"/>
      <c r="AL991" s="4"/>
      <c r="AM991" s="4"/>
      <c r="AN991" s="56"/>
      <c r="AO991" s="50"/>
      <c r="AP991" s="50"/>
      <c r="AQ991" s="50"/>
      <c r="AR991" s="4"/>
      <c r="AS991" s="4"/>
    </row>
    <row r="992" customFormat="false" ht="12.75" hidden="false" customHeight="true" outlineLevel="0" collapsed="false">
      <c r="A992" s="33"/>
      <c r="B992" s="34"/>
      <c r="C992" s="34"/>
      <c r="D992" s="35"/>
      <c r="E992" s="35"/>
      <c r="F992" s="35"/>
      <c r="G992" s="35"/>
      <c r="H992" s="35"/>
      <c r="I992" s="35"/>
      <c r="J992" s="36"/>
      <c r="K992" s="6"/>
      <c r="L992" s="5"/>
      <c r="M992" s="5"/>
      <c r="N992" s="37"/>
      <c r="O992" s="38"/>
      <c r="P992" s="39" t="n">
        <f aca="false">IFERROR(IF(OR(B992&amp;C992="PAU",B992&amp;C992="AIN"),VLOOKUP(B992&amp;C992&amp;G992,#REF!,8,0),VLOOKUP(B992&amp;G992,#REF!,8,0)),0)</f>
        <v>0</v>
      </c>
      <c r="Q992" s="39" t="n">
        <f aca="false">N992-P992</f>
        <v>0</v>
      </c>
      <c r="R992" s="40" t="str">
        <f aca="false">IF(Q992&gt;=0%,"AOP",IF(Q992&gt;=-2%,"GM",IF(Q992&gt;=-6%,"MD","VP")))</f>
        <v>AOP</v>
      </c>
      <c r="S992" s="41" t="n">
        <f aca="false">K992*M992*(N992-P992)</f>
        <v>0</v>
      </c>
      <c r="T992" s="42" t="e">
        <f aca="false">IF(I992="USD",S992,S992/#REF!)</f>
        <v>#VALUE!</v>
      </c>
      <c r="U992" s="5" t="e">
        <f aca="false">IF(I992="USD",M992,M992/#REF!)</f>
        <v>#VALUE!</v>
      </c>
      <c r="V992" s="4"/>
      <c r="W992" s="4"/>
      <c r="X992" s="4"/>
      <c r="Y992" s="4" t="str">
        <f aca="false">B992&amp;C992&amp;F992&amp;H992</f>
        <v/>
      </c>
      <c r="Z992" s="4" t="str">
        <f aca="false">IF(Y992='Input - Bookings'!Q1588,"OK","Check")</f>
        <v>OK</v>
      </c>
      <c r="AA992" s="4"/>
      <c r="AB992" s="50"/>
      <c r="AC992" s="50"/>
      <c r="AD992" s="4"/>
      <c r="AE992" s="4"/>
      <c r="AF992" s="4"/>
      <c r="AG992" s="54"/>
      <c r="AH992" s="54"/>
      <c r="AI992" s="4"/>
      <c r="AJ992" s="4"/>
      <c r="AK992" s="4"/>
      <c r="AL992" s="4"/>
      <c r="AM992" s="4"/>
      <c r="AN992" s="56"/>
      <c r="AO992" s="50"/>
      <c r="AP992" s="50"/>
      <c r="AQ992" s="50"/>
      <c r="AR992" s="4"/>
      <c r="AS992" s="4"/>
    </row>
    <row r="993" customFormat="false" ht="12.75" hidden="false" customHeight="true" outlineLevel="0" collapsed="false">
      <c r="A993" s="33"/>
      <c r="B993" s="34"/>
      <c r="C993" s="34"/>
      <c r="D993" s="35"/>
      <c r="E993" s="35"/>
      <c r="F993" s="35"/>
      <c r="G993" s="35"/>
      <c r="H993" s="35"/>
      <c r="I993" s="35"/>
      <c r="J993" s="36"/>
      <c r="K993" s="6"/>
      <c r="L993" s="5"/>
      <c r="M993" s="5"/>
      <c r="N993" s="37"/>
      <c r="O993" s="38"/>
      <c r="P993" s="39" t="n">
        <f aca="false">IFERROR(IF(OR(B993&amp;C993="PAU",B993&amp;C993="AIN"),VLOOKUP(B993&amp;C993&amp;G993,#REF!,8,0),VLOOKUP(B993&amp;G993,#REF!,8,0)),0)</f>
        <v>0</v>
      </c>
      <c r="Q993" s="39" t="n">
        <f aca="false">N993-P993</f>
        <v>0</v>
      </c>
      <c r="R993" s="40" t="str">
        <f aca="false">IF(Q993&gt;=0%,"AOP",IF(Q993&gt;=-2%,"GM",IF(Q993&gt;=-6%,"MD","VP")))</f>
        <v>AOP</v>
      </c>
      <c r="S993" s="41" t="n">
        <f aca="false">K993*M993*(N993-P993)</f>
        <v>0</v>
      </c>
      <c r="T993" s="42" t="e">
        <f aca="false">IF(I993="USD",S993,S993/#REF!)</f>
        <v>#VALUE!</v>
      </c>
      <c r="U993" s="5" t="e">
        <f aca="false">IF(I993="USD",M993,M993/#REF!)</f>
        <v>#VALUE!</v>
      </c>
      <c r="V993" s="4"/>
      <c r="W993" s="4"/>
      <c r="X993" s="4"/>
      <c r="Y993" s="4" t="str">
        <f aca="false">B993&amp;C993&amp;F993&amp;H993</f>
        <v/>
      </c>
      <c r="Z993" s="4" t="str">
        <f aca="false">IF(Y993='Input - Bookings'!Q1589,"OK","Check")</f>
        <v>OK</v>
      </c>
      <c r="AA993" s="4"/>
      <c r="AB993" s="50"/>
      <c r="AC993" s="50"/>
      <c r="AD993" s="4"/>
      <c r="AE993" s="4"/>
      <c r="AF993" s="4"/>
      <c r="AG993" s="54"/>
      <c r="AH993" s="54"/>
      <c r="AI993" s="4"/>
      <c r="AJ993" s="4"/>
      <c r="AK993" s="4"/>
      <c r="AL993" s="4"/>
      <c r="AM993" s="4"/>
      <c r="AN993" s="56"/>
      <c r="AO993" s="50"/>
      <c r="AP993" s="50"/>
      <c r="AQ993" s="50"/>
      <c r="AR993" s="4"/>
      <c r="AS993" s="4"/>
    </row>
    <row r="994" customFormat="false" ht="12.75" hidden="false" customHeight="true" outlineLevel="0" collapsed="false">
      <c r="A994" s="33"/>
      <c r="B994" s="34"/>
      <c r="C994" s="34"/>
      <c r="D994" s="35"/>
      <c r="E994" s="35"/>
      <c r="F994" s="35"/>
      <c r="G994" s="35"/>
      <c r="H994" s="35"/>
      <c r="I994" s="35"/>
      <c r="J994" s="36"/>
      <c r="K994" s="6"/>
      <c r="L994" s="5"/>
      <c r="M994" s="5"/>
      <c r="N994" s="37"/>
      <c r="O994" s="38"/>
      <c r="P994" s="39" t="n">
        <f aca="false">IFERROR(IF(OR(B994&amp;C994="PAU",B994&amp;C994="AIN"),VLOOKUP(B994&amp;C994&amp;G994,#REF!,8,0),VLOOKUP(B994&amp;G994,#REF!,8,0)),0)</f>
        <v>0</v>
      </c>
      <c r="Q994" s="39" t="n">
        <f aca="false">N994-P994</f>
        <v>0</v>
      </c>
      <c r="R994" s="40" t="str">
        <f aca="false">IF(Q994&gt;=0%,"AOP",IF(Q994&gt;=-2%,"GM",IF(Q994&gt;=-6%,"MD","VP")))</f>
        <v>AOP</v>
      </c>
      <c r="S994" s="41" t="n">
        <f aca="false">K994*M994*(N994-P994)</f>
        <v>0</v>
      </c>
      <c r="T994" s="42" t="e">
        <f aca="false">IF(I994="USD",S994,S994/#REF!)</f>
        <v>#VALUE!</v>
      </c>
      <c r="U994" s="5" t="e">
        <f aca="false">IF(I994="USD",M994,M994/#REF!)</f>
        <v>#VALUE!</v>
      </c>
      <c r="V994" s="4"/>
      <c r="W994" s="4"/>
      <c r="X994" s="4"/>
      <c r="Y994" s="4" t="str">
        <f aca="false">B994&amp;C994&amp;F994&amp;H994</f>
        <v/>
      </c>
      <c r="Z994" s="4" t="str">
        <f aca="false">IF(Y994='Input - Bookings'!Q1590,"OK","Check")</f>
        <v>OK</v>
      </c>
      <c r="AA994" s="4"/>
      <c r="AB994" s="50"/>
      <c r="AC994" s="50"/>
      <c r="AD994" s="4"/>
      <c r="AE994" s="4"/>
      <c r="AF994" s="4"/>
      <c r="AG994" s="54"/>
      <c r="AH994" s="54"/>
      <c r="AI994" s="4"/>
      <c r="AJ994" s="4"/>
      <c r="AK994" s="4"/>
      <c r="AL994" s="4"/>
      <c r="AM994" s="4"/>
      <c r="AN994" s="56"/>
      <c r="AO994" s="50"/>
      <c r="AP994" s="50"/>
      <c r="AQ994" s="50"/>
      <c r="AR994" s="4"/>
      <c r="AS994" s="4"/>
    </row>
    <row r="995" customFormat="false" ht="12.75" hidden="false" customHeight="true" outlineLevel="0" collapsed="false">
      <c r="A995" s="33"/>
      <c r="B995" s="34"/>
      <c r="C995" s="34"/>
      <c r="D995" s="35"/>
      <c r="E995" s="35"/>
      <c r="F995" s="35"/>
      <c r="G995" s="35"/>
      <c r="H995" s="35"/>
      <c r="I995" s="35"/>
      <c r="J995" s="36"/>
      <c r="K995" s="6"/>
      <c r="L995" s="5"/>
      <c r="M995" s="5"/>
      <c r="N995" s="37"/>
      <c r="O995" s="38"/>
      <c r="P995" s="39" t="n">
        <f aca="false">IFERROR(IF(OR(B995&amp;C995="PAU",B995&amp;C995="AIN"),VLOOKUP(B995&amp;C995&amp;G995,#REF!,8,0),VLOOKUP(B995&amp;G995,#REF!,8,0)),0)</f>
        <v>0</v>
      </c>
      <c r="Q995" s="39" t="n">
        <f aca="false">N995-P995</f>
        <v>0</v>
      </c>
      <c r="R995" s="40" t="str">
        <f aca="false">IF(Q995&gt;=0%,"AOP",IF(Q995&gt;=-2%,"GM",IF(Q995&gt;=-6%,"MD","VP")))</f>
        <v>AOP</v>
      </c>
      <c r="S995" s="41" t="n">
        <f aca="false">K995*M995*(N995-P995)</f>
        <v>0</v>
      </c>
      <c r="T995" s="42" t="e">
        <f aca="false">IF(I995="USD",S995,S995/#REF!)</f>
        <v>#VALUE!</v>
      </c>
      <c r="U995" s="5" t="e">
        <f aca="false">IF(I995="USD",M995,M995/#REF!)</f>
        <v>#VALUE!</v>
      </c>
      <c r="V995" s="4"/>
      <c r="W995" s="4"/>
      <c r="X995" s="4"/>
      <c r="Y995" s="4" t="str">
        <f aca="false">B995&amp;C995&amp;F995&amp;H995</f>
        <v/>
      </c>
      <c r="Z995" s="4" t="str">
        <f aca="false">IF(Y995='Input - Bookings'!Q1591,"OK","Check")</f>
        <v>OK</v>
      </c>
      <c r="AA995" s="4"/>
      <c r="AB995" s="50"/>
      <c r="AC995" s="50"/>
      <c r="AD995" s="4"/>
      <c r="AE995" s="4"/>
      <c r="AF995" s="4"/>
      <c r="AG995" s="54"/>
      <c r="AH995" s="54"/>
      <c r="AI995" s="4"/>
      <c r="AJ995" s="4"/>
      <c r="AK995" s="4"/>
      <c r="AL995" s="4"/>
      <c r="AM995" s="4"/>
      <c r="AN995" s="56"/>
      <c r="AO995" s="50"/>
      <c r="AP995" s="50"/>
      <c r="AQ995" s="50"/>
      <c r="AR995" s="4"/>
      <c r="AS995" s="4"/>
    </row>
    <row r="996" customFormat="false" ht="12.75" hidden="false" customHeight="true" outlineLevel="0" collapsed="false">
      <c r="A996" s="33"/>
      <c r="B996" s="34"/>
      <c r="C996" s="34"/>
      <c r="D996" s="35"/>
      <c r="E996" s="35"/>
      <c r="F996" s="35"/>
      <c r="G996" s="35"/>
      <c r="H996" s="35"/>
      <c r="I996" s="35"/>
      <c r="J996" s="36"/>
      <c r="K996" s="6"/>
      <c r="L996" s="5"/>
      <c r="M996" s="5"/>
      <c r="N996" s="37"/>
      <c r="O996" s="38"/>
      <c r="P996" s="39" t="n">
        <f aca="false">IFERROR(IF(OR(B996&amp;C996="PAU",B996&amp;C996="AIN"),VLOOKUP(B996&amp;C996&amp;G996,#REF!,8,0),VLOOKUP(B996&amp;G996,#REF!,8,0)),0)</f>
        <v>0</v>
      </c>
      <c r="Q996" s="39" t="n">
        <f aca="false">N996-P996</f>
        <v>0</v>
      </c>
      <c r="R996" s="40" t="str">
        <f aca="false">IF(Q996&gt;=0%,"AOP",IF(Q996&gt;=-2%,"GM",IF(Q996&gt;=-6%,"MD","VP")))</f>
        <v>AOP</v>
      </c>
      <c r="S996" s="41" t="n">
        <f aca="false">K996*M996*(N996-P996)</f>
        <v>0</v>
      </c>
      <c r="T996" s="42" t="e">
        <f aca="false">IF(I996="USD",S996,S996/#REF!)</f>
        <v>#VALUE!</v>
      </c>
      <c r="U996" s="5" t="e">
        <f aca="false">IF(I996="USD",M996,M996/#REF!)</f>
        <v>#VALUE!</v>
      </c>
      <c r="V996" s="4"/>
      <c r="W996" s="4"/>
      <c r="X996" s="4"/>
      <c r="Y996" s="4" t="str">
        <f aca="false">B996&amp;C996&amp;F996&amp;H996</f>
        <v/>
      </c>
      <c r="Z996" s="4" t="str">
        <f aca="false">IF(Y996='Input - Bookings'!Q1592,"OK","Check")</f>
        <v>OK</v>
      </c>
      <c r="AA996" s="4"/>
      <c r="AB996" s="50"/>
      <c r="AC996" s="50"/>
      <c r="AD996" s="4"/>
      <c r="AE996" s="4"/>
      <c r="AF996" s="4"/>
      <c r="AG996" s="54"/>
      <c r="AH996" s="54"/>
      <c r="AI996" s="4"/>
      <c r="AJ996" s="4"/>
      <c r="AK996" s="4"/>
      <c r="AL996" s="4"/>
      <c r="AM996" s="4"/>
      <c r="AN996" s="56"/>
      <c r="AO996" s="50"/>
      <c r="AP996" s="50"/>
      <c r="AQ996" s="50"/>
      <c r="AR996" s="4"/>
      <c r="AS996" s="4"/>
    </row>
    <row r="997" customFormat="false" ht="12.75" hidden="false" customHeight="true" outlineLevel="0" collapsed="false">
      <c r="A997" s="33"/>
      <c r="B997" s="34"/>
      <c r="C997" s="34"/>
      <c r="D997" s="35"/>
      <c r="E997" s="35"/>
      <c r="F997" s="35"/>
      <c r="G997" s="35"/>
      <c r="H997" s="35"/>
      <c r="I997" s="35"/>
      <c r="J997" s="36"/>
      <c r="K997" s="6"/>
      <c r="L997" s="5"/>
      <c r="M997" s="5"/>
      <c r="N997" s="37"/>
      <c r="O997" s="38"/>
      <c r="P997" s="39" t="n">
        <f aca="false">IFERROR(IF(OR(B997&amp;C997="PAU",B997&amp;C997="AIN"),VLOOKUP(B997&amp;C997&amp;G997,#REF!,8,0),VLOOKUP(B997&amp;G997,#REF!,8,0)),0)</f>
        <v>0</v>
      </c>
      <c r="Q997" s="39" t="n">
        <f aca="false">N997-P997</f>
        <v>0</v>
      </c>
      <c r="R997" s="40" t="str">
        <f aca="false">IF(Q997&gt;=0%,"AOP",IF(Q997&gt;=-2%,"GM",IF(Q997&gt;=-6%,"MD","VP")))</f>
        <v>AOP</v>
      </c>
      <c r="S997" s="41" t="n">
        <f aca="false">K997*M997*(N997-P997)</f>
        <v>0</v>
      </c>
      <c r="T997" s="42" t="e">
        <f aca="false">IF(I997="USD",S997,S997/#REF!)</f>
        <v>#VALUE!</v>
      </c>
      <c r="U997" s="5" t="e">
        <f aca="false">IF(I997="USD",M997,M997/#REF!)</f>
        <v>#VALUE!</v>
      </c>
      <c r="V997" s="4"/>
      <c r="W997" s="4"/>
      <c r="X997" s="4"/>
      <c r="Y997" s="4" t="str">
        <f aca="false">B997&amp;C997&amp;F997&amp;H997</f>
        <v/>
      </c>
      <c r="Z997" s="4" t="str">
        <f aca="false">IF(Y997='Input - Bookings'!Q1593,"OK","Check")</f>
        <v>OK</v>
      </c>
      <c r="AA997" s="4"/>
      <c r="AB997" s="50"/>
      <c r="AC997" s="50"/>
      <c r="AD997" s="4"/>
      <c r="AE997" s="4"/>
      <c r="AF997" s="4"/>
      <c r="AG997" s="54"/>
      <c r="AH997" s="54"/>
      <c r="AI997" s="4"/>
      <c r="AJ997" s="4"/>
      <c r="AK997" s="4"/>
      <c r="AL997" s="4"/>
      <c r="AM997" s="4"/>
      <c r="AN997" s="56"/>
      <c r="AO997" s="50"/>
      <c r="AP997" s="50"/>
      <c r="AQ997" s="50"/>
      <c r="AR997" s="4"/>
      <c r="AS997" s="4"/>
    </row>
    <row r="998" customFormat="false" ht="12.75" hidden="false" customHeight="true" outlineLevel="0" collapsed="false">
      <c r="A998" s="33"/>
      <c r="B998" s="34"/>
      <c r="C998" s="34"/>
      <c r="D998" s="35"/>
      <c r="E998" s="35"/>
      <c r="F998" s="35"/>
      <c r="G998" s="35"/>
      <c r="H998" s="35"/>
      <c r="I998" s="35"/>
      <c r="J998" s="36"/>
      <c r="K998" s="6"/>
      <c r="L998" s="5"/>
      <c r="M998" s="5"/>
      <c r="N998" s="37"/>
      <c r="O998" s="38"/>
      <c r="P998" s="39" t="n">
        <f aca="false">IFERROR(IF(OR(B998&amp;C998="PAU",B998&amp;C998="AIN"),VLOOKUP(B998&amp;C998&amp;G998,#REF!,8,0),VLOOKUP(B998&amp;G998,#REF!,8,0)),0)</f>
        <v>0</v>
      </c>
      <c r="Q998" s="39" t="n">
        <f aca="false">N998-P998</f>
        <v>0</v>
      </c>
      <c r="R998" s="40" t="str">
        <f aca="false">IF(Q998&gt;=0%,"AOP",IF(Q998&gt;=-2%,"GM",IF(Q998&gt;=-6%,"MD","VP")))</f>
        <v>AOP</v>
      </c>
      <c r="S998" s="41" t="n">
        <f aca="false">K998*M998*(N998-P998)</f>
        <v>0</v>
      </c>
      <c r="T998" s="42" t="e">
        <f aca="false">IF(I998="USD",S998,S998/#REF!)</f>
        <v>#VALUE!</v>
      </c>
      <c r="U998" s="5" t="e">
        <f aca="false">IF(I998="USD",M998,M998/#REF!)</f>
        <v>#VALUE!</v>
      </c>
      <c r="V998" s="4"/>
      <c r="W998" s="4"/>
      <c r="X998" s="4"/>
      <c r="Y998" s="4" t="str">
        <f aca="false">B998&amp;C998&amp;F998&amp;H998</f>
        <v/>
      </c>
      <c r="Z998" s="4" t="str">
        <f aca="false">IF(Y998='Input - Bookings'!Q1594,"OK","Check")</f>
        <v>OK</v>
      </c>
      <c r="AA998" s="4"/>
      <c r="AB998" s="50"/>
      <c r="AC998" s="50"/>
      <c r="AD998" s="4"/>
      <c r="AE998" s="4"/>
      <c r="AF998" s="4"/>
      <c r="AG998" s="54"/>
      <c r="AH998" s="54"/>
      <c r="AI998" s="4"/>
      <c r="AJ998" s="4"/>
      <c r="AK998" s="4"/>
      <c r="AL998" s="4"/>
      <c r="AM998" s="4"/>
      <c r="AN998" s="56"/>
      <c r="AO998" s="50"/>
      <c r="AP998" s="50"/>
      <c r="AQ998" s="50"/>
      <c r="AR998" s="4"/>
      <c r="AS998" s="4"/>
    </row>
    <row r="999" customFormat="false" ht="12.75" hidden="false" customHeight="true" outlineLevel="0" collapsed="false">
      <c r="A999" s="33"/>
      <c r="B999" s="34"/>
      <c r="C999" s="34"/>
      <c r="D999" s="35"/>
      <c r="E999" s="35"/>
      <c r="F999" s="35"/>
      <c r="G999" s="35"/>
      <c r="H999" s="35"/>
      <c r="I999" s="35"/>
      <c r="J999" s="36"/>
      <c r="K999" s="6"/>
      <c r="L999" s="5"/>
      <c r="M999" s="5"/>
      <c r="N999" s="37"/>
      <c r="O999" s="38"/>
      <c r="P999" s="39" t="n">
        <f aca="false">IFERROR(IF(OR(B999&amp;C999="PAU",B999&amp;C999="AIN"),VLOOKUP(B999&amp;C999&amp;G999,#REF!,8,0),VLOOKUP(B999&amp;G999,#REF!,8,0)),0)</f>
        <v>0</v>
      </c>
      <c r="Q999" s="39" t="n">
        <f aca="false">N999-P999</f>
        <v>0</v>
      </c>
      <c r="R999" s="40" t="str">
        <f aca="false">IF(Q999&gt;=0%,"AOP",IF(Q999&gt;=-2%,"GM",IF(Q999&gt;=-6%,"MD","VP")))</f>
        <v>AOP</v>
      </c>
      <c r="S999" s="41" t="n">
        <f aca="false">K999*M999*(N999-P999)</f>
        <v>0</v>
      </c>
      <c r="T999" s="42" t="e">
        <f aca="false">IF(I999="USD",S999,S999/#REF!)</f>
        <v>#VALUE!</v>
      </c>
      <c r="U999" s="5" t="e">
        <f aca="false">IF(I999="USD",M999,M999/#REF!)</f>
        <v>#VALUE!</v>
      </c>
      <c r="V999" s="4"/>
      <c r="W999" s="4"/>
      <c r="X999" s="4"/>
      <c r="Y999" s="4" t="str">
        <f aca="false">B999&amp;C999&amp;F999&amp;H999</f>
        <v/>
      </c>
      <c r="Z999" s="4" t="str">
        <f aca="false">IF(Y999='Input - Bookings'!Q1595,"OK","Check")</f>
        <v>OK</v>
      </c>
      <c r="AA999" s="4"/>
      <c r="AB999" s="50"/>
      <c r="AC999" s="50"/>
      <c r="AD999" s="4"/>
      <c r="AE999" s="4"/>
      <c r="AF999" s="4"/>
      <c r="AG999" s="54"/>
      <c r="AH999" s="54"/>
      <c r="AI999" s="4"/>
      <c r="AJ999" s="4"/>
      <c r="AK999" s="4"/>
      <c r="AL999" s="4"/>
      <c r="AM999" s="4"/>
      <c r="AN999" s="56"/>
      <c r="AO999" s="50"/>
      <c r="AP999" s="50"/>
      <c r="AQ999" s="50"/>
      <c r="AR999" s="4"/>
      <c r="AS999" s="4"/>
    </row>
    <row r="1000" customFormat="false" ht="12.75" hidden="false" customHeight="true" outlineLevel="0" collapsed="false">
      <c r="A1000" s="33"/>
      <c r="B1000" s="34"/>
      <c r="C1000" s="34"/>
      <c r="D1000" s="35"/>
      <c r="E1000" s="35"/>
      <c r="F1000" s="35"/>
      <c r="G1000" s="35"/>
      <c r="H1000" s="35"/>
      <c r="I1000" s="35"/>
      <c r="J1000" s="36"/>
      <c r="K1000" s="6"/>
      <c r="L1000" s="5"/>
      <c r="M1000" s="5"/>
      <c r="N1000" s="37"/>
      <c r="O1000" s="38"/>
      <c r="P1000" s="39" t="n">
        <f aca="false">IFERROR(IF(OR(B1000&amp;C1000="PAU",B1000&amp;C1000="AIN"),VLOOKUP(B1000&amp;C1000&amp;G1000,#REF!,8,0),VLOOKUP(B1000&amp;G1000,#REF!,8,0)),0)</f>
        <v>0</v>
      </c>
      <c r="Q1000" s="39" t="n">
        <f aca="false">N1000-P1000</f>
        <v>0</v>
      </c>
      <c r="R1000" s="40" t="str">
        <f aca="false">IF(Q1000&gt;=0%,"AOP",IF(Q1000&gt;=-2%,"GM",IF(Q1000&gt;=-6%,"MD","VP")))</f>
        <v>AOP</v>
      </c>
      <c r="S1000" s="41" t="n">
        <f aca="false">K1000*M1000*(N1000-P1000)</f>
        <v>0</v>
      </c>
      <c r="T1000" s="42" t="e">
        <f aca="false">IF(I1000="USD",S1000,S1000/#REF!)</f>
        <v>#VALUE!</v>
      </c>
      <c r="U1000" s="5" t="e">
        <f aca="false">IF(I1000="USD",M1000,M1000/#REF!)</f>
        <v>#VALUE!</v>
      </c>
      <c r="V1000" s="4"/>
      <c r="W1000" s="4"/>
      <c r="X1000" s="4"/>
      <c r="Y1000" s="4" t="str">
        <f aca="false">B1000&amp;C1000&amp;F1000&amp;H1000</f>
        <v/>
      </c>
      <c r="Z1000" s="4" t="str">
        <f aca="false">IF(Y1000='Input - Bookings'!Q1596,"OK","Check")</f>
        <v>OK</v>
      </c>
      <c r="AA1000" s="4"/>
      <c r="AB1000" s="50"/>
      <c r="AC1000" s="50"/>
      <c r="AD1000" s="4"/>
      <c r="AE1000" s="4"/>
      <c r="AF1000" s="4"/>
      <c r="AG1000" s="54"/>
      <c r="AH1000" s="54"/>
      <c r="AI1000" s="4"/>
      <c r="AJ1000" s="4"/>
      <c r="AK1000" s="4"/>
      <c r="AL1000" s="4"/>
      <c r="AM1000" s="4"/>
      <c r="AN1000" s="56"/>
      <c r="AO1000" s="50"/>
      <c r="AP1000" s="50"/>
      <c r="AQ1000" s="50"/>
      <c r="AR1000" s="4"/>
      <c r="AS1000" s="4"/>
    </row>
    <row r="1001" customFormat="false" ht="12.75" hidden="false" customHeight="true" outlineLevel="0" collapsed="false">
      <c r="A1001" s="33"/>
      <c r="B1001" s="34"/>
      <c r="C1001" s="34"/>
      <c r="D1001" s="35"/>
      <c r="E1001" s="35"/>
      <c r="F1001" s="35"/>
      <c r="G1001" s="35"/>
      <c r="H1001" s="35"/>
      <c r="I1001" s="35"/>
      <c r="J1001" s="36"/>
      <c r="K1001" s="6"/>
      <c r="L1001" s="5"/>
      <c r="M1001" s="5"/>
      <c r="N1001" s="37"/>
      <c r="O1001" s="38"/>
      <c r="P1001" s="39" t="n">
        <f aca="false">IFERROR(IF(OR(B1001&amp;C1001="PAU",B1001&amp;C1001="AIN"),VLOOKUP(B1001&amp;C1001&amp;G1001,#REF!,8,0),VLOOKUP(B1001&amp;G1001,#REF!,8,0)),0)</f>
        <v>0</v>
      </c>
      <c r="Q1001" s="39" t="n">
        <f aca="false">N1001-P1001</f>
        <v>0</v>
      </c>
      <c r="R1001" s="40" t="str">
        <f aca="false">IF(Q1001&gt;=0%,"AOP",IF(Q1001&gt;=-2%,"GM",IF(Q1001&gt;=-6%,"MD","VP")))</f>
        <v>AOP</v>
      </c>
      <c r="S1001" s="41" t="n">
        <f aca="false">K1001*M1001*(N1001-P1001)</f>
        <v>0</v>
      </c>
      <c r="T1001" s="42" t="e">
        <f aca="false">IF(I1001="USD",S1001,S1001/#REF!)</f>
        <v>#VALUE!</v>
      </c>
      <c r="U1001" s="5" t="e">
        <f aca="false">IF(I1001="USD",M1001,M1001/#REF!)</f>
        <v>#VALUE!</v>
      </c>
      <c r="V1001" s="4"/>
      <c r="W1001" s="4"/>
      <c r="X1001" s="4"/>
      <c r="Y1001" s="4" t="str">
        <f aca="false">B1001&amp;C1001&amp;F1001&amp;H1001</f>
        <v/>
      </c>
      <c r="Z1001" s="4" t="str">
        <f aca="false">IF(Y1001='Input - Bookings'!Q1597,"OK","Check")</f>
        <v>OK</v>
      </c>
      <c r="AA1001" s="4"/>
      <c r="AB1001" s="50"/>
      <c r="AC1001" s="50"/>
      <c r="AD1001" s="4"/>
      <c r="AE1001" s="4"/>
      <c r="AF1001" s="4"/>
      <c r="AG1001" s="54"/>
      <c r="AH1001" s="54"/>
      <c r="AI1001" s="4"/>
      <c r="AJ1001" s="4"/>
      <c r="AK1001" s="4"/>
      <c r="AL1001" s="4"/>
      <c r="AM1001" s="4"/>
      <c r="AN1001" s="56"/>
      <c r="AO1001" s="50"/>
      <c r="AP1001" s="50"/>
      <c r="AQ1001" s="50"/>
      <c r="AR1001" s="4"/>
      <c r="AS1001" s="4"/>
    </row>
    <row r="1002" customFormat="false" ht="12.75" hidden="false" customHeight="true" outlineLevel="0" collapsed="false">
      <c r="A1002" s="33"/>
      <c r="B1002" s="34"/>
      <c r="C1002" s="34"/>
      <c r="D1002" s="35"/>
      <c r="E1002" s="35"/>
      <c r="F1002" s="35"/>
      <c r="G1002" s="35"/>
      <c r="H1002" s="35"/>
      <c r="I1002" s="35"/>
      <c r="J1002" s="36"/>
      <c r="K1002" s="6"/>
      <c r="L1002" s="5"/>
      <c r="M1002" s="5"/>
      <c r="N1002" s="37"/>
      <c r="O1002" s="38"/>
      <c r="P1002" s="39" t="n">
        <f aca="false">IFERROR(IF(OR(B1002&amp;C1002="PAU",B1002&amp;C1002="AIN"),VLOOKUP(B1002&amp;C1002&amp;G1002,#REF!,8,0),VLOOKUP(B1002&amp;G1002,#REF!,8,0)),0)</f>
        <v>0</v>
      </c>
      <c r="Q1002" s="39" t="n">
        <f aca="false">N1002-P1002</f>
        <v>0</v>
      </c>
      <c r="R1002" s="40" t="str">
        <f aca="false">IF(Q1002&gt;=0%,"AOP",IF(Q1002&gt;=-2%,"GM",IF(Q1002&gt;=-6%,"MD","VP")))</f>
        <v>AOP</v>
      </c>
      <c r="S1002" s="41" t="n">
        <f aca="false">K1002*M1002*(N1002-P1002)</f>
        <v>0</v>
      </c>
      <c r="T1002" s="42" t="e">
        <f aca="false">IF(I1002="USD",S1002,S1002/#REF!)</f>
        <v>#VALUE!</v>
      </c>
      <c r="U1002" s="5" t="e">
        <f aca="false">IF(I1002="USD",M1002,M1002/#REF!)</f>
        <v>#VALUE!</v>
      </c>
      <c r="V1002" s="4"/>
      <c r="W1002" s="4"/>
      <c r="X1002" s="4"/>
      <c r="Y1002" s="4" t="str">
        <f aca="false">B1002&amp;C1002&amp;F1002&amp;H1002</f>
        <v/>
      </c>
      <c r="Z1002" s="4" t="str">
        <f aca="false">IF(Y1002='Input - Bookings'!Q1598,"OK","Check")</f>
        <v>OK</v>
      </c>
      <c r="AA1002" s="4"/>
      <c r="AB1002" s="50"/>
      <c r="AC1002" s="50"/>
      <c r="AD1002" s="4"/>
      <c r="AE1002" s="4"/>
      <c r="AF1002" s="4"/>
      <c r="AG1002" s="54"/>
      <c r="AH1002" s="54"/>
      <c r="AI1002" s="4"/>
      <c r="AJ1002" s="4"/>
      <c r="AK1002" s="4"/>
      <c r="AL1002" s="4"/>
      <c r="AM1002" s="4"/>
      <c r="AN1002" s="56"/>
      <c r="AO1002" s="50"/>
      <c r="AP1002" s="50"/>
      <c r="AQ1002" s="50"/>
      <c r="AR1002" s="4"/>
      <c r="AS1002" s="4"/>
    </row>
    <row r="1003" customFormat="false" ht="12.75" hidden="false" customHeight="true" outlineLevel="0" collapsed="false">
      <c r="A1003" s="33"/>
      <c r="B1003" s="34"/>
      <c r="C1003" s="34"/>
      <c r="D1003" s="35"/>
      <c r="E1003" s="35"/>
      <c r="F1003" s="35"/>
      <c r="G1003" s="35"/>
      <c r="H1003" s="35"/>
      <c r="I1003" s="35"/>
      <c r="J1003" s="36"/>
      <c r="K1003" s="6"/>
      <c r="L1003" s="5"/>
      <c r="M1003" s="5"/>
      <c r="N1003" s="37"/>
      <c r="O1003" s="38"/>
      <c r="P1003" s="39" t="n">
        <f aca="false">IFERROR(IF(OR(B1003&amp;C1003="PAU",B1003&amp;C1003="AIN"),VLOOKUP(B1003&amp;C1003&amp;G1003,#REF!,8,0),VLOOKUP(B1003&amp;G1003,#REF!,8,0)),0)</f>
        <v>0</v>
      </c>
      <c r="Q1003" s="39" t="n">
        <f aca="false">N1003-P1003</f>
        <v>0</v>
      </c>
      <c r="R1003" s="40" t="str">
        <f aca="false">IF(Q1003&gt;=0%,"AOP",IF(Q1003&gt;=-2%,"GM",IF(Q1003&gt;=-6%,"MD","VP")))</f>
        <v>AOP</v>
      </c>
      <c r="S1003" s="41" t="n">
        <f aca="false">K1003*M1003*(N1003-P1003)</f>
        <v>0</v>
      </c>
      <c r="T1003" s="42" t="e">
        <f aca="false">IF(I1003="USD",S1003,S1003/#REF!)</f>
        <v>#VALUE!</v>
      </c>
      <c r="U1003" s="5" t="e">
        <f aca="false">IF(I1003="USD",M1003,M1003/#REF!)</f>
        <v>#VALUE!</v>
      </c>
      <c r="V1003" s="4"/>
      <c r="W1003" s="4"/>
      <c r="X1003" s="4"/>
      <c r="Y1003" s="4" t="str">
        <f aca="false">B1003&amp;C1003&amp;F1003&amp;H1003</f>
        <v/>
      </c>
      <c r="Z1003" s="4" t="str">
        <f aca="false">IF(Y1003='Input - Bookings'!Q1599,"OK","Check")</f>
        <v>OK</v>
      </c>
      <c r="AA1003" s="4"/>
      <c r="AB1003" s="50"/>
      <c r="AC1003" s="50"/>
      <c r="AD1003" s="4"/>
      <c r="AE1003" s="4"/>
      <c r="AF1003" s="4"/>
      <c r="AG1003" s="54"/>
      <c r="AH1003" s="54"/>
      <c r="AI1003" s="4"/>
      <c r="AJ1003" s="4"/>
      <c r="AK1003" s="4"/>
      <c r="AL1003" s="4"/>
      <c r="AM1003" s="4"/>
      <c r="AN1003" s="56"/>
      <c r="AO1003" s="50"/>
      <c r="AP1003" s="50"/>
      <c r="AQ1003" s="50"/>
      <c r="AR1003" s="4"/>
      <c r="AS1003" s="4"/>
    </row>
    <row r="1004" customFormat="false" ht="12.75" hidden="false" customHeight="true" outlineLevel="0" collapsed="false">
      <c r="A1004" s="33"/>
      <c r="B1004" s="34"/>
      <c r="C1004" s="34"/>
      <c r="D1004" s="35"/>
      <c r="E1004" s="35"/>
      <c r="F1004" s="35"/>
      <c r="G1004" s="35"/>
      <c r="H1004" s="35"/>
      <c r="I1004" s="35"/>
      <c r="J1004" s="36"/>
      <c r="K1004" s="6"/>
      <c r="L1004" s="5"/>
      <c r="M1004" s="5"/>
      <c r="N1004" s="37"/>
      <c r="O1004" s="38"/>
      <c r="P1004" s="39" t="n">
        <f aca="false">IFERROR(IF(OR(B1004&amp;C1004="PAU",B1004&amp;C1004="AIN"),VLOOKUP(B1004&amp;C1004&amp;G1004,#REF!,8,0),VLOOKUP(B1004&amp;G1004,#REF!,8,0)),0)</f>
        <v>0</v>
      </c>
      <c r="Q1004" s="39" t="n">
        <f aca="false">N1004-P1004</f>
        <v>0</v>
      </c>
      <c r="R1004" s="40" t="str">
        <f aca="false">IF(Q1004&gt;=0%,"AOP",IF(Q1004&gt;=-2%,"GM",IF(Q1004&gt;=-6%,"MD","VP")))</f>
        <v>AOP</v>
      </c>
      <c r="S1004" s="41" t="n">
        <f aca="false">K1004*M1004*(N1004-P1004)</f>
        <v>0</v>
      </c>
      <c r="T1004" s="42" t="e">
        <f aca="false">IF(I1004="USD",S1004,S1004/#REF!)</f>
        <v>#VALUE!</v>
      </c>
      <c r="U1004" s="5" t="e">
        <f aca="false">IF(I1004="USD",M1004,M1004/#REF!)</f>
        <v>#VALUE!</v>
      </c>
      <c r="V1004" s="4"/>
      <c r="W1004" s="4"/>
      <c r="X1004" s="4"/>
      <c r="Y1004" s="4" t="str">
        <f aca="false">B1004&amp;C1004&amp;F1004&amp;H1004</f>
        <v/>
      </c>
      <c r="Z1004" s="4" t="str">
        <f aca="false">IF(Y1004='Input - Bookings'!Q1600,"OK","Check")</f>
        <v>OK</v>
      </c>
      <c r="AA1004" s="4"/>
      <c r="AB1004" s="50"/>
      <c r="AC1004" s="50"/>
      <c r="AD1004" s="4"/>
      <c r="AE1004" s="4"/>
      <c r="AF1004" s="4"/>
      <c r="AG1004" s="54"/>
      <c r="AH1004" s="54"/>
      <c r="AI1004" s="4"/>
      <c r="AJ1004" s="4"/>
      <c r="AK1004" s="4"/>
      <c r="AL1004" s="4"/>
      <c r="AM1004" s="4"/>
      <c r="AN1004" s="56"/>
      <c r="AO1004" s="50"/>
      <c r="AP1004" s="50"/>
      <c r="AQ1004" s="50"/>
      <c r="AR1004" s="4"/>
      <c r="AS1004" s="4"/>
    </row>
    <row r="1005" customFormat="false" ht="12.75" hidden="false" customHeight="true" outlineLevel="0" collapsed="false">
      <c r="A1005" s="33"/>
      <c r="B1005" s="34"/>
      <c r="C1005" s="34"/>
      <c r="D1005" s="35"/>
      <c r="E1005" s="35"/>
      <c r="F1005" s="35"/>
      <c r="G1005" s="35"/>
      <c r="H1005" s="35"/>
      <c r="I1005" s="35"/>
      <c r="J1005" s="36"/>
      <c r="K1005" s="6"/>
      <c r="L1005" s="5"/>
      <c r="M1005" s="5"/>
      <c r="N1005" s="37"/>
      <c r="O1005" s="38"/>
      <c r="P1005" s="39" t="n">
        <f aca="false">IFERROR(IF(OR(B1005&amp;C1005="PAU",B1005&amp;C1005="AIN"),VLOOKUP(B1005&amp;C1005&amp;G1005,#REF!,8,0),VLOOKUP(B1005&amp;G1005,#REF!,8,0)),0)</f>
        <v>0</v>
      </c>
      <c r="Q1005" s="39" t="n">
        <f aca="false">N1005-P1005</f>
        <v>0</v>
      </c>
      <c r="R1005" s="40" t="str">
        <f aca="false">IF(Q1005&gt;=0%,"AOP",IF(Q1005&gt;=-2%,"GM",IF(Q1005&gt;=-6%,"MD","VP")))</f>
        <v>AOP</v>
      </c>
      <c r="S1005" s="41" t="n">
        <f aca="false">K1005*M1005*(N1005-P1005)</f>
        <v>0</v>
      </c>
      <c r="T1005" s="42" t="e">
        <f aca="false">IF(I1005="USD",S1005,S1005/#REF!)</f>
        <v>#VALUE!</v>
      </c>
      <c r="U1005" s="5" t="e">
        <f aca="false">IF(I1005="USD",M1005,M1005/#REF!)</f>
        <v>#VALUE!</v>
      </c>
      <c r="V1005" s="4"/>
      <c r="W1005" s="4"/>
      <c r="X1005" s="4"/>
      <c r="Y1005" s="4" t="str">
        <f aca="false">B1005&amp;C1005&amp;F1005&amp;H1005</f>
        <v/>
      </c>
      <c r="Z1005" s="4" t="str">
        <f aca="false">IF(Y1005='Input - Bookings'!Q1601,"OK","Check")</f>
        <v>OK</v>
      </c>
      <c r="AA1005" s="4"/>
      <c r="AB1005" s="50"/>
      <c r="AC1005" s="50"/>
      <c r="AD1005" s="4"/>
      <c r="AE1005" s="4"/>
      <c r="AF1005" s="4"/>
      <c r="AG1005" s="54"/>
      <c r="AH1005" s="54"/>
      <c r="AI1005" s="4"/>
      <c r="AJ1005" s="4"/>
      <c r="AK1005" s="4"/>
      <c r="AL1005" s="4"/>
      <c r="AM1005" s="4"/>
      <c r="AN1005" s="56"/>
      <c r="AO1005" s="50"/>
      <c r="AP1005" s="50"/>
      <c r="AQ1005" s="50"/>
      <c r="AR1005" s="4"/>
      <c r="AS1005" s="4"/>
    </row>
    <row r="1006" customFormat="false" ht="12.75" hidden="false" customHeight="true" outlineLevel="0" collapsed="false">
      <c r="A1006" s="33"/>
      <c r="B1006" s="34"/>
      <c r="C1006" s="34"/>
      <c r="D1006" s="35"/>
      <c r="E1006" s="35"/>
      <c r="F1006" s="35"/>
      <c r="G1006" s="35"/>
      <c r="H1006" s="35"/>
      <c r="I1006" s="35"/>
      <c r="J1006" s="36"/>
      <c r="K1006" s="6"/>
      <c r="L1006" s="5"/>
      <c r="M1006" s="5"/>
      <c r="N1006" s="37"/>
      <c r="O1006" s="38"/>
      <c r="P1006" s="39" t="n">
        <f aca="false">IFERROR(IF(OR(B1006&amp;C1006="PAU",B1006&amp;C1006="AIN"),VLOOKUP(B1006&amp;C1006&amp;G1006,#REF!,8,0),VLOOKUP(B1006&amp;G1006,#REF!,8,0)),0)</f>
        <v>0</v>
      </c>
      <c r="Q1006" s="39" t="n">
        <f aca="false">N1006-P1006</f>
        <v>0</v>
      </c>
      <c r="R1006" s="40" t="str">
        <f aca="false">IF(Q1006&gt;=0%,"AOP",IF(Q1006&gt;=-2%,"GM",IF(Q1006&gt;=-6%,"MD","VP")))</f>
        <v>AOP</v>
      </c>
      <c r="S1006" s="41" t="n">
        <f aca="false">K1006*M1006*(N1006-P1006)</f>
        <v>0</v>
      </c>
      <c r="T1006" s="42" t="e">
        <f aca="false">IF(I1006="USD",S1006,S1006/#REF!)</f>
        <v>#VALUE!</v>
      </c>
      <c r="U1006" s="5" t="e">
        <f aca="false">IF(I1006="USD",M1006,M1006/#REF!)</f>
        <v>#VALUE!</v>
      </c>
      <c r="V1006" s="4"/>
      <c r="W1006" s="4"/>
      <c r="X1006" s="4"/>
      <c r="Y1006" s="4" t="str">
        <f aca="false">B1006&amp;C1006&amp;F1006&amp;H1006</f>
        <v/>
      </c>
      <c r="Z1006" s="4" t="str">
        <f aca="false">IF(Y1006='Input - Bookings'!Q1602,"OK","Check")</f>
        <v>OK</v>
      </c>
      <c r="AA1006" s="4"/>
      <c r="AB1006" s="50"/>
      <c r="AC1006" s="50"/>
      <c r="AD1006" s="4"/>
      <c r="AE1006" s="4"/>
      <c r="AF1006" s="4"/>
      <c r="AG1006" s="54"/>
      <c r="AH1006" s="54"/>
      <c r="AI1006" s="4"/>
      <c r="AJ1006" s="4"/>
      <c r="AK1006" s="4"/>
      <c r="AL1006" s="4"/>
      <c r="AM1006" s="4"/>
      <c r="AN1006" s="56"/>
      <c r="AO1006" s="50"/>
      <c r="AP1006" s="50"/>
      <c r="AQ1006" s="50"/>
      <c r="AR1006" s="4"/>
      <c r="AS1006" s="4"/>
    </row>
    <row r="1007" customFormat="false" ht="12.75" hidden="false" customHeight="true" outlineLevel="0" collapsed="false">
      <c r="A1007" s="33"/>
      <c r="B1007" s="34"/>
      <c r="C1007" s="34"/>
      <c r="D1007" s="35"/>
      <c r="E1007" s="35"/>
      <c r="F1007" s="35"/>
      <c r="G1007" s="35"/>
      <c r="H1007" s="35"/>
      <c r="I1007" s="35"/>
      <c r="J1007" s="36"/>
      <c r="K1007" s="6"/>
      <c r="L1007" s="5"/>
      <c r="M1007" s="5"/>
      <c r="N1007" s="37"/>
      <c r="O1007" s="38"/>
      <c r="P1007" s="39" t="n">
        <f aca="false">IFERROR(IF(OR(B1007&amp;C1007="PAU",B1007&amp;C1007="AIN"),VLOOKUP(B1007&amp;C1007&amp;G1007,#REF!,8,0),VLOOKUP(B1007&amp;G1007,#REF!,8,0)),0)</f>
        <v>0</v>
      </c>
      <c r="Q1007" s="39" t="n">
        <f aca="false">N1007-P1007</f>
        <v>0</v>
      </c>
      <c r="R1007" s="40" t="str">
        <f aca="false">IF(Q1007&gt;=0%,"AOP",IF(Q1007&gt;=-2%,"GM",IF(Q1007&gt;=-6%,"MD","VP")))</f>
        <v>AOP</v>
      </c>
      <c r="S1007" s="41" t="n">
        <f aca="false">K1007*M1007*(N1007-P1007)</f>
        <v>0</v>
      </c>
      <c r="T1007" s="42" t="e">
        <f aca="false">IF(I1007="USD",S1007,S1007/#REF!)</f>
        <v>#VALUE!</v>
      </c>
      <c r="U1007" s="5" t="e">
        <f aca="false">IF(I1007="USD",M1007,M1007/#REF!)</f>
        <v>#VALUE!</v>
      </c>
      <c r="V1007" s="4"/>
      <c r="W1007" s="4"/>
      <c r="X1007" s="4"/>
      <c r="Y1007" s="4" t="str">
        <f aca="false">B1007&amp;C1007&amp;F1007&amp;H1007</f>
        <v/>
      </c>
      <c r="Z1007" s="4" t="str">
        <f aca="false">IF(Y1007='Input - Bookings'!Q1603,"OK","Check")</f>
        <v>OK</v>
      </c>
      <c r="AA1007" s="4"/>
      <c r="AB1007" s="50"/>
      <c r="AC1007" s="50"/>
      <c r="AD1007" s="4"/>
      <c r="AE1007" s="4"/>
      <c r="AF1007" s="4"/>
      <c r="AG1007" s="54"/>
      <c r="AH1007" s="54"/>
      <c r="AI1007" s="4"/>
      <c r="AJ1007" s="4"/>
      <c r="AK1007" s="4"/>
      <c r="AL1007" s="4"/>
      <c r="AM1007" s="4"/>
      <c r="AN1007" s="56"/>
      <c r="AO1007" s="50"/>
      <c r="AP1007" s="50"/>
      <c r="AQ1007" s="50"/>
      <c r="AR1007" s="4"/>
      <c r="AS1007" s="4"/>
    </row>
    <row r="1008" customFormat="false" ht="12.75" hidden="false" customHeight="true" outlineLevel="0" collapsed="false">
      <c r="A1008" s="33"/>
      <c r="B1008" s="34"/>
      <c r="C1008" s="34"/>
      <c r="D1008" s="35"/>
      <c r="E1008" s="35"/>
      <c r="F1008" s="35"/>
      <c r="G1008" s="35"/>
      <c r="H1008" s="35"/>
      <c r="I1008" s="35"/>
      <c r="J1008" s="36"/>
      <c r="K1008" s="6"/>
      <c r="L1008" s="5"/>
      <c r="M1008" s="5"/>
      <c r="N1008" s="37"/>
      <c r="O1008" s="38"/>
      <c r="P1008" s="39" t="n">
        <f aca="false">IFERROR(IF(OR(B1008&amp;C1008="PAU",B1008&amp;C1008="AIN"),VLOOKUP(B1008&amp;C1008&amp;G1008,#REF!,8,0),VLOOKUP(B1008&amp;G1008,#REF!,8,0)),0)</f>
        <v>0</v>
      </c>
      <c r="Q1008" s="39" t="n">
        <f aca="false">N1008-P1008</f>
        <v>0</v>
      </c>
      <c r="R1008" s="40" t="str">
        <f aca="false">IF(Q1008&gt;=0%,"AOP",IF(Q1008&gt;=-2%,"GM",IF(Q1008&gt;=-6%,"MD","VP")))</f>
        <v>AOP</v>
      </c>
      <c r="S1008" s="41" t="n">
        <f aca="false">K1008*M1008*(N1008-P1008)</f>
        <v>0</v>
      </c>
      <c r="T1008" s="42" t="e">
        <f aca="false">IF(I1008="USD",S1008,S1008/#REF!)</f>
        <v>#VALUE!</v>
      </c>
      <c r="U1008" s="5" t="e">
        <f aca="false">IF(I1008="USD",M1008,M1008/#REF!)</f>
        <v>#VALUE!</v>
      </c>
      <c r="V1008" s="4"/>
      <c r="W1008" s="4"/>
      <c r="X1008" s="4"/>
      <c r="Y1008" s="4" t="str">
        <f aca="false">B1008&amp;C1008&amp;F1008&amp;H1008</f>
        <v/>
      </c>
      <c r="Z1008" s="4" t="str">
        <f aca="false">IF(Y1008='Input - Bookings'!Q1604,"OK","Check")</f>
        <v>OK</v>
      </c>
      <c r="AA1008" s="4"/>
      <c r="AB1008" s="50"/>
      <c r="AC1008" s="50"/>
      <c r="AD1008" s="4"/>
      <c r="AE1008" s="4"/>
      <c r="AF1008" s="4"/>
      <c r="AG1008" s="54"/>
      <c r="AH1008" s="54"/>
      <c r="AI1008" s="4"/>
      <c r="AJ1008" s="4"/>
      <c r="AK1008" s="4"/>
      <c r="AL1008" s="4"/>
      <c r="AM1008" s="4"/>
      <c r="AN1008" s="56"/>
      <c r="AO1008" s="50"/>
      <c r="AP1008" s="50"/>
      <c r="AQ1008" s="50"/>
      <c r="AR1008" s="4"/>
      <c r="AS1008" s="4"/>
    </row>
    <row r="1009" customFormat="false" ht="12.75" hidden="false" customHeight="true" outlineLevel="0" collapsed="false">
      <c r="A1009" s="33"/>
      <c r="B1009" s="34"/>
      <c r="C1009" s="34"/>
      <c r="D1009" s="35"/>
      <c r="E1009" s="35"/>
      <c r="F1009" s="35"/>
      <c r="G1009" s="35"/>
      <c r="H1009" s="35"/>
      <c r="I1009" s="35"/>
      <c r="J1009" s="36"/>
      <c r="K1009" s="6"/>
      <c r="L1009" s="5"/>
      <c r="M1009" s="5"/>
      <c r="N1009" s="37"/>
      <c r="O1009" s="38"/>
      <c r="P1009" s="39" t="n">
        <f aca="false">IFERROR(IF(OR(B1009&amp;C1009="PAU",B1009&amp;C1009="AIN"),VLOOKUP(B1009&amp;C1009&amp;G1009,#REF!,8,0),VLOOKUP(B1009&amp;G1009,#REF!,8,0)),0)</f>
        <v>0</v>
      </c>
      <c r="Q1009" s="39" t="n">
        <f aca="false">N1009-P1009</f>
        <v>0</v>
      </c>
      <c r="R1009" s="40" t="str">
        <f aca="false">IF(Q1009&gt;=0%,"AOP",IF(Q1009&gt;=-2%,"GM",IF(Q1009&gt;=-6%,"MD","VP")))</f>
        <v>AOP</v>
      </c>
      <c r="S1009" s="41" t="n">
        <f aca="false">K1009*M1009*(N1009-P1009)</f>
        <v>0</v>
      </c>
      <c r="T1009" s="42" t="e">
        <f aca="false">IF(I1009="USD",S1009,S1009/#REF!)</f>
        <v>#VALUE!</v>
      </c>
      <c r="U1009" s="5" t="e">
        <f aca="false">IF(I1009="USD",M1009,M1009/#REF!)</f>
        <v>#VALUE!</v>
      </c>
      <c r="V1009" s="4"/>
      <c r="W1009" s="4"/>
      <c r="X1009" s="4"/>
      <c r="Y1009" s="4" t="str">
        <f aca="false">B1009&amp;C1009&amp;F1009&amp;H1009</f>
        <v/>
      </c>
      <c r="Z1009" s="4" t="str">
        <f aca="false">IF(Y1009='Input - Bookings'!Q1605,"OK","Check")</f>
        <v>OK</v>
      </c>
      <c r="AA1009" s="4"/>
      <c r="AB1009" s="50"/>
      <c r="AC1009" s="50"/>
      <c r="AD1009" s="4"/>
      <c r="AE1009" s="4"/>
      <c r="AF1009" s="4"/>
      <c r="AG1009" s="54"/>
      <c r="AH1009" s="54"/>
      <c r="AI1009" s="4"/>
      <c r="AJ1009" s="4"/>
      <c r="AK1009" s="4"/>
      <c r="AL1009" s="4"/>
      <c r="AM1009" s="4"/>
      <c r="AN1009" s="56"/>
      <c r="AO1009" s="50"/>
      <c r="AP1009" s="50"/>
      <c r="AQ1009" s="50"/>
      <c r="AR1009" s="4"/>
      <c r="AS1009" s="4"/>
    </row>
    <row r="1010" customFormat="false" ht="12.75" hidden="false" customHeight="true" outlineLevel="0" collapsed="false">
      <c r="A1010" s="33"/>
      <c r="B1010" s="34"/>
      <c r="C1010" s="34"/>
      <c r="D1010" s="35"/>
      <c r="E1010" s="35"/>
      <c r="F1010" s="35"/>
      <c r="G1010" s="35"/>
      <c r="H1010" s="35"/>
      <c r="I1010" s="35"/>
      <c r="J1010" s="36"/>
      <c r="K1010" s="6"/>
      <c r="L1010" s="5"/>
      <c r="M1010" s="5"/>
      <c r="N1010" s="37"/>
      <c r="O1010" s="38"/>
      <c r="P1010" s="39" t="n">
        <f aca="false">IFERROR(IF(OR(B1010&amp;C1010="PAU",B1010&amp;C1010="AIN"),VLOOKUP(B1010&amp;C1010&amp;G1010,#REF!,8,0),VLOOKUP(B1010&amp;G1010,#REF!,8,0)),0)</f>
        <v>0</v>
      </c>
      <c r="Q1010" s="39" t="n">
        <f aca="false">N1010-P1010</f>
        <v>0</v>
      </c>
      <c r="R1010" s="40" t="str">
        <f aca="false">IF(Q1010&gt;=0%,"AOP",IF(Q1010&gt;=-2%,"GM",IF(Q1010&gt;=-6%,"MD","VP")))</f>
        <v>AOP</v>
      </c>
      <c r="S1010" s="41" t="n">
        <f aca="false">K1010*M1010*(N1010-P1010)</f>
        <v>0</v>
      </c>
      <c r="T1010" s="42" t="e">
        <f aca="false">IF(I1010="USD",S1010,S1010/#REF!)</f>
        <v>#VALUE!</v>
      </c>
      <c r="U1010" s="5" t="e">
        <f aca="false">IF(I1010="USD",M1010,M1010/#REF!)</f>
        <v>#VALUE!</v>
      </c>
      <c r="V1010" s="4"/>
      <c r="W1010" s="4"/>
      <c r="X1010" s="4"/>
      <c r="Y1010" s="4" t="str">
        <f aca="false">B1010&amp;C1010&amp;F1010&amp;H1010</f>
        <v/>
      </c>
      <c r="Z1010" s="4" t="str">
        <f aca="false">IF(Y1010='Input - Bookings'!Q1606,"OK","Check")</f>
        <v>OK</v>
      </c>
      <c r="AA1010" s="4"/>
      <c r="AB1010" s="50"/>
      <c r="AC1010" s="50"/>
      <c r="AD1010" s="4"/>
      <c r="AE1010" s="4"/>
      <c r="AF1010" s="4"/>
      <c r="AG1010" s="54"/>
      <c r="AH1010" s="54"/>
      <c r="AI1010" s="4"/>
      <c r="AJ1010" s="4"/>
      <c r="AK1010" s="4"/>
      <c r="AL1010" s="4"/>
      <c r="AM1010" s="4"/>
      <c r="AN1010" s="56"/>
      <c r="AO1010" s="50"/>
      <c r="AP1010" s="50"/>
      <c r="AQ1010" s="50"/>
      <c r="AR1010" s="4"/>
      <c r="AS1010" s="4"/>
    </row>
    <row r="1011" customFormat="false" ht="12.75" hidden="false" customHeight="true" outlineLevel="0" collapsed="false">
      <c r="A1011" s="33"/>
      <c r="B1011" s="34"/>
      <c r="C1011" s="34"/>
      <c r="D1011" s="35"/>
      <c r="E1011" s="35"/>
      <c r="F1011" s="35"/>
      <c r="G1011" s="35"/>
      <c r="H1011" s="35"/>
      <c r="I1011" s="35"/>
      <c r="J1011" s="36"/>
      <c r="K1011" s="6"/>
      <c r="L1011" s="5"/>
      <c r="M1011" s="5"/>
      <c r="N1011" s="37"/>
      <c r="O1011" s="38"/>
      <c r="P1011" s="39" t="n">
        <f aca="false">IFERROR(IF(OR(B1011&amp;C1011="PAU",B1011&amp;C1011="AIN"),VLOOKUP(B1011&amp;C1011&amp;G1011,#REF!,8,0),VLOOKUP(B1011&amp;G1011,#REF!,8,0)),0)</f>
        <v>0</v>
      </c>
      <c r="Q1011" s="39" t="n">
        <f aca="false">N1011-P1011</f>
        <v>0</v>
      </c>
      <c r="R1011" s="40" t="str">
        <f aca="false">IF(Q1011&gt;=0%,"AOP",IF(Q1011&gt;=-2%,"GM",IF(Q1011&gt;=-6%,"MD","VP")))</f>
        <v>AOP</v>
      </c>
      <c r="S1011" s="41" t="n">
        <f aca="false">K1011*M1011*(N1011-P1011)</f>
        <v>0</v>
      </c>
      <c r="T1011" s="42" t="e">
        <f aca="false">IF(I1011="USD",S1011,S1011/#REF!)</f>
        <v>#VALUE!</v>
      </c>
      <c r="U1011" s="5" t="e">
        <f aca="false">IF(I1011="USD",M1011,M1011/#REF!)</f>
        <v>#VALUE!</v>
      </c>
      <c r="V1011" s="4"/>
      <c r="W1011" s="4"/>
      <c r="X1011" s="4"/>
      <c r="Y1011" s="4" t="str">
        <f aca="false">B1011&amp;C1011&amp;F1011&amp;H1011</f>
        <v/>
      </c>
      <c r="Z1011" s="4" t="str">
        <f aca="false">IF(Y1011='Input - Bookings'!Q1607,"OK","Check")</f>
        <v>OK</v>
      </c>
      <c r="AA1011" s="4"/>
      <c r="AB1011" s="50"/>
      <c r="AC1011" s="50"/>
      <c r="AD1011" s="4"/>
      <c r="AE1011" s="4"/>
      <c r="AF1011" s="4"/>
      <c r="AG1011" s="54"/>
      <c r="AH1011" s="54"/>
      <c r="AI1011" s="4"/>
      <c r="AJ1011" s="4"/>
      <c r="AK1011" s="4"/>
      <c r="AL1011" s="4"/>
      <c r="AM1011" s="4"/>
      <c r="AN1011" s="56"/>
      <c r="AO1011" s="50"/>
      <c r="AP1011" s="50"/>
      <c r="AQ1011" s="50"/>
      <c r="AR1011" s="4"/>
      <c r="AS1011" s="4"/>
    </row>
    <row r="1012" customFormat="false" ht="12.75" hidden="false" customHeight="true" outlineLevel="0" collapsed="false">
      <c r="A1012" s="33"/>
      <c r="B1012" s="34"/>
      <c r="C1012" s="34"/>
      <c r="D1012" s="35"/>
      <c r="E1012" s="35"/>
      <c r="F1012" s="35"/>
      <c r="G1012" s="35"/>
      <c r="H1012" s="35"/>
      <c r="I1012" s="35"/>
      <c r="J1012" s="36"/>
      <c r="K1012" s="6"/>
      <c r="L1012" s="5"/>
      <c r="M1012" s="5"/>
      <c r="N1012" s="37"/>
      <c r="O1012" s="38"/>
      <c r="P1012" s="39" t="n">
        <f aca="false">IFERROR(IF(OR(B1012&amp;C1012="PAU",B1012&amp;C1012="AIN"),VLOOKUP(B1012&amp;C1012&amp;G1012,#REF!,8,0),VLOOKUP(B1012&amp;G1012,#REF!,8,0)),0)</f>
        <v>0</v>
      </c>
      <c r="Q1012" s="39" t="n">
        <f aca="false">N1012-P1012</f>
        <v>0</v>
      </c>
      <c r="R1012" s="40" t="str">
        <f aca="false">IF(Q1012&gt;=0%,"AOP",IF(Q1012&gt;=-2%,"GM",IF(Q1012&gt;=-6%,"MD","VP")))</f>
        <v>AOP</v>
      </c>
      <c r="S1012" s="41" t="n">
        <f aca="false">K1012*M1012*(N1012-P1012)</f>
        <v>0</v>
      </c>
      <c r="T1012" s="42" t="e">
        <f aca="false">IF(I1012="USD",S1012,S1012/#REF!)</f>
        <v>#VALUE!</v>
      </c>
      <c r="U1012" s="5" t="e">
        <f aca="false">IF(I1012="USD",M1012,M1012/#REF!)</f>
        <v>#VALUE!</v>
      </c>
      <c r="V1012" s="4"/>
      <c r="W1012" s="4"/>
      <c r="X1012" s="4"/>
      <c r="Y1012" s="4" t="str">
        <f aca="false">B1012&amp;C1012&amp;F1012&amp;H1012</f>
        <v/>
      </c>
      <c r="Z1012" s="4" t="str">
        <f aca="false">IF(Y1012='Input - Bookings'!Q1608,"OK","Check")</f>
        <v>OK</v>
      </c>
      <c r="AA1012" s="4"/>
      <c r="AB1012" s="50"/>
      <c r="AC1012" s="50"/>
      <c r="AD1012" s="4"/>
      <c r="AE1012" s="4"/>
      <c r="AF1012" s="4"/>
      <c r="AG1012" s="54"/>
      <c r="AH1012" s="54"/>
      <c r="AI1012" s="4"/>
      <c r="AJ1012" s="4"/>
      <c r="AK1012" s="4"/>
      <c r="AL1012" s="4"/>
      <c r="AM1012" s="4"/>
      <c r="AN1012" s="56"/>
      <c r="AO1012" s="50"/>
      <c r="AP1012" s="50"/>
      <c r="AQ1012" s="50"/>
      <c r="AR1012" s="4"/>
      <c r="AS1012" s="4"/>
    </row>
    <row r="1013" customFormat="false" ht="12.75" hidden="false" customHeight="true" outlineLevel="0" collapsed="false">
      <c r="A1013" s="33"/>
      <c r="B1013" s="34"/>
      <c r="C1013" s="34"/>
      <c r="D1013" s="35"/>
      <c r="E1013" s="35"/>
      <c r="F1013" s="35"/>
      <c r="G1013" s="35"/>
      <c r="H1013" s="35"/>
      <c r="I1013" s="35"/>
      <c r="J1013" s="36"/>
      <c r="K1013" s="6"/>
      <c r="L1013" s="5"/>
      <c r="M1013" s="5"/>
      <c r="N1013" s="37"/>
      <c r="O1013" s="38"/>
      <c r="P1013" s="39" t="n">
        <f aca="false">IFERROR(IF(OR(B1013&amp;C1013="PAU",B1013&amp;C1013="AIN"),VLOOKUP(B1013&amp;C1013&amp;G1013,#REF!,8,0),VLOOKUP(B1013&amp;G1013,#REF!,8,0)),0)</f>
        <v>0</v>
      </c>
      <c r="Q1013" s="39" t="n">
        <f aca="false">N1013-P1013</f>
        <v>0</v>
      </c>
      <c r="R1013" s="40" t="str">
        <f aca="false">IF(Q1013&gt;=0%,"AOP",IF(Q1013&gt;=-2%,"GM",IF(Q1013&gt;=-6%,"MD","VP")))</f>
        <v>AOP</v>
      </c>
      <c r="S1013" s="41" t="n">
        <f aca="false">K1013*M1013*(N1013-P1013)</f>
        <v>0</v>
      </c>
      <c r="T1013" s="42" t="e">
        <f aca="false">IF(I1013="USD",S1013,S1013/#REF!)</f>
        <v>#VALUE!</v>
      </c>
      <c r="U1013" s="5" t="e">
        <f aca="false">IF(I1013="USD",M1013,M1013/#REF!)</f>
        <v>#VALUE!</v>
      </c>
      <c r="V1013" s="4"/>
      <c r="W1013" s="4"/>
      <c r="X1013" s="4"/>
      <c r="Y1013" s="4" t="str">
        <f aca="false">B1013&amp;C1013&amp;F1013&amp;H1013</f>
        <v/>
      </c>
      <c r="Z1013" s="4" t="str">
        <f aca="false">IF(Y1013='Input - Bookings'!Q1609,"OK","Check")</f>
        <v>OK</v>
      </c>
      <c r="AA1013" s="4"/>
      <c r="AB1013" s="50"/>
      <c r="AC1013" s="50"/>
      <c r="AD1013" s="4"/>
      <c r="AE1013" s="4"/>
      <c r="AF1013" s="4"/>
      <c r="AG1013" s="54"/>
      <c r="AH1013" s="54"/>
      <c r="AI1013" s="4"/>
      <c r="AJ1013" s="4"/>
      <c r="AK1013" s="4"/>
      <c r="AL1013" s="4"/>
      <c r="AM1013" s="4"/>
      <c r="AN1013" s="56"/>
      <c r="AO1013" s="50"/>
      <c r="AP1013" s="50"/>
      <c r="AQ1013" s="50"/>
      <c r="AR1013" s="4"/>
      <c r="AS1013" s="4"/>
    </row>
    <row r="1014" customFormat="false" ht="12.75" hidden="false" customHeight="true" outlineLevel="0" collapsed="false">
      <c r="A1014" s="33"/>
      <c r="B1014" s="34"/>
      <c r="C1014" s="34"/>
      <c r="D1014" s="35"/>
      <c r="E1014" s="35"/>
      <c r="F1014" s="35"/>
      <c r="G1014" s="35"/>
      <c r="H1014" s="35"/>
      <c r="I1014" s="35"/>
      <c r="J1014" s="36"/>
      <c r="K1014" s="6"/>
      <c r="L1014" s="5"/>
      <c r="M1014" s="5"/>
      <c r="N1014" s="37"/>
      <c r="O1014" s="38"/>
      <c r="P1014" s="39" t="n">
        <f aca="false">IFERROR(IF(OR(B1014&amp;C1014="PAU",B1014&amp;C1014="AIN"),VLOOKUP(B1014&amp;C1014&amp;G1014,#REF!,8,0),VLOOKUP(B1014&amp;G1014,#REF!,8,0)),0)</f>
        <v>0</v>
      </c>
      <c r="Q1014" s="39" t="n">
        <f aca="false">N1014-P1014</f>
        <v>0</v>
      </c>
      <c r="R1014" s="40" t="str">
        <f aca="false">IF(Q1014&gt;=0%,"AOP",IF(Q1014&gt;=-2%,"GM",IF(Q1014&gt;=-6%,"MD","VP")))</f>
        <v>AOP</v>
      </c>
      <c r="S1014" s="41" t="n">
        <f aca="false">K1014*M1014*(N1014-P1014)</f>
        <v>0</v>
      </c>
      <c r="T1014" s="42" t="e">
        <f aca="false">IF(I1014="USD",S1014,S1014/#REF!)</f>
        <v>#VALUE!</v>
      </c>
      <c r="U1014" s="5" t="e">
        <f aca="false">IF(I1014="USD",M1014,M1014/#REF!)</f>
        <v>#VALUE!</v>
      </c>
      <c r="V1014" s="4"/>
      <c r="W1014" s="4"/>
      <c r="X1014" s="4"/>
      <c r="Y1014" s="4" t="str">
        <f aca="false">B1014&amp;C1014&amp;F1014&amp;H1014</f>
        <v/>
      </c>
      <c r="Z1014" s="4" t="str">
        <f aca="false">IF(Y1014='Input - Bookings'!Q1610,"OK","Check")</f>
        <v>OK</v>
      </c>
      <c r="AA1014" s="4"/>
      <c r="AB1014" s="50"/>
      <c r="AC1014" s="50"/>
      <c r="AD1014" s="4"/>
      <c r="AE1014" s="4"/>
      <c r="AF1014" s="4"/>
      <c r="AG1014" s="54"/>
      <c r="AH1014" s="54"/>
      <c r="AI1014" s="4"/>
      <c r="AJ1014" s="4"/>
      <c r="AK1014" s="4"/>
      <c r="AL1014" s="4"/>
      <c r="AM1014" s="4"/>
      <c r="AN1014" s="56"/>
      <c r="AO1014" s="50"/>
      <c r="AP1014" s="50"/>
      <c r="AQ1014" s="50"/>
      <c r="AR1014" s="4"/>
      <c r="AS1014" s="4"/>
    </row>
    <row r="1015" customFormat="false" ht="12.75" hidden="false" customHeight="true" outlineLevel="0" collapsed="false">
      <c r="A1015" s="33"/>
      <c r="B1015" s="34"/>
      <c r="C1015" s="34"/>
      <c r="D1015" s="35"/>
      <c r="E1015" s="35"/>
      <c r="F1015" s="35"/>
      <c r="G1015" s="35"/>
      <c r="H1015" s="35"/>
      <c r="I1015" s="35"/>
      <c r="J1015" s="36"/>
      <c r="K1015" s="6"/>
      <c r="L1015" s="5"/>
      <c r="M1015" s="5"/>
      <c r="N1015" s="37"/>
      <c r="O1015" s="38"/>
      <c r="P1015" s="39" t="n">
        <f aca="false">IFERROR(IF(OR(B1015&amp;C1015="PAU",B1015&amp;C1015="AIN"),VLOOKUP(B1015&amp;C1015&amp;G1015,#REF!,8,0),VLOOKUP(B1015&amp;G1015,#REF!,8,0)),0)</f>
        <v>0</v>
      </c>
      <c r="Q1015" s="39" t="n">
        <f aca="false">N1015-P1015</f>
        <v>0</v>
      </c>
      <c r="R1015" s="40" t="str">
        <f aca="false">IF(Q1015&gt;=0%,"AOP",IF(Q1015&gt;=-2%,"GM",IF(Q1015&gt;=-6%,"MD","VP")))</f>
        <v>AOP</v>
      </c>
      <c r="S1015" s="41" t="n">
        <f aca="false">K1015*M1015*(N1015-P1015)</f>
        <v>0</v>
      </c>
      <c r="T1015" s="42" t="e">
        <f aca="false">IF(I1015="USD",S1015,S1015/#REF!)</f>
        <v>#VALUE!</v>
      </c>
      <c r="U1015" s="5" t="e">
        <f aca="false">IF(I1015="USD",M1015,M1015/#REF!)</f>
        <v>#VALUE!</v>
      </c>
      <c r="V1015" s="4"/>
      <c r="W1015" s="4"/>
      <c r="X1015" s="4"/>
      <c r="Y1015" s="4" t="str">
        <f aca="false">B1015&amp;C1015&amp;F1015&amp;H1015</f>
        <v/>
      </c>
      <c r="Z1015" s="4" t="str">
        <f aca="false">IF(Y1015='Input - Bookings'!Q1611,"OK","Check")</f>
        <v>OK</v>
      </c>
      <c r="AA1015" s="4"/>
      <c r="AB1015" s="50"/>
      <c r="AC1015" s="50"/>
      <c r="AD1015" s="4"/>
      <c r="AE1015" s="4"/>
      <c r="AF1015" s="4"/>
      <c r="AG1015" s="54"/>
      <c r="AH1015" s="54"/>
      <c r="AI1015" s="4"/>
      <c r="AJ1015" s="4"/>
      <c r="AK1015" s="4"/>
      <c r="AL1015" s="4"/>
      <c r="AM1015" s="4"/>
      <c r="AN1015" s="56"/>
      <c r="AO1015" s="50"/>
      <c r="AP1015" s="50"/>
      <c r="AQ1015" s="50"/>
      <c r="AR1015" s="4"/>
      <c r="AS1015" s="4"/>
    </row>
    <row r="1016" customFormat="false" ht="12.75" hidden="false" customHeight="true" outlineLevel="0" collapsed="false">
      <c r="A1016" s="33"/>
      <c r="B1016" s="34"/>
      <c r="C1016" s="34"/>
      <c r="D1016" s="35"/>
      <c r="E1016" s="35"/>
      <c r="F1016" s="35"/>
      <c r="G1016" s="35"/>
      <c r="H1016" s="35"/>
      <c r="I1016" s="35"/>
      <c r="J1016" s="36"/>
      <c r="K1016" s="6"/>
      <c r="L1016" s="5"/>
      <c r="M1016" s="5"/>
      <c r="N1016" s="37"/>
      <c r="O1016" s="38"/>
      <c r="P1016" s="39" t="n">
        <f aca="false">IFERROR(IF(OR(B1016&amp;C1016="PAU",B1016&amp;C1016="AIN"),VLOOKUP(B1016&amp;C1016&amp;G1016,#REF!,8,0),VLOOKUP(B1016&amp;G1016,#REF!,8,0)),0)</f>
        <v>0</v>
      </c>
      <c r="Q1016" s="39" t="n">
        <f aca="false">N1016-P1016</f>
        <v>0</v>
      </c>
      <c r="R1016" s="40" t="str">
        <f aca="false">IF(Q1016&gt;=0%,"AOP",IF(Q1016&gt;=-2%,"GM",IF(Q1016&gt;=-6%,"MD","VP")))</f>
        <v>AOP</v>
      </c>
      <c r="S1016" s="41" t="n">
        <f aca="false">K1016*M1016*(N1016-P1016)</f>
        <v>0</v>
      </c>
      <c r="T1016" s="42" t="e">
        <f aca="false">IF(I1016="USD",S1016,S1016/#REF!)</f>
        <v>#VALUE!</v>
      </c>
      <c r="U1016" s="5" t="e">
        <f aca="false">IF(I1016="USD",M1016,M1016/#REF!)</f>
        <v>#VALUE!</v>
      </c>
      <c r="V1016" s="4"/>
      <c r="W1016" s="4"/>
      <c r="X1016" s="4"/>
      <c r="Y1016" s="4" t="str">
        <f aca="false">B1016&amp;C1016&amp;F1016&amp;H1016</f>
        <v/>
      </c>
      <c r="Z1016" s="4" t="str">
        <f aca="false">IF(Y1016='Input - Bookings'!Q1612,"OK","Check")</f>
        <v>OK</v>
      </c>
      <c r="AA1016" s="4"/>
      <c r="AB1016" s="50"/>
      <c r="AC1016" s="50"/>
      <c r="AD1016" s="4"/>
      <c r="AE1016" s="4"/>
      <c r="AF1016" s="4"/>
      <c r="AG1016" s="54"/>
      <c r="AH1016" s="54"/>
      <c r="AI1016" s="4"/>
      <c r="AJ1016" s="4"/>
      <c r="AK1016" s="4"/>
      <c r="AL1016" s="4"/>
      <c r="AM1016" s="4"/>
      <c r="AN1016" s="56"/>
      <c r="AO1016" s="50"/>
      <c r="AP1016" s="50"/>
      <c r="AQ1016" s="50"/>
      <c r="AR1016" s="4"/>
      <c r="AS1016" s="4"/>
    </row>
    <row r="1017" customFormat="false" ht="12.75" hidden="false" customHeight="true" outlineLevel="0" collapsed="false">
      <c r="A1017" s="33"/>
      <c r="B1017" s="34"/>
      <c r="C1017" s="34"/>
      <c r="D1017" s="35"/>
      <c r="E1017" s="35"/>
      <c r="F1017" s="35"/>
      <c r="G1017" s="35"/>
      <c r="H1017" s="35"/>
      <c r="I1017" s="35"/>
      <c r="J1017" s="36"/>
      <c r="K1017" s="6"/>
      <c r="L1017" s="5"/>
      <c r="M1017" s="5"/>
      <c r="N1017" s="37"/>
      <c r="O1017" s="38"/>
      <c r="P1017" s="39" t="n">
        <f aca="false">IFERROR(IF(OR(B1017&amp;C1017="PAU",B1017&amp;C1017="AIN"),VLOOKUP(B1017&amp;C1017&amp;G1017,#REF!,8,0),VLOOKUP(B1017&amp;G1017,#REF!,8,0)),0)</f>
        <v>0</v>
      </c>
      <c r="Q1017" s="39" t="n">
        <f aca="false">N1017-P1017</f>
        <v>0</v>
      </c>
      <c r="R1017" s="40" t="str">
        <f aca="false">IF(Q1017&gt;=0%,"AOP",IF(Q1017&gt;=-2%,"GM",IF(Q1017&gt;=-6%,"MD","VP")))</f>
        <v>AOP</v>
      </c>
      <c r="S1017" s="41" t="n">
        <f aca="false">K1017*M1017*(N1017-P1017)</f>
        <v>0</v>
      </c>
      <c r="T1017" s="42" t="e">
        <f aca="false">IF(I1017="USD",S1017,S1017/#REF!)</f>
        <v>#VALUE!</v>
      </c>
      <c r="U1017" s="5" t="e">
        <f aca="false">IF(I1017="USD",M1017,M1017/#REF!)</f>
        <v>#VALUE!</v>
      </c>
      <c r="V1017" s="4"/>
      <c r="W1017" s="4"/>
      <c r="X1017" s="4"/>
      <c r="Y1017" s="4" t="str">
        <f aca="false">B1017&amp;C1017&amp;F1017&amp;H1017</f>
        <v/>
      </c>
      <c r="Z1017" s="4" t="str">
        <f aca="false">IF(Y1017='Input - Bookings'!Q1613,"OK","Check")</f>
        <v>OK</v>
      </c>
      <c r="AA1017" s="4"/>
      <c r="AB1017" s="50"/>
      <c r="AC1017" s="50"/>
      <c r="AD1017" s="4"/>
      <c r="AE1017" s="4"/>
      <c r="AF1017" s="4"/>
      <c r="AG1017" s="54"/>
      <c r="AH1017" s="54"/>
      <c r="AI1017" s="4"/>
      <c r="AJ1017" s="4"/>
      <c r="AK1017" s="4"/>
      <c r="AL1017" s="4"/>
      <c r="AM1017" s="4"/>
      <c r="AN1017" s="56"/>
      <c r="AO1017" s="50"/>
      <c r="AP1017" s="50"/>
      <c r="AQ1017" s="50"/>
      <c r="AR1017" s="4"/>
      <c r="AS1017" s="4"/>
    </row>
    <row r="1018" customFormat="false" ht="12.75" hidden="false" customHeight="true" outlineLevel="0" collapsed="false">
      <c r="A1018" s="33"/>
      <c r="B1018" s="34"/>
      <c r="C1018" s="34"/>
      <c r="D1018" s="35"/>
      <c r="E1018" s="35"/>
      <c r="F1018" s="35"/>
      <c r="G1018" s="35"/>
      <c r="H1018" s="35"/>
      <c r="I1018" s="35"/>
      <c r="J1018" s="36"/>
      <c r="K1018" s="6"/>
      <c r="L1018" s="5"/>
      <c r="M1018" s="5"/>
      <c r="N1018" s="37"/>
      <c r="O1018" s="38"/>
      <c r="P1018" s="39" t="n">
        <f aca="false">IFERROR(IF(OR(B1018&amp;C1018="PAU",B1018&amp;C1018="AIN"),VLOOKUP(B1018&amp;C1018&amp;G1018,#REF!,8,0),VLOOKUP(B1018&amp;G1018,#REF!,8,0)),0)</f>
        <v>0</v>
      </c>
      <c r="Q1018" s="39" t="n">
        <f aca="false">N1018-P1018</f>
        <v>0</v>
      </c>
      <c r="R1018" s="40" t="str">
        <f aca="false">IF(Q1018&gt;=0%,"AOP",IF(Q1018&gt;=-2%,"GM",IF(Q1018&gt;=-6%,"MD","VP")))</f>
        <v>AOP</v>
      </c>
      <c r="S1018" s="41" t="n">
        <f aca="false">K1018*M1018*(N1018-P1018)</f>
        <v>0</v>
      </c>
      <c r="T1018" s="42" t="e">
        <f aca="false">IF(I1018="USD",S1018,S1018/#REF!)</f>
        <v>#VALUE!</v>
      </c>
      <c r="U1018" s="5" t="e">
        <f aca="false">IF(I1018="USD",M1018,M1018/#REF!)</f>
        <v>#VALUE!</v>
      </c>
      <c r="V1018" s="4"/>
      <c r="W1018" s="4"/>
      <c r="X1018" s="4"/>
      <c r="Y1018" s="4" t="str">
        <f aca="false">B1018&amp;C1018&amp;F1018&amp;H1018</f>
        <v/>
      </c>
      <c r="Z1018" s="4" t="str">
        <f aca="false">IF(Y1018='Input - Bookings'!Q1614,"OK","Check")</f>
        <v>OK</v>
      </c>
      <c r="AA1018" s="4"/>
      <c r="AB1018" s="50"/>
      <c r="AC1018" s="50"/>
      <c r="AD1018" s="4"/>
      <c r="AE1018" s="4"/>
      <c r="AF1018" s="4"/>
      <c r="AG1018" s="54"/>
      <c r="AH1018" s="54"/>
      <c r="AI1018" s="4"/>
      <c r="AJ1018" s="4"/>
      <c r="AK1018" s="4"/>
      <c r="AL1018" s="4"/>
      <c r="AM1018" s="4"/>
      <c r="AN1018" s="56"/>
      <c r="AO1018" s="50"/>
      <c r="AP1018" s="50"/>
      <c r="AQ1018" s="50"/>
      <c r="AR1018" s="4"/>
      <c r="AS1018" s="4"/>
    </row>
    <row r="1019" customFormat="false" ht="12.75" hidden="false" customHeight="true" outlineLevel="0" collapsed="false">
      <c r="A1019" s="33"/>
      <c r="B1019" s="34"/>
      <c r="C1019" s="34"/>
      <c r="D1019" s="35"/>
      <c r="E1019" s="35"/>
      <c r="F1019" s="35"/>
      <c r="G1019" s="35"/>
      <c r="H1019" s="35"/>
      <c r="I1019" s="35"/>
      <c r="J1019" s="36"/>
      <c r="K1019" s="6"/>
      <c r="L1019" s="5"/>
      <c r="M1019" s="5"/>
      <c r="N1019" s="37"/>
      <c r="O1019" s="38"/>
      <c r="P1019" s="39" t="n">
        <f aca="false">IFERROR(IF(OR(B1019&amp;C1019="PAU",B1019&amp;C1019="AIN"),VLOOKUP(B1019&amp;C1019&amp;G1019,#REF!,8,0),VLOOKUP(B1019&amp;G1019,#REF!,8,0)),0)</f>
        <v>0</v>
      </c>
      <c r="Q1019" s="39" t="n">
        <f aca="false">N1019-P1019</f>
        <v>0</v>
      </c>
      <c r="R1019" s="40" t="str">
        <f aca="false">IF(Q1019&gt;=0%,"AOP",IF(Q1019&gt;=-2%,"GM",IF(Q1019&gt;=-6%,"MD","VP")))</f>
        <v>AOP</v>
      </c>
      <c r="S1019" s="41" t="n">
        <f aca="false">K1019*M1019*(N1019-P1019)</f>
        <v>0</v>
      </c>
      <c r="T1019" s="42" t="e">
        <f aca="false">IF(I1019="USD",S1019,S1019/#REF!)</f>
        <v>#VALUE!</v>
      </c>
      <c r="U1019" s="5" t="e">
        <f aca="false">IF(I1019="USD",M1019,M1019/#REF!)</f>
        <v>#VALUE!</v>
      </c>
      <c r="V1019" s="4"/>
      <c r="W1019" s="4"/>
      <c r="X1019" s="4"/>
      <c r="Y1019" s="4" t="str">
        <f aca="false">B1019&amp;C1019&amp;F1019&amp;H1019</f>
        <v/>
      </c>
      <c r="Z1019" s="4" t="str">
        <f aca="false">IF(Y1019='Input - Bookings'!Q1615,"OK","Check")</f>
        <v>OK</v>
      </c>
      <c r="AA1019" s="4"/>
      <c r="AB1019" s="50"/>
      <c r="AC1019" s="50"/>
      <c r="AD1019" s="4"/>
      <c r="AE1019" s="4"/>
      <c r="AF1019" s="4"/>
      <c r="AG1019" s="54"/>
      <c r="AH1019" s="54"/>
      <c r="AI1019" s="4"/>
      <c r="AJ1019" s="4"/>
      <c r="AK1019" s="4"/>
      <c r="AL1019" s="4"/>
      <c r="AM1019" s="4"/>
      <c r="AN1019" s="56"/>
      <c r="AO1019" s="50"/>
      <c r="AP1019" s="50"/>
      <c r="AQ1019" s="50"/>
      <c r="AR1019" s="4"/>
      <c r="AS1019" s="4"/>
    </row>
    <row r="1020" customFormat="false" ht="12.75" hidden="false" customHeight="true" outlineLevel="0" collapsed="false">
      <c r="A1020" s="33"/>
      <c r="B1020" s="34"/>
      <c r="C1020" s="34"/>
      <c r="D1020" s="35"/>
      <c r="E1020" s="35"/>
      <c r="F1020" s="35"/>
      <c r="G1020" s="35"/>
      <c r="H1020" s="35"/>
      <c r="I1020" s="35"/>
      <c r="J1020" s="36"/>
      <c r="K1020" s="6"/>
      <c r="L1020" s="5"/>
      <c r="M1020" s="5"/>
      <c r="N1020" s="37"/>
      <c r="O1020" s="38"/>
      <c r="P1020" s="39" t="n">
        <f aca="false">IFERROR(IF(OR(B1020&amp;C1020="PAU",B1020&amp;C1020="AIN"),VLOOKUP(B1020&amp;C1020&amp;G1020,#REF!,8,0),VLOOKUP(B1020&amp;G1020,#REF!,8,0)),0)</f>
        <v>0</v>
      </c>
      <c r="Q1020" s="39" t="n">
        <f aca="false">N1020-P1020</f>
        <v>0</v>
      </c>
      <c r="R1020" s="40" t="str">
        <f aca="false">IF(Q1020&gt;=0%,"AOP",IF(Q1020&gt;=-2%,"GM",IF(Q1020&gt;=-6%,"MD","VP")))</f>
        <v>AOP</v>
      </c>
      <c r="S1020" s="41" t="n">
        <f aca="false">K1020*M1020*(N1020-P1020)</f>
        <v>0</v>
      </c>
      <c r="T1020" s="42" t="e">
        <f aca="false">IF(I1020="USD",S1020,S1020/#REF!)</f>
        <v>#VALUE!</v>
      </c>
      <c r="U1020" s="5" t="e">
        <f aca="false">IF(I1020="USD",M1020,M1020/#REF!)</f>
        <v>#VALUE!</v>
      </c>
      <c r="V1020" s="4"/>
      <c r="W1020" s="4"/>
      <c r="X1020" s="4"/>
      <c r="Y1020" s="4" t="str">
        <f aca="false">B1020&amp;C1020&amp;F1020&amp;H1020</f>
        <v/>
      </c>
      <c r="Z1020" s="4" t="str">
        <f aca="false">IF(Y1020='Input - Bookings'!Q1616,"OK","Check")</f>
        <v>OK</v>
      </c>
      <c r="AA1020" s="4"/>
      <c r="AB1020" s="50"/>
      <c r="AC1020" s="50"/>
      <c r="AD1020" s="4"/>
      <c r="AE1020" s="4"/>
      <c r="AF1020" s="4"/>
      <c r="AG1020" s="54"/>
      <c r="AH1020" s="54"/>
      <c r="AI1020" s="4"/>
      <c r="AJ1020" s="4"/>
      <c r="AK1020" s="4"/>
      <c r="AL1020" s="4"/>
      <c r="AM1020" s="4"/>
      <c r="AN1020" s="56"/>
      <c r="AO1020" s="50"/>
      <c r="AP1020" s="50"/>
      <c r="AQ1020" s="50"/>
      <c r="AR1020" s="4"/>
      <c r="AS1020" s="4"/>
    </row>
    <row r="1021" customFormat="false" ht="12.75" hidden="false" customHeight="true" outlineLevel="0" collapsed="false">
      <c r="A1021" s="33"/>
      <c r="B1021" s="34"/>
      <c r="C1021" s="34"/>
      <c r="D1021" s="35"/>
      <c r="E1021" s="35"/>
      <c r="F1021" s="35"/>
      <c r="G1021" s="35"/>
      <c r="H1021" s="35"/>
      <c r="I1021" s="35"/>
      <c r="J1021" s="36"/>
      <c r="K1021" s="6"/>
      <c r="L1021" s="5"/>
      <c r="M1021" s="5"/>
      <c r="N1021" s="37"/>
      <c r="O1021" s="38"/>
      <c r="P1021" s="39" t="n">
        <f aca="false">IFERROR(IF(OR(B1021&amp;C1021="PAU",B1021&amp;C1021="AIN"),VLOOKUP(B1021&amp;C1021&amp;G1021,#REF!,8,0),VLOOKUP(B1021&amp;G1021,#REF!,8,0)),0)</f>
        <v>0</v>
      </c>
      <c r="Q1021" s="39" t="n">
        <f aca="false">N1021-P1021</f>
        <v>0</v>
      </c>
      <c r="R1021" s="40" t="str">
        <f aca="false">IF(Q1021&gt;=0%,"AOP",IF(Q1021&gt;=-2%,"GM",IF(Q1021&gt;=-6%,"MD","VP")))</f>
        <v>AOP</v>
      </c>
      <c r="S1021" s="41" t="n">
        <f aca="false">K1021*M1021*(N1021-P1021)</f>
        <v>0</v>
      </c>
      <c r="T1021" s="42" t="e">
        <f aca="false">IF(I1021="USD",S1021,S1021/#REF!)</f>
        <v>#VALUE!</v>
      </c>
      <c r="U1021" s="5" t="e">
        <f aca="false">IF(I1021="USD",M1021,M1021/#REF!)</f>
        <v>#VALUE!</v>
      </c>
      <c r="V1021" s="4"/>
      <c r="W1021" s="4"/>
      <c r="X1021" s="4"/>
      <c r="Y1021" s="4" t="str">
        <f aca="false">B1021&amp;C1021&amp;F1021&amp;H1021</f>
        <v/>
      </c>
      <c r="Z1021" s="4" t="str">
        <f aca="false">IF(Y1021='Input - Bookings'!Q1617,"OK","Check")</f>
        <v>OK</v>
      </c>
      <c r="AA1021" s="4"/>
      <c r="AB1021" s="50"/>
      <c r="AC1021" s="50"/>
      <c r="AD1021" s="4"/>
      <c r="AE1021" s="4"/>
      <c r="AF1021" s="4"/>
      <c r="AG1021" s="54"/>
      <c r="AH1021" s="54"/>
      <c r="AI1021" s="4"/>
      <c r="AJ1021" s="4"/>
      <c r="AK1021" s="4"/>
      <c r="AL1021" s="4"/>
      <c r="AM1021" s="4"/>
      <c r="AN1021" s="56"/>
      <c r="AO1021" s="50"/>
      <c r="AP1021" s="50"/>
      <c r="AQ1021" s="50"/>
      <c r="AR1021" s="4"/>
      <c r="AS1021" s="4"/>
    </row>
    <row r="1022" customFormat="false" ht="12.75" hidden="false" customHeight="true" outlineLevel="0" collapsed="false">
      <c r="A1022" s="33"/>
      <c r="B1022" s="34"/>
      <c r="C1022" s="34"/>
      <c r="D1022" s="35"/>
      <c r="E1022" s="35"/>
      <c r="F1022" s="35"/>
      <c r="G1022" s="35"/>
      <c r="H1022" s="35"/>
      <c r="I1022" s="35"/>
      <c r="J1022" s="36"/>
      <c r="K1022" s="6"/>
      <c r="L1022" s="5"/>
      <c r="M1022" s="5"/>
      <c r="N1022" s="37"/>
      <c r="O1022" s="38"/>
      <c r="P1022" s="39" t="n">
        <f aca="false">IFERROR(IF(OR(B1022&amp;C1022="PAU",B1022&amp;C1022="AIN"),VLOOKUP(B1022&amp;C1022&amp;G1022,#REF!,8,0),VLOOKUP(B1022&amp;G1022,#REF!,8,0)),0)</f>
        <v>0</v>
      </c>
      <c r="Q1022" s="39" t="n">
        <f aca="false">N1022-P1022</f>
        <v>0</v>
      </c>
      <c r="R1022" s="40" t="str">
        <f aca="false">IF(Q1022&gt;=0%,"AOP",IF(Q1022&gt;=-2%,"GM",IF(Q1022&gt;=-6%,"MD","VP")))</f>
        <v>AOP</v>
      </c>
      <c r="S1022" s="41" t="n">
        <f aca="false">K1022*M1022*(N1022-P1022)</f>
        <v>0</v>
      </c>
      <c r="T1022" s="42" t="e">
        <f aca="false">IF(I1022="USD",S1022,S1022/#REF!)</f>
        <v>#VALUE!</v>
      </c>
      <c r="U1022" s="5" t="e">
        <f aca="false">IF(I1022="USD",M1022,M1022/#REF!)</f>
        <v>#VALUE!</v>
      </c>
      <c r="V1022" s="4"/>
      <c r="W1022" s="4"/>
      <c r="X1022" s="4"/>
      <c r="Y1022" s="4" t="str">
        <f aca="false">B1022&amp;C1022&amp;F1022&amp;H1022</f>
        <v/>
      </c>
      <c r="Z1022" s="4" t="str">
        <f aca="false">IF(Y1022='Input - Bookings'!Q1618,"OK","Check")</f>
        <v>OK</v>
      </c>
      <c r="AA1022" s="4"/>
      <c r="AB1022" s="50"/>
      <c r="AC1022" s="50"/>
      <c r="AD1022" s="4"/>
      <c r="AE1022" s="4"/>
      <c r="AF1022" s="4"/>
      <c r="AG1022" s="54"/>
      <c r="AH1022" s="54"/>
      <c r="AI1022" s="4"/>
      <c r="AJ1022" s="4"/>
      <c r="AK1022" s="4"/>
      <c r="AL1022" s="4"/>
      <c r="AM1022" s="4"/>
      <c r="AN1022" s="56"/>
      <c r="AO1022" s="50"/>
      <c r="AP1022" s="50"/>
      <c r="AQ1022" s="50"/>
      <c r="AR1022" s="4"/>
      <c r="AS1022" s="4"/>
    </row>
    <row r="1023" customFormat="false" ht="12.75" hidden="false" customHeight="true" outlineLevel="0" collapsed="false">
      <c r="A1023" s="33"/>
      <c r="B1023" s="34"/>
      <c r="C1023" s="34"/>
      <c r="D1023" s="35"/>
      <c r="E1023" s="35"/>
      <c r="F1023" s="35"/>
      <c r="G1023" s="35"/>
      <c r="H1023" s="35"/>
      <c r="I1023" s="35"/>
      <c r="J1023" s="36"/>
      <c r="K1023" s="6"/>
      <c r="L1023" s="5"/>
      <c r="M1023" s="5"/>
      <c r="N1023" s="37"/>
      <c r="O1023" s="38"/>
      <c r="P1023" s="39" t="n">
        <f aca="false">IFERROR(IF(OR(B1023&amp;C1023="PAU",B1023&amp;C1023="AIN"),VLOOKUP(B1023&amp;C1023&amp;G1023,#REF!,8,0),VLOOKUP(B1023&amp;G1023,#REF!,8,0)),0)</f>
        <v>0</v>
      </c>
      <c r="Q1023" s="39" t="n">
        <f aca="false">N1023-P1023</f>
        <v>0</v>
      </c>
      <c r="R1023" s="40" t="str">
        <f aca="false">IF(Q1023&gt;=0%,"AOP",IF(Q1023&gt;=-2%,"GM",IF(Q1023&gt;=-6%,"MD","VP")))</f>
        <v>AOP</v>
      </c>
      <c r="S1023" s="41" t="n">
        <f aca="false">K1023*M1023*(N1023-P1023)</f>
        <v>0</v>
      </c>
      <c r="T1023" s="42" t="e">
        <f aca="false">IF(I1023="USD",S1023,S1023/#REF!)</f>
        <v>#VALUE!</v>
      </c>
      <c r="U1023" s="5" t="e">
        <f aca="false">IF(I1023="USD",M1023,M1023/#REF!)</f>
        <v>#VALUE!</v>
      </c>
      <c r="V1023" s="4"/>
      <c r="W1023" s="4"/>
      <c r="X1023" s="4"/>
      <c r="Y1023" s="4" t="str">
        <f aca="false">B1023&amp;C1023&amp;F1023&amp;H1023</f>
        <v/>
      </c>
      <c r="Z1023" s="4" t="str">
        <f aca="false">IF(Y1023='Input - Bookings'!Q1619,"OK","Check")</f>
        <v>OK</v>
      </c>
      <c r="AA1023" s="4"/>
      <c r="AB1023" s="50"/>
      <c r="AC1023" s="50"/>
      <c r="AD1023" s="4"/>
      <c r="AE1023" s="4"/>
      <c r="AF1023" s="4"/>
      <c r="AG1023" s="54"/>
      <c r="AH1023" s="54"/>
      <c r="AI1023" s="4"/>
      <c r="AJ1023" s="4"/>
      <c r="AK1023" s="4"/>
      <c r="AL1023" s="4"/>
      <c r="AM1023" s="4"/>
      <c r="AN1023" s="56"/>
      <c r="AO1023" s="50"/>
      <c r="AP1023" s="50"/>
      <c r="AQ1023" s="50"/>
      <c r="AR1023" s="4"/>
      <c r="AS1023" s="4"/>
    </row>
    <row r="1024" customFormat="false" ht="12.75" hidden="false" customHeight="true" outlineLevel="0" collapsed="false">
      <c r="A1024" s="33"/>
      <c r="B1024" s="34"/>
      <c r="C1024" s="34"/>
      <c r="D1024" s="35"/>
      <c r="E1024" s="35"/>
      <c r="F1024" s="35"/>
      <c r="G1024" s="35"/>
      <c r="H1024" s="35"/>
      <c r="I1024" s="35"/>
      <c r="J1024" s="36"/>
      <c r="K1024" s="6"/>
      <c r="L1024" s="5"/>
      <c r="M1024" s="5"/>
      <c r="N1024" s="37"/>
      <c r="O1024" s="38"/>
      <c r="P1024" s="39" t="n">
        <f aca="false">IFERROR(IF(OR(B1024&amp;C1024="PAU",B1024&amp;C1024="AIN"),VLOOKUP(B1024&amp;C1024&amp;G1024,#REF!,8,0),VLOOKUP(B1024&amp;G1024,#REF!,8,0)),0)</f>
        <v>0</v>
      </c>
      <c r="Q1024" s="39" t="n">
        <f aca="false">N1024-P1024</f>
        <v>0</v>
      </c>
      <c r="R1024" s="40" t="str">
        <f aca="false">IF(Q1024&gt;=0%,"AOP",IF(Q1024&gt;=-2%,"GM",IF(Q1024&gt;=-6%,"MD","VP")))</f>
        <v>AOP</v>
      </c>
      <c r="S1024" s="41" t="n">
        <f aca="false">K1024*M1024*(N1024-P1024)</f>
        <v>0</v>
      </c>
      <c r="T1024" s="42" t="e">
        <f aca="false">IF(I1024="USD",S1024,S1024/#REF!)</f>
        <v>#VALUE!</v>
      </c>
      <c r="U1024" s="5" t="e">
        <f aca="false">IF(I1024="USD",M1024,M1024/#REF!)</f>
        <v>#VALUE!</v>
      </c>
      <c r="V1024" s="4"/>
      <c r="W1024" s="4"/>
      <c r="X1024" s="4"/>
      <c r="Y1024" s="4" t="str">
        <f aca="false">B1024&amp;C1024&amp;F1024&amp;H1024</f>
        <v/>
      </c>
      <c r="Z1024" s="4" t="str">
        <f aca="false">IF(Y1024='Input - Bookings'!Q1620,"OK","Check")</f>
        <v>OK</v>
      </c>
      <c r="AA1024" s="4"/>
      <c r="AB1024" s="50"/>
      <c r="AC1024" s="50"/>
      <c r="AD1024" s="4"/>
      <c r="AE1024" s="4"/>
      <c r="AF1024" s="4"/>
      <c r="AG1024" s="54"/>
      <c r="AH1024" s="54"/>
      <c r="AI1024" s="4"/>
      <c r="AJ1024" s="4"/>
      <c r="AK1024" s="4"/>
      <c r="AL1024" s="4"/>
      <c r="AM1024" s="4"/>
      <c r="AN1024" s="56"/>
      <c r="AO1024" s="50"/>
      <c r="AP1024" s="50"/>
      <c r="AQ1024" s="50"/>
      <c r="AR1024" s="4"/>
      <c r="AS1024" s="4"/>
    </row>
    <row r="1025" customFormat="false" ht="12.75" hidden="false" customHeight="true" outlineLevel="0" collapsed="false">
      <c r="A1025" s="33"/>
      <c r="B1025" s="34"/>
      <c r="C1025" s="34"/>
      <c r="D1025" s="35"/>
      <c r="E1025" s="35"/>
      <c r="F1025" s="35"/>
      <c r="G1025" s="35"/>
      <c r="H1025" s="35"/>
      <c r="I1025" s="35"/>
      <c r="J1025" s="36"/>
      <c r="K1025" s="6"/>
      <c r="L1025" s="5"/>
      <c r="M1025" s="5"/>
      <c r="N1025" s="37"/>
      <c r="O1025" s="38"/>
      <c r="P1025" s="39" t="n">
        <f aca="false">IFERROR(IF(OR(B1025&amp;C1025="PAU",B1025&amp;C1025="AIN"),VLOOKUP(B1025&amp;C1025&amp;G1025,#REF!,8,0),VLOOKUP(B1025&amp;G1025,#REF!,8,0)),0)</f>
        <v>0</v>
      </c>
      <c r="Q1025" s="39" t="n">
        <f aca="false">N1025-P1025</f>
        <v>0</v>
      </c>
      <c r="R1025" s="40" t="str">
        <f aca="false">IF(Q1025&gt;=0%,"AOP",IF(Q1025&gt;=-2%,"GM",IF(Q1025&gt;=-6%,"MD","VP")))</f>
        <v>AOP</v>
      </c>
      <c r="S1025" s="41" t="n">
        <f aca="false">K1025*M1025*(N1025-P1025)</f>
        <v>0</v>
      </c>
      <c r="T1025" s="42" t="e">
        <f aca="false">IF(I1025="USD",S1025,S1025/#REF!)</f>
        <v>#VALUE!</v>
      </c>
      <c r="U1025" s="5" t="e">
        <f aca="false">IF(I1025="USD",M1025,M1025/#REF!)</f>
        <v>#VALUE!</v>
      </c>
      <c r="V1025" s="4"/>
      <c r="W1025" s="4"/>
      <c r="X1025" s="4"/>
      <c r="Y1025" s="4" t="str">
        <f aca="false">B1025&amp;C1025&amp;F1025&amp;H1025</f>
        <v/>
      </c>
      <c r="Z1025" s="4" t="str">
        <f aca="false">IF(Y1025='Input - Bookings'!Q1621,"OK","Check")</f>
        <v>OK</v>
      </c>
      <c r="AA1025" s="4"/>
      <c r="AB1025" s="50"/>
      <c r="AC1025" s="50"/>
      <c r="AD1025" s="4"/>
      <c r="AE1025" s="4"/>
      <c r="AF1025" s="4"/>
      <c r="AG1025" s="54"/>
      <c r="AH1025" s="54"/>
      <c r="AI1025" s="4"/>
      <c r="AJ1025" s="4"/>
      <c r="AK1025" s="4"/>
      <c r="AL1025" s="4"/>
      <c r="AM1025" s="4"/>
      <c r="AN1025" s="56"/>
      <c r="AO1025" s="50"/>
      <c r="AP1025" s="50"/>
      <c r="AQ1025" s="50"/>
      <c r="AR1025" s="4"/>
      <c r="AS1025" s="4"/>
    </row>
    <row r="1026" customFormat="false" ht="12.75" hidden="false" customHeight="true" outlineLevel="0" collapsed="false">
      <c r="A1026" s="33"/>
      <c r="B1026" s="34"/>
      <c r="C1026" s="34"/>
      <c r="D1026" s="35"/>
      <c r="E1026" s="35"/>
      <c r="F1026" s="35"/>
      <c r="G1026" s="35"/>
      <c r="H1026" s="35"/>
      <c r="I1026" s="35"/>
      <c r="J1026" s="36"/>
      <c r="K1026" s="6"/>
      <c r="L1026" s="5"/>
      <c r="M1026" s="5"/>
      <c r="N1026" s="37"/>
      <c r="O1026" s="38"/>
      <c r="P1026" s="39" t="n">
        <f aca="false">IFERROR(IF(OR(B1026&amp;C1026="PAU",B1026&amp;C1026="AIN"),VLOOKUP(B1026&amp;C1026&amp;G1026,#REF!,8,0),VLOOKUP(B1026&amp;G1026,#REF!,8,0)),0)</f>
        <v>0</v>
      </c>
      <c r="Q1026" s="39" t="n">
        <f aca="false">N1026-P1026</f>
        <v>0</v>
      </c>
      <c r="R1026" s="40" t="str">
        <f aca="false">IF(Q1026&gt;=0%,"AOP",IF(Q1026&gt;=-2%,"GM",IF(Q1026&gt;=-6%,"MD","VP")))</f>
        <v>AOP</v>
      </c>
      <c r="S1026" s="41" t="n">
        <f aca="false">K1026*M1026*(N1026-P1026)</f>
        <v>0</v>
      </c>
      <c r="T1026" s="42" t="e">
        <f aca="false">IF(I1026="USD",S1026,S1026/#REF!)</f>
        <v>#VALUE!</v>
      </c>
      <c r="U1026" s="5" t="e">
        <f aca="false">IF(I1026="USD",M1026,M1026/#REF!)</f>
        <v>#VALUE!</v>
      </c>
      <c r="V1026" s="4"/>
      <c r="W1026" s="4"/>
      <c r="X1026" s="4"/>
      <c r="Y1026" s="4" t="str">
        <f aca="false">B1026&amp;C1026&amp;F1026&amp;H1026</f>
        <v/>
      </c>
      <c r="Z1026" s="4" t="str">
        <f aca="false">IF(Y1026='Input - Bookings'!Q1622,"OK","Check")</f>
        <v>OK</v>
      </c>
      <c r="AA1026" s="4"/>
      <c r="AB1026" s="50"/>
      <c r="AC1026" s="50"/>
      <c r="AD1026" s="4"/>
      <c r="AE1026" s="4"/>
      <c r="AF1026" s="4"/>
      <c r="AG1026" s="54"/>
      <c r="AH1026" s="54"/>
      <c r="AI1026" s="4"/>
      <c r="AJ1026" s="4"/>
      <c r="AK1026" s="4"/>
      <c r="AL1026" s="4"/>
      <c r="AM1026" s="4"/>
      <c r="AN1026" s="56"/>
      <c r="AO1026" s="50"/>
      <c r="AP1026" s="50"/>
      <c r="AQ1026" s="50"/>
      <c r="AR1026" s="4"/>
      <c r="AS1026" s="4"/>
    </row>
    <row r="1027" customFormat="false" ht="12.75" hidden="false" customHeight="true" outlineLevel="0" collapsed="false">
      <c r="A1027" s="33"/>
      <c r="B1027" s="34"/>
      <c r="C1027" s="34"/>
      <c r="D1027" s="35"/>
      <c r="E1027" s="35"/>
      <c r="F1027" s="35"/>
      <c r="G1027" s="35"/>
      <c r="H1027" s="35"/>
      <c r="I1027" s="35"/>
      <c r="J1027" s="36"/>
      <c r="K1027" s="6"/>
      <c r="L1027" s="5"/>
      <c r="M1027" s="5"/>
      <c r="N1027" s="37"/>
      <c r="O1027" s="38"/>
      <c r="P1027" s="39" t="n">
        <f aca="false">IFERROR(IF(OR(B1027&amp;C1027="PAU",B1027&amp;C1027="AIN"),VLOOKUP(B1027&amp;C1027&amp;G1027,#REF!,8,0),VLOOKUP(B1027&amp;G1027,#REF!,8,0)),0)</f>
        <v>0</v>
      </c>
      <c r="Q1027" s="39" t="n">
        <f aca="false">N1027-P1027</f>
        <v>0</v>
      </c>
      <c r="R1027" s="40" t="str">
        <f aca="false">IF(Q1027&gt;=0%,"AOP",IF(Q1027&gt;=-2%,"GM",IF(Q1027&gt;=-6%,"MD","VP")))</f>
        <v>AOP</v>
      </c>
      <c r="S1027" s="41" t="n">
        <f aca="false">K1027*M1027*(N1027-P1027)</f>
        <v>0</v>
      </c>
      <c r="T1027" s="42" t="e">
        <f aca="false">IF(I1027="USD",S1027,S1027/#REF!)</f>
        <v>#VALUE!</v>
      </c>
      <c r="U1027" s="5" t="e">
        <f aca="false">IF(I1027="USD",M1027,M1027/#REF!)</f>
        <v>#VALUE!</v>
      </c>
      <c r="V1027" s="4"/>
      <c r="W1027" s="4"/>
      <c r="X1027" s="4"/>
      <c r="Y1027" s="4" t="str">
        <f aca="false">B1027&amp;C1027&amp;F1027&amp;H1027</f>
        <v/>
      </c>
      <c r="Z1027" s="4" t="str">
        <f aca="false">IF(Y1027='Input - Bookings'!Q1623,"OK","Check")</f>
        <v>OK</v>
      </c>
      <c r="AA1027" s="4"/>
      <c r="AB1027" s="50"/>
      <c r="AC1027" s="50"/>
      <c r="AD1027" s="4"/>
      <c r="AE1027" s="4"/>
      <c r="AF1027" s="4"/>
      <c r="AG1027" s="54"/>
      <c r="AH1027" s="54"/>
      <c r="AI1027" s="4"/>
      <c r="AJ1027" s="4"/>
      <c r="AK1027" s="4"/>
      <c r="AL1027" s="4"/>
      <c r="AM1027" s="4"/>
      <c r="AN1027" s="56"/>
      <c r="AO1027" s="50"/>
      <c r="AP1027" s="50"/>
      <c r="AQ1027" s="50"/>
      <c r="AR1027" s="4"/>
      <c r="AS1027" s="4"/>
    </row>
    <row r="1028" customFormat="false" ht="12.75" hidden="false" customHeight="true" outlineLevel="0" collapsed="false">
      <c r="A1028" s="33"/>
      <c r="B1028" s="34"/>
      <c r="C1028" s="34"/>
      <c r="D1028" s="35"/>
      <c r="E1028" s="35"/>
      <c r="F1028" s="35"/>
      <c r="G1028" s="35"/>
      <c r="H1028" s="35"/>
      <c r="I1028" s="35"/>
      <c r="J1028" s="36"/>
      <c r="K1028" s="6"/>
      <c r="L1028" s="5"/>
      <c r="M1028" s="5"/>
      <c r="N1028" s="37"/>
      <c r="O1028" s="38"/>
      <c r="P1028" s="39" t="n">
        <f aca="false">IFERROR(IF(OR(B1028&amp;C1028="PAU",B1028&amp;C1028="AIN"),VLOOKUP(B1028&amp;C1028&amp;G1028,#REF!,8,0),VLOOKUP(B1028&amp;G1028,#REF!,8,0)),0)</f>
        <v>0</v>
      </c>
      <c r="Q1028" s="39" t="n">
        <f aca="false">N1028-P1028</f>
        <v>0</v>
      </c>
      <c r="R1028" s="40" t="str">
        <f aca="false">IF(Q1028&gt;=0%,"AOP",IF(Q1028&gt;=-2%,"GM",IF(Q1028&gt;=-6%,"MD","VP")))</f>
        <v>AOP</v>
      </c>
      <c r="S1028" s="41" t="n">
        <f aca="false">K1028*M1028*(N1028-P1028)</f>
        <v>0</v>
      </c>
      <c r="T1028" s="42" t="e">
        <f aca="false">IF(I1028="USD",S1028,S1028/#REF!)</f>
        <v>#VALUE!</v>
      </c>
      <c r="U1028" s="5" t="e">
        <f aca="false">IF(I1028="USD",M1028,M1028/#REF!)</f>
        <v>#VALUE!</v>
      </c>
      <c r="V1028" s="4"/>
      <c r="W1028" s="4"/>
      <c r="X1028" s="4"/>
      <c r="Y1028" s="4" t="str">
        <f aca="false">B1028&amp;C1028&amp;F1028&amp;H1028</f>
        <v/>
      </c>
      <c r="Z1028" s="4" t="str">
        <f aca="false">IF(Y1028='Input - Bookings'!Q1624,"OK","Check")</f>
        <v>OK</v>
      </c>
      <c r="AA1028" s="4"/>
      <c r="AB1028" s="50"/>
      <c r="AC1028" s="50"/>
      <c r="AD1028" s="4"/>
      <c r="AE1028" s="4"/>
      <c r="AF1028" s="4"/>
      <c r="AG1028" s="54"/>
      <c r="AH1028" s="54"/>
      <c r="AI1028" s="4"/>
      <c r="AJ1028" s="4"/>
      <c r="AK1028" s="4"/>
      <c r="AL1028" s="4"/>
      <c r="AM1028" s="4"/>
      <c r="AN1028" s="56"/>
      <c r="AO1028" s="50"/>
      <c r="AP1028" s="50"/>
      <c r="AQ1028" s="50"/>
      <c r="AR1028" s="4"/>
      <c r="AS1028" s="4"/>
    </row>
    <row r="1029" customFormat="false" ht="12.75" hidden="false" customHeight="true" outlineLevel="0" collapsed="false">
      <c r="A1029" s="33"/>
      <c r="B1029" s="34"/>
      <c r="C1029" s="34"/>
      <c r="D1029" s="35"/>
      <c r="E1029" s="35"/>
      <c r="F1029" s="35"/>
      <c r="G1029" s="35"/>
      <c r="H1029" s="35"/>
      <c r="I1029" s="35"/>
      <c r="J1029" s="36"/>
      <c r="K1029" s="6"/>
      <c r="L1029" s="5"/>
      <c r="M1029" s="5"/>
      <c r="N1029" s="37"/>
      <c r="O1029" s="38"/>
      <c r="P1029" s="39" t="n">
        <f aca="false">IFERROR(IF(OR(B1029&amp;C1029="PAU",B1029&amp;C1029="AIN"),VLOOKUP(B1029&amp;C1029&amp;G1029,#REF!,8,0),VLOOKUP(B1029&amp;G1029,#REF!,8,0)),0)</f>
        <v>0</v>
      </c>
      <c r="Q1029" s="39" t="n">
        <f aca="false">N1029-P1029</f>
        <v>0</v>
      </c>
      <c r="R1029" s="40" t="str">
        <f aca="false">IF(Q1029&gt;=0%,"AOP",IF(Q1029&gt;=-2%,"GM",IF(Q1029&gt;=-6%,"MD","VP")))</f>
        <v>AOP</v>
      </c>
      <c r="S1029" s="41" t="n">
        <f aca="false">K1029*M1029*(N1029-P1029)</f>
        <v>0</v>
      </c>
      <c r="T1029" s="42" t="e">
        <f aca="false">IF(I1029="USD",S1029,S1029/#REF!)</f>
        <v>#VALUE!</v>
      </c>
      <c r="U1029" s="5" t="e">
        <f aca="false">IF(I1029="USD",M1029,M1029/#REF!)</f>
        <v>#VALUE!</v>
      </c>
      <c r="V1029" s="4"/>
      <c r="W1029" s="4"/>
      <c r="X1029" s="4"/>
      <c r="Y1029" s="4" t="str">
        <f aca="false">B1029&amp;C1029&amp;F1029&amp;H1029</f>
        <v/>
      </c>
      <c r="Z1029" s="4" t="str">
        <f aca="false">IF(Y1029='Input - Bookings'!Q1625,"OK","Check")</f>
        <v>OK</v>
      </c>
      <c r="AA1029" s="4"/>
      <c r="AB1029" s="50"/>
      <c r="AC1029" s="50"/>
      <c r="AD1029" s="4"/>
      <c r="AE1029" s="4"/>
      <c r="AF1029" s="4"/>
      <c r="AG1029" s="54"/>
      <c r="AH1029" s="54"/>
      <c r="AI1029" s="4"/>
      <c r="AJ1029" s="4"/>
      <c r="AK1029" s="4"/>
      <c r="AL1029" s="4"/>
      <c r="AM1029" s="4"/>
      <c r="AN1029" s="56"/>
      <c r="AO1029" s="50"/>
      <c r="AP1029" s="50"/>
      <c r="AQ1029" s="50"/>
      <c r="AR1029" s="4"/>
      <c r="AS1029" s="4"/>
    </row>
    <row r="1030" customFormat="false" ht="12.75" hidden="false" customHeight="true" outlineLevel="0" collapsed="false">
      <c r="A1030" s="33"/>
      <c r="B1030" s="34"/>
      <c r="C1030" s="34"/>
      <c r="D1030" s="35"/>
      <c r="E1030" s="35"/>
      <c r="F1030" s="35"/>
      <c r="G1030" s="35"/>
      <c r="H1030" s="35"/>
      <c r="I1030" s="35"/>
      <c r="J1030" s="36"/>
      <c r="K1030" s="6"/>
      <c r="L1030" s="5"/>
      <c r="M1030" s="5"/>
      <c r="N1030" s="37"/>
      <c r="O1030" s="38"/>
      <c r="P1030" s="39" t="n">
        <f aca="false">IFERROR(IF(OR(B1030&amp;C1030="PAU",B1030&amp;C1030="AIN"),VLOOKUP(B1030&amp;C1030&amp;G1030,#REF!,8,0),VLOOKUP(B1030&amp;G1030,#REF!,8,0)),0)</f>
        <v>0</v>
      </c>
      <c r="Q1030" s="39" t="n">
        <f aca="false">N1030-P1030</f>
        <v>0</v>
      </c>
      <c r="R1030" s="40" t="str">
        <f aca="false">IF(Q1030&gt;=0%,"AOP",IF(Q1030&gt;=-2%,"GM",IF(Q1030&gt;=-6%,"MD","VP")))</f>
        <v>AOP</v>
      </c>
      <c r="S1030" s="41" t="n">
        <f aca="false">K1030*M1030*(N1030-P1030)</f>
        <v>0</v>
      </c>
      <c r="T1030" s="42" t="e">
        <f aca="false">IF(I1030="USD",S1030,S1030/#REF!)</f>
        <v>#VALUE!</v>
      </c>
      <c r="U1030" s="5" t="e">
        <f aca="false">IF(I1030="USD",M1030,M1030/#REF!)</f>
        <v>#VALUE!</v>
      </c>
      <c r="V1030" s="4"/>
      <c r="W1030" s="4"/>
      <c r="X1030" s="4"/>
      <c r="Y1030" s="4" t="str">
        <f aca="false">B1030&amp;C1030&amp;F1030&amp;H1030</f>
        <v/>
      </c>
      <c r="Z1030" s="4" t="str">
        <f aca="false">IF(Y1030='Input - Bookings'!Q1626,"OK","Check")</f>
        <v>OK</v>
      </c>
      <c r="AA1030" s="4"/>
      <c r="AB1030" s="50"/>
      <c r="AC1030" s="50"/>
      <c r="AD1030" s="4"/>
      <c r="AE1030" s="4"/>
      <c r="AF1030" s="4"/>
      <c r="AG1030" s="54"/>
      <c r="AH1030" s="54"/>
      <c r="AI1030" s="4"/>
      <c r="AJ1030" s="4"/>
      <c r="AK1030" s="4"/>
      <c r="AL1030" s="4"/>
      <c r="AM1030" s="4"/>
      <c r="AN1030" s="56"/>
      <c r="AO1030" s="50"/>
      <c r="AP1030" s="50"/>
      <c r="AQ1030" s="50"/>
      <c r="AR1030" s="4"/>
      <c r="AS1030" s="4"/>
    </row>
    <row r="1031" customFormat="false" ht="12.75" hidden="false" customHeight="true" outlineLevel="0" collapsed="false">
      <c r="A1031" s="33"/>
      <c r="B1031" s="34"/>
      <c r="C1031" s="34"/>
      <c r="D1031" s="35"/>
      <c r="E1031" s="35"/>
      <c r="F1031" s="35"/>
      <c r="G1031" s="35"/>
      <c r="H1031" s="35"/>
      <c r="I1031" s="35"/>
      <c r="J1031" s="36"/>
      <c r="K1031" s="6"/>
      <c r="L1031" s="5"/>
      <c r="M1031" s="5"/>
      <c r="N1031" s="37"/>
      <c r="O1031" s="38"/>
      <c r="P1031" s="39" t="n">
        <f aca="false">IFERROR(IF(OR(B1031&amp;C1031="PAU",B1031&amp;C1031="AIN"),VLOOKUP(B1031&amp;C1031&amp;G1031,#REF!,8,0),VLOOKUP(B1031&amp;G1031,#REF!,8,0)),0)</f>
        <v>0</v>
      </c>
      <c r="Q1031" s="39" t="n">
        <f aca="false">N1031-P1031</f>
        <v>0</v>
      </c>
      <c r="R1031" s="40" t="str">
        <f aca="false">IF(Q1031&gt;=0%,"AOP",IF(Q1031&gt;=-2%,"GM",IF(Q1031&gt;=-6%,"MD","VP")))</f>
        <v>AOP</v>
      </c>
      <c r="S1031" s="41" t="n">
        <f aca="false">K1031*M1031*(N1031-P1031)</f>
        <v>0</v>
      </c>
      <c r="T1031" s="42" t="e">
        <f aca="false">IF(I1031="USD",S1031,S1031/#REF!)</f>
        <v>#VALUE!</v>
      </c>
      <c r="U1031" s="5" t="e">
        <f aca="false">IF(I1031="USD",M1031,M1031/#REF!)</f>
        <v>#VALUE!</v>
      </c>
      <c r="V1031" s="4"/>
      <c r="W1031" s="4"/>
      <c r="X1031" s="4"/>
      <c r="Y1031" s="4" t="str">
        <f aca="false">B1031&amp;C1031&amp;F1031&amp;H1031</f>
        <v/>
      </c>
      <c r="Z1031" s="4" t="str">
        <f aca="false">IF(Y1031='Input - Bookings'!Q1627,"OK","Check")</f>
        <v>OK</v>
      </c>
      <c r="AA1031" s="4"/>
      <c r="AB1031" s="50"/>
      <c r="AC1031" s="50"/>
      <c r="AD1031" s="4"/>
      <c r="AE1031" s="4"/>
      <c r="AF1031" s="4"/>
      <c r="AG1031" s="54"/>
      <c r="AH1031" s="54"/>
      <c r="AI1031" s="4"/>
      <c r="AJ1031" s="4"/>
      <c r="AK1031" s="4"/>
      <c r="AL1031" s="4"/>
      <c r="AM1031" s="4"/>
      <c r="AN1031" s="56"/>
      <c r="AO1031" s="50"/>
      <c r="AP1031" s="50"/>
      <c r="AQ1031" s="50"/>
      <c r="AR1031" s="4"/>
      <c r="AS1031" s="4"/>
    </row>
    <row r="1032" customFormat="false" ht="12.75" hidden="false" customHeight="true" outlineLevel="0" collapsed="false">
      <c r="A1032" s="33"/>
      <c r="B1032" s="34"/>
      <c r="C1032" s="34"/>
      <c r="D1032" s="35"/>
      <c r="E1032" s="35"/>
      <c r="F1032" s="35"/>
      <c r="G1032" s="35"/>
      <c r="H1032" s="35"/>
      <c r="I1032" s="35"/>
      <c r="J1032" s="36"/>
      <c r="K1032" s="6"/>
      <c r="L1032" s="5"/>
      <c r="M1032" s="5"/>
      <c r="N1032" s="37"/>
      <c r="O1032" s="38"/>
      <c r="P1032" s="39" t="n">
        <f aca="false">IFERROR(IF(OR(B1032&amp;C1032="PAU",B1032&amp;C1032="AIN"),VLOOKUP(B1032&amp;C1032&amp;G1032,#REF!,8,0),VLOOKUP(B1032&amp;G1032,#REF!,8,0)),0)</f>
        <v>0</v>
      </c>
      <c r="Q1032" s="39" t="n">
        <f aca="false">N1032-P1032</f>
        <v>0</v>
      </c>
      <c r="R1032" s="40" t="str">
        <f aca="false">IF(Q1032&gt;=0%,"AOP",IF(Q1032&gt;=-2%,"GM",IF(Q1032&gt;=-6%,"MD","VP")))</f>
        <v>AOP</v>
      </c>
      <c r="S1032" s="41" t="n">
        <f aca="false">K1032*M1032*(N1032-P1032)</f>
        <v>0</v>
      </c>
      <c r="T1032" s="42" t="e">
        <f aca="false">IF(I1032="USD",S1032,S1032/#REF!)</f>
        <v>#VALUE!</v>
      </c>
      <c r="U1032" s="5" t="e">
        <f aca="false">IF(I1032="USD",M1032,M1032/#REF!)</f>
        <v>#VALUE!</v>
      </c>
      <c r="V1032" s="4"/>
      <c r="W1032" s="4"/>
      <c r="X1032" s="4"/>
      <c r="Y1032" s="4" t="str">
        <f aca="false">B1032&amp;C1032&amp;F1032&amp;H1032</f>
        <v/>
      </c>
      <c r="Z1032" s="4" t="str">
        <f aca="false">IF(Y1032='Input - Bookings'!Q1628,"OK","Check")</f>
        <v>OK</v>
      </c>
      <c r="AA1032" s="4"/>
      <c r="AB1032" s="50"/>
      <c r="AC1032" s="50"/>
      <c r="AD1032" s="4"/>
      <c r="AE1032" s="4"/>
      <c r="AF1032" s="4"/>
      <c r="AG1032" s="54"/>
      <c r="AH1032" s="54"/>
      <c r="AI1032" s="4"/>
      <c r="AJ1032" s="4"/>
      <c r="AK1032" s="4"/>
      <c r="AL1032" s="4"/>
      <c r="AM1032" s="4"/>
      <c r="AN1032" s="56"/>
      <c r="AO1032" s="50"/>
      <c r="AP1032" s="50"/>
      <c r="AQ1032" s="50"/>
      <c r="AR1032" s="4"/>
      <c r="AS1032" s="4"/>
    </row>
    <row r="1033" customFormat="false" ht="12.75" hidden="false" customHeight="true" outlineLevel="0" collapsed="false">
      <c r="A1033" s="33"/>
      <c r="B1033" s="34"/>
      <c r="C1033" s="34"/>
      <c r="D1033" s="35"/>
      <c r="E1033" s="35"/>
      <c r="F1033" s="35"/>
      <c r="G1033" s="35"/>
      <c r="H1033" s="35"/>
      <c r="I1033" s="35"/>
      <c r="J1033" s="36"/>
      <c r="K1033" s="6"/>
      <c r="L1033" s="5"/>
      <c r="M1033" s="5"/>
      <c r="N1033" s="37"/>
      <c r="O1033" s="38"/>
      <c r="P1033" s="39" t="n">
        <f aca="false">IFERROR(IF(OR(B1033&amp;C1033="PAU",B1033&amp;C1033="AIN"),VLOOKUP(B1033&amp;C1033&amp;G1033,#REF!,8,0),VLOOKUP(B1033&amp;G1033,#REF!,8,0)),0)</f>
        <v>0</v>
      </c>
      <c r="Q1033" s="39" t="n">
        <f aca="false">N1033-P1033</f>
        <v>0</v>
      </c>
      <c r="R1033" s="40" t="str">
        <f aca="false">IF(Q1033&gt;=0%,"AOP",IF(Q1033&gt;=-2%,"GM",IF(Q1033&gt;=-6%,"MD","VP")))</f>
        <v>AOP</v>
      </c>
      <c r="S1033" s="41" t="n">
        <f aca="false">K1033*M1033*(N1033-P1033)</f>
        <v>0</v>
      </c>
      <c r="T1033" s="42" t="e">
        <f aca="false">IF(I1033="USD",S1033,S1033/#REF!)</f>
        <v>#VALUE!</v>
      </c>
      <c r="U1033" s="5" t="e">
        <f aca="false">IF(I1033="USD",M1033,M1033/#REF!)</f>
        <v>#VALUE!</v>
      </c>
      <c r="V1033" s="4"/>
      <c r="W1033" s="4"/>
      <c r="X1033" s="4"/>
      <c r="Y1033" s="4" t="str">
        <f aca="false">B1033&amp;C1033&amp;F1033&amp;H1033</f>
        <v/>
      </c>
      <c r="Z1033" s="4" t="str">
        <f aca="false">IF(Y1033='Input - Bookings'!Q1629,"OK","Check")</f>
        <v>OK</v>
      </c>
      <c r="AA1033" s="4"/>
      <c r="AB1033" s="50"/>
      <c r="AC1033" s="50"/>
      <c r="AD1033" s="4"/>
      <c r="AE1033" s="4"/>
      <c r="AF1033" s="4"/>
      <c r="AG1033" s="54"/>
      <c r="AH1033" s="54"/>
      <c r="AI1033" s="4"/>
      <c r="AJ1033" s="4"/>
      <c r="AK1033" s="4"/>
      <c r="AL1033" s="4"/>
      <c r="AM1033" s="4"/>
      <c r="AN1033" s="56"/>
      <c r="AO1033" s="50"/>
      <c r="AP1033" s="50"/>
      <c r="AQ1033" s="50"/>
      <c r="AR1033" s="4"/>
      <c r="AS1033" s="4"/>
    </row>
    <row r="1034" customFormat="false" ht="12.75" hidden="false" customHeight="true" outlineLevel="0" collapsed="false">
      <c r="A1034" s="33"/>
      <c r="B1034" s="34"/>
      <c r="C1034" s="34"/>
      <c r="D1034" s="35"/>
      <c r="E1034" s="35"/>
      <c r="F1034" s="35"/>
      <c r="G1034" s="35"/>
      <c r="H1034" s="35"/>
      <c r="I1034" s="35"/>
      <c r="J1034" s="36"/>
      <c r="K1034" s="6"/>
      <c r="L1034" s="5"/>
      <c r="M1034" s="5"/>
      <c r="N1034" s="37"/>
      <c r="O1034" s="38"/>
      <c r="P1034" s="39" t="n">
        <f aca="false">IFERROR(IF(OR(B1034&amp;C1034="PAU",B1034&amp;C1034="AIN"),VLOOKUP(B1034&amp;C1034&amp;G1034,#REF!,8,0),VLOOKUP(B1034&amp;G1034,#REF!,8,0)),0)</f>
        <v>0</v>
      </c>
      <c r="Q1034" s="39" t="n">
        <f aca="false">N1034-P1034</f>
        <v>0</v>
      </c>
      <c r="R1034" s="40" t="str">
        <f aca="false">IF(Q1034&gt;=0%,"AOP",IF(Q1034&gt;=-2%,"GM",IF(Q1034&gt;=-6%,"MD","VP")))</f>
        <v>AOP</v>
      </c>
      <c r="S1034" s="41" t="n">
        <f aca="false">K1034*M1034*(N1034-P1034)</f>
        <v>0</v>
      </c>
      <c r="T1034" s="42" t="e">
        <f aca="false">IF(I1034="USD",S1034,S1034/#REF!)</f>
        <v>#VALUE!</v>
      </c>
      <c r="U1034" s="5" t="e">
        <f aca="false">IF(I1034="USD",M1034,M1034/#REF!)</f>
        <v>#VALUE!</v>
      </c>
      <c r="V1034" s="4"/>
      <c r="W1034" s="4"/>
      <c r="X1034" s="4"/>
      <c r="Y1034" s="4" t="str">
        <f aca="false">B1034&amp;C1034&amp;F1034&amp;H1034</f>
        <v/>
      </c>
      <c r="Z1034" s="4" t="str">
        <f aca="false">IF(Y1034='Input - Bookings'!Q1630,"OK","Check")</f>
        <v>OK</v>
      </c>
      <c r="AA1034" s="4"/>
      <c r="AB1034" s="50"/>
      <c r="AC1034" s="50"/>
      <c r="AD1034" s="4"/>
      <c r="AE1034" s="4"/>
      <c r="AF1034" s="4"/>
      <c r="AG1034" s="54"/>
      <c r="AH1034" s="54"/>
      <c r="AI1034" s="4"/>
      <c r="AJ1034" s="4"/>
      <c r="AK1034" s="4"/>
      <c r="AL1034" s="4"/>
      <c r="AM1034" s="4"/>
      <c r="AN1034" s="56"/>
      <c r="AO1034" s="50"/>
      <c r="AP1034" s="50"/>
      <c r="AQ1034" s="50"/>
      <c r="AR1034" s="4"/>
      <c r="AS1034" s="4"/>
    </row>
    <row r="1035" customFormat="false" ht="12.75" hidden="false" customHeight="true" outlineLevel="0" collapsed="false">
      <c r="A1035" s="33"/>
      <c r="B1035" s="34"/>
      <c r="C1035" s="34"/>
      <c r="D1035" s="35"/>
      <c r="E1035" s="35"/>
      <c r="F1035" s="35"/>
      <c r="G1035" s="35"/>
      <c r="H1035" s="35"/>
      <c r="I1035" s="35"/>
      <c r="J1035" s="36"/>
      <c r="K1035" s="6"/>
      <c r="L1035" s="5"/>
      <c r="M1035" s="5"/>
      <c r="N1035" s="37"/>
      <c r="O1035" s="38"/>
      <c r="P1035" s="39" t="n">
        <f aca="false">IFERROR(IF(OR(B1035&amp;C1035="PAU",B1035&amp;C1035="AIN"),VLOOKUP(B1035&amp;C1035&amp;G1035,#REF!,8,0),VLOOKUP(B1035&amp;G1035,#REF!,8,0)),0)</f>
        <v>0</v>
      </c>
      <c r="Q1035" s="39" t="n">
        <f aca="false">N1035-P1035</f>
        <v>0</v>
      </c>
      <c r="R1035" s="40" t="str">
        <f aca="false">IF(Q1035&gt;=0%,"AOP",IF(Q1035&gt;=-2%,"GM",IF(Q1035&gt;=-6%,"MD","VP")))</f>
        <v>AOP</v>
      </c>
      <c r="S1035" s="41" t="n">
        <f aca="false">K1035*M1035*(N1035-P1035)</f>
        <v>0</v>
      </c>
      <c r="T1035" s="42" t="e">
        <f aca="false">IF(I1035="USD",S1035,S1035/#REF!)</f>
        <v>#VALUE!</v>
      </c>
      <c r="U1035" s="5" t="e">
        <f aca="false">IF(I1035="USD",M1035,M1035/#REF!)</f>
        <v>#VALUE!</v>
      </c>
      <c r="V1035" s="4"/>
      <c r="W1035" s="4"/>
      <c r="X1035" s="4"/>
      <c r="Y1035" s="4" t="str">
        <f aca="false">B1035&amp;C1035&amp;F1035&amp;H1035</f>
        <v/>
      </c>
      <c r="Z1035" s="4" t="str">
        <f aca="false">IF(Y1035='Input - Bookings'!Q1631,"OK","Check")</f>
        <v>OK</v>
      </c>
      <c r="AA1035" s="4"/>
      <c r="AB1035" s="50"/>
      <c r="AC1035" s="50"/>
      <c r="AD1035" s="4"/>
      <c r="AE1035" s="4"/>
      <c r="AF1035" s="4"/>
      <c r="AG1035" s="54"/>
      <c r="AH1035" s="54"/>
      <c r="AI1035" s="4"/>
      <c r="AJ1035" s="4"/>
      <c r="AK1035" s="4"/>
      <c r="AL1035" s="4"/>
      <c r="AM1035" s="4"/>
      <c r="AN1035" s="56"/>
      <c r="AO1035" s="50"/>
      <c r="AP1035" s="50"/>
      <c r="AQ1035" s="50"/>
      <c r="AR1035" s="4"/>
      <c r="AS1035" s="4"/>
    </row>
    <row r="1036" customFormat="false" ht="12.75" hidden="false" customHeight="true" outlineLevel="0" collapsed="false">
      <c r="A1036" s="33"/>
      <c r="B1036" s="34"/>
      <c r="C1036" s="34"/>
      <c r="D1036" s="35"/>
      <c r="E1036" s="35"/>
      <c r="F1036" s="35"/>
      <c r="G1036" s="35"/>
      <c r="H1036" s="35"/>
      <c r="I1036" s="35"/>
      <c r="J1036" s="36"/>
      <c r="K1036" s="6"/>
      <c r="L1036" s="5"/>
      <c r="M1036" s="5"/>
      <c r="N1036" s="37"/>
      <c r="O1036" s="38"/>
      <c r="P1036" s="39" t="n">
        <f aca="false">IFERROR(IF(OR(B1036&amp;C1036="PAU",B1036&amp;C1036="AIN"),VLOOKUP(B1036&amp;C1036&amp;G1036,#REF!,8,0),VLOOKUP(B1036&amp;G1036,#REF!,8,0)),0)</f>
        <v>0</v>
      </c>
      <c r="Q1036" s="39" t="n">
        <f aca="false">N1036-P1036</f>
        <v>0</v>
      </c>
      <c r="R1036" s="40" t="str">
        <f aca="false">IF(Q1036&gt;=0%,"AOP",IF(Q1036&gt;=-2%,"GM",IF(Q1036&gt;=-6%,"MD","VP")))</f>
        <v>AOP</v>
      </c>
      <c r="S1036" s="41" t="n">
        <f aca="false">K1036*M1036*(N1036-P1036)</f>
        <v>0</v>
      </c>
      <c r="T1036" s="42" t="e">
        <f aca="false">IF(I1036="USD",S1036,S1036/#REF!)</f>
        <v>#VALUE!</v>
      </c>
      <c r="U1036" s="5" t="e">
        <f aca="false">IF(I1036="USD",M1036,M1036/#REF!)</f>
        <v>#VALUE!</v>
      </c>
      <c r="V1036" s="4"/>
      <c r="W1036" s="4"/>
      <c r="X1036" s="4"/>
      <c r="Y1036" s="4" t="str">
        <f aca="false">B1036&amp;C1036&amp;F1036&amp;H1036</f>
        <v/>
      </c>
      <c r="Z1036" s="4" t="str">
        <f aca="false">IF(Y1036='Input - Bookings'!Q1632,"OK","Check")</f>
        <v>OK</v>
      </c>
      <c r="AA1036" s="4"/>
      <c r="AB1036" s="50"/>
      <c r="AC1036" s="50"/>
      <c r="AD1036" s="4"/>
      <c r="AE1036" s="4"/>
      <c r="AF1036" s="4"/>
      <c r="AG1036" s="54"/>
      <c r="AH1036" s="54"/>
      <c r="AI1036" s="4"/>
      <c r="AJ1036" s="4"/>
      <c r="AK1036" s="4"/>
      <c r="AL1036" s="4"/>
      <c r="AM1036" s="4"/>
      <c r="AN1036" s="56"/>
      <c r="AO1036" s="50"/>
      <c r="AP1036" s="50"/>
      <c r="AQ1036" s="50"/>
      <c r="AR1036" s="4"/>
      <c r="AS1036" s="4"/>
    </row>
    <row r="1037" customFormat="false" ht="12.75" hidden="false" customHeight="true" outlineLevel="0" collapsed="false">
      <c r="A1037" s="33"/>
      <c r="B1037" s="34"/>
      <c r="C1037" s="34"/>
      <c r="D1037" s="35"/>
      <c r="E1037" s="35"/>
      <c r="F1037" s="35"/>
      <c r="G1037" s="35"/>
      <c r="H1037" s="35"/>
      <c r="I1037" s="35"/>
      <c r="J1037" s="36"/>
      <c r="K1037" s="6"/>
      <c r="L1037" s="5"/>
      <c r="M1037" s="5"/>
      <c r="N1037" s="37"/>
      <c r="O1037" s="38"/>
      <c r="P1037" s="39" t="n">
        <f aca="false">IFERROR(IF(OR(B1037&amp;C1037="PAU",B1037&amp;C1037="AIN"),VLOOKUP(B1037&amp;C1037&amp;G1037,#REF!,8,0),VLOOKUP(B1037&amp;G1037,#REF!,8,0)),0)</f>
        <v>0</v>
      </c>
      <c r="Q1037" s="39" t="n">
        <f aca="false">N1037-P1037</f>
        <v>0</v>
      </c>
      <c r="R1037" s="40" t="str">
        <f aca="false">IF(Q1037&gt;=0%,"AOP",IF(Q1037&gt;=-2%,"GM",IF(Q1037&gt;=-6%,"MD","VP")))</f>
        <v>AOP</v>
      </c>
      <c r="S1037" s="41" t="n">
        <f aca="false">K1037*M1037*(N1037-P1037)</f>
        <v>0</v>
      </c>
      <c r="T1037" s="42" t="e">
        <f aca="false">IF(I1037="USD",S1037,S1037/#REF!)</f>
        <v>#VALUE!</v>
      </c>
      <c r="U1037" s="5" t="e">
        <f aca="false">IF(I1037="USD",M1037,M1037/#REF!)</f>
        <v>#VALUE!</v>
      </c>
      <c r="V1037" s="4"/>
      <c r="W1037" s="4"/>
      <c r="X1037" s="4"/>
      <c r="Y1037" s="4" t="str">
        <f aca="false">B1037&amp;C1037&amp;F1037&amp;H1037</f>
        <v/>
      </c>
      <c r="Z1037" s="4" t="str">
        <f aca="false">IF(Y1037='Input - Bookings'!Q1633,"OK","Check")</f>
        <v>OK</v>
      </c>
      <c r="AA1037" s="4"/>
      <c r="AB1037" s="50"/>
      <c r="AC1037" s="50"/>
      <c r="AD1037" s="4"/>
      <c r="AE1037" s="4"/>
      <c r="AF1037" s="4"/>
      <c r="AG1037" s="54"/>
      <c r="AH1037" s="54"/>
      <c r="AI1037" s="4"/>
      <c r="AJ1037" s="4"/>
      <c r="AK1037" s="4"/>
      <c r="AL1037" s="4"/>
      <c r="AM1037" s="4"/>
      <c r="AN1037" s="56"/>
      <c r="AO1037" s="50"/>
      <c r="AP1037" s="50"/>
      <c r="AQ1037" s="50"/>
      <c r="AR1037" s="4"/>
      <c r="AS1037" s="4"/>
    </row>
    <row r="1038" customFormat="false" ht="12.75" hidden="false" customHeight="true" outlineLevel="0" collapsed="false">
      <c r="A1038" s="33"/>
      <c r="B1038" s="34"/>
      <c r="C1038" s="34"/>
      <c r="D1038" s="35"/>
      <c r="E1038" s="35"/>
      <c r="F1038" s="35"/>
      <c r="G1038" s="35"/>
      <c r="H1038" s="35"/>
      <c r="I1038" s="35"/>
      <c r="J1038" s="36"/>
      <c r="K1038" s="6"/>
      <c r="L1038" s="5"/>
      <c r="M1038" s="5"/>
      <c r="N1038" s="37"/>
      <c r="O1038" s="38"/>
      <c r="P1038" s="39" t="n">
        <f aca="false">IFERROR(IF(OR(B1038&amp;C1038="PAU",B1038&amp;C1038="AIN"),VLOOKUP(B1038&amp;C1038&amp;G1038,#REF!,8,0),VLOOKUP(B1038&amp;G1038,#REF!,8,0)),0)</f>
        <v>0</v>
      </c>
      <c r="Q1038" s="39" t="n">
        <f aca="false">N1038-P1038</f>
        <v>0</v>
      </c>
      <c r="R1038" s="40" t="str">
        <f aca="false">IF(Q1038&gt;=0%,"AOP",IF(Q1038&gt;=-2%,"GM",IF(Q1038&gt;=-6%,"MD","VP")))</f>
        <v>AOP</v>
      </c>
      <c r="S1038" s="41" t="n">
        <f aca="false">K1038*M1038*(N1038-P1038)</f>
        <v>0</v>
      </c>
      <c r="T1038" s="42" t="e">
        <f aca="false">IF(I1038="USD",S1038,S1038/#REF!)</f>
        <v>#VALUE!</v>
      </c>
      <c r="U1038" s="5" t="e">
        <f aca="false">IF(I1038="USD",M1038,M1038/#REF!)</f>
        <v>#VALUE!</v>
      </c>
      <c r="V1038" s="4"/>
      <c r="W1038" s="4"/>
      <c r="X1038" s="4"/>
      <c r="Y1038" s="4" t="str">
        <f aca="false">B1038&amp;C1038&amp;F1038&amp;H1038</f>
        <v/>
      </c>
      <c r="Z1038" s="4" t="str">
        <f aca="false">IF(Y1038='Input - Bookings'!Q1634,"OK","Check")</f>
        <v>OK</v>
      </c>
      <c r="AA1038" s="4"/>
      <c r="AB1038" s="50"/>
      <c r="AC1038" s="50"/>
      <c r="AD1038" s="4"/>
      <c r="AE1038" s="4"/>
      <c r="AF1038" s="4"/>
      <c r="AG1038" s="54"/>
      <c r="AH1038" s="54"/>
      <c r="AI1038" s="4"/>
      <c r="AJ1038" s="4"/>
      <c r="AK1038" s="4"/>
      <c r="AL1038" s="4"/>
      <c r="AM1038" s="4"/>
      <c r="AN1038" s="56"/>
      <c r="AO1038" s="50"/>
      <c r="AP1038" s="50"/>
      <c r="AQ1038" s="50"/>
      <c r="AR1038" s="4"/>
      <c r="AS1038" s="4"/>
    </row>
    <row r="1039" customFormat="false" ht="12.75" hidden="false" customHeight="true" outlineLevel="0" collapsed="false">
      <c r="A1039" s="33"/>
      <c r="B1039" s="34"/>
      <c r="C1039" s="34"/>
      <c r="D1039" s="35"/>
      <c r="E1039" s="35"/>
      <c r="F1039" s="35"/>
      <c r="G1039" s="35"/>
      <c r="H1039" s="35"/>
      <c r="I1039" s="35"/>
      <c r="J1039" s="36"/>
      <c r="K1039" s="6"/>
      <c r="L1039" s="5"/>
      <c r="M1039" s="5"/>
      <c r="N1039" s="37"/>
      <c r="O1039" s="38"/>
      <c r="P1039" s="39" t="n">
        <f aca="false">IFERROR(IF(OR(B1039&amp;C1039="PAU",B1039&amp;C1039="AIN"),VLOOKUP(B1039&amp;C1039&amp;G1039,#REF!,8,0),VLOOKUP(B1039&amp;G1039,#REF!,8,0)),0)</f>
        <v>0</v>
      </c>
      <c r="Q1039" s="39" t="n">
        <f aca="false">N1039-P1039</f>
        <v>0</v>
      </c>
      <c r="R1039" s="40" t="str">
        <f aca="false">IF(Q1039&gt;=0%,"AOP",IF(Q1039&gt;=-2%,"GM",IF(Q1039&gt;=-6%,"MD","VP")))</f>
        <v>AOP</v>
      </c>
      <c r="S1039" s="41" t="n">
        <f aca="false">K1039*M1039*(N1039-P1039)</f>
        <v>0</v>
      </c>
      <c r="T1039" s="42" t="e">
        <f aca="false">IF(I1039="USD",S1039,S1039/#REF!)</f>
        <v>#VALUE!</v>
      </c>
      <c r="U1039" s="5" t="e">
        <f aca="false">IF(I1039="USD",M1039,M1039/#REF!)</f>
        <v>#VALUE!</v>
      </c>
      <c r="V1039" s="4"/>
      <c r="W1039" s="4"/>
      <c r="X1039" s="4"/>
      <c r="Y1039" s="4" t="str">
        <f aca="false">B1039&amp;C1039&amp;F1039&amp;H1039</f>
        <v/>
      </c>
      <c r="Z1039" s="4" t="str">
        <f aca="false">IF(Y1039='Input - Bookings'!Q1635,"OK","Check")</f>
        <v>OK</v>
      </c>
      <c r="AA1039" s="4"/>
      <c r="AB1039" s="50"/>
      <c r="AC1039" s="50"/>
      <c r="AD1039" s="4"/>
      <c r="AE1039" s="4"/>
      <c r="AF1039" s="4"/>
      <c r="AG1039" s="54"/>
      <c r="AH1039" s="54"/>
      <c r="AI1039" s="4"/>
      <c r="AJ1039" s="4"/>
      <c r="AK1039" s="4"/>
      <c r="AL1039" s="4"/>
      <c r="AM1039" s="4"/>
      <c r="AN1039" s="56"/>
      <c r="AO1039" s="50"/>
      <c r="AP1039" s="50"/>
      <c r="AQ1039" s="50"/>
      <c r="AR1039" s="4"/>
      <c r="AS1039" s="4"/>
    </row>
    <row r="1040" customFormat="false" ht="12.75" hidden="false" customHeight="true" outlineLevel="0" collapsed="false">
      <c r="A1040" s="33"/>
      <c r="B1040" s="34"/>
      <c r="C1040" s="34"/>
      <c r="D1040" s="35"/>
      <c r="E1040" s="35"/>
      <c r="F1040" s="35"/>
      <c r="G1040" s="35"/>
      <c r="H1040" s="35"/>
      <c r="I1040" s="35"/>
      <c r="J1040" s="36"/>
      <c r="K1040" s="6"/>
      <c r="L1040" s="5"/>
      <c r="M1040" s="5"/>
      <c r="N1040" s="37"/>
      <c r="O1040" s="38"/>
      <c r="P1040" s="39" t="n">
        <f aca="false">IFERROR(IF(OR(B1040&amp;C1040="PAU",B1040&amp;C1040="AIN"),VLOOKUP(B1040&amp;C1040&amp;G1040,#REF!,8,0),VLOOKUP(B1040&amp;G1040,#REF!,8,0)),0)</f>
        <v>0</v>
      </c>
      <c r="Q1040" s="39" t="n">
        <f aca="false">N1040-P1040</f>
        <v>0</v>
      </c>
      <c r="R1040" s="40" t="str">
        <f aca="false">IF(Q1040&gt;=0%,"AOP",IF(Q1040&gt;=-2%,"GM",IF(Q1040&gt;=-6%,"MD","VP")))</f>
        <v>AOP</v>
      </c>
      <c r="S1040" s="41" t="n">
        <f aca="false">K1040*M1040*(N1040-P1040)</f>
        <v>0</v>
      </c>
      <c r="T1040" s="42" t="e">
        <f aca="false">IF(I1040="USD",S1040,S1040/#REF!)</f>
        <v>#VALUE!</v>
      </c>
      <c r="U1040" s="5" t="e">
        <f aca="false">IF(I1040="USD",M1040,M1040/#REF!)</f>
        <v>#VALUE!</v>
      </c>
      <c r="V1040" s="4"/>
      <c r="W1040" s="4"/>
      <c r="X1040" s="4"/>
      <c r="Y1040" s="4" t="str">
        <f aca="false">B1040&amp;C1040&amp;F1040&amp;H1040</f>
        <v/>
      </c>
      <c r="Z1040" s="4" t="str">
        <f aca="false">IF(Y1040='Input - Bookings'!Q1636,"OK","Check")</f>
        <v>OK</v>
      </c>
      <c r="AA1040" s="4"/>
      <c r="AB1040" s="50"/>
      <c r="AC1040" s="50"/>
      <c r="AD1040" s="4"/>
      <c r="AE1040" s="4"/>
      <c r="AF1040" s="4"/>
      <c r="AG1040" s="54"/>
      <c r="AH1040" s="54"/>
      <c r="AI1040" s="4"/>
      <c r="AJ1040" s="4"/>
      <c r="AK1040" s="4"/>
      <c r="AL1040" s="4"/>
      <c r="AM1040" s="4"/>
      <c r="AN1040" s="56"/>
      <c r="AO1040" s="50"/>
      <c r="AP1040" s="50"/>
      <c r="AQ1040" s="50"/>
      <c r="AR1040" s="4"/>
      <c r="AS1040" s="4"/>
    </row>
    <row r="1041" customFormat="false" ht="12.75" hidden="false" customHeight="true" outlineLevel="0" collapsed="false">
      <c r="A1041" s="33"/>
      <c r="B1041" s="34"/>
      <c r="C1041" s="34"/>
      <c r="D1041" s="35"/>
      <c r="E1041" s="35"/>
      <c r="F1041" s="35"/>
      <c r="G1041" s="35"/>
      <c r="H1041" s="35"/>
      <c r="I1041" s="35"/>
      <c r="J1041" s="36"/>
      <c r="K1041" s="6"/>
      <c r="L1041" s="5"/>
      <c r="M1041" s="5"/>
      <c r="N1041" s="37"/>
      <c r="O1041" s="38"/>
      <c r="P1041" s="39" t="n">
        <f aca="false">IFERROR(IF(OR(B1041&amp;C1041="PAU",B1041&amp;C1041="AIN"),VLOOKUP(B1041&amp;C1041&amp;G1041,#REF!,8,0),VLOOKUP(B1041&amp;G1041,#REF!,8,0)),0)</f>
        <v>0</v>
      </c>
      <c r="Q1041" s="39" t="n">
        <f aca="false">N1041-P1041</f>
        <v>0</v>
      </c>
      <c r="R1041" s="40" t="str">
        <f aca="false">IF(Q1041&gt;=0%,"AOP",IF(Q1041&gt;=-2%,"GM",IF(Q1041&gt;=-6%,"MD","VP")))</f>
        <v>AOP</v>
      </c>
      <c r="S1041" s="41" t="n">
        <f aca="false">K1041*M1041*(N1041-P1041)</f>
        <v>0</v>
      </c>
      <c r="T1041" s="42" t="e">
        <f aca="false">IF(I1041="USD",S1041,S1041/#REF!)</f>
        <v>#VALUE!</v>
      </c>
      <c r="U1041" s="5" t="e">
        <f aca="false">IF(I1041="USD",M1041,M1041/#REF!)</f>
        <v>#VALUE!</v>
      </c>
      <c r="V1041" s="4"/>
      <c r="W1041" s="4"/>
      <c r="X1041" s="4"/>
      <c r="Y1041" s="4" t="str">
        <f aca="false">B1041&amp;C1041&amp;F1041&amp;H1041</f>
        <v/>
      </c>
      <c r="Z1041" s="4" t="str">
        <f aca="false">IF(Y1041='Input - Bookings'!Q1637,"OK","Check")</f>
        <v>OK</v>
      </c>
      <c r="AA1041" s="4"/>
      <c r="AB1041" s="50"/>
      <c r="AC1041" s="50"/>
      <c r="AD1041" s="4"/>
      <c r="AE1041" s="4"/>
      <c r="AF1041" s="4"/>
      <c r="AG1041" s="54"/>
      <c r="AH1041" s="54"/>
      <c r="AI1041" s="4"/>
      <c r="AJ1041" s="4"/>
      <c r="AK1041" s="4"/>
      <c r="AL1041" s="4"/>
      <c r="AM1041" s="4"/>
      <c r="AN1041" s="56"/>
      <c r="AO1041" s="50"/>
      <c r="AP1041" s="50"/>
      <c r="AQ1041" s="50"/>
      <c r="AR1041" s="4"/>
      <c r="AS1041" s="4"/>
    </row>
    <row r="1042" customFormat="false" ht="12.75" hidden="false" customHeight="true" outlineLevel="0" collapsed="false">
      <c r="A1042" s="33"/>
      <c r="B1042" s="34"/>
      <c r="C1042" s="34"/>
      <c r="D1042" s="35"/>
      <c r="E1042" s="35"/>
      <c r="F1042" s="35"/>
      <c r="G1042" s="35"/>
      <c r="H1042" s="35"/>
      <c r="I1042" s="35"/>
      <c r="J1042" s="36"/>
      <c r="K1042" s="6"/>
      <c r="L1042" s="5"/>
      <c r="M1042" s="5"/>
      <c r="N1042" s="37"/>
      <c r="O1042" s="38"/>
      <c r="P1042" s="39" t="n">
        <f aca="false">IFERROR(IF(OR(B1042&amp;C1042="PAU",B1042&amp;C1042="AIN"),VLOOKUP(B1042&amp;C1042&amp;G1042,#REF!,8,0),VLOOKUP(B1042&amp;G1042,#REF!,8,0)),0)</f>
        <v>0</v>
      </c>
      <c r="Q1042" s="39" t="n">
        <f aca="false">N1042-P1042</f>
        <v>0</v>
      </c>
      <c r="R1042" s="40" t="str">
        <f aca="false">IF(Q1042&gt;=0%,"AOP",IF(Q1042&gt;=-2%,"GM",IF(Q1042&gt;=-6%,"MD","VP")))</f>
        <v>AOP</v>
      </c>
      <c r="S1042" s="41" t="n">
        <f aca="false">K1042*M1042*(N1042-P1042)</f>
        <v>0</v>
      </c>
      <c r="T1042" s="42" t="e">
        <f aca="false">IF(I1042="USD",S1042,S1042/#REF!)</f>
        <v>#VALUE!</v>
      </c>
      <c r="U1042" s="5" t="e">
        <f aca="false">IF(I1042="USD",M1042,M1042/#REF!)</f>
        <v>#VALUE!</v>
      </c>
      <c r="V1042" s="4"/>
      <c r="W1042" s="4"/>
      <c r="X1042" s="4"/>
      <c r="Y1042" s="4" t="str">
        <f aca="false">B1042&amp;C1042&amp;F1042&amp;H1042</f>
        <v/>
      </c>
      <c r="Z1042" s="4" t="str">
        <f aca="false">IF(Y1042='Input - Bookings'!Q1638,"OK","Check")</f>
        <v>OK</v>
      </c>
      <c r="AA1042" s="4"/>
      <c r="AB1042" s="50"/>
      <c r="AC1042" s="50"/>
      <c r="AD1042" s="4"/>
      <c r="AE1042" s="4"/>
      <c r="AF1042" s="4"/>
      <c r="AG1042" s="54"/>
      <c r="AH1042" s="54"/>
      <c r="AI1042" s="4"/>
      <c r="AJ1042" s="4"/>
      <c r="AK1042" s="4"/>
      <c r="AL1042" s="4"/>
      <c r="AM1042" s="4"/>
      <c r="AN1042" s="56"/>
      <c r="AO1042" s="50"/>
      <c r="AP1042" s="50"/>
      <c r="AQ1042" s="50"/>
      <c r="AR1042" s="4"/>
      <c r="AS1042" s="4"/>
    </row>
    <row r="1043" customFormat="false" ht="12.75" hidden="false" customHeight="true" outlineLevel="0" collapsed="false">
      <c r="A1043" s="33"/>
      <c r="B1043" s="34"/>
      <c r="C1043" s="34"/>
      <c r="D1043" s="35"/>
      <c r="E1043" s="35"/>
      <c r="F1043" s="35"/>
      <c r="G1043" s="35"/>
      <c r="H1043" s="35"/>
      <c r="I1043" s="35"/>
      <c r="J1043" s="36"/>
      <c r="K1043" s="6"/>
      <c r="L1043" s="5"/>
      <c r="M1043" s="5"/>
      <c r="N1043" s="37"/>
      <c r="O1043" s="38"/>
      <c r="P1043" s="39" t="n">
        <f aca="false">IFERROR(IF(OR(B1043&amp;C1043="PAU",B1043&amp;C1043="AIN"),VLOOKUP(B1043&amp;C1043&amp;G1043,#REF!,8,0),VLOOKUP(B1043&amp;G1043,#REF!,8,0)),0)</f>
        <v>0</v>
      </c>
      <c r="Q1043" s="39" t="n">
        <f aca="false">N1043-P1043</f>
        <v>0</v>
      </c>
      <c r="R1043" s="40" t="str">
        <f aca="false">IF(Q1043&gt;=0%,"AOP",IF(Q1043&gt;=-2%,"GM",IF(Q1043&gt;=-6%,"MD","VP")))</f>
        <v>AOP</v>
      </c>
      <c r="S1043" s="41" t="n">
        <f aca="false">K1043*M1043*(N1043-P1043)</f>
        <v>0</v>
      </c>
      <c r="T1043" s="42" t="e">
        <f aca="false">IF(I1043="USD",S1043,S1043/#REF!)</f>
        <v>#VALUE!</v>
      </c>
      <c r="U1043" s="5" t="e">
        <f aca="false">IF(I1043="USD",M1043,M1043/#REF!)</f>
        <v>#VALUE!</v>
      </c>
      <c r="V1043" s="4"/>
      <c r="W1043" s="4"/>
      <c r="X1043" s="4"/>
      <c r="Y1043" s="4" t="str">
        <f aca="false">B1043&amp;C1043&amp;F1043&amp;H1043</f>
        <v/>
      </c>
      <c r="Z1043" s="4" t="str">
        <f aca="false">IF(Y1043='Input - Bookings'!Q1639,"OK","Check")</f>
        <v>OK</v>
      </c>
      <c r="AA1043" s="4"/>
      <c r="AB1043" s="50"/>
      <c r="AC1043" s="50"/>
      <c r="AD1043" s="4"/>
      <c r="AE1043" s="4"/>
      <c r="AF1043" s="4"/>
      <c r="AG1043" s="54"/>
      <c r="AH1043" s="54"/>
      <c r="AI1043" s="4"/>
      <c r="AJ1043" s="4"/>
      <c r="AK1043" s="4"/>
      <c r="AL1043" s="4"/>
      <c r="AM1043" s="4"/>
      <c r="AN1043" s="56"/>
      <c r="AO1043" s="50"/>
      <c r="AP1043" s="50"/>
      <c r="AQ1043" s="50"/>
      <c r="AR1043" s="4"/>
      <c r="AS1043" s="4"/>
    </row>
    <row r="1044" customFormat="false" ht="12.75" hidden="false" customHeight="true" outlineLevel="0" collapsed="false">
      <c r="A1044" s="34"/>
      <c r="B1044" s="35"/>
      <c r="C1044" s="35"/>
      <c r="D1044" s="35"/>
      <c r="E1044" s="35"/>
      <c r="F1044" s="35"/>
      <c r="G1044" s="35"/>
      <c r="H1044" s="35"/>
      <c r="I1044" s="35"/>
      <c r="J1044" s="36"/>
      <c r="K1044" s="6"/>
      <c r="L1044" s="5"/>
      <c r="M1044" s="5"/>
      <c r="N1044" s="37"/>
      <c r="O1044" s="57"/>
      <c r="P1044" s="4"/>
      <c r="Q1044" s="4"/>
      <c r="R1044" s="4"/>
      <c r="S1044" s="4"/>
      <c r="T1044" s="4"/>
      <c r="U1044" s="5"/>
      <c r="V1044" s="4"/>
      <c r="W1044" s="4"/>
      <c r="X1044" s="4"/>
      <c r="Y1044" s="4"/>
      <c r="Z1044" s="4"/>
      <c r="AA1044" s="4"/>
      <c r="AB1044" s="50"/>
      <c r="AC1044" s="50"/>
      <c r="AD1044" s="4"/>
      <c r="AE1044" s="4"/>
      <c r="AF1044" s="4"/>
      <c r="AG1044" s="44"/>
      <c r="AH1044" s="44"/>
      <c r="AI1044" s="4"/>
      <c r="AJ1044" s="4"/>
      <c r="AK1044" s="4"/>
      <c r="AL1044" s="39"/>
      <c r="AM1044" s="58"/>
      <c r="AN1044" s="56"/>
      <c r="AO1044" s="4"/>
      <c r="AP1044" s="4"/>
      <c r="AQ1044" s="4"/>
      <c r="AR1044" s="4"/>
      <c r="AS1044" s="4"/>
    </row>
    <row r="1045" customFormat="false" ht="12.75" hidden="false" customHeight="true" outlineLevel="0" collapsed="false">
      <c r="A1045" s="34"/>
      <c r="B1045" s="35"/>
      <c r="C1045" s="35"/>
      <c r="D1045" s="35"/>
      <c r="E1045" s="35"/>
      <c r="F1045" s="35"/>
      <c r="G1045" s="35"/>
      <c r="H1045" s="35"/>
      <c r="I1045" s="35"/>
      <c r="J1045" s="36"/>
      <c r="K1045" s="6"/>
      <c r="L1045" s="5"/>
      <c r="M1045" s="5"/>
      <c r="N1045" s="37"/>
      <c r="O1045" s="57"/>
      <c r="P1045" s="4"/>
      <c r="Q1045" s="4"/>
      <c r="R1045" s="4"/>
      <c r="S1045" s="4"/>
      <c r="T1045" s="4"/>
      <c r="U1045" s="5"/>
      <c r="V1045" s="4"/>
      <c r="W1045" s="4"/>
      <c r="X1045" s="4"/>
      <c r="Y1045" s="4"/>
      <c r="Z1045" s="4"/>
      <c r="AA1045" s="4"/>
      <c r="AB1045" s="50"/>
      <c r="AC1045" s="50"/>
      <c r="AD1045" s="4"/>
      <c r="AE1045" s="4"/>
      <c r="AF1045" s="4"/>
      <c r="AG1045" s="44"/>
      <c r="AH1045" s="44"/>
      <c r="AI1045" s="4"/>
      <c r="AJ1045" s="4"/>
      <c r="AK1045" s="4"/>
      <c r="AL1045" s="39"/>
      <c r="AM1045" s="58"/>
      <c r="AN1045" s="56"/>
      <c r="AO1045" s="4"/>
      <c r="AP1045" s="4"/>
      <c r="AQ1045" s="4"/>
      <c r="AR1045" s="4"/>
      <c r="AS1045" s="4"/>
    </row>
    <row r="1046" customFormat="false" ht="12.75" hidden="false" customHeight="true" outlineLevel="0" collapsed="false">
      <c r="A1046" s="34"/>
      <c r="B1046" s="35"/>
      <c r="C1046" s="35"/>
      <c r="D1046" s="35"/>
      <c r="E1046" s="35"/>
      <c r="F1046" s="35"/>
      <c r="G1046" s="35"/>
      <c r="H1046" s="35"/>
      <c r="I1046" s="35"/>
      <c r="J1046" s="36"/>
      <c r="K1046" s="6"/>
      <c r="L1046" s="59"/>
      <c r="M1046" s="5"/>
      <c r="N1046" s="37"/>
      <c r="O1046" s="57"/>
      <c r="P1046" s="4"/>
      <c r="Q1046" s="4"/>
      <c r="R1046" s="4"/>
      <c r="S1046" s="4"/>
      <c r="T1046" s="4"/>
      <c r="U1046" s="5"/>
      <c r="V1046" s="4"/>
      <c r="W1046" s="4"/>
      <c r="X1046" s="4"/>
      <c r="Y1046" s="4"/>
      <c r="Z1046" s="4"/>
      <c r="AA1046" s="4"/>
      <c r="AB1046" s="50"/>
      <c r="AC1046" s="50"/>
      <c r="AD1046" s="4"/>
      <c r="AE1046" s="4"/>
      <c r="AF1046" s="4"/>
      <c r="AG1046" s="44"/>
      <c r="AH1046" s="44"/>
      <c r="AI1046" s="4"/>
      <c r="AJ1046" s="4"/>
      <c r="AK1046" s="4"/>
      <c r="AL1046" s="39"/>
      <c r="AM1046" s="58"/>
      <c r="AN1046" s="56"/>
      <c r="AO1046" s="4"/>
      <c r="AP1046" s="4"/>
      <c r="AQ1046" s="4"/>
      <c r="AR1046" s="4"/>
      <c r="AS1046" s="4"/>
    </row>
    <row r="1047" customFormat="false" ht="12.75" hidden="false" customHeight="true" outlineLevel="0" collapsed="false">
      <c r="A1047" s="34"/>
      <c r="B1047" s="35"/>
      <c r="C1047" s="35"/>
      <c r="D1047" s="35"/>
      <c r="E1047" s="35"/>
      <c r="F1047" s="35"/>
      <c r="G1047" s="35"/>
      <c r="H1047" s="35"/>
      <c r="I1047" s="35"/>
      <c r="J1047" s="36"/>
      <c r="K1047" s="6"/>
      <c r="L1047" s="5"/>
      <c r="M1047" s="5"/>
      <c r="N1047" s="37"/>
      <c r="O1047" s="57"/>
      <c r="P1047" s="4"/>
      <c r="Q1047" s="4"/>
      <c r="R1047" s="4"/>
      <c r="S1047" s="4"/>
      <c r="T1047" s="4"/>
      <c r="U1047" s="5"/>
      <c r="V1047" s="4"/>
      <c r="W1047" s="4"/>
      <c r="X1047" s="4"/>
      <c r="Y1047" s="4"/>
      <c r="Z1047" s="4"/>
      <c r="AA1047" s="4"/>
      <c r="AB1047" s="50"/>
      <c r="AC1047" s="50"/>
      <c r="AD1047" s="60"/>
      <c r="AE1047" s="61"/>
      <c r="AF1047" s="4"/>
      <c r="AG1047" s="44"/>
      <c r="AH1047" s="44"/>
      <c r="AI1047" s="4"/>
      <c r="AJ1047" s="4"/>
      <c r="AK1047" s="4"/>
      <c r="AL1047" s="39"/>
      <c r="AM1047" s="58"/>
      <c r="AN1047" s="56"/>
      <c r="AO1047" s="4"/>
      <c r="AP1047" s="4"/>
      <c r="AQ1047" s="4"/>
      <c r="AR1047" s="4"/>
      <c r="AS1047" s="4"/>
    </row>
    <row r="1048" customFormat="false" ht="12.75" hidden="false" customHeight="true" outlineLevel="0" collapsed="false">
      <c r="A1048" s="34"/>
      <c r="B1048" s="35"/>
      <c r="C1048" s="35"/>
      <c r="D1048" s="35"/>
      <c r="E1048" s="35"/>
      <c r="F1048" s="35"/>
      <c r="G1048" s="35"/>
      <c r="H1048" s="35"/>
      <c r="I1048" s="35"/>
      <c r="J1048" s="36"/>
      <c r="K1048" s="6"/>
      <c r="L1048" s="5"/>
      <c r="M1048" s="5"/>
      <c r="N1048" s="37"/>
      <c r="O1048" s="57"/>
      <c r="P1048" s="4"/>
      <c r="Q1048" s="4"/>
      <c r="R1048" s="4"/>
      <c r="S1048" s="4"/>
      <c r="T1048" s="4"/>
      <c r="U1048" s="5"/>
      <c r="V1048" s="4"/>
      <c r="W1048" s="4"/>
      <c r="X1048" s="4"/>
      <c r="Y1048" s="4"/>
      <c r="Z1048" s="4"/>
      <c r="AA1048" s="4"/>
      <c r="AB1048" s="50"/>
      <c r="AC1048" s="50"/>
      <c r="AD1048" s="4"/>
      <c r="AE1048" s="4"/>
      <c r="AF1048" s="4"/>
      <c r="AG1048" s="44"/>
      <c r="AH1048" s="44"/>
      <c r="AI1048" s="4"/>
      <c r="AJ1048" s="4"/>
      <c r="AK1048" s="4"/>
      <c r="AL1048" s="39"/>
      <c r="AM1048" s="58"/>
      <c r="AN1048" s="56"/>
      <c r="AO1048" s="4"/>
      <c r="AP1048" s="4"/>
      <c r="AQ1048" s="4"/>
      <c r="AR1048" s="4"/>
      <c r="AS1048" s="4"/>
    </row>
    <row r="1049" customFormat="false" ht="12.75" hidden="false" customHeight="true" outlineLevel="0" collapsed="false">
      <c r="A1049" s="34"/>
      <c r="B1049" s="35"/>
      <c r="C1049" s="35"/>
      <c r="D1049" s="35"/>
      <c r="E1049" s="35"/>
      <c r="F1049" s="35"/>
      <c r="G1049" s="35"/>
      <c r="H1049" s="35"/>
      <c r="I1049" s="35"/>
      <c r="J1049" s="36"/>
      <c r="K1049" s="6"/>
      <c r="L1049" s="5"/>
      <c r="M1049" s="5"/>
      <c r="N1049" s="37"/>
      <c r="O1049" s="57"/>
      <c r="P1049" s="4"/>
      <c r="Q1049" s="4"/>
      <c r="R1049" s="4"/>
      <c r="S1049" s="4"/>
      <c r="T1049" s="4"/>
      <c r="U1049" s="5"/>
      <c r="V1049" s="4"/>
      <c r="W1049" s="4"/>
      <c r="X1049" s="4"/>
      <c r="Y1049" s="4"/>
      <c r="Z1049" s="4"/>
      <c r="AA1049" s="4"/>
      <c r="AB1049" s="50"/>
      <c r="AC1049" s="50"/>
      <c r="AD1049" s="4"/>
      <c r="AE1049" s="4"/>
      <c r="AF1049" s="4"/>
      <c r="AG1049" s="44"/>
      <c r="AH1049" s="44"/>
      <c r="AI1049" s="4"/>
      <c r="AJ1049" s="4"/>
      <c r="AK1049" s="4"/>
      <c r="AL1049" s="39"/>
      <c r="AM1049" s="58"/>
      <c r="AN1049" s="56"/>
      <c r="AO1049" s="4"/>
      <c r="AP1049" s="4"/>
      <c r="AQ1049" s="4"/>
      <c r="AR1049" s="4"/>
      <c r="AS1049" s="4"/>
    </row>
    <row r="1050" customFormat="false" ht="12.75" hidden="false" customHeight="true" outlineLevel="0" collapsed="false">
      <c r="A1050" s="34"/>
      <c r="B1050" s="35"/>
      <c r="C1050" s="35"/>
      <c r="D1050" s="35"/>
      <c r="E1050" s="35"/>
      <c r="F1050" s="35"/>
      <c r="G1050" s="35"/>
      <c r="H1050" s="35"/>
      <c r="I1050" s="35"/>
      <c r="J1050" s="36"/>
      <c r="K1050" s="6"/>
      <c r="L1050" s="59"/>
      <c r="M1050" s="5"/>
      <c r="N1050" s="37"/>
      <c r="O1050" s="57"/>
      <c r="P1050" s="4"/>
      <c r="Q1050" s="4"/>
      <c r="R1050" s="4"/>
      <c r="S1050" s="4"/>
      <c r="T1050" s="4"/>
      <c r="U1050" s="5"/>
      <c r="V1050" s="4"/>
      <c r="W1050" s="4"/>
      <c r="X1050" s="4"/>
      <c r="Y1050" s="4"/>
      <c r="Z1050" s="4"/>
      <c r="AA1050" s="4"/>
      <c r="AB1050" s="50"/>
      <c r="AC1050" s="50"/>
      <c r="AD1050" s="4"/>
      <c r="AE1050" s="4"/>
      <c r="AF1050" s="4"/>
      <c r="AG1050" s="44"/>
      <c r="AH1050" s="44"/>
      <c r="AI1050" s="4"/>
      <c r="AJ1050" s="4"/>
      <c r="AK1050" s="4"/>
      <c r="AL1050" s="39"/>
      <c r="AM1050" s="58"/>
      <c r="AN1050" s="56"/>
      <c r="AO1050" s="4"/>
      <c r="AP1050" s="4"/>
      <c r="AQ1050" s="4"/>
      <c r="AR1050" s="4"/>
      <c r="AS1050" s="4"/>
    </row>
    <row r="1051" customFormat="false" ht="12.75" hidden="false" customHeight="true" outlineLevel="0" collapsed="false">
      <c r="A1051" s="34"/>
      <c r="B1051" s="35"/>
      <c r="C1051" s="35"/>
      <c r="D1051" s="35"/>
      <c r="E1051" s="35"/>
      <c r="F1051" s="35"/>
      <c r="G1051" s="35"/>
      <c r="H1051" s="35"/>
      <c r="I1051" s="35"/>
      <c r="J1051" s="36"/>
      <c r="K1051" s="6"/>
      <c r="L1051" s="5"/>
      <c r="M1051" s="54"/>
      <c r="N1051" s="37"/>
      <c r="O1051" s="57"/>
      <c r="P1051" s="4"/>
      <c r="Q1051" s="4"/>
      <c r="R1051" s="4"/>
      <c r="S1051" s="4"/>
      <c r="T1051" s="4"/>
      <c r="U1051" s="5"/>
      <c r="V1051" s="4"/>
      <c r="W1051" s="4"/>
      <c r="X1051" s="4"/>
      <c r="Y1051" s="4"/>
      <c r="Z1051" s="4"/>
      <c r="AA1051" s="4"/>
      <c r="AB1051" s="50"/>
      <c r="AC1051" s="50"/>
      <c r="AD1051" s="4"/>
      <c r="AE1051" s="4"/>
      <c r="AF1051" s="4"/>
      <c r="AG1051" s="44"/>
      <c r="AH1051" s="44"/>
      <c r="AI1051" s="4"/>
      <c r="AJ1051" s="4"/>
      <c r="AK1051" s="4"/>
      <c r="AL1051" s="39"/>
      <c r="AM1051" s="58"/>
      <c r="AN1051" s="56"/>
      <c r="AO1051" s="4"/>
      <c r="AP1051" s="4"/>
      <c r="AQ1051" s="4"/>
      <c r="AR1051" s="4"/>
      <c r="AS1051" s="4"/>
    </row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2:AP1043"/>
  <mergeCells count="4">
    <mergeCell ref="A1:J1"/>
    <mergeCell ref="K1:M1"/>
    <mergeCell ref="N1:O1"/>
    <mergeCell ref="AD1:AE1"/>
  </mergeCells>
  <conditionalFormatting sqref="I3:I1043">
    <cfRule type="cellIs" priority="2" operator="equal" aboveAverage="0" equalAverage="0" bottom="0" percent="0" rank="0" text="" dxfId="12">
      <formula>"AUD"</formula>
    </cfRule>
  </conditionalFormatting>
  <printOptions headings="false" gridLines="false" gridLinesSet="true" horizontalCentered="true" verticalCentered="false"/>
  <pageMargins left="0" right="0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2060"/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0.29"/>
    <col collapsed="false" customWidth="true" hidden="false" outlineLevel="0" max="3" min="3" style="0" width="9.71"/>
    <col collapsed="false" customWidth="true" hidden="false" outlineLevel="0" max="4" min="4" style="0" width="8.86"/>
    <col collapsed="false" customWidth="true" hidden="false" outlineLevel="0" max="5" min="5" style="0" width="11"/>
    <col collapsed="false" customWidth="true" hidden="false" outlineLevel="0" max="6" min="6" style="0" width="9.57"/>
    <col collapsed="false" customWidth="true" hidden="false" outlineLevel="0" max="7" min="7" style="0" width="26.57"/>
    <col collapsed="false" customWidth="true" hidden="false" outlineLevel="0" max="8" min="8" style="0" width="12.71"/>
    <col collapsed="false" customWidth="true" hidden="false" outlineLevel="0" max="9" min="9" style="0" width="9.86"/>
    <col collapsed="false" customWidth="true" hidden="false" outlineLevel="0" max="10" min="10" style="0" width="11.29"/>
    <col collapsed="false" customWidth="true" hidden="false" outlineLevel="0" max="11" min="11" style="0" width="19.14"/>
    <col collapsed="false" customWidth="true" hidden="false" outlineLevel="0" max="12" min="12" style="0" width="6.71"/>
    <col collapsed="false" customWidth="true" hidden="false" outlineLevel="0" max="13" min="13" style="0" width="14.29"/>
    <col collapsed="false" customWidth="true" hidden="false" outlineLevel="0" max="14" min="14" style="0" width="10.71"/>
    <col collapsed="false" customWidth="true" hidden="false" outlineLevel="0" max="15" min="15" style="0" width="12.15"/>
    <col collapsed="false" customWidth="true" hidden="false" outlineLevel="0" max="16" min="16" style="0" width="13.86"/>
    <col collapsed="false" customWidth="true" hidden="false" outlineLevel="0" max="17" min="17" style="0" width="11.85"/>
    <col collapsed="false" customWidth="true" hidden="false" outlineLevel="0" max="28" min="18" style="0" width="9.14"/>
  </cols>
  <sheetData>
    <row r="1" customFormat="false" ht="15" hidden="false" customHeight="false" outlineLevel="0" collapsed="false">
      <c r="A1" s="62" t="s">
        <v>45</v>
      </c>
      <c r="B1" s="62"/>
      <c r="C1" s="62" t="s">
        <v>46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3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customFormat="false" ht="15" hidden="false" customHeight="false" outlineLevel="0" collapsed="false">
      <c r="A2" s="65" t="s">
        <v>47</v>
      </c>
      <c r="B2" s="65" t="s">
        <v>14</v>
      </c>
      <c r="C2" s="66" t="s">
        <v>48</v>
      </c>
      <c r="D2" s="65" t="s">
        <v>49</v>
      </c>
      <c r="E2" s="65" t="s">
        <v>50</v>
      </c>
      <c r="F2" s="65" t="s">
        <v>51</v>
      </c>
      <c r="G2" s="65" t="s">
        <v>52</v>
      </c>
      <c r="H2" s="65" t="s">
        <v>53</v>
      </c>
      <c r="I2" s="65" t="s">
        <v>54</v>
      </c>
      <c r="J2" s="65" t="s">
        <v>55</v>
      </c>
      <c r="K2" s="65" t="s">
        <v>56</v>
      </c>
      <c r="L2" s="65" t="s">
        <v>57</v>
      </c>
      <c r="M2" s="65" t="s">
        <v>58</v>
      </c>
      <c r="N2" s="65" t="s">
        <v>59</v>
      </c>
      <c r="O2" s="67" t="s">
        <v>60</v>
      </c>
      <c r="P2" s="68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 customFormat="false" ht="15" hidden="false" customHeight="false" outlineLevel="0" collapsed="false">
      <c r="A3" s="64" t="str">
        <f aca="false">MID(D3,(LEN(D3)-2),1)&amp;"-"&amp;MID(D3,(LEN(D3)-1),2)</f>
        <v>1-01</v>
      </c>
      <c r="B3" s="64" t="str">
        <f aca="false">IF(H3="AU","AUD","USD")</f>
        <v>USD</v>
      </c>
      <c r="C3" s="64" t="s">
        <v>61</v>
      </c>
      <c r="D3" s="64" t="n">
        <v>1221101</v>
      </c>
      <c r="E3" s="64" t="s">
        <v>62</v>
      </c>
      <c r="F3" s="64" t="s">
        <v>63</v>
      </c>
      <c r="G3" s="64" t="s">
        <v>64</v>
      </c>
      <c r="H3" s="64" t="s">
        <v>65</v>
      </c>
      <c r="I3" s="64" t="s">
        <v>66</v>
      </c>
      <c r="J3" s="64" t="s">
        <v>67</v>
      </c>
      <c r="K3" s="64" t="s">
        <v>68</v>
      </c>
      <c r="L3" s="64" t="s">
        <v>69</v>
      </c>
      <c r="M3" s="64" t="s">
        <v>70</v>
      </c>
      <c r="N3" s="64"/>
      <c r="O3" s="64" t="s">
        <v>71</v>
      </c>
      <c r="P3" s="5"/>
      <c r="Q3" s="5"/>
      <c r="R3" s="70"/>
      <c r="S3" s="71"/>
      <c r="T3" s="71"/>
      <c r="U3" s="64"/>
      <c r="V3" s="64"/>
      <c r="W3" s="64"/>
      <c r="X3" s="64"/>
      <c r="Y3" s="64"/>
      <c r="Z3" s="64"/>
      <c r="AA3" s="64"/>
      <c r="AB3" s="64"/>
    </row>
    <row r="4" customFormat="false" ht="15" hidden="false" customHeight="false" outlineLevel="0" collapsed="false">
      <c r="A4" s="64" t="str">
        <f aca="false">MID(D4,(LEN(D4)-2),1)&amp;"-"&amp;MID(D4,(LEN(D4)-1),2)</f>
        <v>1-01</v>
      </c>
      <c r="B4" s="64" t="str">
        <f aca="false">IF(H4="AU","AUD","USD")</f>
        <v>USD</v>
      </c>
      <c r="C4" s="64" t="s">
        <v>61</v>
      </c>
      <c r="D4" s="64" t="n">
        <v>1221101</v>
      </c>
      <c r="E4" s="64" t="s">
        <v>72</v>
      </c>
      <c r="F4" s="64" t="s">
        <v>73</v>
      </c>
      <c r="G4" s="64" t="s">
        <v>74</v>
      </c>
      <c r="H4" s="64" t="s">
        <v>75</v>
      </c>
      <c r="I4" s="64" t="s">
        <v>76</v>
      </c>
      <c r="J4" s="64" t="s">
        <v>67</v>
      </c>
      <c r="K4" s="64" t="s">
        <v>77</v>
      </c>
      <c r="L4" s="64" t="s">
        <v>78</v>
      </c>
      <c r="M4" s="64" t="s">
        <v>79</v>
      </c>
      <c r="N4" s="64"/>
      <c r="O4" s="64" t="s">
        <v>71</v>
      </c>
      <c r="P4" s="5"/>
      <c r="Q4" s="5"/>
      <c r="R4" s="70"/>
      <c r="S4" s="71"/>
      <c r="T4" s="71"/>
      <c r="U4" s="64"/>
      <c r="V4" s="64"/>
      <c r="W4" s="64"/>
      <c r="X4" s="64"/>
      <c r="Y4" s="64"/>
      <c r="Z4" s="64"/>
      <c r="AA4" s="64"/>
      <c r="AB4" s="64"/>
    </row>
    <row r="5" customFormat="false" ht="15" hidden="false" customHeight="false" outlineLevel="0" collapsed="false">
      <c r="A5" s="64" t="str">
        <f aca="false">MID(D5,(LEN(D5)-2),1)&amp;"-"&amp;MID(D5,(LEN(D5)-1),2)</f>
        <v>1-01</v>
      </c>
      <c r="B5" s="64" t="str">
        <f aca="false">IF(H5="AU","AUD","USD")</f>
        <v>USD</v>
      </c>
      <c r="C5" s="64" t="s">
        <v>61</v>
      </c>
      <c r="D5" s="64" t="n">
        <v>1221101</v>
      </c>
      <c r="E5" s="64" t="s">
        <v>72</v>
      </c>
      <c r="F5" s="64" t="s">
        <v>73</v>
      </c>
      <c r="G5" s="64" t="s">
        <v>74</v>
      </c>
      <c r="H5" s="64" t="s">
        <v>75</v>
      </c>
      <c r="I5" s="64" t="s">
        <v>80</v>
      </c>
      <c r="J5" s="64" t="s">
        <v>67</v>
      </c>
      <c r="K5" s="64" t="s">
        <v>81</v>
      </c>
      <c r="L5" s="64" t="s">
        <v>82</v>
      </c>
      <c r="M5" s="64" t="s">
        <v>83</v>
      </c>
      <c r="N5" s="64"/>
      <c r="O5" s="64" t="s">
        <v>84</v>
      </c>
      <c r="P5" s="5"/>
      <c r="Q5" s="5"/>
      <c r="R5" s="70"/>
      <c r="S5" s="71"/>
      <c r="T5" s="71"/>
      <c r="U5" s="64"/>
      <c r="V5" s="64"/>
      <c r="W5" s="64"/>
      <c r="X5" s="64"/>
      <c r="Y5" s="64"/>
      <c r="Z5" s="64"/>
      <c r="AA5" s="64"/>
      <c r="AB5" s="64"/>
    </row>
    <row r="6" customFormat="false" ht="15" hidden="false" customHeight="false" outlineLevel="0" collapsed="false">
      <c r="A6" s="64" t="str">
        <f aca="false">MID(D6,(LEN(D6)-2),1)&amp;"-"&amp;MID(D6,(LEN(D6)-1),2)</f>
        <v>1-01</v>
      </c>
      <c r="B6" s="64" t="str">
        <f aca="false">IF(H6="AU","AUD","USD")</f>
        <v>USD</v>
      </c>
      <c r="C6" s="64" t="s">
        <v>61</v>
      </c>
      <c r="D6" s="64" t="n">
        <v>1221101</v>
      </c>
      <c r="E6" s="64" t="s">
        <v>72</v>
      </c>
      <c r="F6" s="64" t="s">
        <v>73</v>
      </c>
      <c r="G6" s="64" t="s">
        <v>74</v>
      </c>
      <c r="H6" s="64" t="s">
        <v>75</v>
      </c>
      <c r="I6" s="64" t="s">
        <v>85</v>
      </c>
      <c r="J6" s="64" t="s">
        <v>67</v>
      </c>
      <c r="K6" s="64" t="s">
        <v>86</v>
      </c>
      <c r="L6" s="64" t="s">
        <v>87</v>
      </c>
      <c r="M6" s="64" t="s">
        <v>88</v>
      </c>
      <c r="N6" s="64"/>
      <c r="O6" s="64" t="s">
        <v>89</v>
      </c>
      <c r="P6" s="5"/>
      <c r="Q6" s="5"/>
      <c r="R6" s="70"/>
      <c r="S6" s="71"/>
      <c r="T6" s="71"/>
      <c r="U6" s="64"/>
      <c r="V6" s="64"/>
      <c r="W6" s="64"/>
      <c r="X6" s="64"/>
      <c r="Y6" s="64"/>
      <c r="Z6" s="64"/>
      <c r="AA6" s="64"/>
      <c r="AB6" s="64"/>
    </row>
    <row r="7" customFormat="false" ht="15" hidden="false" customHeight="false" outlineLevel="0" collapsed="false">
      <c r="A7" s="64" t="str">
        <f aca="false">MID(D7,(LEN(D7)-2),1)&amp;"-"&amp;MID(D7,(LEN(D7)-1),2)</f>
        <v>1-01</v>
      </c>
      <c r="B7" s="64" t="str">
        <f aca="false">IF(H7="AU","AUD","USD")</f>
        <v>USD</v>
      </c>
      <c r="C7" s="64" t="s">
        <v>61</v>
      </c>
      <c r="D7" s="64" t="n">
        <v>1221101</v>
      </c>
      <c r="E7" s="64" t="s">
        <v>72</v>
      </c>
      <c r="F7" s="64" t="s">
        <v>73</v>
      </c>
      <c r="G7" s="64" t="s">
        <v>74</v>
      </c>
      <c r="H7" s="64" t="s">
        <v>75</v>
      </c>
      <c r="I7" s="64" t="s">
        <v>90</v>
      </c>
      <c r="J7" s="64" t="s">
        <v>67</v>
      </c>
      <c r="K7" s="64" t="s">
        <v>91</v>
      </c>
      <c r="L7" s="64" t="s">
        <v>87</v>
      </c>
      <c r="M7" s="64" t="s">
        <v>88</v>
      </c>
      <c r="N7" s="64"/>
      <c r="O7" s="64" t="s">
        <v>89</v>
      </c>
      <c r="P7" s="5"/>
      <c r="Q7" s="5"/>
      <c r="R7" s="70"/>
      <c r="S7" s="71"/>
      <c r="T7" s="71"/>
      <c r="U7" s="64"/>
      <c r="V7" s="64"/>
      <c r="W7" s="64"/>
      <c r="X7" s="64"/>
      <c r="Y7" s="64"/>
      <c r="Z7" s="64"/>
      <c r="AA7" s="64"/>
      <c r="AB7" s="64"/>
    </row>
    <row r="8" customFormat="false" ht="15" hidden="false" customHeight="false" outlineLevel="0" collapsed="false">
      <c r="A8" s="64" t="str">
        <f aca="false">MID(D8,(LEN(D8)-2),1)&amp;"-"&amp;MID(D8,(LEN(D8)-1),2)</f>
        <v>1-01</v>
      </c>
      <c r="B8" s="64" t="str">
        <f aca="false">IF(H8="AU","AUD","USD")</f>
        <v>USD</v>
      </c>
      <c r="C8" s="64" t="s">
        <v>61</v>
      </c>
      <c r="D8" s="64" t="n">
        <v>1221101</v>
      </c>
      <c r="E8" s="64" t="s">
        <v>72</v>
      </c>
      <c r="F8" s="64" t="s">
        <v>73</v>
      </c>
      <c r="G8" s="64" t="s">
        <v>74</v>
      </c>
      <c r="H8" s="64" t="s">
        <v>75</v>
      </c>
      <c r="I8" s="64" t="s">
        <v>92</v>
      </c>
      <c r="J8" s="64" t="s">
        <v>67</v>
      </c>
      <c r="K8" s="64" t="s">
        <v>93</v>
      </c>
      <c r="L8" s="64" t="s">
        <v>87</v>
      </c>
      <c r="M8" s="64" t="s">
        <v>88</v>
      </c>
      <c r="N8" s="64"/>
      <c r="O8" s="64" t="s">
        <v>89</v>
      </c>
      <c r="P8" s="5"/>
      <c r="Q8" s="5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</row>
    <row r="9" customFormat="false" ht="15" hidden="false" customHeight="false" outlineLevel="0" collapsed="false">
      <c r="A9" s="64" t="str">
        <f aca="false">MID(D9,(LEN(D9)-2),1)&amp;"-"&amp;MID(D9,(LEN(D9)-1),2)</f>
        <v>1-01</v>
      </c>
      <c r="B9" s="64" t="str">
        <f aca="false">IF(H9="AU","AUD","USD")</f>
        <v>USD</v>
      </c>
      <c r="C9" s="64" t="s">
        <v>61</v>
      </c>
      <c r="D9" s="64" t="n">
        <v>1221101</v>
      </c>
      <c r="E9" s="64" t="s">
        <v>72</v>
      </c>
      <c r="F9" s="64" t="s">
        <v>73</v>
      </c>
      <c r="G9" s="64" t="s">
        <v>74</v>
      </c>
      <c r="H9" s="64" t="s">
        <v>75</v>
      </c>
      <c r="I9" s="64" t="s">
        <v>94</v>
      </c>
      <c r="J9" s="64" t="s">
        <v>67</v>
      </c>
      <c r="K9" s="64" t="s">
        <v>95</v>
      </c>
      <c r="L9" s="64" t="s">
        <v>87</v>
      </c>
      <c r="M9" s="64" t="s">
        <v>88</v>
      </c>
      <c r="N9" s="64"/>
      <c r="O9" s="64" t="s">
        <v>89</v>
      </c>
      <c r="P9" s="5"/>
      <c r="Q9" s="5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</row>
    <row r="10" customFormat="false" ht="15" hidden="false" customHeight="false" outlineLevel="0" collapsed="false">
      <c r="A10" s="64" t="str">
        <f aca="false">MID(D10,(LEN(D10)-2),1)&amp;"-"&amp;MID(D10,(LEN(D10)-1),2)</f>
        <v>1-01</v>
      </c>
      <c r="B10" s="64" t="str">
        <f aca="false">IF(H10="AU","AUD","USD")</f>
        <v>USD</v>
      </c>
      <c r="C10" s="64" t="s">
        <v>61</v>
      </c>
      <c r="D10" s="64" t="n">
        <v>1221101</v>
      </c>
      <c r="E10" s="64" t="s">
        <v>72</v>
      </c>
      <c r="F10" s="64" t="s">
        <v>73</v>
      </c>
      <c r="G10" s="64" t="s">
        <v>74</v>
      </c>
      <c r="H10" s="64" t="s">
        <v>75</v>
      </c>
      <c r="I10" s="64" t="s">
        <v>96</v>
      </c>
      <c r="J10" s="64" t="s">
        <v>67</v>
      </c>
      <c r="K10" s="64" t="s">
        <v>97</v>
      </c>
      <c r="L10" s="64" t="s">
        <v>87</v>
      </c>
      <c r="M10" s="64" t="s">
        <v>88</v>
      </c>
      <c r="N10" s="64"/>
      <c r="O10" s="64" t="s">
        <v>89</v>
      </c>
      <c r="P10" s="5"/>
      <c r="Q10" s="5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</row>
    <row r="11" customFormat="false" ht="15" hidden="false" customHeight="false" outlineLevel="0" collapsed="false">
      <c r="A11" s="64" t="str">
        <f aca="false">MID(D11,(LEN(D11)-2),1)&amp;"-"&amp;MID(D11,(LEN(D11)-1),2)</f>
        <v>1-01</v>
      </c>
      <c r="B11" s="64" t="str">
        <f aca="false">IF(H11="AU","AUD","USD")</f>
        <v>USD</v>
      </c>
      <c r="C11" s="64" t="s">
        <v>61</v>
      </c>
      <c r="D11" s="64" t="n">
        <v>1221101</v>
      </c>
      <c r="E11" s="64" t="s">
        <v>72</v>
      </c>
      <c r="F11" s="64" t="s">
        <v>73</v>
      </c>
      <c r="G11" s="64" t="s">
        <v>74</v>
      </c>
      <c r="H11" s="64" t="s">
        <v>75</v>
      </c>
      <c r="I11" s="64" t="s">
        <v>98</v>
      </c>
      <c r="J11" s="64" t="s">
        <v>67</v>
      </c>
      <c r="K11" s="64" t="s">
        <v>99</v>
      </c>
      <c r="L11" s="64" t="s">
        <v>87</v>
      </c>
      <c r="M11" s="64" t="s">
        <v>88</v>
      </c>
      <c r="N11" s="64"/>
      <c r="O11" s="64" t="s">
        <v>89</v>
      </c>
      <c r="P11" s="5"/>
      <c r="Q11" s="5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</row>
    <row r="12" customFormat="false" ht="15" hidden="false" customHeight="false" outlineLevel="0" collapsed="false">
      <c r="A12" s="64" t="str">
        <f aca="false">MID(D12,(LEN(D12)-2),1)&amp;"-"&amp;MID(D12,(LEN(D12)-1),2)</f>
        <v>1-01</v>
      </c>
      <c r="B12" s="64" t="str">
        <f aca="false">IF(H12="AU","AUD","USD")</f>
        <v>USD</v>
      </c>
      <c r="C12" s="64" t="s">
        <v>61</v>
      </c>
      <c r="D12" s="64" t="n">
        <v>1221101</v>
      </c>
      <c r="E12" s="64" t="s">
        <v>72</v>
      </c>
      <c r="F12" s="64" t="s">
        <v>73</v>
      </c>
      <c r="G12" s="64" t="s">
        <v>74</v>
      </c>
      <c r="H12" s="64" t="s">
        <v>75</v>
      </c>
      <c r="I12" s="64" t="s">
        <v>100</v>
      </c>
      <c r="J12" s="64" t="s">
        <v>67</v>
      </c>
      <c r="K12" s="64" t="s">
        <v>101</v>
      </c>
      <c r="L12" s="64" t="s">
        <v>87</v>
      </c>
      <c r="M12" s="64" t="s">
        <v>88</v>
      </c>
      <c r="N12" s="64"/>
      <c r="O12" s="64" t="s">
        <v>89</v>
      </c>
      <c r="P12" s="5"/>
      <c r="Q12" s="5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</row>
    <row r="13" customFormat="false" ht="15" hidden="false" customHeight="false" outlineLevel="0" collapsed="false">
      <c r="A13" s="64" t="str">
        <f aca="false">MID(D13,(LEN(D13)-2),1)&amp;"-"&amp;MID(D13,(LEN(D13)-1),2)</f>
        <v>1-01</v>
      </c>
      <c r="B13" s="64" t="str">
        <f aca="false">IF(H13="AU","AUD","USD")</f>
        <v>USD</v>
      </c>
      <c r="C13" s="64" t="s">
        <v>61</v>
      </c>
      <c r="D13" s="64" t="n">
        <v>1221101</v>
      </c>
      <c r="E13" s="64" t="s">
        <v>72</v>
      </c>
      <c r="F13" s="64" t="s">
        <v>73</v>
      </c>
      <c r="G13" s="64" t="s">
        <v>74</v>
      </c>
      <c r="H13" s="64" t="s">
        <v>75</v>
      </c>
      <c r="I13" s="64" t="s">
        <v>102</v>
      </c>
      <c r="J13" s="64" t="s">
        <v>67</v>
      </c>
      <c r="K13" s="64" t="s">
        <v>103</v>
      </c>
      <c r="L13" s="64" t="s">
        <v>87</v>
      </c>
      <c r="M13" s="64" t="s">
        <v>88</v>
      </c>
      <c r="N13" s="64"/>
      <c r="O13" s="64" t="s">
        <v>89</v>
      </c>
      <c r="P13" s="5"/>
      <c r="Q13" s="5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</row>
    <row r="14" customFormat="false" ht="15" hidden="false" customHeight="false" outlineLevel="0" collapsed="false">
      <c r="A14" s="64" t="str">
        <f aca="false">MID(D14,(LEN(D14)-2),1)&amp;"-"&amp;MID(D14,(LEN(D14)-1),2)</f>
        <v>1-01</v>
      </c>
      <c r="B14" s="64" t="str">
        <f aca="false">IF(H14="AU","AUD","USD")</f>
        <v>USD</v>
      </c>
      <c r="C14" s="64" t="s">
        <v>61</v>
      </c>
      <c r="D14" s="64" t="n">
        <v>1221101</v>
      </c>
      <c r="E14" s="64" t="s">
        <v>72</v>
      </c>
      <c r="F14" s="64" t="s">
        <v>73</v>
      </c>
      <c r="G14" s="64" t="s">
        <v>74</v>
      </c>
      <c r="H14" s="64" t="s">
        <v>75</v>
      </c>
      <c r="I14" s="64" t="s">
        <v>104</v>
      </c>
      <c r="J14" s="64" t="s">
        <v>67</v>
      </c>
      <c r="K14" s="64" t="s">
        <v>105</v>
      </c>
      <c r="L14" s="64" t="s">
        <v>87</v>
      </c>
      <c r="M14" s="64" t="s">
        <v>88</v>
      </c>
      <c r="N14" s="64"/>
      <c r="O14" s="64" t="s">
        <v>89</v>
      </c>
      <c r="P14" s="5"/>
      <c r="Q14" s="5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</row>
    <row r="15" customFormat="false" ht="15" hidden="false" customHeight="false" outlineLevel="0" collapsed="false">
      <c r="A15" s="64" t="str">
        <f aca="false">MID(D15,(LEN(D15)-2),1)&amp;"-"&amp;MID(D15,(LEN(D15)-1),2)</f>
        <v>1-04</v>
      </c>
      <c r="B15" s="64" t="str">
        <f aca="false">IF(H15="AU","AUD","USD")</f>
        <v>USD</v>
      </c>
      <c r="C15" s="64" t="s">
        <v>61</v>
      </c>
      <c r="D15" s="64" t="n">
        <v>1221104</v>
      </c>
      <c r="E15" s="64" t="s">
        <v>72</v>
      </c>
      <c r="F15" s="64" t="s">
        <v>106</v>
      </c>
      <c r="G15" s="64" t="s">
        <v>107</v>
      </c>
      <c r="H15" s="64" t="s">
        <v>65</v>
      </c>
      <c r="I15" s="64" t="s">
        <v>108</v>
      </c>
      <c r="J15" s="64" t="s">
        <v>67</v>
      </c>
      <c r="K15" s="64" t="s">
        <v>109</v>
      </c>
      <c r="L15" s="64" t="s">
        <v>110</v>
      </c>
      <c r="M15" s="64" t="s">
        <v>111</v>
      </c>
      <c r="N15" s="64"/>
      <c r="O15" s="64" t="s">
        <v>89</v>
      </c>
      <c r="P15" s="5"/>
      <c r="Q15" s="5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</row>
    <row r="16" customFormat="false" ht="15" hidden="false" customHeight="false" outlineLevel="0" collapsed="false">
      <c r="A16" s="64" t="str">
        <f aca="false">MID(D16,(LEN(D16)-2),1)&amp;"-"&amp;MID(D16,(LEN(D16)-1),2)</f>
        <v>1-04</v>
      </c>
      <c r="B16" s="64" t="str">
        <f aca="false">IF(H16="AU","AUD","USD")</f>
        <v>USD</v>
      </c>
      <c r="C16" s="64" t="s">
        <v>61</v>
      </c>
      <c r="D16" s="64" t="n">
        <v>1221104</v>
      </c>
      <c r="E16" s="64" t="s">
        <v>72</v>
      </c>
      <c r="F16" s="64" t="s">
        <v>106</v>
      </c>
      <c r="G16" s="64" t="s">
        <v>107</v>
      </c>
      <c r="H16" s="64" t="s">
        <v>65</v>
      </c>
      <c r="I16" s="64" t="s">
        <v>112</v>
      </c>
      <c r="J16" s="64" t="s">
        <v>67</v>
      </c>
      <c r="K16" s="64" t="s">
        <v>113</v>
      </c>
      <c r="L16" s="64" t="s">
        <v>110</v>
      </c>
      <c r="M16" s="64" t="s">
        <v>111</v>
      </c>
      <c r="N16" s="64"/>
      <c r="O16" s="64" t="s">
        <v>89</v>
      </c>
      <c r="P16" s="5"/>
      <c r="Q16" s="5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</row>
    <row r="17" customFormat="false" ht="15" hidden="false" customHeight="false" outlineLevel="0" collapsed="false">
      <c r="A17" s="64" t="str">
        <f aca="false">MID(D17,(LEN(D17)-2),1)&amp;"-"&amp;MID(D17,(LEN(D17)-1),2)</f>
        <v>1-04</v>
      </c>
      <c r="B17" s="64" t="str">
        <f aca="false">IF(H17="AU","AUD","USD")</f>
        <v>USD</v>
      </c>
      <c r="C17" s="64" t="s">
        <v>61</v>
      </c>
      <c r="D17" s="64" t="n">
        <v>1221104</v>
      </c>
      <c r="E17" s="64" t="s">
        <v>72</v>
      </c>
      <c r="F17" s="64" t="s">
        <v>106</v>
      </c>
      <c r="G17" s="64" t="s">
        <v>107</v>
      </c>
      <c r="H17" s="64" t="s">
        <v>65</v>
      </c>
      <c r="I17" s="64" t="s">
        <v>114</v>
      </c>
      <c r="J17" s="64" t="s">
        <v>67</v>
      </c>
      <c r="K17" s="64" t="s">
        <v>115</v>
      </c>
      <c r="L17" s="64" t="s">
        <v>110</v>
      </c>
      <c r="M17" s="64" t="s">
        <v>111</v>
      </c>
      <c r="N17" s="64"/>
      <c r="O17" s="64" t="s">
        <v>89</v>
      </c>
      <c r="P17" s="5"/>
      <c r="Q17" s="5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</row>
    <row r="18" customFormat="false" ht="15" hidden="false" customHeight="false" outlineLevel="0" collapsed="false">
      <c r="A18" s="64" t="str">
        <f aca="false">MID(D18,(LEN(D18)-2),1)&amp;"-"&amp;MID(D18,(LEN(D18)-1),2)</f>
        <v>1-04</v>
      </c>
      <c r="B18" s="64" t="str">
        <f aca="false">IF(H18="AU","AUD","USD")</f>
        <v>USD</v>
      </c>
      <c r="C18" s="64" t="s">
        <v>61</v>
      </c>
      <c r="D18" s="64" t="n">
        <v>1221104</v>
      </c>
      <c r="E18" s="64" t="s">
        <v>72</v>
      </c>
      <c r="F18" s="64" t="s">
        <v>106</v>
      </c>
      <c r="G18" s="64" t="s">
        <v>107</v>
      </c>
      <c r="H18" s="64" t="s">
        <v>65</v>
      </c>
      <c r="I18" s="64" t="s">
        <v>116</v>
      </c>
      <c r="J18" s="64" t="s">
        <v>67</v>
      </c>
      <c r="K18" s="64" t="s">
        <v>117</v>
      </c>
      <c r="L18" s="64" t="s">
        <v>110</v>
      </c>
      <c r="M18" s="64" t="s">
        <v>111</v>
      </c>
      <c r="N18" s="64"/>
      <c r="O18" s="64" t="s">
        <v>89</v>
      </c>
      <c r="P18" s="5"/>
      <c r="Q18" s="5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</row>
    <row r="19" customFormat="false" ht="15" hidden="false" customHeight="false" outlineLevel="0" collapsed="false">
      <c r="A19" s="64" t="str">
        <f aca="false">MID(D19,(LEN(D19)-2),1)&amp;"-"&amp;MID(D19,(LEN(D19)-1),2)</f>
        <v>1-04</v>
      </c>
      <c r="B19" s="64" t="str">
        <f aca="false">IF(H19="AU","AUD","USD")</f>
        <v>USD</v>
      </c>
      <c r="C19" s="64" t="s">
        <v>61</v>
      </c>
      <c r="D19" s="64" t="n">
        <v>1221104</v>
      </c>
      <c r="E19" s="64" t="s">
        <v>72</v>
      </c>
      <c r="F19" s="64" t="s">
        <v>106</v>
      </c>
      <c r="G19" s="64" t="s">
        <v>107</v>
      </c>
      <c r="H19" s="64" t="s">
        <v>65</v>
      </c>
      <c r="I19" s="64" t="s">
        <v>118</v>
      </c>
      <c r="J19" s="64" t="s">
        <v>67</v>
      </c>
      <c r="K19" s="64" t="s">
        <v>119</v>
      </c>
      <c r="L19" s="64" t="s">
        <v>110</v>
      </c>
      <c r="M19" s="64" t="s">
        <v>111</v>
      </c>
      <c r="N19" s="64"/>
      <c r="O19" s="64" t="s">
        <v>89</v>
      </c>
      <c r="P19" s="5"/>
      <c r="Q19" s="5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</row>
    <row r="20" customFormat="false" ht="15" hidden="false" customHeight="false" outlineLevel="0" collapsed="false">
      <c r="A20" s="64" t="str">
        <f aca="false">MID(D20,(LEN(D20)-2),1)&amp;"-"&amp;MID(D20,(LEN(D20)-1),2)</f>
        <v>1-04</v>
      </c>
      <c r="B20" s="64" t="str">
        <f aca="false">IF(H20="AU","AUD","USD")</f>
        <v>USD</v>
      </c>
      <c r="C20" s="64" t="s">
        <v>61</v>
      </c>
      <c r="D20" s="64" t="n">
        <v>1221104</v>
      </c>
      <c r="E20" s="64" t="s">
        <v>72</v>
      </c>
      <c r="F20" s="64" t="s">
        <v>106</v>
      </c>
      <c r="G20" s="64" t="s">
        <v>107</v>
      </c>
      <c r="H20" s="64" t="s">
        <v>65</v>
      </c>
      <c r="I20" s="64" t="s">
        <v>120</v>
      </c>
      <c r="J20" s="64" t="s">
        <v>67</v>
      </c>
      <c r="K20" s="64" t="s">
        <v>121</v>
      </c>
      <c r="L20" s="64" t="s">
        <v>110</v>
      </c>
      <c r="M20" s="64" t="s">
        <v>111</v>
      </c>
      <c r="N20" s="64"/>
      <c r="O20" s="64" t="s">
        <v>89</v>
      </c>
      <c r="P20" s="5"/>
      <c r="Q20" s="5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</row>
    <row r="21" customFormat="false" ht="15.75" hidden="false" customHeight="true" outlineLevel="0" collapsed="false">
      <c r="A21" s="64" t="str">
        <f aca="false">MID(D21,(LEN(D21)-2),1)&amp;"-"&amp;MID(D21,(LEN(D21)-1),2)</f>
        <v>1-04</v>
      </c>
      <c r="B21" s="64" t="str">
        <f aca="false">IF(H21="AU","AUD","USD")</f>
        <v>USD</v>
      </c>
      <c r="C21" s="64" t="s">
        <v>61</v>
      </c>
      <c r="D21" s="64" t="n">
        <v>1221104</v>
      </c>
      <c r="E21" s="64" t="s">
        <v>72</v>
      </c>
      <c r="F21" s="64" t="s">
        <v>106</v>
      </c>
      <c r="G21" s="64" t="s">
        <v>107</v>
      </c>
      <c r="H21" s="64" t="s">
        <v>65</v>
      </c>
      <c r="I21" s="64" t="s">
        <v>122</v>
      </c>
      <c r="J21" s="64" t="s">
        <v>67</v>
      </c>
      <c r="K21" s="64" t="s">
        <v>123</v>
      </c>
      <c r="L21" s="64" t="s">
        <v>110</v>
      </c>
      <c r="M21" s="64" t="s">
        <v>111</v>
      </c>
      <c r="N21" s="64"/>
      <c r="O21" s="64" t="s">
        <v>89</v>
      </c>
      <c r="P21" s="5"/>
      <c r="Q21" s="5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</row>
    <row r="22" customFormat="false" ht="15.75" hidden="false" customHeight="true" outlineLevel="0" collapsed="false">
      <c r="A22" s="64" t="str">
        <f aca="false">MID(D22,(LEN(D22)-2),1)&amp;"-"&amp;MID(D22,(LEN(D22)-1),2)</f>
        <v>1-04</v>
      </c>
      <c r="B22" s="64" t="str">
        <f aca="false">IF(H22="AU","AUD","USD")</f>
        <v>USD</v>
      </c>
      <c r="C22" s="64" t="s">
        <v>61</v>
      </c>
      <c r="D22" s="64" t="n">
        <v>1221104</v>
      </c>
      <c r="E22" s="64" t="s">
        <v>72</v>
      </c>
      <c r="F22" s="64" t="s">
        <v>106</v>
      </c>
      <c r="G22" s="64" t="s">
        <v>107</v>
      </c>
      <c r="H22" s="64" t="s">
        <v>65</v>
      </c>
      <c r="I22" s="64" t="s">
        <v>124</v>
      </c>
      <c r="J22" s="64" t="s">
        <v>67</v>
      </c>
      <c r="K22" s="64" t="s">
        <v>125</v>
      </c>
      <c r="L22" s="64" t="s">
        <v>110</v>
      </c>
      <c r="M22" s="64" t="s">
        <v>111</v>
      </c>
      <c r="N22" s="64"/>
      <c r="O22" s="64" t="s">
        <v>89</v>
      </c>
      <c r="P22" s="5"/>
      <c r="Q22" s="5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</row>
    <row r="23" customFormat="false" ht="15.75" hidden="false" customHeight="true" outlineLevel="0" collapsed="false">
      <c r="A23" s="64" t="str">
        <f aca="false">MID(D23,(LEN(D23)-2),1)&amp;"-"&amp;MID(D23,(LEN(D23)-1),2)</f>
        <v>1-04</v>
      </c>
      <c r="B23" s="64" t="str">
        <f aca="false">IF(H23="AU","AUD","USD")</f>
        <v>USD</v>
      </c>
      <c r="C23" s="64" t="s">
        <v>61</v>
      </c>
      <c r="D23" s="64" t="n">
        <v>1221104</v>
      </c>
      <c r="E23" s="64" t="s">
        <v>72</v>
      </c>
      <c r="F23" s="64" t="s">
        <v>106</v>
      </c>
      <c r="G23" s="64" t="s">
        <v>107</v>
      </c>
      <c r="H23" s="64" t="s">
        <v>65</v>
      </c>
      <c r="I23" s="64" t="s">
        <v>126</v>
      </c>
      <c r="J23" s="64" t="s">
        <v>67</v>
      </c>
      <c r="K23" s="64" t="s">
        <v>127</v>
      </c>
      <c r="L23" s="64" t="s">
        <v>110</v>
      </c>
      <c r="M23" s="64" t="s">
        <v>111</v>
      </c>
      <c r="N23" s="64"/>
      <c r="O23" s="64" t="s">
        <v>89</v>
      </c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</row>
    <row r="24" customFormat="false" ht="15.75" hidden="false" customHeight="true" outlineLevel="0" collapsed="false">
      <c r="A24" s="64" t="str">
        <f aca="false">MID(D24,(LEN(D24)-2),1)&amp;"-"&amp;MID(D24,(LEN(D24)-1),2)</f>
        <v>1-04</v>
      </c>
      <c r="B24" s="64" t="str">
        <f aca="false">IF(H24="AU","AUD","USD")</f>
        <v>USD</v>
      </c>
      <c r="C24" s="64" t="s">
        <v>61</v>
      </c>
      <c r="D24" s="64" t="n">
        <v>1221104</v>
      </c>
      <c r="E24" s="64" t="s">
        <v>72</v>
      </c>
      <c r="F24" s="64" t="s">
        <v>106</v>
      </c>
      <c r="G24" s="64" t="s">
        <v>107</v>
      </c>
      <c r="H24" s="64" t="s">
        <v>65</v>
      </c>
      <c r="I24" s="64" t="s">
        <v>128</v>
      </c>
      <c r="J24" s="64" t="s">
        <v>67</v>
      </c>
      <c r="K24" s="64" t="s">
        <v>129</v>
      </c>
      <c r="L24" s="64" t="s">
        <v>110</v>
      </c>
      <c r="M24" s="64" t="s">
        <v>111</v>
      </c>
      <c r="N24" s="64"/>
      <c r="O24" s="64" t="s">
        <v>89</v>
      </c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</row>
    <row r="25" customFormat="false" ht="15.75" hidden="false" customHeight="true" outlineLevel="0" collapsed="false">
      <c r="A25" s="64" t="str">
        <f aca="false">MID(D25,(LEN(D25)-2),1)&amp;"-"&amp;MID(D25,(LEN(D25)-1),2)</f>
        <v>1-04</v>
      </c>
      <c r="B25" s="64" t="str">
        <f aca="false">IF(H25="AU","AUD","USD")</f>
        <v>USD</v>
      </c>
      <c r="C25" s="64" t="s">
        <v>61</v>
      </c>
      <c r="D25" s="64" t="n">
        <v>1221104</v>
      </c>
      <c r="E25" s="64" t="s">
        <v>72</v>
      </c>
      <c r="F25" s="64" t="s">
        <v>106</v>
      </c>
      <c r="G25" s="64" t="s">
        <v>107</v>
      </c>
      <c r="H25" s="64" t="s">
        <v>65</v>
      </c>
      <c r="I25" s="64" t="s">
        <v>130</v>
      </c>
      <c r="J25" s="64" t="s">
        <v>67</v>
      </c>
      <c r="K25" s="64" t="s">
        <v>131</v>
      </c>
      <c r="L25" s="64" t="s">
        <v>110</v>
      </c>
      <c r="M25" s="64" t="s">
        <v>111</v>
      </c>
      <c r="N25" s="64"/>
      <c r="O25" s="64" t="s">
        <v>89</v>
      </c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</row>
    <row r="26" customFormat="false" ht="15.75" hidden="false" customHeight="true" outlineLevel="0" collapsed="false">
      <c r="A26" s="64" t="str">
        <f aca="false">MID(D26,(LEN(D26)-2),1)&amp;"-"&amp;MID(D26,(LEN(D26)-1),2)</f>
        <v>1-04</v>
      </c>
      <c r="B26" s="64" t="str">
        <f aca="false">IF(H26="AU","AUD","USD")</f>
        <v>USD</v>
      </c>
      <c r="C26" s="64" t="s">
        <v>61</v>
      </c>
      <c r="D26" s="64" t="n">
        <v>1221104</v>
      </c>
      <c r="E26" s="64" t="s">
        <v>72</v>
      </c>
      <c r="F26" s="64" t="s">
        <v>106</v>
      </c>
      <c r="G26" s="64" t="s">
        <v>107</v>
      </c>
      <c r="H26" s="64" t="s">
        <v>65</v>
      </c>
      <c r="I26" s="64" t="s">
        <v>132</v>
      </c>
      <c r="J26" s="64" t="s">
        <v>67</v>
      </c>
      <c r="K26" s="64" t="s">
        <v>133</v>
      </c>
      <c r="L26" s="64" t="s">
        <v>110</v>
      </c>
      <c r="M26" s="64" t="s">
        <v>111</v>
      </c>
      <c r="N26" s="64"/>
      <c r="O26" s="64" t="s">
        <v>89</v>
      </c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</row>
    <row r="27" customFormat="false" ht="15.75" hidden="false" customHeight="true" outlineLevel="0" collapsed="false">
      <c r="A27" s="64" t="str">
        <f aca="false">MID(D27,(LEN(D27)-2),1)&amp;"-"&amp;MID(D27,(LEN(D27)-1),2)</f>
        <v>1-04</v>
      </c>
      <c r="B27" s="64" t="str">
        <f aca="false">IF(H27="AU","AUD","USD")</f>
        <v>USD</v>
      </c>
      <c r="C27" s="64" t="s">
        <v>61</v>
      </c>
      <c r="D27" s="64" t="n">
        <v>1221104</v>
      </c>
      <c r="E27" s="64" t="s">
        <v>72</v>
      </c>
      <c r="F27" s="64" t="s">
        <v>106</v>
      </c>
      <c r="G27" s="64" t="s">
        <v>107</v>
      </c>
      <c r="H27" s="64" t="s">
        <v>65</v>
      </c>
      <c r="I27" s="64" t="s">
        <v>134</v>
      </c>
      <c r="J27" s="64" t="s">
        <v>67</v>
      </c>
      <c r="K27" s="64" t="s">
        <v>135</v>
      </c>
      <c r="L27" s="64" t="s">
        <v>136</v>
      </c>
      <c r="M27" s="64" t="s">
        <v>137</v>
      </c>
      <c r="N27" s="64"/>
      <c r="O27" s="64" t="s">
        <v>84</v>
      </c>
      <c r="P27" s="63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</row>
    <row r="28" customFormat="false" ht="15.75" hidden="false" customHeight="true" outlineLevel="0" collapsed="false">
      <c r="A28" s="64" t="str">
        <f aca="false">MID(D28,(LEN(D28)-2),1)&amp;"-"&amp;MID(D28,(LEN(D28)-1),2)</f>
        <v>1-07</v>
      </c>
      <c r="B28" s="64" t="str">
        <f aca="false">IF(H28="AU","AUD","USD")</f>
        <v>USD</v>
      </c>
      <c r="C28" s="64" t="s">
        <v>61</v>
      </c>
      <c r="D28" s="64" t="n">
        <v>1221107</v>
      </c>
      <c r="E28" s="64" t="s">
        <v>72</v>
      </c>
      <c r="F28" s="64" t="s">
        <v>138</v>
      </c>
      <c r="G28" s="64" t="s">
        <v>139</v>
      </c>
      <c r="H28" s="64" t="s">
        <v>140</v>
      </c>
      <c r="I28" s="64" t="s">
        <v>141</v>
      </c>
      <c r="J28" s="64" t="s">
        <v>67</v>
      </c>
      <c r="K28" s="64" t="s">
        <v>142</v>
      </c>
      <c r="L28" s="64" t="s">
        <v>143</v>
      </c>
      <c r="M28" s="64" t="s">
        <v>144</v>
      </c>
      <c r="N28" s="64"/>
      <c r="O28" s="64" t="s">
        <v>145</v>
      </c>
      <c r="P28" s="63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</row>
    <row r="29" customFormat="false" ht="15.75" hidden="false" customHeight="true" outlineLevel="0" collapsed="false">
      <c r="A29" s="64" t="str">
        <f aca="false">MID(D29,(LEN(D29)-2),1)&amp;"-"&amp;MID(D29,(LEN(D29)-1),2)</f>
        <v>1-07</v>
      </c>
      <c r="B29" s="64" t="str">
        <f aca="false">IF(H29="AU","AUD","USD")</f>
        <v>USD</v>
      </c>
      <c r="C29" s="64" t="s">
        <v>61</v>
      </c>
      <c r="D29" s="64" t="n">
        <v>1221107</v>
      </c>
      <c r="E29" s="64" t="s">
        <v>72</v>
      </c>
      <c r="F29" s="64" t="s">
        <v>138</v>
      </c>
      <c r="G29" s="64" t="s">
        <v>139</v>
      </c>
      <c r="H29" s="64" t="s">
        <v>140</v>
      </c>
      <c r="I29" s="64" t="s">
        <v>146</v>
      </c>
      <c r="J29" s="64" t="s">
        <v>67</v>
      </c>
      <c r="K29" s="64" t="s">
        <v>147</v>
      </c>
      <c r="L29" s="64" t="s">
        <v>143</v>
      </c>
      <c r="M29" s="64" t="s">
        <v>148</v>
      </c>
      <c r="N29" s="64"/>
      <c r="O29" s="64" t="s">
        <v>145</v>
      </c>
      <c r="P29" s="63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</row>
    <row r="30" customFormat="false" ht="15.75" hidden="false" customHeight="true" outlineLevel="0" collapsed="false">
      <c r="A30" s="64" t="str">
        <f aca="false">MID(D30,(LEN(D30)-2),1)&amp;"-"&amp;MID(D30,(LEN(D30)-1),2)</f>
        <v>1-07</v>
      </c>
      <c r="B30" s="64" t="str">
        <f aca="false">IF(H30="AU","AUD","USD")</f>
        <v>USD</v>
      </c>
      <c r="C30" s="64" t="s">
        <v>61</v>
      </c>
      <c r="D30" s="64" t="n">
        <v>1221107</v>
      </c>
      <c r="E30" s="64" t="s">
        <v>72</v>
      </c>
      <c r="F30" s="64" t="s">
        <v>149</v>
      </c>
      <c r="G30" s="64" t="s">
        <v>150</v>
      </c>
      <c r="H30" s="64" t="s">
        <v>151</v>
      </c>
      <c r="I30" s="64" t="s">
        <v>152</v>
      </c>
      <c r="J30" s="64" t="s">
        <v>67</v>
      </c>
      <c r="K30" s="64" t="s">
        <v>153</v>
      </c>
      <c r="L30" s="64" t="s">
        <v>154</v>
      </c>
      <c r="M30" s="64" t="s">
        <v>155</v>
      </c>
      <c r="N30" s="64"/>
      <c r="O30" s="64" t="s">
        <v>84</v>
      </c>
      <c r="P30" s="63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</row>
    <row r="31" customFormat="false" ht="15.75" hidden="false" customHeight="true" outlineLevel="0" collapsed="false">
      <c r="A31" s="64" t="str">
        <f aca="false">MID(D31,(LEN(D31)-2),1)&amp;"-"&amp;MID(D31,(LEN(D31)-1),2)</f>
        <v>1-08</v>
      </c>
      <c r="B31" s="64" t="str">
        <f aca="false">IF(H31="AU","AUD","USD")</f>
        <v>USD</v>
      </c>
      <c r="C31" s="64" t="s">
        <v>61</v>
      </c>
      <c r="D31" s="64" t="n">
        <v>1221108</v>
      </c>
      <c r="E31" s="64" t="s">
        <v>62</v>
      </c>
      <c r="F31" s="64" t="s">
        <v>156</v>
      </c>
      <c r="G31" s="64" t="s">
        <v>64</v>
      </c>
      <c r="H31" s="64" t="s">
        <v>65</v>
      </c>
      <c r="I31" s="64" t="s">
        <v>157</v>
      </c>
      <c r="J31" s="64" t="s">
        <v>67</v>
      </c>
      <c r="K31" s="64" t="s">
        <v>158</v>
      </c>
      <c r="L31" s="64" t="s">
        <v>159</v>
      </c>
      <c r="M31" s="64" t="s">
        <v>160</v>
      </c>
      <c r="N31" s="64"/>
      <c r="O31" s="64" t="s">
        <v>84</v>
      </c>
      <c r="P31" s="63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</row>
    <row r="32" customFormat="false" ht="15.75" hidden="false" customHeight="true" outlineLevel="0" collapsed="false">
      <c r="A32" s="64" t="str">
        <f aca="false">MID(D32,(LEN(D32)-2),1)&amp;"-"&amp;MID(D32,(LEN(D32)-1),2)</f>
        <v>1-09</v>
      </c>
      <c r="B32" s="64" t="str">
        <f aca="false">IF(H32="AU","AUD","USD")</f>
        <v>USD</v>
      </c>
      <c r="C32" s="64" t="s">
        <v>61</v>
      </c>
      <c r="D32" s="64" t="n">
        <v>1221109</v>
      </c>
      <c r="E32" s="64" t="s">
        <v>62</v>
      </c>
      <c r="F32" s="64" t="s">
        <v>161</v>
      </c>
      <c r="G32" s="64" t="s">
        <v>162</v>
      </c>
      <c r="H32" s="64" t="s">
        <v>151</v>
      </c>
      <c r="I32" s="64" t="s">
        <v>163</v>
      </c>
      <c r="J32" s="64" t="s">
        <v>67</v>
      </c>
      <c r="K32" s="64" t="s">
        <v>164</v>
      </c>
      <c r="L32" s="64" t="s">
        <v>165</v>
      </c>
      <c r="M32" s="64" t="s">
        <v>166</v>
      </c>
      <c r="N32" s="64"/>
      <c r="O32" s="64" t="s">
        <v>145</v>
      </c>
      <c r="P32" s="5"/>
      <c r="Q32" s="5"/>
      <c r="R32" s="37"/>
      <c r="S32" s="64"/>
      <c r="T32" s="64"/>
      <c r="U32" s="64"/>
      <c r="V32" s="64"/>
      <c r="W32" s="64"/>
      <c r="X32" s="64"/>
      <c r="Y32" s="64"/>
      <c r="Z32" s="64"/>
      <c r="AA32" s="64"/>
      <c r="AB32" s="64"/>
    </row>
    <row r="33" customFormat="false" ht="15.75" hidden="false" customHeight="true" outlineLevel="0" collapsed="false">
      <c r="A33" s="64" t="str">
        <f aca="false">MID(D33,(LEN(D33)-2),1)&amp;"-"&amp;MID(D33,(LEN(D33)-1),2)</f>
        <v>1-13</v>
      </c>
      <c r="B33" s="64" t="str">
        <f aca="false">IF(H33="AU","AUD","USD")</f>
        <v>USD</v>
      </c>
      <c r="C33" s="64" t="s">
        <v>61</v>
      </c>
      <c r="D33" s="64" t="n">
        <v>1221113</v>
      </c>
      <c r="E33" s="64" t="s">
        <v>62</v>
      </c>
      <c r="F33" s="64" t="s">
        <v>156</v>
      </c>
      <c r="G33" s="64" t="s">
        <v>64</v>
      </c>
      <c r="H33" s="64" t="s">
        <v>65</v>
      </c>
      <c r="I33" s="64" t="s">
        <v>167</v>
      </c>
      <c r="J33" s="64" t="s">
        <v>67</v>
      </c>
      <c r="K33" s="64" t="s">
        <v>168</v>
      </c>
      <c r="L33" s="64" t="s">
        <v>159</v>
      </c>
      <c r="M33" s="64" t="s">
        <v>160</v>
      </c>
      <c r="N33" s="64"/>
      <c r="O33" s="64" t="s">
        <v>84</v>
      </c>
      <c r="P33" s="5"/>
      <c r="Q33" s="5"/>
      <c r="R33" s="37"/>
      <c r="S33" s="64"/>
      <c r="T33" s="64"/>
      <c r="U33" s="64"/>
      <c r="V33" s="64"/>
      <c r="W33" s="64"/>
      <c r="X33" s="64"/>
      <c r="Y33" s="64"/>
      <c r="Z33" s="64"/>
      <c r="AA33" s="64"/>
      <c r="AB33" s="64"/>
    </row>
    <row r="34" customFormat="false" ht="15.75" hidden="false" customHeight="true" outlineLevel="0" collapsed="false">
      <c r="A34" s="64" t="str">
        <f aca="false">MID(D34,(LEN(D34)-2),1)&amp;"-"&amp;MID(D34,(LEN(D34)-1),2)</f>
        <v>1-15</v>
      </c>
      <c r="B34" s="64" t="str">
        <f aca="false">IF(H34="AU","AUD","USD")</f>
        <v>USD</v>
      </c>
      <c r="C34" s="64" t="s">
        <v>61</v>
      </c>
      <c r="D34" s="64" t="n">
        <v>1221115</v>
      </c>
      <c r="E34" s="64" t="s">
        <v>62</v>
      </c>
      <c r="F34" s="64" t="s">
        <v>169</v>
      </c>
      <c r="G34" s="64" t="s">
        <v>170</v>
      </c>
      <c r="H34" s="64" t="s">
        <v>171</v>
      </c>
      <c r="I34" s="64" t="s">
        <v>172</v>
      </c>
      <c r="J34" s="64" t="s">
        <v>67</v>
      </c>
      <c r="K34" s="64" t="s">
        <v>173</v>
      </c>
      <c r="L34" s="64" t="s">
        <v>174</v>
      </c>
      <c r="M34" s="64" t="s">
        <v>175</v>
      </c>
      <c r="N34" s="64"/>
      <c r="O34" s="64" t="s">
        <v>145</v>
      </c>
      <c r="P34" s="5"/>
      <c r="Q34" s="5"/>
      <c r="R34" s="37"/>
      <c r="S34" s="64"/>
      <c r="T34" s="64"/>
      <c r="U34" s="64"/>
      <c r="V34" s="64"/>
      <c r="W34" s="64"/>
      <c r="X34" s="64"/>
      <c r="Y34" s="64"/>
      <c r="Z34" s="64"/>
      <c r="AA34" s="64"/>
      <c r="AB34" s="64"/>
    </row>
    <row r="35" customFormat="false" ht="15.75" hidden="false" customHeight="true" outlineLevel="0" collapsed="false">
      <c r="A35" s="64" t="str">
        <f aca="false">MID(D35,(LEN(D35)-2),1)&amp;"-"&amp;MID(D35,(LEN(D35)-1),2)</f>
        <v>1-15</v>
      </c>
      <c r="B35" s="64" t="str">
        <f aca="false">IF(H35="AU","AUD","USD")</f>
        <v>USD</v>
      </c>
      <c r="C35" s="64" t="s">
        <v>61</v>
      </c>
      <c r="D35" s="64" t="n">
        <v>1221115</v>
      </c>
      <c r="E35" s="64" t="s">
        <v>62</v>
      </c>
      <c r="F35" s="64" t="s">
        <v>169</v>
      </c>
      <c r="G35" s="64" t="s">
        <v>170</v>
      </c>
      <c r="H35" s="64" t="s">
        <v>171</v>
      </c>
      <c r="I35" s="64" t="s">
        <v>176</v>
      </c>
      <c r="J35" s="64" t="s">
        <v>67</v>
      </c>
      <c r="K35" s="64" t="s">
        <v>177</v>
      </c>
      <c r="L35" s="64" t="s">
        <v>174</v>
      </c>
      <c r="M35" s="64" t="s">
        <v>175</v>
      </c>
      <c r="N35" s="64"/>
      <c r="O35" s="64" t="s">
        <v>145</v>
      </c>
      <c r="P35" s="5"/>
      <c r="Q35" s="5"/>
      <c r="R35" s="37"/>
      <c r="S35" s="64"/>
      <c r="T35" s="64"/>
      <c r="U35" s="64"/>
      <c r="V35" s="64"/>
      <c r="W35" s="64"/>
      <c r="X35" s="64"/>
      <c r="Y35" s="64"/>
      <c r="Z35" s="64"/>
      <c r="AA35" s="64"/>
      <c r="AB35" s="64"/>
    </row>
    <row r="36" customFormat="false" ht="15.75" hidden="false" customHeight="true" outlineLevel="0" collapsed="false">
      <c r="A36" s="64" t="str">
        <f aca="false">MID(D36,(LEN(D36)-2),1)&amp;"-"&amp;MID(D36,(LEN(D36)-1),2)</f>
        <v>1-15</v>
      </c>
      <c r="B36" s="64" t="str">
        <f aca="false">IF(H36="AU","AUD","USD")</f>
        <v>USD</v>
      </c>
      <c r="C36" s="64" t="s">
        <v>61</v>
      </c>
      <c r="D36" s="64" t="n">
        <v>1221115</v>
      </c>
      <c r="E36" s="64" t="s">
        <v>62</v>
      </c>
      <c r="F36" s="64" t="s">
        <v>169</v>
      </c>
      <c r="G36" s="64" t="s">
        <v>170</v>
      </c>
      <c r="H36" s="64" t="s">
        <v>171</v>
      </c>
      <c r="I36" s="64" t="s">
        <v>178</v>
      </c>
      <c r="J36" s="64" t="s">
        <v>67</v>
      </c>
      <c r="K36" s="64" t="s">
        <v>179</v>
      </c>
      <c r="L36" s="64" t="s">
        <v>174</v>
      </c>
      <c r="M36" s="64" t="s">
        <v>175</v>
      </c>
      <c r="N36" s="64"/>
      <c r="O36" s="64" t="s">
        <v>145</v>
      </c>
      <c r="P36" s="5"/>
      <c r="Q36" s="5"/>
      <c r="R36" s="37"/>
      <c r="S36" s="64"/>
      <c r="T36" s="64"/>
      <c r="U36" s="64"/>
      <c r="V36" s="64"/>
      <c r="W36" s="64"/>
      <c r="X36" s="64"/>
      <c r="Y36" s="64"/>
      <c r="Z36" s="64"/>
      <c r="AA36" s="64"/>
      <c r="AB36" s="64"/>
    </row>
    <row r="37" customFormat="false" ht="15.75" hidden="false" customHeight="true" outlineLevel="0" collapsed="false">
      <c r="A37" s="64" t="str">
        <f aca="false">MID(D37,(LEN(D37)-2),1)&amp;"-"&amp;MID(D37,(LEN(D37)-1),2)</f>
        <v>1-15</v>
      </c>
      <c r="B37" s="64" t="str">
        <f aca="false">IF(H37="AU","AUD","USD")</f>
        <v>USD</v>
      </c>
      <c r="C37" s="64" t="s">
        <v>61</v>
      </c>
      <c r="D37" s="64" t="n">
        <v>1221115</v>
      </c>
      <c r="E37" s="64" t="s">
        <v>62</v>
      </c>
      <c r="F37" s="64" t="s">
        <v>169</v>
      </c>
      <c r="G37" s="64" t="s">
        <v>170</v>
      </c>
      <c r="H37" s="64" t="s">
        <v>171</v>
      </c>
      <c r="I37" s="64" t="s">
        <v>180</v>
      </c>
      <c r="J37" s="64" t="s">
        <v>67</v>
      </c>
      <c r="K37" s="64" t="s">
        <v>181</v>
      </c>
      <c r="L37" s="64" t="s">
        <v>182</v>
      </c>
      <c r="M37" s="64" t="s">
        <v>183</v>
      </c>
      <c r="N37" s="64"/>
      <c r="O37" s="64" t="s">
        <v>84</v>
      </c>
      <c r="P37" s="5"/>
      <c r="Q37" s="5"/>
      <c r="R37" s="37"/>
      <c r="S37" s="64"/>
      <c r="T37" s="64"/>
      <c r="U37" s="64"/>
      <c r="V37" s="64"/>
      <c r="W37" s="64"/>
      <c r="X37" s="64"/>
      <c r="Y37" s="64"/>
      <c r="Z37" s="64"/>
      <c r="AA37" s="64"/>
      <c r="AB37" s="64"/>
    </row>
    <row r="38" customFormat="false" ht="15.75" hidden="false" customHeight="true" outlineLevel="0" collapsed="false">
      <c r="A38" s="64" t="str">
        <f aca="false">MID(D38,(LEN(D38)-2),1)&amp;"-"&amp;MID(D38,(LEN(D38)-1),2)</f>
        <v>1-15</v>
      </c>
      <c r="B38" s="64" t="str">
        <f aca="false">IF(H38="AU","AUD","USD")</f>
        <v>USD</v>
      </c>
      <c r="C38" s="64" t="s">
        <v>61</v>
      </c>
      <c r="D38" s="64" t="n">
        <v>1221115</v>
      </c>
      <c r="E38" s="64" t="s">
        <v>62</v>
      </c>
      <c r="F38" s="64" t="s">
        <v>169</v>
      </c>
      <c r="G38" s="64" t="s">
        <v>170</v>
      </c>
      <c r="H38" s="64" t="s">
        <v>171</v>
      </c>
      <c r="I38" s="64" t="s">
        <v>184</v>
      </c>
      <c r="J38" s="64" t="s">
        <v>67</v>
      </c>
      <c r="K38" s="64" t="s">
        <v>185</v>
      </c>
      <c r="L38" s="64" t="s">
        <v>182</v>
      </c>
      <c r="M38" s="64" t="s">
        <v>183</v>
      </c>
      <c r="N38" s="64"/>
      <c r="O38" s="64" t="s">
        <v>84</v>
      </c>
      <c r="P38" s="5"/>
      <c r="Q38" s="5"/>
      <c r="R38" s="37"/>
      <c r="S38" s="64"/>
      <c r="T38" s="64"/>
      <c r="U38" s="64"/>
      <c r="V38" s="64"/>
      <c r="W38" s="64"/>
      <c r="X38" s="64"/>
      <c r="Y38" s="64"/>
      <c r="Z38" s="64"/>
      <c r="AA38" s="64"/>
      <c r="AB38" s="64"/>
    </row>
    <row r="39" customFormat="false" ht="15.75" hidden="false" customHeight="true" outlineLevel="0" collapsed="false">
      <c r="A39" s="64" t="str">
        <f aca="false">MID(D39,(LEN(D39)-2),1)&amp;"-"&amp;MID(D39,(LEN(D39)-1),2)</f>
        <v>1-15</v>
      </c>
      <c r="B39" s="64" t="str">
        <f aca="false">IF(H39="AU","AUD","USD")</f>
        <v>USD</v>
      </c>
      <c r="C39" s="64" t="s">
        <v>61</v>
      </c>
      <c r="D39" s="64" t="n">
        <v>1221115</v>
      </c>
      <c r="E39" s="64" t="s">
        <v>62</v>
      </c>
      <c r="F39" s="64" t="s">
        <v>169</v>
      </c>
      <c r="G39" s="64" t="s">
        <v>170</v>
      </c>
      <c r="H39" s="64" t="s">
        <v>171</v>
      </c>
      <c r="I39" s="64" t="s">
        <v>186</v>
      </c>
      <c r="J39" s="64" t="s">
        <v>67</v>
      </c>
      <c r="K39" s="64" t="s">
        <v>187</v>
      </c>
      <c r="L39" s="64" t="s">
        <v>165</v>
      </c>
      <c r="M39" s="64" t="s">
        <v>188</v>
      </c>
      <c r="N39" s="64"/>
      <c r="O39" s="64" t="s">
        <v>145</v>
      </c>
      <c r="P39" s="5"/>
      <c r="Q39" s="5"/>
      <c r="R39" s="37"/>
      <c r="S39" s="64"/>
      <c r="T39" s="64"/>
      <c r="U39" s="64"/>
      <c r="V39" s="64"/>
      <c r="W39" s="64"/>
      <c r="X39" s="64"/>
      <c r="Y39" s="64"/>
      <c r="Z39" s="64"/>
      <c r="AA39" s="64"/>
      <c r="AB39" s="64"/>
    </row>
    <row r="40" customFormat="false" ht="15.75" hidden="false" customHeight="true" outlineLevel="0" collapsed="false">
      <c r="A40" s="64" t="str">
        <f aca="false">MID(D40,(LEN(D40)-2),1)&amp;"-"&amp;MID(D40,(LEN(D40)-1),2)</f>
        <v>1-15</v>
      </c>
      <c r="B40" s="64" t="str">
        <f aca="false">IF(H40="AU","AUD","USD")</f>
        <v>USD</v>
      </c>
      <c r="C40" s="64" t="s">
        <v>61</v>
      </c>
      <c r="D40" s="64" t="n">
        <v>1221115</v>
      </c>
      <c r="E40" s="64" t="s">
        <v>62</v>
      </c>
      <c r="F40" s="64" t="s">
        <v>169</v>
      </c>
      <c r="G40" s="64" t="s">
        <v>170</v>
      </c>
      <c r="H40" s="64" t="s">
        <v>171</v>
      </c>
      <c r="I40" s="64" t="s">
        <v>189</v>
      </c>
      <c r="J40" s="64" t="s">
        <v>67</v>
      </c>
      <c r="K40" s="64" t="s">
        <v>190</v>
      </c>
      <c r="L40" s="64" t="s">
        <v>165</v>
      </c>
      <c r="M40" s="64" t="s">
        <v>191</v>
      </c>
      <c r="N40" s="64"/>
      <c r="O40" s="64" t="s">
        <v>145</v>
      </c>
      <c r="P40" s="5"/>
      <c r="Q40" s="5"/>
      <c r="R40" s="37"/>
      <c r="S40" s="64"/>
      <c r="T40" s="64"/>
      <c r="U40" s="64"/>
      <c r="V40" s="64"/>
      <c r="W40" s="64"/>
      <c r="X40" s="64"/>
      <c r="Y40" s="64"/>
      <c r="Z40" s="64"/>
      <c r="AA40" s="64"/>
      <c r="AB40" s="64"/>
    </row>
    <row r="41" customFormat="false" ht="15.75" hidden="false" customHeight="true" outlineLevel="0" collapsed="false">
      <c r="A41" s="64" t="str">
        <f aca="false">MID(D41,(LEN(D41)-2),1)&amp;"-"&amp;MID(D41,(LEN(D41)-1),2)</f>
        <v>1-15</v>
      </c>
      <c r="B41" s="64" t="str">
        <f aca="false">IF(H41="AU","AUD","USD")</f>
        <v>USD</v>
      </c>
      <c r="C41" s="64" t="s">
        <v>61</v>
      </c>
      <c r="D41" s="64" t="n">
        <v>1221115</v>
      </c>
      <c r="E41" s="64" t="s">
        <v>62</v>
      </c>
      <c r="F41" s="64" t="s">
        <v>156</v>
      </c>
      <c r="G41" s="64" t="s">
        <v>64</v>
      </c>
      <c r="H41" s="64" t="s">
        <v>65</v>
      </c>
      <c r="I41" s="64" t="s">
        <v>192</v>
      </c>
      <c r="J41" s="64" t="s">
        <v>67</v>
      </c>
      <c r="K41" s="64" t="s">
        <v>193</v>
      </c>
      <c r="L41" s="64" t="s">
        <v>165</v>
      </c>
      <c r="M41" s="64" t="s">
        <v>191</v>
      </c>
      <c r="N41" s="64"/>
      <c r="O41" s="64" t="s">
        <v>145</v>
      </c>
      <c r="P41" s="5"/>
      <c r="Q41" s="5"/>
      <c r="R41" s="37"/>
      <c r="S41" s="64"/>
      <c r="T41" s="64"/>
      <c r="U41" s="64"/>
      <c r="V41" s="64"/>
      <c r="W41" s="64"/>
      <c r="X41" s="64"/>
      <c r="Y41" s="64"/>
      <c r="Z41" s="64"/>
      <c r="AA41" s="64"/>
      <c r="AB41" s="64"/>
    </row>
    <row r="42" customFormat="false" ht="15.75" hidden="false" customHeight="true" outlineLevel="0" collapsed="false">
      <c r="A42" s="64" t="str">
        <f aca="false">MID(D42,(LEN(D42)-2),1)&amp;"-"&amp;MID(D42,(LEN(D42)-1),2)</f>
        <v>1-15</v>
      </c>
      <c r="B42" s="64" t="str">
        <f aca="false">IF(H42="AU","AUD","USD")</f>
        <v>USD</v>
      </c>
      <c r="C42" s="64" t="s">
        <v>61</v>
      </c>
      <c r="D42" s="64" t="n">
        <v>1221115</v>
      </c>
      <c r="E42" s="64" t="s">
        <v>62</v>
      </c>
      <c r="F42" s="64" t="s">
        <v>156</v>
      </c>
      <c r="G42" s="64" t="s">
        <v>64</v>
      </c>
      <c r="H42" s="64" t="s">
        <v>65</v>
      </c>
      <c r="I42" s="64" t="s">
        <v>194</v>
      </c>
      <c r="J42" s="64" t="s">
        <v>67</v>
      </c>
      <c r="K42" s="64" t="s">
        <v>195</v>
      </c>
      <c r="L42" s="64" t="s">
        <v>165</v>
      </c>
      <c r="M42" s="64" t="s">
        <v>191</v>
      </c>
      <c r="N42" s="64"/>
      <c r="O42" s="64" t="s">
        <v>145</v>
      </c>
      <c r="P42" s="5"/>
      <c r="Q42" s="5"/>
      <c r="R42" s="37"/>
      <c r="S42" s="64"/>
      <c r="T42" s="64"/>
      <c r="U42" s="64"/>
      <c r="V42" s="64"/>
      <c r="W42" s="64"/>
      <c r="X42" s="64"/>
      <c r="Y42" s="64"/>
      <c r="Z42" s="64"/>
      <c r="AA42" s="64"/>
      <c r="AB42" s="64"/>
    </row>
    <row r="43" customFormat="false" ht="15.75" hidden="false" customHeight="true" outlineLevel="0" collapsed="false">
      <c r="A43" s="64" t="str">
        <f aca="false">MID(D43,(LEN(D43)-2),1)&amp;"-"&amp;MID(D43,(LEN(D43)-1),2)</f>
        <v>1-15</v>
      </c>
      <c r="B43" s="64" t="str">
        <f aca="false">IF(H43="AU","AUD","USD")</f>
        <v>USD</v>
      </c>
      <c r="C43" s="64" t="s">
        <v>61</v>
      </c>
      <c r="D43" s="64" t="n">
        <v>1221115</v>
      </c>
      <c r="E43" s="64" t="s">
        <v>62</v>
      </c>
      <c r="F43" s="64" t="s">
        <v>156</v>
      </c>
      <c r="G43" s="64" t="s">
        <v>64</v>
      </c>
      <c r="H43" s="64" t="s">
        <v>65</v>
      </c>
      <c r="I43" s="64" t="s">
        <v>196</v>
      </c>
      <c r="J43" s="64" t="s">
        <v>67</v>
      </c>
      <c r="K43" s="64" t="s">
        <v>197</v>
      </c>
      <c r="L43" s="64" t="s">
        <v>165</v>
      </c>
      <c r="M43" s="64" t="s">
        <v>191</v>
      </c>
      <c r="N43" s="64"/>
      <c r="O43" s="64" t="s">
        <v>145</v>
      </c>
      <c r="P43" s="5"/>
      <c r="Q43" s="5"/>
      <c r="R43" s="37"/>
      <c r="S43" s="64"/>
      <c r="T43" s="64"/>
      <c r="U43" s="64"/>
      <c r="V43" s="64"/>
      <c r="W43" s="64"/>
      <c r="X43" s="64"/>
      <c r="Y43" s="64"/>
      <c r="Z43" s="64"/>
      <c r="AA43" s="64"/>
      <c r="AB43" s="64"/>
    </row>
    <row r="44" customFormat="false" ht="15.75" hidden="false" customHeight="true" outlineLevel="0" collapsed="false">
      <c r="A44" s="64" t="str">
        <f aca="false">MID(D44,(LEN(D44)-2),1)&amp;"-"&amp;MID(D44,(LEN(D44)-1),2)</f>
        <v>1-15</v>
      </c>
      <c r="B44" s="64" t="str">
        <f aca="false">IF(H44="AU","AUD","USD")</f>
        <v>USD</v>
      </c>
      <c r="C44" s="64" t="s">
        <v>61</v>
      </c>
      <c r="D44" s="64" t="n">
        <v>1221115</v>
      </c>
      <c r="E44" s="64" t="s">
        <v>62</v>
      </c>
      <c r="F44" s="64" t="s">
        <v>156</v>
      </c>
      <c r="G44" s="64" t="s">
        <v>64</v>
      </c>
      <c r="H44" s="64" t="s">
        <v>65</v>
      </c>
      <c r="I44" s="64" t="s">
        <v>198</v>
      </c>
      <c r="J44" s="64" t="s">
        <v>67</v>
      </c>
      <c r="K44" s="64" t="s">
        <v>199</v>
      </c>
      <c r="L44" s="64" t="s">
        <v>165</v>
      </c>
      <c r="M44" s="64" t="s">
        <v>191</v>
      </c>
      <c r="N44" s="64"/>
      <c r="O44" s="64" t="s">
        <v>145</v>
      </c>
      <c r="P44" s="5"/>
      <c r="Q44" s="5"/>
      <c r="R44" s="37"/>
      <c r="S44" s="64"/>
      <c r="T44" s="64"/>
      <c r="U44" s="64"/>
      <c r="V44" s="64"/>
      <c r="W44" s="64"/>
      <c r="X44" s="64"/>
      <c r="Y44" s="64"/>
      <c r="Z44" s="64"/>
      <c r="AA44" s="64"/>
      <c r="AB44" s="64"/>
    </row>
    <row r="45" customFormat="false" ht="15.75" hidden="false" customHeight="true" outlineLevel="0" collapsed="false">
      <c r="A45" s="64" t="str">
        <f aca="false">MID(D45,(LEN(D45)-2),1)&amp;"-"&amp;MID(D45,(LEN(D45)-1),2)</f>
        <v>1-15</v>
      </c>
      <c r="B45" s="64" t="str">
        <f aca="false">IF(H45="AU","AUD","USD")</f>
        <v>USD</v>
      </c>
      <c r="C45" s="64" t="s">
        <v>61</v>
      </c>
      <c r="D45" s="64" t="n">
        <v>1221115</v>
      </c>
      <c r="E45" s="64" t="s">
        <v>62</v>
      </c>
      <c r="F45" s="64" t="s">
        <v>156</v>
      </c>
      <c r="G45" s="64" t="s">
        <v>64</v>
      </c>
      <c r="H45" s="64" t="s">
        <v>65</v>
      </c>
      <c r="I45" s="64" t="s">
        <v>200</v>
      </c>
      <c r="J45" s="64" t="s">
        <v>67</v>
      </c>
      <c r="K45" s="64" t="s">
        <v>201</v>
      </c>
      <c r="L45" s="64" t="s">
        <v>165</v>
      </c>
      <c r="M45" s="64" t="s">
        <v>191</v>
      </c>
      <c r="N45" s="64"/>
      <c r="O45" s="64" t="s">
        <v>145</v>
      </c>
      <c r="P45" s="5"/>
      <c r="Q45" s="5"/>
      <c r="R45" s="37"/>
      <c r="S45" s="64"/>
      <c r="T45" s="64"/>
      <c r="U45" s="64"/>
      <c r="V45" s="64"/>
      <c r="W45" s="64"/>
      <c r="X45" s="64"/>
      <c r="Y45" s="64"/>
      <c r="Z45" s="64"/>
      <c r="AA45" s="64"/>
      <c r="AB45" s="64"/>
    </row>
    <row r="46" customFormat="false" ht="15.75" hidden="false" customHeight="true" outlineLevel="0" collapsed="false">
      <c r="A46" s="64" t="str">
        <f aca="false">MID(D46,(LEN(D46)-2),1)&amp;"-"&amp;MID(D46,(LEN(D46)-1),2)</f>
        <v>1-15</v>
      </c>
      <c r="B46" s="64" t="str">
        <f aca="false">IF(H46="AU","AUD","USD")</f>
        <v>USD</v>
      </c>
      <c r="C46" s="64" t="s">
        <v>61</v>
      </c>
      <c r="D46" s="64" t="n">
        <v>1221115</v>
      </c>
      <c r="E46" s="64" t="s">
        <v>62</v>
      </c>
      <c r="F46" s="64" t="s">
        <v>156</v>
      </c>
      <c r="G46" s="64" t="s">
        <v>64</v>
      </c>
      <c r="H46" s="64" t="s">
        <v>65</v>
      </c>
      <c r="I46" s="64" t="s">
        <v>202</v>
      </c>
      <c r="J46" s="64" t="s">
        <v>67</v>
      </c>
      <c r="K46" s="64" t="s">
        <v>203</v>
      </c>
      <c r="L46" s="64" t="s">
        <v>165</v>
      </c>
      <c r="M46" s="64" t="s">
        <v>191</v>
      </c>
      <c r="N46" s="64"/>
      <c r="O46" s="64" t="s">
        <v>145</v>
      </c>
      <c r="P46" s="5"/>
      <c r="Q46" s="5"/>
      <c r="R46" s="37"/>
      <c r="S46" s="64"/>
      <c r="T46" s="64"/>
      <c r="U46" s="64"/>
      <c r="V46" s="64"/>
      <c r="W46" s="64"/>
      <c r="X46" s="64"/>
      <c r="Y46" s="64"/>
      <c r="Z46" s="64"/>
      <c r="AA46" s="64"/>
      <c r="AB46" s="64"/>
    </row>
    <row r="47" customFormat="false" ht="15.75" hidden="false" customHeight="true" outlineLevel="0" collapsed="false">
      <c r="A47" s="64" t="str">
        <f aca="false">MID(D47,(LEN(D47)-2),1)&amp;"-"&amp;MID(D47,(LEN(D47)-1),2)</f>
        <v>1-15</v>
      </c>
      <c r="B47" s="64" t="str">
        <f aca="false">IF(H47="AU","AUD","USD")</f>
        <v>USD</v>
      </c>
      <c r="C47" s="64" t="s">
        <v>61</v>
      </c>
      <c r="D47" s="64" t="n">
        <v>1221115</v>
      </c>
      <c r="E47" s="64" t="s">
        <v>62</v>
      </c>
      <c r="F47" s="64" t="s">
        <v>156</v>
      </c>
      <c r="G47" s="64" t="s">
        <v>64</v>
      </c>
      <c r="H47" s="64" t="s">
        <v>65</v>
      </c>
      <c r="I47" s="64" t="s">
        <v>204</v>
      </c>
      <c r="J47" s="64" t="s">
        <v>67</v>
      </c>
      <c r="K47" s="64" t="s">
        <v>205</v>
      </c>
      <c r="L47" s="64" t="s">
        <v>165</v>
      </c>
      <c r="M47" s="64" t="s">
        <v>191</v>
      </c>
      <c r="N47" s="64"/>
      <c r="O47" s="64" t="s">
        <v>145</v>
      </c>
      <c r="P47" s="5"/>
      <c r="Q47" s="5"/>
      <c r="R47" s="37"/>
      <c r="S47" s="64"/>
      <c r="T47" s="64"/>
      <c r="U47" s="64"/>
      <c r="V47" s="64"/>
      <c r="W47" s="64"/>
      <c r="X47" s="64"/>
      <c r="Y47" s="64"/>
      <c r="Z47" s="64"/>
      <c r="AA47" s="64"/>
      <c r="AB47" s="64"/>
    </row>
    <row r="48" customFormat="false" ht="15.75" hidden="false" customHeight="true" outlineLevel="0" collapsed="false">
      <c r="A48" s="64" t="str">
        <f aca="false">MID(D48,(LEN(D48)-2),1)&amp;"-"&amp;MID(D48,(LEN(D48)-1),2)</f>
        <v>1-15</v>
      </c>
      <c r="B48" s="64" t="str">
        <f aca="false">IF(H48="AU","AUD","USD")</f>
        <v>USD</v>
      </c>
      <c r="C48" s="64" t="s">
        <v>61</v>
      </c>
      <c r="D48" s="64" t="n">
        <v>1221115</v>
      </c>
      <c r="E48" s="64" t="s">
        <v>62</v>
      </c>
      <c r="F48" s="64" t="s">
        <v>156</v>
      </c>
      <c r="G48" s="64" t="s">
        <v>64</v>
      </c>
      <c r="H48" s="64" t="s">
        <v>65</v>
      </c>
      <c r="I48" s="64" t="s">
        <v>206</v>
      </c>
      <c r="J48" s="64" t="s">
        <v>67</v>
      </c>
      <c r="K48" s="64" t="s">
        <v>207</v>
      </c>
      <c r="L48" s="64" t="s">
        <v>165</v>
      </c>
      <c r="M48" s="64" t="s">
        <v>191</v>
      </c>
      <c r="N48" s="64"/>
      <c r="O48" s="64" t="s">
        <v>145</v>
      </c>
      <c r="P48" s="5"/>
      <c r="Q48" s="5"/>
      <c r="R48" s="37"/>
      <c r="S48" s="64"/>
      <c r="T48" s="64"/>
      <c r="U48" s="64"/>
      <c r="V48" s="64"/>
      <c r="W48" s="64"/>
      <c r="X48" s="64"/>
      <c r="Y48" s="64"/>
      <c r="Z48" s="64"/>
      <c r="AA48" s="64"/>
      <c r="AB48" s="64"/>
    </row>
    <row r="49" customFormat="false" ht="15.75" hidden="false" customHeight="true" outlineLevel="0" collapsed="false">
      <c r="A49" s="64" t="str">
        <f aca="false">MID(D49,(LEN(D49)-2),1)&amp;"-"&amp;MID(D49,(LEN(D49)-1),2)</f>
        <v>1-15</v>
      </c>
      <c r="B49" s="64" t="str">
        <f aca="false">IF(H49="AU","AUD","USD")</f>
        <v>USD</v>
      </c>
      <c r="C49" s="64" t="s">
        <v>61</v>
      </c>
      <c r="D49" s="64" t="n">
        <v>1221115</v>
      </c>
      <c r="E49" s="64" t="s">
        <v>62</v>
      </c>
      <c r="F49" s="64" t="s">
        <v>156</v>
      </c>
      <c r="G49" s="64" t="s">
        <v>64</v>
      </c>
      <c r="H49" s="64" t="s">
        <v>65</v>
      </c>
      <c r="I49" s="64" t="s">
        <v>208</v>
      </c>
      <c r="J49" s="64" t="s">
        <v>67</v>
      </c>
      <c r="K49" s="64" t="s">
        <v>209</v>
      </c>
      <c r="L49" s="64" t="s">
        <v>165</v>
      </c>
      <c r="M49" s="64" t="s">
        <v>191</v>
      </c>
      <c r="N49" s="64"/>
      <c r="O49" s="64" t="s">
        <v>145</v>
      </c>
      <c r="P49" s="5"/>
      <c r="Q49" s="5"/>
      <c r="R49" s="37"/>
      <c r="S49" s="64"/>
      <c r="T49" s="64"/>
      <c r="U49" s="64"/>
      <c r="V49" s="64"/>
      <c r="W49" s="64"/>
      <c r="X49" s="64"/>
      <c r="Y49" s="64"/>
      <c r="Z49" s="64"/>
      <c r="AA49" s="64"/>
      <c r="AB49" s="64"/>
    </row>
    <row r="50" customFormat="false" ht="15.75" hidden="false" customHeight="true" outlineLevel="0" collapsed="false">
      <c r="A50" s="64" t="str">
        <f aca="false">MID(D50,(LEN(D50)-2),1)&amp;"-"&amp;MID(D50,(LEN(D50)-1),2)</f>
        <v>1-15</v>
      </c>
      <c r="B50" s="64" t="str">
        <f aca="false">IF(H50="AU","AUD","USD")</f>
        <v>USD</v>
      </c>
      <c r="C50" s="64" t="s">
        <v>61</v>
      </c>
      <c r="D50" s="64" t="n">
        <v>1221115</v>
      </c>
      <c r="E50" s="64" t="s">
        <v>62</v>
      </c>
      <c r="F50" s="64" t="s">
        <v>156</v>
      </c>
      <c r="G50" s="64" t="s">
        <v>64</v>
      </c>
      <c r="H50" s="64" t="s">
        <v>65</v>
      </c>
      <c r="I50" s="64" t="s">
        <v>210</v>
      </c>
      <c r="J50" s="64" t="s">
        <v>67</v>
      </c>
      <c r="K50" s="64" t="s">
        <v>211</v>
      </c>
      <c r="L50" s="64" t="s">
        <v>165</v>
      </c>
      <c r="M50" s="64" t="s">
        <v>191</v>
      </c>
      <c r="N50" s="64"/>
      <c r="O50" s="64" t="s">
        <v>145</v>
      </c>
      <c r="P50" s="63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</row>
    <row r="51" customFormat="false" ht="15.75" hidden="false" customHeight="true" outlineLevel="0" collapsed="false">
      <c r="A51" s="64" t="str">
        <f aca="false">MID(D51,(LEN(D51)-2),1)&amp;"-"&amp;MID(D51,(LEN(D51)-1),2)</f>
        <v>1-15</v>
      </c>
      <c r="B51" s="64" t="str">
        <f aca="false">IF(H51="AU","AUD","USD")</f>
        <v>USD</v>
      </c>
      <c r="C51" s="64" t="s">
        <v>61</v>
      </c>
      <c r="D51" s="64" t="n">
        <v>1221115</v>
      </c>
      <c r="E51" s="64" t="s">
        <v>62</v>
      </c>
      <c r="F51" s="64" t="s">
        <v>156</v>
      </c>
      <c r="G51" s="64" t="s">
        <v>64</v>
      </c>
      <c r="H51" s="64" t="s">
        <v>65</v>
      </c>
      <c r="I51" s="64" t="s">
        <v>212</v>
      </c>
      <c r="J51" s="64" t="s">
        <v>67</v>
      </c>
      <c r="K51" s="64" t="s">
        <v>213</v>
      </c>
      <c r="L51" s="64" t="s">
        <v>165</v>
      </c>
      <c r="M51" s="64" t="s">
        <v>191</v>
      </c>
      <c r="N51" s="64"/>
      <c r="O51" s="64" t="s">
        <v>145</v>
      </c>
      <c r="P51" s="63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</row>
    <row r="52" customFormat="false" ht="15.75" hidden="false" customHeight="true" outlineLevel="0" collapsed="false">
      <c r="A52" s="64" t="str">
        <f aca="false">MID(D52,(LEN(D52)-2),1)&amp;"-"&amp;MID(D52,(LEN(D52)-1),2)</f>
        <v>1-15</v>
      </c>
      <c r="B52" s="64" t="str">
        <f aca="false">IF(H52="AU","AUD","USD")</f>
        <v>USD</v>
      </c>
      <c r="C52" s="64" t="s">
        <v>61</v>
      </c>
      <c r="D52" s="64" t="n">
        <v>1221115</v>
      </c>
      <c r="E52" s="64" t="s">
        <v>62</v>
      </c>
      <c r="F52" s="64" t="s">
        <v>156</v>
      </c>
      <c r="G52" s="64" t="s">
        <v>64</v>
      </c>
      <c r="H52" s="64" t="s">
        <v>65</v>
      </c>
      <c r="I52" s="64" t="s">
        <v>214</v>
      </c>
      <c r="J52" s="64" t="s">
        <v>67</v>
      </c>
      <c r="K52" s="64" t="s">
        <v>215</v>
      </c>
      <c r="L52" s="64" t="s">
        <v>165</v>
      </c>
      <c r="M52" s="64" t="s">
        <v>191</v>
      </c>
      <c r="N52" s="64"/>
      <c r="O52" s="64" t="s">
        <v>145</v>
      </c>
      <c r="P52" s="63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</row>
    <row r="53" customFormat="false" ht="15.75" hidden="false" customHeight="true" outlineLevel="0" collapsed="false">
      <c r="A53" s="64" t="str">
        <f aca="false">MID(D53,(LEN(D53)-2),1)&amp;"-"&amp;MID(D53,(LEN(D53)-1),2)</f>
        <v>1-15</v>
      </c>
      <c r="B53" s="64" t="str">
        <f aca="false">IF(H53="AU","AUD","USD")</f>
        <v>USD</v>
      </c>
      <c r="C53" s="64" t="s">
        <v>61</v>
      </c>
      <c r="D53" s="64" t="n">
        <v>1221115</v>
      </c>
      <c r="E53" s="64" t="s">
        <v>62</v>
      </c>
      <c r="F53" s="64" t="s">
        <v>156</v>
      </c>
      <c r="G53" s="64" t="s">
        <v>64</v>
      </c>
      <c r="H53" s="64" t="s">
        <v>65</v>
      </c>
      <c r="I53" s="64" t="s">
        <v>216</v>
      </c>
      <c r="J53" s="64" t="s">
        <v>67</v>
      </c>
      <c r="K53" s="64" t="s">
        <v>217</v>
      </c>
      <c r="L53" s="64" t="s">
        <v>165</v>
      </c>
      <c r="M53" s="64" t="s">
        <v>191</v>
      </c>
      <c r="N53" s="64"/>
      <c r="O53" s="64" t="s">
        <v>145</v>
      </c>
      <c r="P53" s="63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</row>
    <row r="54" customFormat="false" ht="15.75" hidden="false" customHeight="true" outlineLevel="0" collapsed="false">
      <c r="A54" s="64" t="str">
        <f aca="false">MID(D54,(LEN(D54)-2),1)&amp;"-"&amp;MID(D54,(LEN(D54)-1),2)</f>
        <v>1-15</v>
      </c>
      <c r="B54" s="64" t="str">
        <f aca="false">IF(H54="AU","AUD","USD")</f>
        <v>USD</v>
      </c>
      <c r="C54" s="64" t="s">
        <v>61</v>
      </c>
      <c r="D54" s="64" t="n">
        <v>1221115</v>
      </c>
      <c r="E54" s="64" t="s">
        <v>62</v>
      </c>
      <c r="F54" s="64" t="s">
        <v>156</v>
      </c>
      <c r="G54" s="64" t="s">
        <v>64</v>
      </c>
      <c r="H54" s="64" t="s">
        <v>65</v>
      </c>
      <c r="I54" s="64" t="s">
        <v>218</v>
      </c>
      <c r="J54" s="64" t="s">
        <v>67</v>
      </c>
      <c r="K54" s="64" t="s">
        <v>219</v>
      </c>
      <c r="L54" s="64" t="s">
        <v>165</v>
      </c>
      <c r="M54" s="64" t="s">
        <v>191</v>
      </c>
      <c r="N54" s="64"/>
      <c r="O54" s="64" t="s">
        <v>145</v>
      </c>
      <c r="P54" s="63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</row>
    <row r="55" customFormat="false" ht="15.75" hidden="false" customHeight="true" outlineLevel="0" collapsed="false">
      <c r="A55" s="64" t="str">
        <f aca="false">MID(D55,(LEN(D55)-2),1)&amp;"-"&amp;MID(D55,(LEN(D55)-1),2)</f>
        <v>1-15</v>
      </c>
      <c r="B55" s="64" t="str">
        <f aca="false">IF(H55="AU","AUD","USD")</f>
        <v>USD</v>
      </c>
      <c r="C55" s="64" t="s">
        <v>61</v>
      </c>
      <c r="D55" s="64" t="n">
        <v>1221115</v>
      </c>
      <c r="E55" s="64" t="s">
        <v>62</v>
      </c>
      <c r="F55" s="64" t="s">
        <v>156</v>
      </c>
      <c r="G55" s="64" t="s">
        <v>64</v>
      </c>
      <c r="H55" s="64" t="s">
        <v>65</v>
      </c>
      <c r="I55" s="64" t="s">
        <v>220</v>
      </c>
      <c r="J55" s="64" t="s">
        <v>67</v>
      </c>
      <c r="K55" s="64" t="s">
        <v>221</v>
      </c>
      <c r="L55" s="64" t="s">
        <v>222</v>
      </c>
      <c r="M55" s="64" t="s">
        <v>223</v>
      </c>
      <c r="N55" s="64"/>
      <c r="O55" s="64" t="s">
        <v>71</v>
      </c>
      <c r="P55" s="63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</row>
    <row r="56" customFormat="false" ht="15.75" hidden="false" customHeight="true" outlineLevel="0" collapsed="false">
      <c r="A56" s="64" t="str">
        <f aca="false">MID(D56,(LEN(D56)-2),1)&amp;"-"&amp;MID(D56,(LEN(D56)-1),2)</f>
        <v>1-15</v>
      </c>
      <c r="B56" s="64" t="str">
        <f aca="false">IF(H56="AU","AUD","USD")</f>
        <v>USD</v>
      </c>
      <c r="C56" s="64" t="s">
        <v>61</v>
      </c>
      <c r="D56" s="64" t="n">
        <v>1221115</v>
      </c>
      <c r="E56" s="64" t="s">
        <v>62</v>
      </c>
      <c r="F56" s="64" t="s">
        <v>156</v>
      </c>
      <c r="G56" s="64" t="s">
        <v>64</v>
      </c>
      <c r="H56" s="64" t="s">
        <v>65</v>
      </c>
      <c r="I56" s="64" t="s">
        <v>224</v>
      </c>
      <c r="J56" s="64" t="s">
        <v>67</v>
      </c>
      <c r="K56" s="64" t="s">
        <v>225</v>
      </c>
      <c r="L56" s="64" t="s">
        <v>222</v>
      </c>
      <c r="M56" s="64" t="s">
        <v>223</v>
      </c>
      <c r="N56" s="64"/>
      <c r="O56" s="64" t="s">
        <v>71</v>
      </c>
      <c r="P56" s="63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</row>
    <row r="57" customFormat="false" ht="15.75" hidden="false" customHeight="true" outlineLevel="0" collapsed="false">
      <c r="A57" s="64" t="str">
        <f aca="false">MID(D57,(LEN(D57)-2),1)&amp;"-"&amp;MID(D57,(LEN(D57)-1),2)</f>
        <v>1-15</v>
      </c>
      <c r="B57" s="64" t="str">
        <f aca="false">IF(H57="AU","AUD","USD")</f>
        <v>USD</v>
      </c>
      <c r="C57" s="64" t="s">
        <v>61</v>
      </c>
      <c r="D57" s="64" t="n">
        <v>1221115</v>
      </c>
      <c r="E57" s="64" t="s">
        <v>62</v>
      </c>
      <c r="F57" s="64" t="s">
        <v>156</v>
      </c>
      <c r="G57" s="64" t="s">
        <v>64</v>
      </c>
      <c r="H57" s="64" t="s">
        <v>65</v>
      </c>
      <c r="I57" s="64" t="s">
        <v>226</v>
      </c>
      <c r="J57" s="64" t="s">
        <v>67</v>
      </c>
      <c r="K57" s="64" t="s">
        <v>227</v>
      </c>
      <c r="L57" s="64" t="s">
        <v>222</v>
      </c>
      <c r="M57" s="64" t="s">
        <v>223</v>
      </c>
      <c r="N57" s="64"/>
      <c r="O57" s="64" t="s">
        <v>71</v>
      </c>
      <c r="P57" s="63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</row>
    <row r="58" customFormat="false" ht="15.75" hidden="false" customHeight="true" outlineLevel="0" collapsed="false">
      <c r="A58" s="64" t="str">
        <f aca="false">MID(D58,(LEN(D58)-2),1)&amp;"-"&amp;MID(D58,(LEN(D58)-1),2)</f>
        <v>1-15</v>
      </c>
      <c r="B58" s="64" t="str">
        <f aca="false">IF(H58="AU","AUD","USD")</f>
        <v>USD</v>
      </c>
      <c r="C58" s="64" t="s">
        <v>61</v>
      </c>
      <c r="D58" s="64" t="n">
        <v>1221115</v>
      </c>
      <c r="E58" s="64" t="s">
        <v>62</v>
      </c>
      <c r="F58" s="64" t="s">
        <v>156</v>
      </c>
      <c r="G58" s="64" t="s">
        <v>64</v>
      </c>
      <c r="H58" s="64" t="s">
        <v>65</v>
      </c>
      <c r="I58" s="64" t="s">
        <v>228</v>
      </c>
      <c r="J58" s="64" t="s">
        <v>67</v>
      </c>
      <c r="K58" s="64" t="s">
        <v>229</v>
      </c>
      <c r="L58" s="64" t="s">
        <v>222</v>
      </c>
      <c r="M58" s="64" t="s">
        <v>223</v>
      </c>
      <c r="N58" s="64"/>
      <c r="O58" s="64" t="s">
        <v>71</v>
      </c>
      <c r="P58" s="63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</row>
    <row r="59" customFormat="false" ht="15.75" hidden="false" customHeight="true" outlineLevel="0" collapsed="false">
      <c r="A59" s="64" t="str">
        <f aca="false">MID(D59,(LEN(D59)-2),1)&amp;"-"&amp;MID(D59,(LEN(D59)-1),2)</f>
        <v>1-15</v>
      </c>
      <c r="B59" s="64" t="str">
        <f aca="false">IF(H59="AU","AUD","USD")</f>
        <v>USD</v>
      </c>
      <c r="C59" s="64" t="s">
        <v>61</v>
      </c>
      <c r="D59" s="64" t="n">
        <v>1221115</v>
      </c>
      <c r="E59" s="64" t="s">
        <v>62</v>
      </c>
      <c r="F59" s="64" t="s">
        <v>156</v>
      </c>
      <c r="G59" s="64" t="s">
        <v>64</v>
      </c>
      <c r="H59" s="64" t="s">
        <v>65</v>
      </c>
      <c r="I59" s="64" t="s">
        <v>230</v>
      </c>
      <c r="J59" s="64" t="s">
        <v>67</v>
      </c>
      <c r="K59" s="64" t="s">
        <v>231</v>
      </c>
      <c r="L59" s="64" t="s">
        <v>222</v>
      </c>
      <c r="M59" s="64" t="s">
        <v>223</v>
      </c>
      <c r="N59" s="64"/>
      <c r="O59" s="64" t="s">
        <v>71</v>
      </c>
      <c r="P59" s="63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</row>
    <row r="60" customFormat="false" ht="15.75" hidden="false" customHeight="true" outlineLevel="0" collapsed="false">
      <c r="A60" s="64" t="str">
        <f aca="false">MID(D60,(LEN(D60)-2),1)&amp;"-"&amp;MID(D60,(LEN(D60)-1),2)</f>
        <v>1-15</v>
      </c>
      <c r="B60" s="64" t="str">
        <f aca="false">IF(H60="AU","AUD","USD")</f>
        <v>USD</v>
      </c>
      <c r="C60" s="64" t="s">
        <v>61</v>
      </c>
      <c r="D60" s="64" t="n">
        <v>1221115</v>
      </c>
      <c r="E60" s="64" t="s">
        <v>62</v>
      </c>
      <c r="F60" s="64" t="s">
        <v>156</v>
      </c>
      <c r="G60" s="64" t="s">
        <v>64</v>
      </c>
      <c r="H60" s="64" t="s">
        <v>65</v>
      </c>
      <c r="I60" s="64" t="s">
        <v>232</v>
      </c>
      <c r="J60" s="64" t="s">
        <v>67</v>
      </c>
      <c r="K60" s="64" t="s">
        <v>233</v>
      </c>
      <c r="L60" s="64" t="s">
        <v>222</v>
      </c>
      <c r="M60" s="64" t="s">
        <v>223</v>
      </c>
      <c r="N60" s="64"/>
      <c r="O60" s="64" t="s">
        <v>71</v>
      </c>
      <c r="P60" s="63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</row>
    <row r="61" customFormat="false" ht="15.75" hidden="false" customHeight="true" outlineLevel="0" collapsed="false">
      <c r="A61" s="64" t="str">
        <f aca="false">MID(D61,(LEN(D61)-2),1)&amp;"-"&amp;MID(D61,(LEN(D61)-1),2)</f>
        <v>1-15</v>
      </c>
      <c r="B61" s="64" t="str">
        <f aca="false">IF(H61="AU","AUD","USD")</f>
        <v>USD</v>
      </c>
      <c r="C61" s="64" t="s">
        <v>61</v>
      </c>
      <c r="D61" s="64" t="n">
        <v>1221115</v>
      </c>
      <c r="E61" s="64" t="s">
        <v>62</v>
      </c>
      <c r="F61" s="64" t="s">
        <v>156</v>
      </c>
      <c r="G61" s="64" t="s">
        <v>64</v>
      </c>
      <c r="H61" s="64" t="s">
        <v>65</v>
      </c>
      <c r="I61" s="64" t="s">
        <v>234</v>
      </c>
      <c r="J61" s="64" t="s">
        <v>67</v>
      </c>
      <c r="K61" s="64" t="s">
        <v>235</v>
      </c>
      <c r="L61" s="64" t="s">
        <v>222</v>
      </c>
      <c r="M61" s="64" t="s">
        <v>223</v>
      </c>
      <c r="N61" s="64"/>
      <c r="O61" s="64" t="s">
        <v>71</v>
      </c>
      <c r="P61" s="63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</row>
    <row r="62" customFormat="false" ht="15.75" hidden="false" customHeight="true" outlineLevel="0" collapsed="false">
      <c r="A62" s="64" t="str">
        <f aca="false">MID(D62,(LEN(D62)-2),1)&amp;"-"&amp;MID(D62,(LEN(D62)-1),2)</f>
        <v>1-15</v>
      </c>
      <c r="B62" s="64" t="str">
        <f aca="false">IF(H62="AU","AUD","USD")</f>
        <v>USD</v>
      </c>
      <c r="C62" s="64" t="s">
        <v>61</v>
      </c>
      <c r="D62" s="64" t="n">
        <v>1221115</v>
      </c>
      <c r="E62" s="64" t="s">
        <v>62</v>
      </c>
      <c r="F62" s="64" t="s">
        <v>156</v>
      </c>
      <c r="G62" s="64" t="s">
        <v>64</v>
      </c>
      <c r="H62" s="64" t="s">
        <v>65</v>
      </c>
      <c r="I62" s="64" t="s">
        <v>236</v>
      </c>
      <c r="J62" s="64" t="s">
        <v>67</v>
      </c>
      <c r="K62" s="64" t="s">
        <v>237</v>
      </c>
      <c r="L62" s="64" t="s">
        <v>222</v>
      </c>
      <c r="M62" s="64" t="s">
        <v>223</v>
      </c>
      <c r="N62" s="64"/>
      <c r="O62" s="64" t="s">
        <v>71</v>
      </c>
      <c r="P62" s="63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</row>
    <row r="63" customFormat="false" ht="15.75" hidden="false" customHeight="true" outlineLevel="0" collapsed="false">
      <c r="A63" s="64" t="str">
        <f aca="false">MID(D63,(LEN(D63)-2),1)&amp;"-"&amp;MID(D63,(LEN(D63)-1),2)</f>
        <v>1-15</v>
      </c>
      <c r="B63" s="64" t="str">
        <f aca="false">IF(H63="AU","AUD","USD")</f>
        <v>USD</v>
      </c>
      <c r="C63" s="64" t="s">
        <v>61</v>
      </c>
      <c r="D63" s="64" t="n">
        <v>1221115</v>
      </c>
      <c r="E63" s="64" t="s">
        <v>62</v>
      </c>
      <c r="F63" s="64" t="s">
        <v>156</v>
      </c>
      <c r="G63" s="64" t="s">
        <v>64</v>
      </c>
      <c r="H63" s="64" t="s">
        <v>65</v>
      </c>
      <c r="I63" s="64" t="s">
        <v>238</v>
      </c>
      <c r="J63" s="64" t="s">
        <v>67</v>
      </c>
      <c r="K63" s="64" t="s">
        <v>239</v>
      </c>
      <c r="L63" s="64" t="s">
        <v>222</v>
      </c>
      <c r="M63" s="64" t="s">
        <v>223</v>
      </c>
      <c r="N63" s="64"/>
      <c r="O63" s="64" t="s">
        <v>71</v>
      </c>
      <c r="P63" s="63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</row>
    <row r="64" customFormat="false" ht="15.75" hidden="false" customHeight="true" outlineLevel="0" collapsed="false">
      <c r="A64" s="64" t="str">
        <f aca="false">MID(D64,(LEN(D64)-2),1)&amp;"-"&amp;MID(D64,(LEN(D64)-1),2)</f>
        <v>1-15</v>
      </c>
      <c r="B64" s="64" t="str">
        <f aca="false">IF(H64="AU","AUD","USD")</f>
        <v>USD</v>
      </c>
      <c r="C64" s="64" t="s">
        <v>61</v>
      </c>
      <c r="D64" s="64" t="n">
        <v>1221115</v>
      </c>
      <c r="E64" s="64" t="s">
        <v>62</v>
      </c>
      <c r="F64" s="64" t="s">
        <v>156</v>
      </c>
      <c r="G64" s="64" t="s">
        <v>64</v>
      </c>
      <c r="H64" s="64" t="s">
        <v>65</v>
      </c>
      <c r="I64" s="64" t="s">
        <v>240</v>
      </c>
      <c r="J64" s="64" t="s">
        <v>67</v>
      </c>
      <c r="K64" s="64" t="s">
        <v>241</v>
      </c>
      <c r="L64" s="64" t="s">
        <v>222</v>
      </c>
      <c r="M64" s="64" t="s">
        <v>223</v>
      </c>
      <c r="N64" s="64"/>
      <c r="O64" s="64" t="s">
        <v>71</v>
      </c>
      <c r="P64" s="63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</row>
    <row r="65" customFormat="false" ht="15.75" hidden="false" customHeight="true" outlineLevel="0" collapsed="false">
      <c r="A65" s="64" t="str">
        <f aca="false">MID(D65,(LEN(D65)-2),1)&amp;"-"&amp;MID(D65,(LEN(D65)-1),2)</f>
        <v>1-15</v>
      </c>
      <c r="B65" s="64" t="str">
        <f aca="false">IF(H65="AU","AUD","USD")</f>
        <v>USD</v>
      </c>
      <c r="C65" s="64" t="s">
        <v>61</v>
      </c>
      <c r="D65" s="64" t="n">
        <v>1221115</v>
      </c>
      <c r="E65" s="64" t="s">
        <v>62</v>
      </c>
      <c r="F65" s="64" t="s">
        <v>156</v>
      </c>
      <c r="G65" s="64" t="s">
        <v>64</v>
      </c>
      <c r="H65" s="64" t="s">
        <v>65</v>
      </c>
      <c r="I65" s="64" t="s">
        <v>242</v>
      </c>
      <c r="J65" s="64" t="s">
        <v>67</v>
      </c>
      <c r="K65" s="64" t="s">
        <v>243</v>
      </c>
      <c r="L65" s="64" t="s">
        <v>222</v>
      </c>
      <c r="M65" s="64" t="s">
        <v>223</v>
      </c>
      <c r="N65" s="64"/>
      <c r="O65" s="64" t="s">
        <v>71</v>
      </c>
      <c r="P65" s="63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</row>
    <row r="66" customFormat="false" ht="15.75" hidden="false" customHeight="true" outlineLevel="0" collapsed="false">
      <c r="A66" s="64" t="str">
        <f aca="false">MID(D66,(LEN(D66)-2),1)&amp;"-"&amp;MID(D66,(LEN(D66)-1),2)</f>
        <v>1-15</v>
      </c>
      <c r="B66" s="64" t="str">
        <f aca="false">IF(H66="AU","AUD","USD")</f>
        <v>USD</v>
      </c>
      <c r="C66" s="64" t="s">
        <v>61</v>
      </c>
      <c r="D66" s="64" t="n">
        <v>1221115</v>
      </c>
      <c r="E66" s="64" t="s">
        <v>62</v>
      </c>
      <c r="F66" s="64" t="s">
        <v>156</v>
      </c>
      <c r="G66" s="64" t="s">
        <v>64</v>
      </c>
      <c r="H66" s="64" t="s">
        <v>65</v>
      </c>
      <c r="I66" s="64" t="s">
        <v>244</v>
      </c>
      <c r="J66" s="64" t="s">
        <v>67</v>
      </c>
      <c r="K66" s="64" t="s">
        <v>245</v>
      </c>
      <c r="L66" s="64" t="s">
        <v>222</v>
      </c>
      <c r="M66" s="64" t="s">
        <v>223</v>
      </c>
      <c r="N66" s="64"/>
      <c r="O66" s="64" t="s">
        <v>71</v>
      </c>
      <c r="P66" s="63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</row>
    <row r="67" customFormat="false" ht="15.75" hidden="false" customHeight="true" outlineLevel="0" collapsed="false">
      <c r="A67" s="64" t="str">
        <f aca="false">MID(D67,(LEN(D67)-2),1)&amp;"-"&amp;MID(D67,(LEN(D67)-1),2)</f>
        <v>1-15</v>
      </c>
      <c r="B67" s="64" t="str">
        <f aca="false">IF(H67="AU","AUD","USD")</f>
        <v>USD</v>
      </c>
      <c r="C67" s="64" t="s">
        <v>61</v>
      </c>
      <c r="D67" s="64" t="n">
        <v>1221115</v>
      </c>
      <c r="E67" s="64" t="s">
        <v>62</v>
      </c>
      <c r="F67" s="64" t="s">
        <v>156</v>
      </c>
      <c r="G67" s="64" t="s">
        <v>64</v>
      </c>
      <c r="H67" s="64" t="s">
        <v>65</v>
      </c>
      <c r="I67" s="64" t="s">
        <v>246</v>
      </c>
      <c r="J67" s="64" t="s">
        <v>67</v>
      </c>
      <c r="K67" s="64" t="s">
        <v>247</v>
      </c>
      <c r="L67" s="64" t="s">
        <v>222</v>
      </c>
      <c r="M67" s="64" t="s">
        <v>223</v>
      </c>
      <c r="N67" s="64"/>
      <c r="O67" s="64" t="s">
        <v>71</v>
      </c>
      <c r="P67" s="63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</row>
    <row r="68" customFormat="false" ht="15.75" hidden="false" customHeight="true" outlineLevel="0" collapsed="false">
      <c r="A68" s="64" t="str">
        <f aca="false">MID(D68,(LEN(D68)-2),1)&amp;"-"&amp;MID(D68,(LEN(D68)-1),2)</f>
        <v>1-15</v>
      </c>
      <c r="B68" s="64" t="str">
        <f aca="false">IF(H68="AU","AUD","USD")</f>
        <v>USD</v>
      </c>
      <c r="C68" s="64" t="s">
        <v>61</v>
      </c>
      <c r="D68" s="64" t="n">
        <v>1221115</v>
      </c>
      <c r="E68" s="64" t="s">
        <v>62</v>
      </c>
      <c r="F68" s="64" t="s">
        <v>156</v>
      </c>
      <c r="G68" s="64" t="s">
        <v>64</v>
      </c>
      <c r="H68" s="64" t="s">
        <v>65</v>
      </c>
      <c r="I68" s="64" t="s">
        <v>248</v>
      </c>
      <c r="J68" s="64" t="s">
        <v>67</v>
      </c>
      <c r="K68" s="64" t="s">
        <v>249</v>
      </c>
      <c r="L68" s="64" t="s">
        <v>222</v>
      </c>
      <c r="M68" s="64" t="s">
        <v>223</v>
      </c>
      <c r="N68" s="64"/>
      <c r="O68" s="64" t="s">
        <v>71</v>
      </c>
      <c r="P68" s="63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</row>
    <row r="69" customFormat="false" ht="15.75" hidden="false" customHeight="true" outlineLevel="0" collapsed="false">
      <c r="A69" s="64" t="str">
        <f aca="false">MID(D69,(LEN(D69)-2),1)&amp;"-"&amp;MID(D69,(LEN(D69)-1),2)</f>
        <v>1-15</v>
      </c>
      <c r="B69" s="64" t="str">
        <f aca="false">IF(H69="AU","AUD","USD")</f>
        <v>USD</v>
      </c>
      <c r="C69" s="64" t="s">
        <v>61</v>
      </c>
      <c r="D69" s="64" t="n">
        <v>1221115</v>
      </c>
      <c r="E69" s="64" t="s">
        <v>62</v>
      </c>
      <c r="F69" s="64" t="s">
        <v>156</v>
      </c>
      <c r="G69" s="64" t="s">
        <v>64</v>
      </c>
      <c r="H69" s="64" t="s">
        <v>65</v>
      </c>
      <c r="I69" s="64" t="s">
        <v>250</v>
      </c>
      <c r="J69" s="64" t="s">
        <v>67</v>
      </c>
      <c r="K69" s="64" t="s">
        <v>251</v>
      </c>
      <c r="L69" s="64" t="s">
        <v>222</v>
      </c>
      <c r="M69" s="64" t="s">
        <v>223</v>
      </c>
      <c r="N69" s="64"/>
      <c r="O69" s="64" t="s">
        <v>71</v>
      </c>
      <c r="P69" s="63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</row>
    <row r="70" customFormat="false" ht="15.75" hidden="false" customHeight="true" outlineLevel="0" collapsed="false">
      <c r="A70" s="64" t="str">
        <f aca="false">MID(D70,(LEN(D70)-2),1)&amp;"-"&amp;MID(D70,(LEN(D70)-1),2)</f>
        <v>1-15</v>
      </c>
      <c r="B70" s="64" t="str">
        <f aca="false">IF(H70="AU","AUD","USD")</f>
        <v>USD</v>
      </c>
      <c r="C70" s="64" t="s">
        <v>61</v>
      </c>
      <c r="D70" s="64" t="n">
        <v>1221115</v>
      </c>
      <c r="E70" s="64" t="s">
        <v>62</v>
      </c>
      <c r="F70" s="64" t="s">
        <v>156</v>
      </c>
      <c r="G70" s="64" t="s">
        <v>64</v>
      </c>
      <c r="H70" s="64" t="s">
        <v>65</v>
      </c>
      <c r="I70" s="64" t="s">
        <v>252</v>
      </c>
      <c r="J70" s="64" t="s">
        <v>67</v>
      </c>
      <c r="K70" s="64" t="s">
        <v>253</v>
      </c>
      <c r="L70" s="64" t="s">
        <v>222</v>
      </c>
      <c r="M70" s="64" t="s">
        <v>223</v>
      </c>
      <c r="N70" s="64"/>
      <c r="O70" s="64" t="s">
        <v>71</v>
      </c>
      <c r="P70" s="63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</row>
    <row r="71" customFormat="false" ht="15.75" hidden="false" customHeight="true" outlineLevel="0" collapsed="false">
      <c r="A71" s="64" t="str">
        <f aca="false">MID(D71,(LEN(D71)-2),1)&amp;"-"&amp;MID(D71,(LEN(D71)-1),2)</f>
        <v>1-15</v>
      </c>
      <c r="B71" s="64" t="str">
        <f aca="false">IF(H71="AU","AUD","USD")</f>
        <v>USD</v>
      </c>
      <c r="C71" s="64" t="s">
        <v>61</v>
      </c>
      <c r="D71" s="64" t="n">
        <v>1221115</v>
      </c>
      <c r="E71" s="64" t="s">
        <v>62</v>
      </c>
      <c r="F71" s="64" t="s">
        <v>156</v>
      </c>
      <c r="G71" s="64" t="s">
        <v>64</v>
      </c>
      <c r="H71" s="64" t="s">
        <v>65</v>
      </c>
      <c r="I71" s="64" t="s">
        <v>254</v>
      </c>
      <c r="J71" s="64" t="s">
        <v>67</v>
      </c>
      <c r="K71" s="64" t="s">
        <v>255</v>
      </c>
      <c r="L71" s="64" t="s">
        <v>222</v>
      </c>
      <c r="M71" s="64" t="s">
        <v>223</v>
      </c>
      <c r="N71" s="64"/>
      <c r="O71" s="64" t="s">
        <v>71</v>
      </c>
      <c r="P71" s="63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</row>
    <row r="72" customFormat="false" ht="15.75" hidden="false" customHeight="true" outlineLevel="0" collapsed="false">
      <c r="A72" s="64" t="str">
        <f aca="false">MID(D72,(LEN(D72)-2),1)&amp;"-"&amp;MID(D72,(LEN(D72)-1),2)</f>
        <v>1-15</v>
      </c>
      <c r="B72" s="64" t="str">
        <f aca="false">IF(H72="AU","AUD","USD")</f>
        <v>USD</v>
      </c>
      <c r="C72" s="64" t="s">
        <v>61</v>
      </c>
      <c r="D72" s="64" t="n">
        <v>1221115</v>
      </c>
      <c r="E72" s="64" t="s">
        <v>62</v>
      </c>
      <c r="F72" s="64" t="s">
        <v>156</v>
      </c>
      <c r="G72" s="64" t="s">
        <v>64</v>
      </c>
      <c r="H72" s="64" t="s">
        <v>65</v>
      </c>
      <c r="I72" s="64" t="s">
        <v>256</v>
      </c>
      <c r="J72" s="64" t="s">
        <v>67</v>
      </c>
      <c r="K72" s="64" t="s">
        <v>257</v>
      </c>
      <c r="L72" s="64" t="s">
        <v>222</v>
      </c>
      <c r="M72" s="64" t="s">
        <v>223</v>
      </c>
      <c r="N72" s="64"/>
      <c r="O72" s="64" t="s">
        <v>71</v>
      </c>
      <c r="P72" s="63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</row>
    <row r="73" customFormat="false" ht="15.75" hidden="false" customHeight="true" outlineLevel="0" collapsed="false">
      <c r="A73" s="64" t="str">
        <f aca="false">MID(D73,(LEN(D73)-2),1)&amp;"-"&amp;MID(D73,(LEN(D73)-1),2)</f>
        <v>1-15</v>
      </c>
      <c r="B73" s="64" t="str">
        <f aca="false">IF(H73="AU","AUD","USD")</f>
        <v>USD</v>
      </c>
      <c r="C73" s="64" t="s">
        <v>61</v>
      </c>
      <c r="D73" s="64" t="n">
        <v>1221115</v>
      </c>
      <c r="E73" s="64" t="s">
        <v>62</v>
      </c>
      <c r="F73" s="64" t="s">
        <v>156</v>
      </c>
      <c r="G73" s="64" t="s">
        <v>64</v>
      </c>
      <c r="H73" s="64" t="s">
        <v>65</v>
      </c>
      <c r="I73" s="64" t="s">
        <v>258</v>
      </c>
      <c r="J73" s="64" t="s">
        <v>67</v>
      </c>
      <c r="K73" s="64" t="s">
        <v>259</v>
      </c>
      <c r="L73" s="64" t="s">
        <v>222</v>
      </c>
      <c r="M73" s="64" t="s">
        <v>223</v>
      </c>
      <c r="N73" s="64"/>
      <c r="O73" s="64" t="s">
        <v>71</v>
      </c>
      <c r="P73" s="63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</row>
    <row r="74" customFormat="false" ht="15.75" hidden="false" customHeight="true" outlineLevel="0" collapsed="false">
      <c r="A74" s="64" t="str">
        <f aca="false">MID(D74,(LEN(D74)-2),1)&amp;"-"&amp;MID(D74,(LEN(D74)-1),2)</f>
        <v>1-15</v>
      </c>
      <c r="B74" s="64" t="str">
        <f aca="false">IF(H74="AU","AUD","USD")</f>
        <v>USD</v>
      </c>
      <c r="C74" s="64" t="s">
        <v>61</v>
      </c>
      <c r="D74" s="64" t="n">
        <v>1221115</v>
      </c>
      <c r="E74" s="64" t="s">
        <v>62</v>
      </c>
      <c r="F74" s="64" t="s">
        <v>156</v>
      </c>
      <c r="G74" s="64" t="s">
        <v>64</v>
      </c>
      <c r="H74" s="64" t="s">
        <v>65</v>
      </c>
      <c r="I74" s="64" t="s">
        <v>260</v>
      </c>
      <c r="J74" s="64" t="s">
        <v>67</v>
      </c>
      <c r="K74" s="64" t="s">
        <v>261</v>
      </c>
      <c r="L74" s="64" t="s">
        <v>222</v>
      </c>
      <c r="M74" s="64" t="s">
        <v>223</v>
      </c>
      <c r="N74" s="64"/>
      <c r="O74" s="64" t="s">
        <v>71</v>
      </c>
      <c r="P74" s="63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</row>
    <row r="75" customFormat="false" ht="15.75" hidden="false" customHeight="true" outlineLevel="0" collapsed="false">
      <c r="A75" s="64" t="str">
        <f aca="false">MID(D75,(LEN(D75)-2),1)&amp;"-"&amp;MID(D75,(LEN(D75)-1),2)</f>
        <v>1-15</v>
      </c>
      <c r="B75" s="64" t="str">
        <f aca="false">IF(H75="AU","AUD","USD")</f>
        <v>USD</v>
      </c>
      <c r="C75" s="64" t="s">
        <v>61</v>
      </c>
      <c r="D75" s="64" t="n">
        <v>1221115</v>
      </c>
      <c r="E75" s="64" t="s">
        <v>62</v>
      </c>
      <c r="F75" s="64" t="s">
        <v>63</v>
      </c>
      <c r="G75" s="64" t="s">
        <v>64</v>
      </c>
      <c r="H75" s="64" t="s">
        <v>65</v>
      </c>
      <c r="I75" s="64" t="s">
        <v>262</v>
      </c>
      <c r="J75" s="64" t="s">
        <v>67</v>
      </c>
      <c r="K75" s="64" t="s">
        <v>263</v>
      </c>
      <c r="L75" s="64" t="s">
        <v>69</v>
      </c>
      <c r="M75" s="64" t="s">
        <v>264</v>
      </c>
      <c r="N75" s="64"/>
      <c r="O75" s="64" t="s">
        <v>71</v>
      </c>
      <c r="P75" s="63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</row>
    <row r="76" customFormat="false" ht="15.75" hidden="false" customHeight="true" outlineLevel="0" collapsed="false">
      <c r="A76" s="64" t="str">
        <f aca="false">MID(D76,(LEN(D76)-2),1)&amp;"-"&amp;MID(D76,(LEN(D76)-1),2)</f>
        <v>1-16</v>
      </c>
      <c r="B76" s="64" t="str">
        <f aca="false">IF(H76="AU","AUD","USD")</f>
        <v>USD</v>
      </c>
      <c r="C76" s="64" t="s">
        <v>61</v>
      </c>
      <c r="D76" s="64" t="n">
        <v>1221116</v>
      </c>
      <c r="E76" s="64" t="s">
        <v>62</v>
      </c>
      <c r="F76" s="64" t="s">
        <v>63</v>
      </c>
      <c r="G76" s="64" t="s">
        <v>64</v>
      </c>
      <c r="H76" s="64" t="s">
        <v>65</v>
      </c>
      <c r="I76" s="64" t="s">
        <v>265</v>
      </c>
      <c r="J76" s="64" t="s">
        <v>67</v>
      </c>
      <c r="K76" s="64" t="s">
        <v>266</v>
      </c>
      <c r="L76" s="64" t="s">
        <v>267</v>
      </c>
      <c r="M76" s="64" t="s">
        <v>268</v>
      </c>
      <c r="N76" s="64"/>
      <c r="O76" s="64" t="s">
        <v>89</v>
      </c>
      <c r="P76" s="63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</row>
    <row r="77" customFormat="false" ht="15.75" hidden="false" customHeight="true" outlineLevel="0" collapsed="false">
      <c r="A77" s="64" t="str">
        <f aca="false">MID(D77,(LEN(D77)-2),1)&amp;"-"&amp;MID(D77,(LEN(D77)-1),2)</f>
        <v>1-16</v>
      </c>
      <c r="B77" s="64" t="str">
        <f aca="false">IF(H77="AU","AUD","USD")</f>
        <v>USD</v>
      </c>
      <c r="C77" s="64" t="s">
        <v>61</v>
      </c>
      <c r="D77" s="64" t="n">
        <v>1221116</v>
      </c>
      <c r="E77" s="64" t="s">
        <v>62</v>
      </c>
      <c r="F77" s="64" t="s">
        <v>63</v>
      </c>
      <c r="G77" s="64" t="s">
        <v>64</v>
      </c>
      <c r="H77" s="64" t="s">
        <v>65</v>
      </c>
      <c r="I77" s="64" t="s">
        <v>269</v>
      </c>
      <c r="J77" s="64" t="s">
        <v>67</v>
      </c>
      <c r="K77" s="64" t="s">
        <v>270</v>
      </c>
      <c r="L77" s="64" t="s">
        <v>267</v>
      </c>
      <c r="M77" s="64" t="s">
        <v>268</v>
      </c>
      <c r="N77" s="64"/>
      <c r="O77" s="64" t="s">
        <v>89</v>
      </c>
      <c r="P77" s="63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</row>
    <row r="78" customFormat="false" ht="15.75" hidden="false" customHeight="true" outlineLevel="0" collapsed="false">
      <c r="A78" s="64" t="str">
        <f aca="false">MID(D78,(LEN(D78)-2),1)&amp;"-"&amp;MID(D78,(LEN(D78)-1),2)</f>
        <v>1-16</v>
      </c>
      <c r="B78" s="64" t="str">
        <f aca="false">IF(H78="AU","AUD","USD")</f>
        <v>USD</v>
      </c>
      <c r="C78" s="64" t="s">
        <v>61</v>
      </c>
      <c r="D78" s="64" t="n">
        <v>1221116</v>
      </c>
      <c r="E78" s="64" t="s">
        <v>62</v>
      </c>
      <c r="F78" s="64" t="s">
        <v>63</v>
      </c>
      <c r="G78" s="64" t="s">
        <v>64</v>
      </c>
      <c r="H78" s="64" t="s">
        <v>65</v>
      </c>
      <c r="I78" s="64" t="s">
        <v>271</v>
      </c>
      <c r="J78" s="64" t="s">
        <v>67</v>
      </c>
      <c r="K78" s="64" t="s">
        <v>272</v>
      </c>
      <c r="L78" s="64" t="s">
        <v>267</v>
      </c>
      <c r="M78" s="64" t="s">
        <v>268</v>
      </c>
      <c r="N78" s="64"/>
      <c r="O78" s="64" t="s">
        <v>89</v>
      </c>
      <c r="P78" s="63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</row>
    <row r="79" customFormat="false" ht="15.75" hidden="false" customHeight="true" outlineLevel="0" collapsed="false">
      <c r="A79" s="64" t="str">
        <f aca="false">MID(D79,(LEN(D79)-2),1)&amp;"-"&amp;MID(D79,(LEN(D79)-1),2)</f>
        <v>1-16</v>
      </c>
      <c r="B79" s="64" t="str">
        <f aca="false">IF(H79="AU","AUD","USD")</f>
        <v>USD</v>
      </c>
      <c r="C79" s="64" t="s">
        <v>61</v>
      </c>
      <c r="D79" s="64" t="n">
        <v>1221116</v>
      </c>
      <c r="E79" s="64" t="s">
        <v>62</v>
      </c>
      <c r="F79" s="64" t="s">
        <v>63</v>
      </c>
      <c r="G79" s="64" t="s">
        <v>64</v>
      </c>
      <c r="H79" s="64" t="s">
        <v>65</v>
      </c>
      <c r="I79" s="64" t="s">
        <v>273</v>
      </c>
      <c r="J79" s="64" t="s">
        <v>67</v>
      </c>
      <c r="K79" s="64" t="s">
        <v>274</v>
      </c>
      <c r="L79" s="64" t="s">
        <v>267</v>
      </c>
      <c r="M79" s="64" t="s">
        <v>268</v>
      </c>
      <c r="N79" s="64"/>
      <c r="O79" s="64" t="s">
        <v>89</v>
      </c>
      <c r="P79" s="63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</row>
    <row r="80" customFormat="false" ht="15.75" hidden="false" customHeight="true" outlineLevel="0" collapsed="false">
      <c r="A80" s="64" t="str">
        <f aca="false">MID(D80,(LEN(D80)-2),1)&amp;"-"&amp;MID(D80,(LEN(D80)-1),2)</f>
        <v>1-16</v>
      </c>
      <c r="B80" s="64" t="str">
        <f aca="false">IF(H80="AU","AUD","USD")</f>
        <v>USD</v>
      </c>
      <c r="C80" s="64" t="s">
        <v>61</v>
      </c>
      <c r="D80" s="64" t="n">
        <v>1221116</v>
      </c>
      <c r="E80" s="64" t="s">
        <v>62</v>
      </c>
      <c r="F80" s="64" t="s">
        <v>63</v>
      </c>
      <c r="G80" s="64" t="s">
        <v>64</v>
      </c>
      <c r="H80" s="64" t="s">
        <v>65</v>
      </c>
      <c r="I80" s="64" t="s">
        <v>275</v>
      </c>
      <c r="J80" s="64" t="s">
        <v>67</v>
      </c>
      <c r="K80" s="64" t="s">
        <v>276</v>
      </c>
      <c r="L80" s="64" t="s">
        <v>267</v>
      </c>
      <c r="M80" s="64" t="s">
        <v>268</v>
      </c>
      <c r="N80" s="64"/>
      <c r="O80" s="64" t="s">
        <v>89</v>
      </c>
      <c r="P80" s="63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</row>
    <row r="81" customFormat="false" ht="15.75" hidden="false" customHeight="true" outlineLevel="0" collapsed="false">
      <c r="A81" s="64" t="str">
        <f aca="false">MID(D81,(LEN(D81)-2),1)&amp;"-"&amp;MID(D81,(LEN(D81)-1),2)</f>
        <v>1-16</v>
      </c>
      <c r="B81" s="64" t="str">
        <f aca="false">IF(H81="AU","AUD","USD")</f>
        <v>USD</v>
      </c>
      <c r="C81" s="64" t="s">
        <v>61</v>
      </c>
      <c r="D81" s="64" t="n">
        <v>1221116</v>
      </c>
      <c r="E81" s="64" t="s">
        <v>62</v>
      </c>
      <c r="F81" s="64" t="s">
        <v>63</v>
      </c>
      <c r="G81" s="64" t="s">
        <v>64</v>
      </c>
      <c r="H81" s="64" t="s">
        <v>65</v>
      </c>
      <c r="I81" s="64" t="s">
        <v>277</v>
      </c>
      <c r="J81" s="64" t="s">
        <v>67</v>
      </c>
      <c r="K81" s="64" t="s">
        <v>278</v>
      </c>
      <c r="L81" s="64" t="s">
        <v>267</v>
      </c>
      <c r="M81" s="64" t="s">
        <v>268</v>
      </c>
      <c r="N81" s="64"/>
      <c r="O81" s="64" t="s">
        <v>89</v>
      </c>
      <c r="P81" s="63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</row>
    <row r="82" customFormat="false" ht="15.75" hidden="false" customHeight="true" outlineLevel="0" collapsed="false">
      <c r="A82" s="64" t="str">
        <f aca="false">MID(D82,(LEN(D82)-2),1)&amp;"-"&amp;MID(D82,(LEN(D82)-1),2)</f>
        <v>1-16</v>
      </c>
      <c r="B82" s="64" t="str">
        <f aca="false">IF(H82="AU","AUD","USD")</f>
        <v>USD</v>
      </c>
      <c r="C82" s="64" t="s">
        <v>61</v>
      </c>
      <c r="D82" s="64" t="n">
        <v>1221116</v>
      </c>
      <c r="E82" s="64" t="s">
        <v>62</v>
      </c>
      <c r="F82" s="64" t="s">
        <v>63</v>
      </c>
      <c r="G82" s="64" t="s">
        <v>64</v>
      </c>
      <c r="H82" s="64" t="s">
        <v>65</v>
      </c>
      <c r="I82" s="64" t="s">
        <v>279</v>
      </c>
      <c r="J82" s="64" t="s">
        <v>67</v>
      </c>
      <c r="K82" s="64" t="s">
        <v>280</v>
      </c>
      <c r="L82" s="64" t="s">
        <v>267</v>
      </c>
      <c r="M82" s="64" t="s">
        <v>268</v>
      </c>
      <c r="N82" s="64"/>
      <c r="O82" s="64" t="s">
        <v>89</v>
      </c>
      <c r="P82" s="63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</row>
    <row r="83" customFormat="false" ht="15.75" hidden="false" customHeight="true" outlineLevel="0" collapsed="false">
      <c r="A83" s="64" t="str">
        <f aca="false">MID(D83,(LEN(D83)-2),1)&amp;"-"&amp;MID(D83,(LEN(D83)-1),2)</f>
        <v>1-16</v>
      </c>
      <c r="B83" s="64" t="str">
        <f aca="false">IF(H83="AU","AUD","USD")</f>
        <v>USD</v>
      </c>
      <c r="C83" s="64" t="s">
        <v>61</v>
      </c>
      <c r="D83" s="64" t="n">
        <v>1221116</v>
      </c>
      <c r="E83" s="64" t="s">
        <v>62</v>
      </c>
      <c r="F83" s="64" t="s">
        <v>63</v>
      </c>
      <c r="G83" s="64" t="s">
        <v>64</v>
      </c>
      <c r="H83" s="64" t="s">
        <v>65</v>
      </c>
      <c r="I83" s="64" t="s">
        <v>281</v>
      </c>
      <c r="J83" s="64" t="s">
        <v>67</v>
      </c>
      <c r="K83" s="64" t="s">
        <v>282</v>
      </c>
      <c r="L83" s="64" t="s">
        <v>267</v>
      </c>
      <c r="M83" s="64" t="s">
        <v>268</v>
      </c>
      <c r="N83" s="64"/>
      <c r="O83" s="64" t="s">
        <v>89</v>
      </c>
      <c r="P83" s="63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</row>
    <row r="84" customFormat="false" ht="15.75" hidden="false" customHeight="true" outlineLevel="0" collapsed="false">
      <c r="A84" s="64" t="str">
        <f aca="false">MID(D84,(LEN(D84)-2),1)&amp;"-"&amp;MID(D84,(LEN(D84)-1),2)</f>
        <v>1-16</v>
      </c>
      <c r="B84" s="64" t="str">
        <f aca="false">IF(H84="AU","AUD","USD")</f>
        <v>USD</v>
      </c>
      <c r="C84" s="64" t="s">
        <v>61</v>
      </c>
      <c r="D84" s="64" t="n">
        <v>1221116</v>
      </c>
      <c r="E84" s="64" t="s">
        <v>62</v>
      </c>
      <c r="F84" s="64" t="s">
        <v>63</v>
      </c>
      <c r="G84" s="64" t="s">
        <v>64</v>
      </c>
      <c r="H84" s="64" t="s">
        <v>65</v>
      </c>
      <c r="I84" s="64" t="s">
        <v>283</v>
      </c>
      <c r="J84" s="64" t="s">
        <v>67</v>
      </c>
      <c r="K84" s="64" t="s">
        <v>284</v>
      </c>
      <c r="L84" s="64" t="s">
        <v>267</v>
      </c>
      <c r="M84" s="64" t="s">
        <v>268</v>
      </c>
      <c r="N84" s="64"/>
      <c r="O84" s="64" t="s">
        <v>89</v>
      </c>
      <c r="P84" s="63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</row>
    <row r="85" customFormat="false" ht="15.75" hidden="false" customHeight="true" outlineLevel="0" collapsed="false">
      <c r="A85" s="64" t="str">
        <f aca="false">MID(D85,(LEN(D85)-2),1)&amp;"-"&amp;MID(D85,(LEN(D85)-1),2)</f>
        <v>1-16</v>
      </c>
      <c r="B85" s="64" t="str">
        <f aca="false">IF(H85="AU","AUD","USD")</f>
        <v>USD</v>
      </c>
      <c r="C85" s="64" t="s">
        <v>61</v>
      </c>
      <c r="D85" s="64" t="n">
        <v>1221116</v>
      </c>
      <c r="E85" s="64" t="s">
        <v>62</v>
      </c>
      <c r="F85" s="64" t="s">
        <v>63</v>
      </c>
      <c r="G85" s="64" t="s">
        <v>64</v>
      </c>
      <c r="H85" s="64" t="s">
        <v>65</v>
      </c>
      <c r="I85" s="64" t="s">
        <v>285</v>
      </c>
      <c r="J85" s="64" t="s">
        <v>67</v>
      </c>
      <c r="K85" s="64" t="s">
        <v>286</v>
      </c>
      <c r="L85" s="64" t="s">
        <v>267</v>
      </c>
      <c r="M85" s="64" t="s">
        <v>268</v>
      </c>
      <c r="N85" s="64"/>
      <c r="O85" s="64" t="s">
        <v>89</v>
      </c>
      <c r="P85" s="63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</row>
    <row r="86" customFormat="false" ht="15.75" hidden="false" customHeight="true" outlineLevel="0" collapsed="false">
      <c r="A86" s="64" t="str">
        <f aca="false">MID(D86,(LEN(D86)-2),1)&amp;"-"&amp;MID(D86,(LEN(D86)-1),2)</f>
        <v>1-16</v>
      </c>
      <c r="B86" s="64" t="str">
        <f aca="false">IF(H86="AU","AUD","USD")</f>
        <v>USD</v>
      </c>
      <c r="C86" s="64" t="s">
        <v>61</v>
      </c>
      <c r="D86" s="64" t="n">
        <v>1221116</v>
      </c>
      <c r="E86" s="64" t="s">
        <v>62</v>
      </c>
      <c r="F86" s="64" t="s">
        <v>63</v>
      </c>
      <c r="G86" s="64" t="s">
        <v>64</v>
      </c>
      <c r="H86" s="64" t="s">
        <v>65</v>
      </c>
      <c r="I86" s="64" t="s">
        <v>287</v>
      </c>
      <c r="J86" s="64" t="s">
        <v>67</v>
      </c>
      <c r="K86" s="64" t="s">
        <v>288</v>
      </c>
      <c r="L86" s="64" t="s">
        <v>267</v>
      </c>
      <c r="M86" s="64" t="s">
        <v>268</v>
      </c>
      <c r="N86" s="64"/>
      <c r="O86" s="64" t="s">
        <v>89</v>
      </c>
      <c r="P86" s="63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</row>
    <row r="87" customFormat="false" ht="15.75" hidden="false" customHeight="true" outlineLevel="0" collapsed="false">
      <c r="A87" s="64" t="str">
        <f aca="false">MID(D87,(LEN(D87)-2),1)&amp;"-"&amp;MID(D87,(LEN(D87)-1),2)</f>
        <v>1-16</v>
      </c>
      <c r="B87" s="64" t="str">
        <f aca="false">IF(H87="AU","AUD","USD")</f>
        <v>USD</v>
      </c>
      <c r="C87" s="64" t="s">
        <v>61</v>
      </c>
      <c r="D87" s="64" t="n">
        <v>1221116</v>
      </c>
      <c r="E87" s="64" t="s">
        <v>62</v>
      </c>
      <c r="F87" s="64" t="s">
        <v>63</v>
      </c>
      <c r="G87" s="64" t="s">
        <v>64</v>
      </c>
      <c r="H87" s="64" t="s">
        <v>65</v>
      </c>
      <c r="I87" s="64" t="s">
        <v>289</v>
      </c>
      <c r="J87" s="64" t="s">
        <v>67</v>
      </c>
      <c r="K87" s="64" t="s">
        <v>290</v>
      </c>
      <c r="L87" s="64" t="s">
        <v>267</v>
      </c>
      <c r="M87" s="64" t="s">
        <v>268</v>
      </c>
      <c r="N87" s="64"/>
      <c r="O87" s="64" t="s">
        <v>89</v>
      </c>
      <c r="P87" s="63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</row>
    <row r="88" customFormat="false" ht="15.75" hidden="false" customHeight="true" outlineLevel="0" collapsed="false">
      <c r="A88" s="64" t="str">
        <f aca="false">MID(D88,(LEN(D88)-2),1)&amp;"-"&amp;MID(D88,(LEN(D88)-1),2)</f>
        <v>1-16</v>
      </c>
      <c r="B88" s="64" t="str">
        <f aca="false">IF(H88="AU","AUD","USD")</f>
        <v>USD</v>
      </c>
      <c r="C88" s="64" t="s">
        <v>61</v>
      </c>
      <c r="D88" s="64" t="n">
        <v>1221116</v>
      </c>
      <c r="E88" s="64" t="s">
        <v>62</v>
      </c>
      <c r="F88" s="64" t="s">
        <v>63</v>
      </c>
      <c r="G88" s="64" t="s">
        <v>64</v>
      </c>
      <c r="H88" s="64" t="s">
        <v>65</v>
      </c>
      <c r="I88" s="64" t="s">
        <v>291</v>
      </c>
      <c r="J88" s="64" t="s">
        <v>67</v>
      </c>
      <c r="K88" s="64" t="s">
        <v>292</v>
      </c>
      <c r="L88" s="64" t="s">
        <v>267</v>
      </c>
      <c r="M88" s="64" t="s">
        <v>268</v>
      </c>
      <c r="N88" s="64"/>
      <c r="O88" s="64" t="s">
        <v>89</v>
      </c>
      <c r="P88" s="63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</row>
    <row r="89" customFormat="false" ht="15.75" hidden="false" customHeight="true" outlineLevel="0" collapsed="false">
      <c r="A89" s="64" t="str">
        <f aca="false">MID(D89,(LEN(D89)-2),1)&amp;"-"&amp;MID(D89,(LEN(D89)-1),2)</f>
        <v>1-16</v>
      </c>
      <c r="B89" s="64" t="str">
        <f aca="false">IF(H89="AU","AUD","USD")</f>
        <v>USD</v>
      </c>
      <c r="C89" s="64" t="s">
        <v>61</v>
      </c>
      <c r="D89" s="64" t="n">
        <v>1221116</v>
      </c>
      <c r="E89" s="64" t="s">
        <v>62</v>
      </c>
      <c r="F89" s="64" t="s">
        <v>63</v>
      </c>
      <c r="G89" s="64" t="s">
        <v>64</v>
      </c>
      <c r="H89" s="64" t="s">
        <v>65</v>
      </c>
      <c r="I89" s="64" t="s">
        <v>293</v>
      </c>
      <c r="J89" s="64" t="s">
        <v>67</v>
      </c>
      <c r="K89" s="64" t="s">
        <v>294</v>
      </c>
      <c r="L89" s="64" t="s">
        <v>267</v>
      </c>
      <c r="M89" s="64" t="s">
        <v>268</v>
      </c>
      <c r="N89" s="64"/>
      <c r="O89" s="64" t="s">
        <v>89</v>
      </c>
      <c r="P89" s="63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</row>
    <row r="90" customFormat="false" ht="15.75" hidden="false" customHeight="true" outlineLevel="0" collapsed="false">
      <c r="A90" s="64" t="str">
        <f aca="false">MID(D90,(LEN(D90)-2),1)&amp;"-"&amp;MID(D90,(LEN(D90)-1),2)</f>
        <v>1-16</v>
      </c>
      <c r="B90" s="64" t="str">
        <f aca="false">IF(H90="AU","AUD","USD")</f>
        <v>USD</v>
      </c>
      <c r="C90" s="64" t="s">
        <v>61</v>
      </c>
      <c r="D90" s="64" t="n">
        <v>1221116</v>
      </c>
      <c r="E90" s="64" t="s">
        <v>62</v>
      </c>
      <c r="F90" s="64" t="s">
        <v>63</v>
      </c>
      <c r="G90" s="64" t="s">
        <v>64</v>
      </c>
      <c r="H90" s="64" t="s">
        <v>65</v>
      </c>
      <c r="I90" s="64" t="s">
        <v>295</v>
      </c>
      <c r="J90" s="64" t="s">
        <v>67</v>
      </c>
      <c r="K90" s="64" t="s">
        <v>296</v>
      </c>
      <c r="L90" s="64" t="s">
        <v>297</v>
      </c>
      <c r="M90" s="64" t="s">
        <v>298</v>
      </c>
      <c r="N90" s="64"/>
      <c r="O90" s="64" t="s">
        <v>84</v>
      </c>
      <c r="P90" s="63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</row>
    <row r="91" customFormat="false" ht="15.75" hidden="false" customHeight="true" outlineLevel="0" collapsed="false">
      <c r="A91" s="64" t="str">
        <f aca="false">MID(D91,(LEN(D91)-2),1)&amp;"-"&amp;MID(D91,(LEN(D91)-1),2)</f>
        <v>1-16</v>
      </c>
      <c r="B91" s="64" t="str">
        <f aca="false">IF(H91="AU","AUD","USD")</f>
        <v>USD</v>
      </c>
      <c r="C91" s="64" t="s">
        <v>61</v>
      </c>
      <c r="D91" s="64" t="n">
        <v>1221116</v>
      </c>
      <c r="E91" s="64" t="s">
        <v>62</v>
      </c>
      <c r="F91" s="64" t="s">
        <v>63</v>
      </c>
      <c r="G91" s="64" t="s">
        <v>64</v>
      </c>
      <c r="H91" s="64" t="s">
        <v>65</v>
      </c>
      <c r="I91" s="64" t="s">
        <v>299</v>
      </c>
      <c r="J91" s="64" t="s">
        <v>67</v>
      </c>
      <c r="K91" s="64" t="s">
        <v>300</v>
      </c>
      <c r="L91" s="64" t="s">
        <v>297</v>
      </c>
      <c r="M91" s="64" t="s">
        <v>298</v>
      </c>
      <c r="N91" s="64"/>
      <c r="O91" s="64" t="s">
        <v>84</v>
      </c>
      <c r="P91" s="63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</row>
    <row r="92" customFormat="false" ht="15.75" hidden="false" customHeight="true" outlineLevel="0" collapsed="false">
      <c r="A92" s="64" t="str">
        <f aca="false">MID(D92,(LEN(D92)-2),1)&amp;"-"&amp;MID(D92,(LEN(D92)-1),2)</f>
        <v>1-17</v>
      </c>
      <c r="B92" s="64" t="str">
        <f aca="false">IF(H92="AU","AUD","USD")</f>
        <v>USD</v>
      </c>
      <c r="C92" s="64" t="s">
        <v>61</v>
      </c>
      <c r="D92" s="72" t="n">
        <v>1221117</v>
      </c>
      <c r="E92" s="64" t="s">
        <v>62</v>
      </c>
      <c r="F92" s="64" t="s">
        <v>63</v>
      </c>
      <c r="G92" s="64" t="s">
        <v>64</v>
      </c>
      <c r="H92" s="64" t="s">
        <v>65</v>
      </c>
      <c r="I92" s="64" t="s">
        <v>301</v>
      </c>
      <c r="J92" s="64" t="s">
        <v>67</v>
      </c>
      <c r="K92" s="64" t="s">
        <v>302</v>
      </c>
      <c r="L92" s="64" t="s">
        <v>69</v>
      </c>
      <c r="M92" s="64" t="s">
        <v>303</v>
      </c>
      <c r="N92" s="64"/>
      <c r="O92" s="64" t="s">
        <v>71</v>
      </c>
      <c r="P92" s="63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</row>
    <row r="93" customFormat="false" ht="15.75" hidden="false" customHeight="true" outlineLevel="0" collapsed="false">
      <c r="A93" s="64" t="str">
        <f aca="false">MID(D93,(LEN(D93)-2),1)&amp;"-"&amp;MID(D93,(LEN(D93)-1),2)</f>
        <v>1-17</v>
      </c>
      <c r="B93" s="64" t="str">
        <f aca="false">IF(H93="AU","AUD","USD")</f>
        <v>USD</v>
      </c>
      <c r="C93" s="64" t="s">
        <v>61</v>
      </c>
      <c r="D93" s="72" t="n">
        <v>1221117</v>
      </c>
      <c r="E93" s="64" t="s">
        <v>62</v>
      </c>
      <c r="F93" s="64" t="s">
        <v>63</v>
      </c>
      <c r="G93" s="64" t="s">
        <v>64</v>
      </c>
      <c r="H93" s="64" t="s">
        <v>65</v>
      </c>
      <c r="I93" s="64" t="s">
        <v>304</v>
      </c>
      <c r="J93" s="64" t="s">
        <v>67</v>
      </c>
      <c r="K93" s="64" t="s">
        <v>305</v>
      </c>
      <c r="L93" s="64" t="s">
        <v>69</v>
      </c>
      <c r="M93" s="64" t="s">
        <v>303</v>
      </c>
      <c r="N93" s="64"/>
      <c r="O93" s="64" t="s">
        <v>71</v>
      </c>
      <c r="P93" s="63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</row>
    <row r="94" customFormat="false" ht="15.75" hidden="false" customHeight="true" outlineLevel="0" collapsed="false">
      <c r="A94" s="64" t="str">
        <f aca="false">MID(D94,(LEN(D94)-2),1)&amp;"-"&amp;MID(D94,(LEN(D94)-1),2)</f>
        <v>1-17</v>
      </c>
      <c r="B94" s="64" t="str">
        <f aca="false">IF(H94="AU","AUD","USD")</f>
        <v>USD</v>
      </c>
      <c r="C94" s="64" t="s">
        <v>61</v>
      </c>
      <c r="D94" s="72" t="n">
        <v>1221117</v>
      </c>
      <c r="E94" s="64" t="s">
        <v>62</v>
      </c>
      <c r="F94" s="64" t="s">
        <v>63</v>
      </c>
      <c r="G94" s="64" t="s">
        <v>64</v>
      </c>
      <c r="H94" s="64" t="s">
        <v>65</v>
      </c>
      <c r="I94" s="64" t="s">
        <v>306</v>
      </c>
      <c r="J94" s="64" t="s">
        <v>67</v>
      </c>
      <c r="K94" s="64" t="s">
        <v>307</v>
      </c>
      <c r="L94" s="64" t="s">
        <v>69</v>
      </c>
      <c r="M94" s="64" t="s">
        <v>303</v>
      </c>
      <c r="N94" s="64"/>
      <c r="O94" s="64" t="s">
        <v>71</v>
      </c>
      <c r="P94" s="63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</row>
    <row r="95" customFormat="false" ht="15.75" hidden="false" customHeight="true" outlineLevel="0" collapsed="false">
      <c r="A95" s="64" t="str">
        <f aca="false">MID(D95,(LEN(D95)-2),1)&amp;"-"&amp;MID(D95,(LEN(D95)-1),2)</f>
        <v>1-17</v>
      </c>
      <c r="B95" s="64" t="str">
        <f aca="false">IF(H95="AU","AUD","USD")</f>
        <v>USD</v>
      </c>
      <c r="C95" s="64" t="s">
        <v>61</v>
      </c>
      <c r="D95" s="72" t="n">
        <v>1221117</v>
      </c>
      <c r="E95" s="64" t="s">
        <v>62</v>
      </c>
      <c r="F95" s="64" t="s">
        <v>63</v>
      </c>
      <c r="G95" s="64" t="s">
        <v>64</v>
      </c>
      <c r="H95" s="64" t="s">
        <v>65</v>
      </c>
      <c r="I95" s="64" t="s">
        <v>308</v>
      </c>
      <c r="J95" s="64" t="s">
        <v>67</v>
      </c>
      <c r="K95" s="64" t="s">
        <v>309</v>
      </c>
      <c r="L95" s="64" t="s">
        <v>69</v>
      </c>
      <c r="M95" s="64" t="s">
        <v>303</v>
      </c>
      <c r="N95" s="64"/>
      <c r="O95" s="64" t="s">
        <v>71</v>
      </c>
      <c r="P95" s="63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</row>
    <row r="96" customFormat="false" ht="15.75" hidden="false" customHeight="true" outlineLevel="0" collapsed="false">
      <c r="A96" s="64" t="str">
        <f aca="false">MID(D96,(LEN(D96)-2),1)&amp;"-"&amp;MID(D96,(LEN(D96)-1),2)</f>
        <v>1-17</v>
      </c>
      <c r="B96" s="64" t="str">
        <f aca="false">IF(H96="AU","AUD","USD")</f>
        <v>USD</v>
      </c>
      <c r="C96" s="64" t="s">
        <v>61</v>
      </c>
      <c r="D96" s="72" t="n">
        <v>1221117</v>
      </c>
      <c r="E96" s="64" t="s">
        <v>62</v>
      </c>
      <c r="F96" s="64" t="s">
        <v>63</v>
      </c>
      <c r="G96" s="64" t="s">
        <v>64</v>
      </c>
      <c r="H96" s="64" t="s">
        <v>65</v>
      </c>
      <c r="I96" s="64" t="s">
        <v>310</v>
      </c>
      <c r="J96" s="64" t="s">
        <v>67</v>
      </c>
      <c r="K96" s="64" t="s">
        <v>311</v>
      </c>
      <c r="L96" s="64" t="s">
        <v>69</v>
      </c>
      <c r="M96" s="64" t="s">
        <v>303</v>
      </c>
      <c r="N96" s="64"/>
      <c r="O96" s="64" t="s">
        <v>71</v>
      </c>
      <c r="P96" s="63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</row>
    <row r="97" customFormat="false" ht="15.75" hidden="false" customHeight="true" outlineLevel="0" collapsed="false">
      <c r="A97" s="64" t="str">
        <f aca="false">MID(D97,(LEN(D97)-2),1)&amp;"-"&amp;MID(D97,(LEN(D97)-1),2)</f>
        <v>1-17</v>
      </c>
      <c r="B97" s="64" t="str">
        <f aca="false">IF(H97="AU","AUD","USD")</f>
        <v>USD</v>
      </c>
      <c r="C97" s="64" t="s">
        <v>61</v>
      </c>
      <c r="D97" s="72" t="n">
        <v>1221117</v>
      </c>
      <c r="E97" s="64" t="s">
        <v>62</v>
      </c>
      <c r="F97" s="64" t="s">
        <v>63</v>
      </c>
      <c r="G97" s="64" t="s">
        <v>64</v>
      </c>
      <c r="H97" s="64" t="s">
        <v>65</v>
      </c>
      <c r="I97" s="64" t="s">
        <v>312</v>
      </c>
      <c r="J97" s="64" t="s">
        <v>67</v>
      </c>
      <c r="K97" s="64" t="s">
        <v>313</v>
      </c>
      <c r="L97" s="64" t="s">
        <v>69</v>
      </c>
      <c r="M97" s="64" t="s">
        <v>70</v>
      </c>
      <c r="N97" s="64"/>
      <c r="O97" s="64" t="s">
        <v>71</v>
      </c>
      <c r="P97" s="63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</row>
    <row r="98" customFormat="false" ht="15.75" hidden="false" customHeight="true" outlineLevel="0" collapsed="false">
      <c r="A98" s="64" t="str">
        <f aca="false">MID(D98,(LEN(D98)-2),1)&amp;"-"&amp;MID(D98,(LEN(D98)-1),2)</f>
        <v>1-17</v>
      </c>
      <c r="B98" s="64" t="str">
        <f aca="false">IF(H98="AU","AUD","USD")</f>
        <v>USD</v>
      </c>
      <c r="C98" s="64" t="s">
        <v>61</v>
      </c>
      <c r="D98" s="72" t="n">
        <v>1221117</v>
      </c>
      <c r="E98" s="64" t="s">
        <v>62</v>
      </c>
      <c r="F98" s="64" t="s">
        <v>63</v>
      </c>
      <c r="G98" s="64" t="s">
        <v>64</v>
      </c>
      <c r="H98" s="64" t="s">
        <v>65</v>
      </c>
      <c r="I98" s="64" t="s">
        <v>314</v>
      </c>
      <c r="J98" s="64" t="s">
        <v>67</v>
      </c>
      <c r="K98" s="64" t="s">
        <v>315</v>
      </c>
      <c r="L98" s="64" t="s">
        <v>69</v>
      </c>
      <c r="M98" s="64" t="s">
        <v>303</v>
      </c>
      <c r="N98" s="64"/>
      <c r="O98" s="64" t="s">
        <v>71</v>
      </c>
      <c r="P98" s="63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</row>
    <row r="99" customFormat="false" ht="15.75" hidden="false" customHeight="true" outlineLevel="0" collapsed="false">
      <c r="A99" s="64" t="str">
        <f aca="false">MID(D99,(LEN(D99)-2),1)&amp;"-"&amp;MID(D99,(LEN(D99)-1),2)</f>
        <v>1-17</v>
      </c>
      <c r="B99" s="64" t="str">
        <f aca="false">IF(H99="AU","AUD","USD")</f>
        <v>USD</v>
      </c>
      <c r="C99" s="64" t="s">
        <v>61</v>
      </c>
      <c r="D99" s="72" t="n">
        <v>1221117</v>
      </c>
      <c r="E99" s="64" t="s">
        <v>62</v>
      </c>
      <c r="F99" s="64" t="s">
        <v>63</v>
      </c>
      <c r="G99" s="64" t="s">
        <v>64</v>
      </c>
      <c r="H99" s="64" t="s">
        <v>65</v>
      </c>
      <c r="I99" s="64" t="s">
        <v>316</v>
      </c>
      <c r="J99" s="64" t="s">
        <v>67</v>
      </c>
      <c r="K99" s="64" t="s">
        <v>317</v>
      </c>
      <c r="L99" s="64" t="s">
        <v>69</v>
      </c>
      <c r="M99" s="64" t="s">
        <v>303</v>
      </c>
      <c r="N99" s="64"/>
      <c r="O99" s="64" t="s">
        <v>71</v>
      </c>
      <c r="P99" s="63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</row>
    <row r="100" customFormat="false" ht="15.75" hidden="false" customHeight="true" outlineLevel="0" collapsed="false">
      <c r="A100" s="64" t="str">
        <f aca="false">MID(D100,(LEN(D100)-2),1)&amp;"-"&amp;MID(D100,(LEN(D100)-1),2)</f>
        <v>1-17</v>
      </c>
      <c r="B100" s="64" t="str">
        <f aca="false">IF(H100="AU","AUD","USD")</f>
        <v>USD</v>
      </c>
      <c r="C100" s="64" t="s">
        <v>61</v>
      </c>
      <c r="D100" s="72" t="n">
        <v>1221117</v>
      </c>
      <c r="E100" s="64" t="s">
        <v>62</v>
      </c>
      <c r="F100" s="64" t="s">
        <v>63</v>
      </c>
      <c r="G100" s="64" t="s">
        <v>64</v>
      </c>
      <c r="H100" s="64" t="s">
        <v>65</v>
      </c>
      <c r="I100" s="64" t="s">
        <v>318</v>
      </c>
      <c r="J100" s="64" t="s">
        <v>67</v>
      </c>
      <c r="K100" s="64" t="s">
        <v>319</v>
      </c>
      <c r="L100" s="64" t="s">
        <v>320</v>
      </c>
      <c r="M100" s="64" t="s">
        <v>321</v>
      </c>
      <c r="N100" s="64"/>
      <c r="O100" s="64" t="s">
        <v>71</v>
      </c>
      <c r="P100" s="63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</row>
    <row r="101" customFormat="false" ht="15.75" hidden="false" customHeight="true" outlineLevel="0" collapsed="false">
      <c r="A101" s="64" t="str">
        <f aca="false">MID(D101,(LEN(D101)-2),1)&amp;"-"&amp;MID(D101,(LEN(D101)-1),2)</f>
        <v>1-18</v>
      </c>
      <c r="B101" s="64" t="str">
        <f aca="false">IF(H101="AU","AUD","USD")</f>
        <v>USD</v>
      </c>
      <c r="C101" s="64" t="s">
        <v>61</v>
      </c>
      <c r="D101" s="72" t="n">
        <v>1221118</v>
      </c>
      <c r="E101" s="64" t="s">
        <v>62</v>
      </c>
      <c r="F101" s="64" t="s">
        <v>156</v>
      </c>
      <c r="G101" s="64" t="s">
        <v>64</v>
      </c>
      <c r="H101" s="64" t="s">
        <v>65</v>
      </c>
      <c r="I101" s="64" t="s">
        <v>322</v>
      </c>
      <c r="J101" s="64" t="s">
        <v>67</v>
      </c>
      <c r="K101" s="64" t="s">
        <v>323</v>
      </c>
      <c r="L101" s="64" t="s">
        <v>324</v>
      </c>
      <c r="M101" s="64" t="s">
        <v>325</v>
      </c>
      <c r="N101" s="64"/>
      <c r="O101" s="64" t="s">
        <v>89</v>
      </c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</row>
    <row r="102" customFormat="false" ht="15.75" hidden="false" customHeight="true" outlineLevel="0" collapsed="false">
      <c r="A102" s="64" t="str">
        <f aca="false">MID(D102,(LEN(D102)-2),1)&amp;"-"&amp;MID(D102,(LEN(D102)-1),2)</f>
        <v>1-18</v>
      </c>
      <c r="B102" s="64" t="str">
        <f aca="false">IF(H102="AU","AUD","USD")</f>
        <v>USD</v>
      </c>
      <c r="C102" s="64" t="s">
        <v>61</v>
      </c>
      <c r="D102" s="72" t="n">
        <v>1221118</v>
      </c>
      <c r="E102" s="64" t="s">
        <v>62</v>
      </c>
      <c r="F102" s="64" t="s">
        <v>156</v>
      </c>
      <c r="G102" s="64" t="s">
        <v>64</v>
      </c>
      <c r="H102" s="64" t="s">
        <v>65</v>
      </c>
      <c r="I102" s="64" t="s">
        <v>326</v>
      </c>
      <c r="J102" s="64" t="s">
        <v>67</v>
      </c>
      <c r="K102" s="64" t="s">
        <v>327</v>
      </c>
      <c r="L102" s="64" t="s">
        <v>324</v>
      </c>
      <c r="M102" s="64" t="s">
        <v>325</v>
      </c>
      <c r="N102" s="64"/>
      <c r="O102" s="64" t="s">
        <v>89</v>
      </c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</row>
    <row r="103" customFormat="false" ht="15.75" hidden="false" customHeight="true" outlineLevel="0" collapsed="false">
      <c r="A103" s="64" t="str">
        <f aca="false">MID(D103,(LEN(D103)-2),1)&amp;"-"&amp;MID(D103,(LEN(D103)-1),2)</f>
        <v>1-18</v>
      </c>
      <c r="B103" s="64" t="str">
        <f aca="false">IF(H103="AU","AUD","USD")</f>
        <v>USD</v>
      </c>
      <c r="C103" s="64" t="s">
        <v>61</v>
      </c>
      <c r="D103" s="72" t="n">
        <v>1221118</v>
      </c>
      <c r="E103" s="64" t="s">
        <v>62</v>
      </c>
      <c r="F103" s="64" t="s">
        <v>63</v>
      </c>
      <c r="G103" s="64" t="s">
        <v>64</v>
      </c>
      <c r="H103" s="64" t="s">
        <v>65</v>
      </c>
      <c r="I103" s="64" t="s">
        <v>328</v>
      </c>
      <c r="J103" s="64" t="s">
        <v>67</v>
      </c>
      <c r="K103" s="64" t="s">
        <v>329</v>
      </c>
      <c r="L103" s="64" t="s">
        <v>182</v>
      </c>
      <c r="M103" s="64" t="s">
        <v>183</v>
      </c>
      <c r="N103" s="64"/>
      <c r="O103" s="64" t="s">
        <v>84</v>
      </c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</row>
    <row r="104" customFormat="false" ht="15.75" hidden="false" customHeight="true" outlineLevel="0" collapsed="false">
      <c r="A104" s="64" t="str">
        <f aca="false">MID(D104,(LEN(D104)-2),1)&amp;"-"&amp;MID(D104,(LEN(D104)-1),2)</f>
        <v>1-18</v>
      </c>
      <c r="B104" s="64" t="str">
        <f aca="false">IF(H104="AU","AUD","USD")</f>
        <v>USD</v>
      </c>
      <c r="C104" s="64" t="s">
        <v>61</v>
      </c>
      <c r="D104" s="72" t="n">
        <v>1221118</v>
      </c>
      <c r="E104" s="64" t="s">
        <v>62</v>
      </c>
      <c r="F104" s="64" t="s">
        <v>63</v>
      </c>
      <c r="G104" s="64" t="s">
        <v>64</v>
      </c>
      <c r="H104" s="64" t="s">
        <v>65</v>
      </c>
      <c r="I104" s="64" t="s">
        <v>330</v>
      </c>
      <c r="J104" s="64" t="s">
        <v>67</v>
      </c>
      <c r="K104" s="64" t="s">
        <v>331</v>
      </c>
      <c r="L104" s="64" t="s">
        <v>165</v>
      </c>
      <c r="M104" s="64" t="s">
        <v>188</v>
      </c>
      <c r="N104" s="64"/>
      <c r="O104" s="64" t="s">
        <v>145</v>
      </c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</row>
    <row r="105" customFormat="false" ht="15.75" hidden="false" customHeight="true" outlineLevel="0" collapsed="false">
      <c r="A105" s="64" t="str">
        <f aca="false">MID(D105,(LEN(D105)-2),1)&amp;"-"&amp;MID(D105,(LEN(D105)-1),2)</f>
        <v>1-18</v>
      </c>
      <c r="B105" s="64" t="str">
        <f aca="false">IF(H105="AU","AUD","USD")</f>
        <v>USD</v>
      </c>
      <c r="C105" s="64" t="s">
        <v>61</v>
      </c>
      <c r="D105" s="72" t="n">
        <v>1221118</v>
      </c>
      <c r="E105" s="64" t="s">
        <v>62</v>
      </c>
      <c r="F105" s="64" t="s">
        <v>63</v>
      </c>
      <c r="G105" s="64" t="s">
        <v>64</v>
      </c>
      <c r="H105" s="64" t="s">
        <v>65</v>
      </c>
      <c r="I105" s="64" t="s">
        <v>332</v>
      </c>
      <c r="J105" s="64" t="s">
        <v>67</v>
      </c>
      <c r="K105" s="64" t="s">
        <v>333</v>
      </c>
      <c r="L105" s="64" t="s">
        <v>165</v>
      </c>
      <c r="M105" s="64" t="s">
        <v>188</v>
      </c>
      <c r="N105" s="64"/>
      <c r="O105" s="64" t="s">
        <v>145</v>
      </c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</row>
    <row r="106" customFormat="false" ht="15.75" hidden="false" customHeight="true" outlineLevel="0" collapsed="false">
      <c r="A106" s="64" t="str">
        <f aca="false">MID(D106,(LEN(D106)-2),1)&amp;"-"&amp;MID(D106,(LEN(D106)-1),2)</f>
        <v>1-18</v>
      </c>
      <c r="B106" s="64" t="str">
        <f aca="false">IF(H106="AU","AUD","USD")</f>
        <v>USD</v>
      </c>
      <c r="C106" s="64" t="s">
        <v>61</v>
      </c>
      <c r="D106" s="72" t="n">
        <v>1221118</v>
      </c>
      <c r="E106" s="64" t="s">
        <v>62</v>
      </c>
      <c r="F106" s="64" t="s">
        <v>63</v>
      </c>
      <c r="G106" s="64" t="s">
        <v>64</v>
      </c>
      <c r="H106" s="64" t="s">
        <v>65</v>
      </c>
      <c r="I106" s="64" t="s">
        <v>334</v>
      </c>
      <c r="J106" s="64" t="s">
        <v>67</v>
      </c>
      <c r="K106" s="64" t="s">
        <v>335</v>
      </c>
      <c r="L106" s="64" t="s">
        <v>69</v>
      </c>
      <c r="M106" s="64" t="s">
        <v>264</v>
      </c>
      <c r="N106" s="64"/>
      <c r="O106" s="64" t="s">
        <v>71</v>
      </c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</row>
    <row r="107" customFormat="false" ht="15.75" hidden="false" customHeight="true" outlineLevel="0" collapsed="false">
      <c r="A107" s="64" t="str">
        <f aca="false">MID(D107,(LEN(D107)-2),1)&amp;"-"&amp;MID(D107,(LEN(D107)-1),2)</f>
        <v>1-20</v>
      </c>
      <c r="B107" s="64" t="str">
        <f aca="false">IF(H107="AU","AUD","USD")</f>
        <v>USD</v>
      </c>
      <c r="C107" s="64" t="s">
        <v>61</v>
      </c>
      <c r="D107" s="72" t="n">
        <v>1221120</v>
      </c>
      <c r="E107" s="64" t="s">
        <v>72</v>
      </c>
      <c r="F107" s="64" t="s">
        <v>336</v>
      </c>
      <c r="G107" s="64" t="s">
        <v>337</v>
      </c>
      <c r="H107" s="64" t="s">
        <v>338</v>
      </c>
      <c r="I107" s="64" t="s">
        <v>339</v>
      </c>
      <c r="J107" s="64" t="s">
        <v>67</v>
      </c>
      <c r="K107" s="64" t="s">
        <v>340</v>
      </c>
      <c r="L107" s="64" t="s">
        <v>341</v>
      </c>
      <c r="M107" s="64" t="s">
        <v>342</v>
      </c>
      <c r="N107" s="64"/>
      <c r="O107" s="64" t="s">
        <v>145</v>
      </c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</row>
    <row r="108" customFormat="false" ht="15.75" hidden="false" customHeight="true" outlineLevel="0" collapsed="false">
      <c r="A108" s="64" t="str">
        <f aca="false">MID(D108,(LEN(D108)-2),1)&amp;"-"&amp;MID(D108,(LEN(D108)-1),2)</f>
        <v>1-20</v>
      </c>
      <c r="B108" s="64" t="str">
        <f aca="false">IF(H108="AU","AUD","USD")</f>
        <v>USD</v>
      </c>
      <c r="C108" s="64" t="s">
        <v>61</v>
      </c>
      <c r="D108" s="72" t="n">
        <v>1221120</v>
      </c>
      <c r="E108" s="64" t="s">
        <v>72</v>
      </c>
      <c r="F108" s="64" t="s">
        <v>336</v>
      </c>
      <c r="G108" s="64" t="s">
        <v>337</v>
      </c>
      <c r="H108" s="64" t="s">
        <v>338</v>
      </c>
      <c r="I108" s="64" t="s">
        <v>343</v>
      </c>
      <c r="J108" s="64" t="s">
        <v>67</v>
      </c>
      <c r="K108" s="64" t="s">
        <v>344</v>
      </c>
      <c r="L108" s="64" t="s">
        <v>341</v>
      </c>
      <c r="M108" s="64" t="s">
        <v>342</v>
      </c>
      <c r="N108" s="64"/>
      <c r="O108" s="64" t="s">
        <v>145</v>
      </c>
      <c r="P108" s="63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</row>
    <row r="109" customFormat="false" ht="15.75" hidden="false" customHeight="true" outlineLevel="0" collapsed="false">
      <c r="A109" s="64" t="str">
        <f aca="false">MID(D109,(LEN(D109)-2),1)&amp;"-"&amp;MID(D109,(LEN(D109)-1),2)</f>
        <v>1-20</v>
      </c>
      <c r="B109" s="64" t="str">
        <f aca="false">IF(H109="AU","AUD","USD")</f>
        <v>USD</v>
      </c>
      <c r="C109" s="64" t="s">
        <v>61</v>
      </c>
      <c r="D109" s="72" t="n">
        <v>1221120</v>
      </c>
      <c r="E109" s="64" t="s">
        <v>72</v>
      </c>
      <c r="F109" s="64" t="s">
        <v>336</v>
      </c>
      <c r="G109" s="64" t="s">
        <v>337</v>
      </c>
      <c r="H109" s="64" t="s">
        <v>338</v>
      </c>
      <c r="I109" s="64" t="s">
        <v>345</v>
      </c>
      <c r="J109" s="64" t="s">
        <v>67</v>
      </c>
      <c r="K109" s="64" t="s">
        <v>346</v>
      </c>
      <c r="L109" s="64" t="s">
        <v>341</v>
      </c>
      <c r="M109" s="64" t="s">
        <v>342</v>
      </c>
      <c r="N109" s="64"/>
      <c r="O109" s="64" t="s">
        <v>145</v>
      </c>
      <c r="P109" s="63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</row>
    <row r="110" customFormat="false" ht="15.75" hidden="false" customHeight="true" outlineLevel="0" collapsed="false">
      <c r="A110" s="64" t="str">
        <f aca="false">MID(D110,(LEN(D110)-2),1)&amp;"-"&amp;MID(D110,(LEN(D110)-1),2)</f>
        <v>1-20</v>
      </c>
      <c r="B110" s="64" t="str">
        <f aca="false">IF(H110="AU","AUD","USD")</f>
        <v>USD</v>
      </c>
      <c r="C110" s="64" t="s">
        <v>61</v>
      </c>
      <c r="D110" s="72" t="n">
        <v>1221120</v>
      </c>
      <c r="E110" s="64" t="s">
        <v>62</v>
      </c>
      <c r="F110" s="64" t="s">
        <v>161</v>
      </c>
      <c r="G110" s="64" t="s">
        <v>162</v>
      </c>
      <c r="H110" s="64" t="s">
        <v>151</v>
      </c>
      <c r="I110" s="64" t="s">
        <v>347</v>
      </c>
      <c r="J110" s="64" t="s">
        <v>67</v>
      </c>
      <c r="K110" s="64" t="s">
        <v>348</v>
      </c>
      <c r="L110" s="64" t="s">
        <v>349</v>
      </c>
      <c r="M110" s="64" t="s">
        <v>350</v>
      </c>
      <c r="N110" s="64"/>
      <c r="O110" s="64" t="s">
        <v>89</v>
      </c>
      <c r="P110" s="63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</row>
    <row r="111" customFormat="false" ht="15.75" hidden="false" customHeight="true" outlineLevel="0" collapsed="false">
      <c r="A111" s="64" t="str">
        <f aca="false">MID(D111,(LEN(D111)-2),1)&amp;"-"&amp;MID(D111,(LEN(D111)-1),2)</f>
        <v>1-20</v>
      </c>
      <c r="B111" s="64" t="str">
        <f aca="false">IF(H111="AU","AUD","USD")</f>
        <v>USD</v>
      </c>
      <c r="C111" s="64" t="s">
        <v>61</v>
      </c>
      <c r="D111" s="72" t="n">
        <v>1221120</v>
      </c>
      <c r="E111" s="64" t="s">
        <v>62</v>
      </c>
      <c r="F111" s="64" t="s">
        <v>161</v>
      </c>
      <c r="G111" s="64" t="s">
        <v>162</v>
      </c>
      <c r="H111" s="64" t="s">
        <v>151</v>
      </c>
      <c r="I111" s="64" t="s">
        <v>351</v>
      </c>
      <c r="J111" s="64" t="s">
        <v>67</v>
      </c>
      <c r="K111" s="64" t="s">
        <v>348</v>
      </c>
      <c r="L111" s="64" t="s">
        <v>349</v>
      </c>
      <c r="M111" s="64" t="s">
        <v>350</v>
      </c>
      <c r="N111" s="64"/>
      <c r="O111" s="64" t="s">
        <v>89</v>
      </c>
      <c r="P111" s="63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</row>
    <row r="112" customFormat="false" ht="15.75" hidden="false" customHeight="true" outlineLevel="0" collapsed="false">
      <c r="A112" s="64" t="str">
        <f aca="false">MID(D112,(LEN(D112)-2),1)&amp;"-"&amp;MID(D112,(LEN(D112)-1),2)</f>
        <v>1-20</v>
      </c>
      <c r="B112" s="64" t="str">
        <f aca="false">IF(H112="AU","AUD","USD")</f>
        <v>USD</v>
      </c>
      <c r="C112" s="64" t="s">
        <v>61</v>
      </c>
      <c r="D112" s="72" t="n">
        <v>1221120</v>
      </c>
      <c r="E112" s="64" t="s">
        <v>72</v>
      </c>
      <c r="F112" s="64" t="s">
        <v>73</v>
      </c>
      <c r="G112" s="64" t="s">
        <v>74</v>
      </c>
      <c r="H112" s="64" t="s">
        <v>75</v>
      </c>
      <c r="I112" s="64" t="s">
        <v>352</v>
      </c>
      <c r="J112" s="64" t="s">
        <v>67</v>
      </c>
      <c r="K112" s="64" t="s">
        <v>353</v>
      </c>
      <c r="L112" s="64" t="s">
        <v>354</v>
      </c>
      <c r="M112" s="64" t="s">
        <v>355</v>
      </c>
      <c r="N112" s="64"/>
      <c r="O112" s="64" t="s">
        <v>71</v>
      </c>
      <c r="P112" s="63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</row>
    <row r="113" customFormat="false" ht="15.75" hidden="false" customHeight="true" outlineLevel="0" collapsed="false">
      <c r="A113" s="64" t="str">
        <f aca="false">MID(D113,(LEN(D113)-2),1)&amp;"-"&amp;MID(D113,(LEN(D113)-1),2)</f>
        <v>1-21</v>
      </c>
      <c r="B113" s="64" t="str">
        <f aca="false">IF(H113="AU","AUD","USD")</f>
        <v>USD</v>
      </c>
      <c r="C113" s="64" t="s">
        <v>61</v>
      </c>
      <c r="D113" s="72" t="n">
        <v>1221121</v>
      </c>
      <c r="E113" s="64" t="s">
        <v>62</v>
      </c>
      <c r="F113" s="64" t="s">
        <v>63</v>
      </c>
      <c r="G113" s="64" t="s">
        <v>64</v>
      </c>
      <c r="H113" s="64" t="s">
        <v>65</v>
      </c>
      <c r="I113" s="64" t="s">
        <v>356</v>
      </c>
      <c r="J113" s="64" t="s">
        <v>67</v>
      </c>
      <c r="K113" s="64" t="s">
        <v>357</v>
      </c>
      <c r="L113" s="64" t="s">
        <v>324</v>
      </c>
      <c r="M113" s="64" t="s">
        <v>325</v>
      </c>
      <c r="N113" s="64"/>
      <c r="O113" s="64" t="s">
        <v>89</v>
      </c>
      <c r="P113" s="63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</row>
    <row r="114" customFormat="false" ht="15.75" hidden="false" customHeight="true" outlineLevel="0" collapsed="false">
      <c r="A114" s="64" t="str">
        <f aca="false">MID(D114,(LEN(D114)-2),1)&amp;"-"&amp;MID(D114,(LEN(D114)-1),2)</f>
        <v>1-21</v>
      </c>
      <c r="B114" s="64" t="str">
        <f aca="false">IF(H114="AU","AUD","USD")</f>
        <v>USD</v>
      </c>
      <c r="C114" s="64" t="s">
        <v>61</v>
      </c>
      <c r="D114" s="72" t="n">
        <v>1221121</v>
      </c>
      <c r="E114" s="64" t="s">
        <v>62</v>
      </c>
      <c r="F114" s="64" t="s">
        <v>63</v>
      </c>
      <c r="G114" s="64" t="s">
        <v>64</v>
      </c>
      <c r="H114" s="64" t="s">
        <v>65</v>
      </c>
      <c r="I114" s="64" t="s">
        <v>358</v>
      </c>
      <c r="J114" s="64" t="s">
        <v>67</v>
      </c>
      <c r="K114" s="64" t="s">
        <v>359</v>
      </c>
      <c r="L114" s="64" t="s">
        <v>324</v>
      </c>
      <c r="M114" s="64" t="s">
        <v>325</v>
      </c>
      <c r="N114" s="64"/>
      <c r="O114" s="64" t="s">
        <v>89</v>
      </c>
      <c r="P114" s="63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</row>
    <row r="115" customFormat="false" ht="15.75" hidden="false" customHeight="true" outlineLevel="0" collapsed="false">
      <c r="A115" s="64" t="str">
        <f aca="false">MID(D115,(LEN(D115)-2),1)&amp;"-"&amp;MID(D115,(LEN(D115)-1),2)</f>
        <v>1-21</v>
      </c>
      <c r="B115" s="64" t="str">
        <f aca="false">IF(H115="AU","AUD","USD")</f>
        <v>USD</v>
      </c>
      <c r="C115" s="64" t="s">
        <v>61</v>
      </c>
      <c r="D115" s="72" t="n">
        <v>1221121</v>
      </c>
      <c r="E115" s="64" t="s">
        <v>62</v>
      </c>
      <c r="F115" s="64" t="s">
        <v>63</v>
      </c>
      <c r="G115" s="64" t="s">
        <v>64</v>
      </c>
      <c r="H115" s="64" t="s">
        <v>65</v>
      </c>
      <c r="I115" s="64" t="s">
        <v>360</v>
      </c>
      <c r="J115" s="64" t="s">
        <v>67</v>
      </c>
      <c r="K115" s="64" t="s">
        <v>361</v>
      </c>
      <c r="L115" s="64" t="s">
        <v>324</v>
      </c>
      <c r="M115" s="64" t="s">
        <v>325</v>
      </c>
      <c r="N115" s="64"/>
      <c r="O115" s="64" t="s">
        <v>89</v>
      </c>
      <c r="P115" s="63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</row>
    <row r="116" customFormat="false" ht="15.75" hidden="false" customHeight="true" outlineLevel="0" collapsed="false">
      <c r="A116" s="64" t="str">
        <f aca="false">MID(D116,(LEN(D116)-2),1)&amp;"-"&amp;MID(D116,(LEN(D116)-1),2)</f>
        <v>1-21</v>
      </c>
      <c r="B116" s="64" t="str">
        <f aca="false">IF(H116="AU","AUD","USD")</f>
        <v>USD</v>
      </c>
      <c r="C116" s="64" t="s">
        <v>61</v>
      </c>
      <c r="D116" s="72" t="n">
        <v>1221121</v>
      </c>
      <c r="E116" s="64" t="s">
        <v>62</v>
      </c>
      <c r="F116" s="64" t="s">
        <v>63</v>
      </c>
      <c r="G116" s="64" t="s">
        <v>64</v>
      </c>
      <c r="H116" s="64" t="s">
        <v>65</v>
      </c>
      <c r="I116" s="64" t="s">
        <v>362</v>
      </c>
      <c r="J116" s="64" t="s">
        <v>67</v>
      </c>
      <c r="K116" s="64" t="s">
        <v>363</v>
      </c>
      <c r="L116" s="64" t="s">
        <v>324</v>
      </c>
      <c r="M116" s="64" t="s">
        <v>325</v>
      </c>
      <c r="N116" s="64"/>
      <c r="O116" s="64" t="s">
        <v>89</v>
      </c>
      <c r="P116" s="63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</row>
    <row r="117" customFormat="false" ht="15.75" hidden="false" customHeight="true" outlineLevel="0" collapsed="false">
      <c r="A117" s="64" t="str">
        <f aca="false">MID(D117,(LEN(D117)-2),1)&amp;"-"&amp;MID(D117,(LEN(D117)-1),2)</f>
        <v>1-21</v>
      </c>
      <c r="B117" s="64" t="str">
        <f aca="false">IF(H117="AU","AUD","USD")</f>
        <v>USD</v>
      </c>
      <c r="C117" s="64" t="s">
        <v>61</v>
      </c>
      <c r="D117" s="72" t="n">
        <v>1221121</v>
      </c>
      <c r="E117" s="64" t="s">
        <v>62</v>
      </c>
      <c r="F117" s="64" t="s">
        <v>63</v>
      </c>
      <c r="G117" s="64" t="s">
        <v>64</v>
      </c>
      <c r="H117" s="64" t="s">
        <v>65</v>
      </c>
      <c r="I117" s="64" t="s">
        <v>364</v>
      </c>
      <c r="J117" s="64" t="s">
        <v>67</v>
      </c>
      <c r="K117" s="64" t="s">
        <v>365</v>
      </c>
      <c r="L117" s="64" t="s">
        <v>324</v>
      </c>
      <c r="M117" s="64" t="s">
        <v>325</v>
      </c>
      <c r="N117" s="64"/>
      <c r="O117" s="64" t="s">
        <v>89</v>
      </c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</row>
    <row r="118" customFormat="false" ht="15.75" hidden="false" customHeight="true" outlineLevel="0" collapsed="false">
      <c r="A118" s="64" t="str">
        <f aca="false">MID(D118,(LEN(D118)-2),1)&amp;"-"&amp;MID(D118,(LEN(D118)-1),2)</f>
        <v>1-21</v>
      </c>
      <c r="B118" s="64" t="str">
        <f aca="false">IF(H118="AU","AUD","USD")</f>
        <v>USD</v>
      </c>
      <c r="C118" s="64" t="s">
        <v>61</v>
      </c>
      <c r="D118" s="72" t="n">
        <v>1221121</v>
      </c>
      <c r="E118" s="64" t="s">
        <v>62</v>
      </c>
      <c r="F118" s="64" t="s">
        <v>63</v>
      </c>
      <c r="G118" s="64" t="s">
        <v>64</v>
      </c>
      <c r="H118" s="64" t="s">
        <v>65</v>
      </c>
      <c r="I118" s="64" t="s">
        <v>366</v>
      </c>
      <c r="J118" s="64" t="s">
        <v>67</v>
      </c>
      <c r="K118" s="64" t="s">
        <v>367</v>
      </c>
      <c r="L118" s="64" t="s">
        <v>324</v>
      </c>
      <c r="M118" s="64" t="s">
        <v>325</v>
      </c>
      <c r="N118" s="64"/>
      <c r="O118" s="64" t="s">
        <v>89</v>
      </c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</row>
    <row r="119" customFormat="false" ht="15.75" hidden="false" customHeight="true" outlineLevel="0" collapsed="false">
      <c r="A119" s="64" t="str">
        <f aca="false">MID(D119,(LEN(D119)-2),1)&amp;"-"&amp;MID(D119,(LEN(D119)-1),2)</f>
        <v>1-21</v>
      </c>
      <c r="B119" s="64" t="str">
        <f aca="false">IF(H119="AU","AUD","USD")</f>
        <v>USD</v>
      </c>
      <c r="C119" s="64" t="s">
        <v>61</v>
      </c>
      <c r="D119" s="72" t="n">
        <v>1221121</v>
      </c>
      <c r="E119" s="64" t="s">
        <v>62</v>
      </c>
      <c r="F119" s="64" t="s">
        <v>63</v>
      </c>
      <c r="G119" s="64" t="s">
        <v>64</v>
      </c>
      <c r="H119" s="64" t="s">
        <v>65</v>
      </c>
      <c r="I119" s="64" t="s">
        <v>368</v>
      </c>
      <c r="J119" s="64" t="s">
        <v>67</v>
      </c>
      <c r="K119" s="64" t="s">
        <v>369</v>
      </c>
      <c r="L119" s="64" t="s">
        <v>324</v>
      </c>
      <c r="M119" s="64" t="s">
        <v>325</v>
      </c>
      <c r="N119" s="64"/>
      <c r="O119" s="64" t="s">
        <v>89</v>
      </c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</row>
    <row r="120" customFormat="false" ht="15.75" hidden="false" customHeight="true" outlineLevel="0" collapsed="false">
      <c r="A120" s="64" t="str">
        <f aca="false">MID(D120,(LEN(D120)-2),1)&amp;"-"&amp;MID(D120,(LEN(D120)-1),2)</f>
        <v>1-21</v>
      </c>
      <c r="B120" s="64" t="str">
        <f aca="false">IF(H120="AU","AUD","USD")</f>
        <v>USD</v>
      </c>
      <c r="C120" s="64" t="s">
        <v>61</v>
      </c>
      <c r="D120" s="72" t="n">
        <v>1221121</v>
      </c>
      <c r="E120" s="64" t="s">
        <v>62</v>
      </c>
      <c r="F120" s="64" t="s">
        <v>63</v>
      </c>
      <c r="G120" s="64" t="s">
        <v>64</v>
      </c>
      <c r="H120" s="64" t="s">
        <v>65</v>
      </c>
      <c r="I120" s="64" t="s">
        <v>370</v>
      </c>
      <c r="J120" s="64" t="s">
        <v>67</v>
      </c>
      <c r="K120" s="64" t="s">
        <v>371</v>
      </c>
      <c r="L120" s="64" t="s">
        <v>324</v>
      </c>
      <c r="M120" s="64" t="s">
        <v>325</v>
      </c>
      <c r="N120" s="64"/>
      <c r="O120" s="64" t="s">
        <v>89</v>
      </c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</row>
    <row r="121" customFormat="false" ht="15.75" hidden="false" customHeight="true" outlineLevel="0" collapsed="false">
      <c r="A121" s="64" t="str">
        <f aca="false">MID(D121,(LEN(D121)-2),1)&amp;"-"&amp;MID(D121,(LEN(D121)-1),2)</f>
        <v>1-21</v>
      </c>
      <c r="B121" s="64" t="str">
        <f aca="false">IF(H121="AU","AUD","USD")</f>
        <v>USD</v>
      </c>
      <c r="C121" s="64" t="s">
        <v>61</v>
      </c>
      <c r="D121" s="72" t="n">
        <v>1221121</v>
      </c>
      <c r="E121" s="64" t="s">
        <v>62</v>
      </c>
      <c r="F121" s="64" t="s">
        <v>63</v>
      </c>
      <c r="G121" s="64" t="s">
        <v>64</v>
      </c>
      <c r="H121" s="64" t="s">
        <v>65</v>
      </c>
      <c r="I121" s="64" t="s">
        <v>372</v>
      </c>
      <c r="J121" s="64" t="s">
        <v>67</v>
      </c>
      <c r="K121" s="64" t="s">
        <v>373</v>
      </c>
      <c r="L121" s="64" t="s">
        <v>324</v>
      </c>
      <c r="M121" s="64" t="s">
        <v>325</v>
      </c>
      <c r="N121" s="64"/>
      <c r="O121" s="64" t="s">
        <v>89</v>
      </c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</row>
    <row r="122" customFormat="false" ht="15.75" hidden="false" customHeight="true" outlineLevel="0" collapsed="false">
      <c r="A122" s="64" t="str">
        <f aca="false">MID(D122,(LEN(D122)-2),1)&amp;"-"&amp;MID(D122,(LEN(D122)-1),2)</f>
        <v>1-21</v>
      </c>
      <c r="B122" s="64" t="str">
        <f aca="false">IF(H122="AU","AUD","USD")</f>
        <v>USD</v>
      </c>
      <c r="C122" s="64" t="s">
        <v>61</v>
      </c>
      <c r="D122" s="72" t="n">
        <v>1221121</v>
      </c>
      <c r="E122" s="64" t="s">
        <v>62</v>
      </c>
      <c r="F122" s="64" t="s">
        <v>63</v>
      </c>
      <c r="G122" s="64" t="s">
        <v>64</v>
      </c>
      <c r="H122" s="64" t="s">
        <v>65</v>
      </c>
      <c r="I122" s="64" t="s">
        <v>374</v>
      </c>
      <c r="J122" s="64" t="s">
        <v>67</v>
      </c>
      <c r="K122" s="64" t="s">
        <v>375</v>
      </c>
      <c r="L122" s="64" t="s">
        <v>324</v>
      </c>
      <c r="M122" s="64" t="s">
        <v>325</v>
      </c>
      <c r="N122" s="64"/>
      <c r="O122" s="64" t="s">
        <v>89</v>
      </c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</row>
    <row r="123" customFormat="false" ht="15.75" hidden="false" customHeight="true" outlineLevel="0" collapsed="false">
      <c r="A123" s="64" t="str">
        <f aca="false">MID(D123,(LEN(D123)-2),1)&amp;"-"&amp;MID(D123,(LEN(D123)-1),2)</f>
        <v>1-21</v>
      </c>
      <c r="B123" s="64" t="str">
        <f aca="false">IF(H123="AU","AUD","USD")</f>
        <v>USD</v>
      </c>
      <c r="C123" s="64" t="s">
        <v>61</v>
      </c>
      <c r="D123" s="72" t="n">
        <v>1221121</v>
      </c>
      <c r="E123" s="64" t="s">
        <v>62</v>
      </c>
      <c r="F123" s="64" t="s">
        <v>63</v>
      </c>
      <c r="G123" s="64" t="s">
        <v>64</v>
      </c>
      <c r="H123" s="64" t="s">
        <v>65</v>
      </c>
      <c r="I123" s="64" t="s">
        <v>376</v>
      </c>
      <c r="J123" s="64" t="s">
        <v>67</v>
      </c>
      <c r="K123" s="64" t="s">
        <v>377</v>
      </c>
      <c r="L123" s="64" t="s">
        <v>324</v>
      </c>
      <c r="M123" s="64" t="s">
        <v>325</v>
      </c>
      <c r="N123" s="64"/>
      <c r="O123" s="64" t="s">
        <v>89</v>
      </c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</row>
    <row r="124" customFormat="false" ht="15.75" hidden="false" customHeight="true" outlineLevel="0" collapsed="false">
      <c r="A124" s="64" t="str">
        <f aca="false">MID(D124,(LEN(D124)-2),1)&amp;"-"&amp;MID(D124,(LEN(D124)-1),2)</f>
        <v>1-21</v>
      </c>
      <c r="B124" s="64" t="str">
        <f aca="false">IF(H124="AU","AUD","USD")</f>
        <v>USD</v>
      </c>
      <c r="C124" s="64" t="s">
        <v>61</v>
      </c>
      <c r="D124" s="72" t="n">
        <v>1221121</v>
      </c>
      <c r="E124" s="64" t="s">
        <v>62</v>
      </c>
      <c r="F124" s="64" t="s">
        <v>63</v>
      </c>
      <c r="G124" s="64" t="s">
        <v>64</v>
      </c>
      <c r="H124" s="64" t="s">
        <v>65</v>
      </c>
      <c r="I124" s="64" t="s">
        <v>378</v>
      </c>
      <c r="J124" s="64" t="s">
        <v>67</v>
      </c>
      <c r="K124" s="64" t="s">
        <v>379</v>
      </c>
      <c r="L124" s="64" t="s">
        <v>324</v>
      </c>
      <c r="M124" s="64" t="s">
        <v>325</v>
      </c>
      <c r="N124" s="64"/>
      <c r="O124" s="64" t="s">
        <v>89</v>
      </c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</row>
    <row r="125" customFormat="false" ht="15.75" hidden="false" customHeight="true" outlineLevel="0" collapsed="false">
      <c r="A125" s="64" t="str">
        <f aca="false">MID(D125,(LEN(D125)-2),1)&amp;"-"&amp;MID(D125,(LEN(D125)-1),2)</f>
        <v>1-21</v>
      </c>
      <c r="B125" s="64" t="str">
        <f aca="false">IF(H125="AU","AUD","USD")</f>
        <v>USD</v>
      </c>
      <c r="C125" s="64" t="s">
        <v>61</v>
      </c>
      <c r="D125" s="72" t="n">
        <v>1221121</v>
      </c>
      <c r="E125" s="64" t="s">
        <v>72</v>
      </c>
      <c r="F125" s="64" t="s">
        <v>73</v>
      </c>
      <c r="G125" s="64" t="s">
        <v>74</v>
      </c>
      <c r="H125" s="64" t="s">
        <v>75</v>
      </c>
      <c r="I125" s="64" t="s">
        <v>380</v>
      </c>
      <c r="J125" s="64" t="s">
        <v>67</v>
      </c>
      <c r="K125" s="64" t="s">
        <v>381</v>
      </c>
      <c r="L125" s="64" t="s">
        <v>382</v>
      </c>
      <c r="M125" s="64" t="s">
        <v>383</v>
      </c>
      <c r="N125" s="64"/>
      <c r="O125" s="64" t="s">
        <v>89</v>
      </c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</row>
    <row r="126" customFormat="false" ht="15.75" hidden="false" customHeight="true" outlineLevel="0" collapsed="false">
      <c r="A126" s="64" t="str">
        <f aca="false">MID(D126,(LEN(D126)-2),1)&amp;"-"&amp;MID(D126,(LEN(D126)-1),2)</f>
        <v>1-21</v>
      </c>
      <c r="B126" s="64" t="str">
        <f aca="false">IF(H126="AU","AUD","USD")</f>
        <v>USD</v>
      </c>
      <c r="C126" s="64" t="s">
        <v>61</v>
      </c>
      <c r="D126" s="72" t="n">
        <v>1221121</v>
      </c>
      <c r="E126" s="64" t="s">
        <v>72</v>
      </c>
      <c r="F126" s="64" t="s">
        <v>73</v>
      </c>
      <c r="G126" s="64" t="s">
        <v>74</v>
      </c>
      <c r="H126" s="64" t="s">
        <v>75</v>
      </c>
      <c r="I126" s="64" t="s">
        <v>384</v>
      </c>
      <c r="J126" s="64" t="s">
        <v>67</v>
      </c>
      <c r="K126" s="64" t="s">
        <v>385</v>
      </c>
      <c r="L126" s="64" t="s">
        <v>382</v>
      </c>
      <c r="M126" s="64" t="s">
        <v>383</v>
      </c>
      <c r="N126" s="64"/>
      <c r="O126" s="64" t="s">
        <v>89</v>
      </c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</row>
    <row r="127" customFormat="false" ht="15.75" hidden="false" customHeight="true" outlineLevel="0" collapsed="false">
      <c r="A127" s="64" t="str">
        <f aca="false">MID(D127,(LEN(D127)-2),1)&amp;"-"&amp;MID(D127,(LEN(D127)-1),2)</f>
        <v>1-21</v>
      </c>
      <c r="B127" s="64" t="str">
        <f aca="false">IF(H127="AU","AUD","USD")</f>
        <v>USD</v>
      </c>
      <c r="C127" s="64" t="s">
        <v>61</v>
      </c>
      <c r="D127" s="72" t="n">
        <v>1221121</v>
      </c>
      <c r="E127" s="64" t="s">
        <v>72</v>
      </c>
      <c r="F127" s="64" t="s">
        <v>73</v>
      </c>
      <c r="G127" s="64" t="s">
        <v>74</v>
      </c>
      <c r="H127" s="64" t="s">
        <v>75</v>
      </c>
      <c r="I127" s="64" t="s">
        <v>386</v>
      </c>
      <c r="J127" s="64" t="s">
        <v>67</v>
      </c>
      <c r="K127" s="64" t="s">
        <v>387</v>
      </c>
      <c r="L127" s="64" t="s">
        <v>382</v>
      </c>
      <c r="M127" s="64" t="s">
        <v>383</v>
      </c>
      <c r="N127" s="64"/>
      <c r="O127" s="64" t="s">
        <v>89</v>
      </c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</row>
    <row r="128" customFormat="false" ht="15.75" hidden="false" customHeight="true" outlineLevel="0" collapsed="false">
      <c r="A128" s="64" t="str">
        <f aca="false">MID(D128,(LEN(D128)-2),1)&amp;"-"&amp;MID(D128,(LEN(D128)-1),2)</f>
        <v>1-21</v>
      </c>
      <c r="B128" s="64" t="str">
        <f aca="false">IF(H128="AU","AUD","USD")</f>
        <v>USD</v>
      </c>
      <c r="C128" s="64" t="s">
        <v>61</v>
      </c>
      <c r="D128" s="72" t="n">
        <v>1221121</v>
      </c>
      <c r="E128" s="64" t="s">
        <v>72</v>
      </c>
      <c r="F128" s="64" t="s">
        <v>73</v>
      </c>
      <c r="G128" s="64" t="s">
        <v>74</v>
      </c>
      <c r="H128" s="64" t="s">
        <v>75</v>
      </c>
      <c r="I128" s="64" t="s">
        <v>388</v>
      </c>
      <c r="J128" s="64" t="s">
        <v>67</v>
      </c>
      <c r="K128" s="64" t="s">
        <v>389</v>
      </c>
      <c r="L128" s="64" t="s">
        <v>382</v>
      </c>
      <c r="M128" s="64" t="s">
        <v>383</v>
      </c>
      <c r="N128" s="64"/>
      <c r="O128" s="64" t="s">
        <v>89</v>
      </c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</row>
    <row r="129" customFormat="false" ht="15.75" hidden="false" customHeight="true" outlineLevel="0" collapsed="false">
      <c r="A129" s="64" t="str">
        <f aca="false">MID(D129,(LEN(D129)-2),1)&amp;"-"&amp;MID(D129,(LEN(D129)-1),2)</f>
        <v>1-21</v>
      </c>
      <c r="B129" s="64" t="str">
        <f aca="false">IF(H129="AU","AUD","USD")</f>
        <v>USD</v>
      </c>
      <c r="C129" s="64" t="s">
        <v>61</v>
      </c>
      <c r="D129" s="72" t="n">
        <v>1221121</v>
      </c>
      <c r="E129" s="64" t="s">
        <v>72</v>
      </c>
      <c r="F129" s="64" t="s">
        <v>73</v>
      </c>
      <c r="G129" s="64" t="s">
        <v>74</v>
      </c>
      <c r="H129" s="64" t="s">
        <v>75</v>
      </c>
      <c r="I129" s="64" t="s">
        <v>390</v>
      </c>
      <c r="J129" s="64" t="s">
        <v>67</v>
      </c>
      <c r="K129" s="64" t="s">
        <v>391</v>
      </c>
      <c r="L129" s="64" t="s">
        <v>382</v>
      </c>
      <c r="M129" s="64" t="s">
        <v>383</v>
      </c>
      <c r="N129" s="64"/>
      <c r="O129" s="64" t="s">
        <v>89</v>
      </c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</row>
    <row r="130" customFormat="false" ht="15.75" hidden="false" customHeight="true" outlineLevel="0" collapsed="false">
      <c r="A130" s="64" t="str">
        <f aca="false">MID(D130,(LEN(D130)-2),1)&amp;"-"&amp;MID(D130,(LEN(D130)-1),2)</f>
        <v>1-21</v>
      </c>
      <c r="B130" s="64" t="str">
        <f aca="false">IF(H130="AU","AUD","USD")</f>
        <v>USD</v>
      </c>
      <c r="C130" s="64" t="s">
        <v>61</v>
      </c>
      <c r="D130" s="72" t="n">
        <v>1221121</v>
      </c>
      <c r="E130" s="64" t="s">
        <v>72</v>
      </c>
      <c r="F130" s="64" t="s">
        <v>73</v>
      </c>
      <c r="G130" s="64" t="s">
        <v>74</v>
      </c>
      <c r="H130" s="64" t="s">
        <v>75</v>
      </c>
      <c r="I130" s="64" t="s">
        <v>392</v>
      </c>
      <c r="J130" s="64" t="s">
        <v>67</v>
      </c>
      <c r="K130" s="64" t="s">
        <v>393</v>
      </c>
      <c r="L130" s="64" t="s">
        <v>382</v>
      </c>
      <c r="M130" s="64" t="s">
        <v>383</v>
      </c>
      <c r="N130" s="64"/>
      <c r="O130" s="64" t="s">
        <v>89</v>
      </c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</row>
    <row r="131" customFormat="false" ht="15.75" hidden="false" customHeight="true" outlineLevel="0" collapsed="false">
      <c r="A131" s="64" t="str">
        <f aca="false">MID(D131,(LEN(D131)-2),1)&amp;"-"&amp;MID(D131,(LEN(D131)-1),2)</f>
        <v>1-22</v>
      </c>
      <c r="B131" s="64" t="str">
        <f aca="false">IF(H131="AU","AUD","USD")</f>
        <v>USD</v>
      </c>
      <c r="C131" s="64" t="s">
        <v>61</v>
      </c>
      <c r="D131" s="72" t="n">
        <v>1221122</v>
      </c>
      <c r="E131" s="64" t="s">
        <v>62</v>
      </c>
      <c r="F131" s="64" t="s">
        <v>161</v>
      </c>
      <c r="G131" s="64" t="s">
        <v>162</v>
      </c>
      <c r="H131" s="64" t="s">
        <v>151</v>
      </c>
      <c r="I131" s="64" t="s">
        <v>394</v>
      </c>
      <c r="J131" s="64" t="s">
        <v>67</v>
      </c>
      <c r="K131" s="64" t="s">
        <v>395</v>
      </c>
      <c r="L131" s="64" t="s">
        <v>182</v>
      </c>
      <c r="M131" s="64" t="s">
        <v>183</v>
      </c>
      <c r="N131" s="64"/>
      <c r="O131" s="64" t="s">
        <v>84</v>
      </c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</row>
    <row r="132" customFormat="false" ht="15.75" hidden="false" customHeight="true" outlineLevel="0" collapsed="false">
      <c r="A132" s="64" t="str">
        <f aca="false">MID(D132,(LEN(D132)-2),1)&amp;"-"&amp;MID(D132,(LEN(D132)-1),2)</f>
        <v>1-23</v>
      </c>
      <c r="B132" s="64" t="str">
        <f aca="false">IF(H132="AU","AUD","USD")</f>
        <v>USD</v>
      </c>
      <c r="C132" s="64" t="s">
        <v>61</v>
      </c>
      <c r="D132" s="72" t="n">
        <v>1221123</v>
      </c>
      <c r="E132" s="64" t="s">
        <v>62</v>
      </c>
      <c r="F132" s="64" t="s">
        <v>396</v>
      </c>
      <c r="G132" s="64" t="s">
        <v>397</v>
      </c>
      <c r="H132" s="64" t="s">
        <v>398</v>
      </c>
      <c r="I132" s="64" t="s">
        <v>399</v>
      </c>
      <c r="J132" s="64" t="s">
        <v>67</v>
      </c>
      <c r="K132" s="64" t="s">
        <v>400</v>
      </c>
      <c r="L132" s="64" t="s">
        <v>401</v>
      </c>
      <c r="M132" s="64" t="s">
        <v>402</v>
      </c>
      <c r="N132" s="64"/>
      <c r="O132" s="64" t="s">
        <v>89</v>
      </c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</row>
    <row r="133" customFormat="false" ht="15.75" hidden="false" customHeight="true" outlineLevel="0" collapsed="false">
      <c r="A133" s="64" t="str">
        <f aca="false">MID(D133,(LEN(D133)-2),1)&amp;"-"&amp;MID(D133,(LEN(D133)-1),2)</f>
        <v>1-23</v>
      </c>
      <c r="B133" s="64" t="str">
        <f aca="false">IF(H133="AU","AUD","USD")</f>
        <v>USD</v>
      </c>
      <c r="C133" s="64" t="s">
        <v>61</v>
      </c>
      <c r="D133" s="72" t="n">
        <v>1221123</v>
      </c>
      <c r="E133" s="64" t="s">
        <v>62</v>
      </c>
      <c r="F133" s="64" t="s">
        <v>396</v>
      </c>
      <c r="G133" s="64" t="s">
        <v>397</v>
      </c>
      <c r="H133" s="64" t="s">
        <v>398</v>
      </c>
      <c r="I133" s="64" t="s">
        <v>403</v>
      </c>
      <c r="J133" s="64" t="s">
        <v>67</v>
      </c>
      <c r="K133" s="64" t="s">
        <v>400</v>
      </c>
      <c r="L133" s="64" t="s">
        <v>401</v>
      </c>
      <c r="M133" s="64" t="s">
        <v>402</v>
      </c>
      <c r="N133" s="64"/>
      <c r="O133" s="64" t="s">
        <v>89</v>
      </c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</row>
    <row r="134" customFormat="false" ht="15.75" hidden="false" customHeight="true" outlineLevel="0" collapsed="false">
      <c r="A134" s="64" t="str">
        <f aca="false">MID(D134,(LEN(D134)-2),1)&amp;"-"&amp;MID(D134,(LEN(D134)-1),2)</f>
        <v>1-24</v>
      </c>
      <c r="B134" s="64" t="str">
        <f aca="false">IF(H134="AU","AUD","USD")</f>
        <v>USD</v>
      </c>
      <c r="C134" s="64" t="s">
        <v>61</v>
      </c>
      <c r="D134" s="64" t="n">
        <v>1221124</v>
      </c>
      <c r="E134" s="64" t="s">
        <v>72</v>
      </c>
      <c r="F134" s="64" t="s">
        <v>404</v>
      </c>
      <c r="G134" s="64" t="s">
        <v>405</v>
      </c>
      <c r="H134" s="64" t="s">
        <v>338</v>
      </c>
      <c r="I134" s="64" t="s">
        <v>406</v>
      </c>
      <c r="J134" s="64" t="s">
        <v>67</v>
      </c>
      <c r="K134" s="64" t="s">
        <v>407</v>
      </c>
      <c r="L134" s="64" t="s">
        <v>87</v>
      </c>
      <c r="M134" s="64" t="s">
        <v>88</v>
      </c>
      <c r="N134" s="64"/>
      <c r="O134" s="64" t="s">
        <v>89</v>
      </c>
      <c r="P134" s="63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</row>
    <row r="135" customFormat="false" ht="15.75" hidden="false" customHeight="true" outlineLevel="0" collapsed="false">
      <c r="A135" s="64" t="str">
        <f aca="false">MID(D135,(LEN(D135)-2),1)&amp;"-"&amp;MID(D135,(LEN(D135)-1),2)</f>
        <v>1-24</v>
      </c>
      <c r="B135" s="64" t="str">
        <f aca="false">IF(H135="AU","AUD","USD")</f>
        <v>USD</v>
      </c>
      <c r="C135" s="64" t="s">
        <v>61</v>
      </c>
      <c r="D135" s="64" t="n">
        <v>1221124</v>
      </c>
      <c r="E135" s="64" t="s">
        <v>72</v>
      </c>
      <c r="F135" s="64" t="s">
        <v>404</v>
      </c>
      <c r="G135" s="64" t="s">
        <v>405</v>
      </c>
      <c r="H135" s="64" t="s">
        <v>338</v>
      </c>
      <c r="I135" s="64" t="s">
        <v>408</v>
      </c>
      <c r="J135" s="64" t="s">
        <v>67</v>
      </c>
      <c r="K135" s="64" t="s">
        <v>409</v>
      </c>
      <c r="L135" s="64" t="s">
        <v>87</v>
      </c>
      <c r="M135" s="64" t="s">
        <v>88</v>
      </c>
      <c r="N135" s="64"/>
      <c r="O135" s="64" t="s">
        <v>89</v>
      </c>
      <c r="P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</row>
    <row r="136" customFormat="false" ht="15.75" hidden="false" customHeight="true" outlineLevel="0" collapsed="false">
      <c r="A136" s="64" t="str">
        <f aca="false">MID(D136,(LEN(D136)-2),1)&amp;"-"&amp;MID(D136,(LEN(D136)-1),2)</f>
        <v>1-24</v>
      </c>
      <c r="B136" s="64" t="str">
        <f aca="false">IF(H136="AU","AUD","USD")</f>
        <v>USD</v>
      </c>
      <c r="C136" s="64" t="s">
        <v>61</v>
      </c>
      <c r="D136" s="64" t="n">
        <v>1221124</v>
      </c>
      <c r="E136" s="64" t="s">
        <v>72</v>
      </c>
      <c r="F136" s="64" t="s">
        <v>404</v>
      </c>
      <c r="G136" s="64" t="s">
        <v>405</v>
      </c>
      <c r="H136" s="64" t="s">
        <v>338</v>
      </c>
      <c r="I136" s="64" t="s">
        <v>410</v>
      </c>
      <c r="J136" s="64" t="s">
        <v>67</v>
      </c>
      <c r="K136" s="64" t="s">
        <v>411</v>
      </c>
      <c r="L136" s="64" t="s">
        <v>87</v>
      </c>
      <c r="M136" s="64" t="s">
        <v>88</v>
      </c>
      <c r="N136" s="64"/>
      <c r="O136" s="64" t="s">
        <v>89</v>
      </c>
      <c r="P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</row>
    <row r="137" customFormat="false" ht="15.75" hidden="false" customHeight="true" outlineLevel="0" collapsed="false">
      <c r="A137" s="64" t="str">
        <f aca="false">MID(D137,(LEN(D137)-2),1)&amp;"-"&amp;MID(D137,(LEN(D137)-1),2)</f>
        <v>1-24</v>
      </c>
      <c r="B137" s="64" t="str">
        <f aca="false">IF(H137="AU","AUD","USD")</f>
        <v>USD</v>
      </c>
      <c r="C137" s="64" t="s">
        <v>61</v>
      </c>
      <c r="D137" s="64" t="n">
        <v>1221124</v>
      </c>
      <c r="E137" s="64" t="s">
        <v>72</v>
      </c>
      <c r="F137" s="64" t="s">
        <v>404</v>
      </c>
      <c r="G137" s="64" t="s">
        <v>405</v>
      </c>
      <c r="H137" s="64" t="s">
        <v>338</v>
      </c>
      <c r="I137" s="64" t="s">
        <v>412</v>
      </c>
      <c r="J137" s="64" t="s">
        <v>67</v>
      </c>
      <c r="K137" s="64" t="s">
        <v>413</v>
      </c>
      <c r="L137" s="64" t="s">
        <v>87</v>
      </c>
      <c r="M137" s="64" t="s">
        <v>88</v>
      </c>
      <c r="N137" s="64"/>
      <c r="O137" s="64" t="s">
        <v>89</v>
      </c>
      <c r="P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</row>
    <row r="138" customFormat="false" ht="15.75" hidden="false" customHeight="true" outlineLevel="0" collapsed="false">
      <c r="A138" s="64" t="str">
        <f aca="false">MID(D138,(LEN(D138)-2),1)&amp;"-"&amp;MID(D138,(LEN(D138)-1),2)</f>
        <v>1-24</v>
      </c>
      <c r="B138" s="64" t="str">
        <f aca="false">IF(H138="AU","AUD","USD")</f>
        <v>USD</v>
      </c>
      <c r="C138" s="64" t="s">
        <v>61</v>
      </c>
      <c r="D138" s="64" t="n">
        <v>1221124</v>
      </c>
      <c r="E138" s="64" t="s">
        <v>72</v>
      </c>
      <c r="F138" s="64" t="s">
        <v>404</v>
      </c>
      <c r="G138" s="64" t="s">
        <v>405</v>
      </c>
      <c r="H138" s="64" t="s">
        <v>338</v>
      </c>
      <c r="I138" s="64" t="s">
        <v>414</v>
      </c>
      <c r="J138" s="64" t="s">
        <v>67</v>
      </c>
      <c r="K138" s="64" t="s">
        <v>415</v>
      </c>
      <c r="L138" s="64" t="s">
        <v>87</v>
      </c>
      <c r="M138" s="64" t="s">
        <v>88</v>
      </c>
      <c r="N138" s="64"/>
      <c r="O138" s="64" t="s">
        <v>89</v>
      </c>
      <c r="P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</row>
    <row r="139" customFormat="false" ht="15.75" hidden="false" customHeight="true" outlineLevel="0" collapsed="false">
      <c r="A139" s="64" t="str">
        <f aca="false">MID(D139,(LEN(D139)-2),1)&amp;"-"&amp;MID(D139,(LEN(D139)-1),2)</f>
        <v>1-24</v>
      </c>
      <c r="B139" s="64" t="str">
        <f aca="false">IF(H139="AU","AUD","USD")</f>
        <v>USD</v>
      </c>
      <c r="C139" s="64" t="s">
        <v>61</v>
      </c>
      <c r="D139" s="64" t="n">
        <v>1221124</v>
      </c>
      <c r="E139" s="64" t="s">
        <v>72</v>
      </c>
      <c r="F139" s="64" t="s">
        <v>404</v>
      </c>
      <c r="G139" s="64" t="s">
        <v>405</v>
      </c>
      <c r="H139" s="64" t="s">
        <v>338</v>
      </c>
      <c r="I139" s="64" t="s">
        <v>416</v>
      </c>
      <c r="J139" s="64" t="s">
        <v>67</v>
      </c>
      <c r="K139" s="64" t="s">
        <v>417</v>
      </c>
      <c r="L139" s="64" t="s">
        <v>87</v>
      </c>
      <c r="M139" s="64" t="s">
        <v>88</v>
      </c>
      <c r="N139" s="64"/>
      <c r="O139" s="64" t="s">
        <v>89</v>
      </c>
      <c r="P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</row>
    <row r="140" customFormat="false" ht="15.75" hidden="false" customHeight="true" outlineLevel="0" collapsed="false">
      <c r="A140" s="64" t="str">
        <f aca="false">MID(D140,(LEN(D140)-2),1)&amp;"-"&amp;MID(D140,(LEN(D140)-1),2)</f>
        <v>1-24</v>
      </c>
      <c r="B140" s="64" t="str">
        <f aca="false">IF(H140="AU","AUD","USD")</f>
        <v>USD</v>
      </c>
      <c r="C140" s="64" t="s">
        <v>61</v>
      </c>
      <c r="D140" s="64" t="n">
        <v>1221124</v>
      </c>
      <c r="E140" s="64" t="s">
        <v>72</v>
      </c>
      <c r="F140" s="64" t="s">
        <v>404</v>
      </c>
      <c r="G140" s="64" t="s">
        <v>405</v>
      </c>
      <c r="H140" s="64" t="s">
        <v>338</v>
      </c>
      <c r="I140" s="64" t="s">
        <v>418</v>
      </c>
      <c r="J140" s="64" t="s">
        <v>67</v>
      </c>
      <c r="K140" s="64" t="s">
        <v>419</v>
      </c>
      <c r="L140" s="64" t="s">
        <v>87</v>
      </c>
      <c r="M140" s="64" t="s">
        <v>88</v>
      </c>
      <c r="N140" s="64"/>
      <c r="O140" s="64" t="s">
        <v>89</v>
      </c>
      <c r="P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</row>
    <row r="141" customFormat="false" ht="15.75" hidden="false" customHeight="true" outlineLevel="0" collapsed="false">
      <c r="A141" s="64" t="str">
        <f aca="false">MID(D141,(LEN(D141)-2),1)&amp;"-"&amp;MID(D141,(LEN(D141)-1),2)</f>
        <v>1-24</v>
      </c>
      <c r="B141" s="64" t="str">
        <f aca="false">IF(H141="AU","AUD","USD")</f>
        <v>USD</v>
      </c>
      <c r="C141" s="64" t="s">
        <v>61</v>
      </c>
      <c r="D141" s="64" t="n">
        <v>1221124</v>
      </c>
      <c r="E141" s="64" t="s">
        <v>72</v>
      </c>
      <c r="F141" s="64" t="s">
        <v>404</v>
      </c>
      <c r="G141" s="64" t="s">
        <v>405</v>
      </c>
      <c r="H141" s="64" t="s">
        <v>338</v>
      </c>
      <c r="I141" s="64" t="s">
        <v>420</v>
      </c>
      <c r="J141" s="64" t="s">
        <v>67</v>
      </c>
      <c r="K141" s="64" t="s">
        <v>421</v>
      </c>
      <c r="L141" s="64" t="s">
        <v>87</v>
      </c>
      <c r="M141" s="64" t="s">
        <v>88</v>
      </c>
      <c r="N141" s="64"/>
      <c r="O141" s="64" t="s">
        <v>89</v>
      </c>
      <c r="P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</row>
    <row r="142" customFormat="false" ht="15.75" hidden="false" customHeight="true" outlineLevel="0" collapsed="false">
      <c r="A142" s="64" t="str">
        <f aca="false">MID(D142,(LEN(D142)-2),1)&amp;"-"&amp;MID(D142,(LEN(D142)-1),2)</f>
        <v>1-24</v>
      </c>
      <c r="B142" s="64" t="str">
        <f aca="false">IF(H142="AU","AUD","USD")</f>
        <v>USD</v>
      </c>
      <c r="C142" s="64" t="s">
        <v>61</v>
      </c>
      <c r="D142" s="64" t="n">
        <v>1221124</v>
      </c>
      <c r="E142" s="64" t="s">
        <v>72</v>
      </c>
      <c r="F142" s="64" t="s">
        <v>404</v>
      </c>
      <c r="G142" s="64" t="s">
        <v>405</v>
      </c>
      <c r="H142" s="64" t="s">
        <v>338</v>
      </c>
      <c r="I142" s="64" t="s">
        <v>422</v>
      </c>
      <c r="J142" s="64" t="s">
        <v>67</v>
      </c>
      <c r="K142" s="64" t="s">
        <v>423</v>
      </c>
      <c r="L142" s="64" t="s">
        <v>87</v>
      </c>
      <c r="M142" s="64" t="s">
        <v>88</v>
      </c>
      <c r="N142" s="64"/>
      <c r="O142" s="64" t="s">
        <v>89</v>
      </c>
      <c r="P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</row>
    <row r="143" customFormat="false" ht="15.75" hidden="false" customHeight="true" outlineLevel="0" collapsed="false">
      <c r="A143" s="64" t="str">
        <f aca="false">MID(D143,(LEN(D143)-2),1)&amp;"-"&amp;MID(D143,(LEN(D143)-1),2)</f>
        <v>1-24</v>
      </c>
      <c r="B143" s="64" t="str">
        <f aca="false">IF(H143="AU","AUD","USD")</f>
        <v>USD</v>
      </c>
      <c r="C143" s="64" t="s">
        <v>61</v>
      </c>
      <c r="D143" s="64" t="n">
        <v>1221124</v>
      </c>
      <c r="E143" s="64" t="s">
        <v>72</v>
      </c>
      <c r="F143" s="64" t="s">
        <v>404</v>
      </c>
      <c r="G143" s="64" t="s">
        <v>405</v>
      </c>
      <c r="H143" s="64" t="s">
        <v>338</v>
      </c>
      <c r="I143" s="64" t="s">
        <v>424</v>
      </c>
      <c r="J143" s="64" t="s">
        <v>67</v>
      </c>
      <c r="K143" s="64" t="s">
        <v>425</v>
      </c>
      <c r="L143" s="64" t="s">
        <v>87</v>
      </c>
      <c r="M143" s="64" t="s">
        <v>88</v>
      </c>
      <c r="N143" s="64"/>
      <c r="O143" s="64" t="s">
        <v>89</v>
      </c>
      <c r="P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</row>
    <row r="144" customFormat="false" ht="15.75" hidden="false" customHeight="true" outlineLevel="0" collapsed="false">
      <c r="A144" s="64" t="str">
        <f aca="false">MID(D144,(LEN(D144)-2),1)&amp;"-"&amp;MID(D144,(LEN(D144)-1),2)</f>
        <v>1-24</v>
      </c>
      <c r="B144" s="64" t="str">
        <f aca="false">IF(H144="AU","AUD","USD")</f>
        <v>USD</v>
      </c>
      <c r="C144" s="64" t="s">
        <v>61</v>
      </c>
      <c r="D144" s="64" t="n">
        <v>1221124</v>
      </c>
      <c r="E144" s="64" t="s">
        <v>72</v>
      </c>
      <c r="F144" s="64" t="s">
        <v>404</v>
      </c>
      <c r="G144" s="64" t="s">
        <v>405</v>
      </c>
      <c r="H144" s="64" t="s">
        <v>338</v>
      </c>
      <c r="I144" s="64" t="s">
        <v>426</v>
      </c>
      <c r="J144" s="64" t="s">
        <v>67</v>
      </c>
      <c r="K144" s="64" t="s">
        <v>427</v>
      </c>
      <c r="L144" s="64" t="s">
        <v>87</v>
      </c>
      <c r="M144" s="64" t="s">
        <v>88</v>
      </c>
      <c r="N144" s="64"/>
      <c r="O144" s="64" t="s">
        <v>89</v>
      </c>
      <c r="P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</row>
    <row r="145" customFormat="false" ht="15.75" hidden="false" customHeight="true" outlineLevel="0" collapsed="false">
      <c r="A145" s="64" t="str">
        <f aca="false">MID(D145,(LEN(D145)-2),1)&amp;"-"&amp;MID(D145,(LEN(D145)-1),2)</f>
        <v>1-24</v>
      </c>
      <c r="B145" s="64" t="str">
        <f aca="false">IF(H145="AU","AUD","USD")</f>
        <v>USD</v>
      </c>
      <c r="C145" s="64" t="s">
        <v>61</v>
      </c>
      <c r="D145" s="64" t="n">
        <v>1221124</v>
      </c>
      <c r="E145" s="64" t="s">
        <v>72</v>
      </c>
      <c r="F145" s="64" t="s">
        <v>404</v>
      </c>
      <c r="G145" s="64" t="s">
        <v>405</v>
      </c>
      <c r="H145" s="64" t="s">
        <v>338</v>
      </c>
      <c r="I145" s="64" t="s">
        <v>428</v>
      </c>
      <c r="J145" s="64" t="s">
        <v>67</v>
      </c>
      <c r="K145" s="64" t="s">
        <v>429</v>
      </c>
      <c r="L145" s="64" t="s">
        <v>87</v>
      </c>
      <c r="M145" s="64" t="s">
        <v>88</v>
      </c>
      <c r="N145" s="64"/>
      <c r="O145" s="64" t="s">
        <v>89</v>
      </c>
      <c r="P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</row>
    <row r="146" customFormat="false" ht="15.75" hidden="false" customHeight="true" outlineLevel="0" collapsed="false">
      <c r="A146" s="64" t="str">
        <f aca="false">MID(D146,(LEN(D146)-2),1)&amp;"-"&amp;MID(D146,(LEN(D146)-1),2)</f>
        <v>1-24</v>
      </c>
      <c r="B146" s="64" t="str">
        <f aca="false">IF(H146="AU","AUD","USD")</f>
        <v>USD</v>
      </c>
      <c r="C146" s="64" t="s">
        <v>61</v>
      </c>
      <c r="D146" s="64" t="n">
        <v>1221124</v>
      </c>
      <c r="E146" s="64" t="s">
        <v>72</v>
      </c>
      <c r="F146" s="64" t="s">
        <v>404</v>
      </c>
      <c r="G146" s="64" t="s">
        <v>405</v>
      </c>
      <c r="H146" s="64" t="s">
        <v>338</v>
      </c>
      <c r="I146" s="64" t="s">
        <v>430</v>
      </c>
      <c r="J146" s="64" t="s">
        <v>67</v>
      </c>
      <c r="K146" s="64" t="s">
        <v>431</v>
      </c>
      <c r="L146" s="64" t="s">
        <v>87</v>
      </c>
      <c r="M146" s="64" t="s">
        <v>88</v>
      </c>
      <c r="N146" s="64"/>
      <c r="O146" s="64" t="s">
        <v>89</v>
      </c>
      <c r="P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</row>
    <row r="147" customFormat="false" ht="15.75" hidden="false" customHeight="true" outlineLevel="0" collapsed="false">
      <c r="A147" s="64" t="str">
        <f aca="false">MID(D147,(LEN(D147)-2),1)&amp;"-"&amp;MID(D147,(LEN(D147)-1),2)</f>
        <v>1-24</v>
      </c>
      <c r="B147" s="64" t="str">
        <f aca="false">IF(H147="AU","AUD","USD")</f>
        <v>USD</v>
      </c>
      <c r="C147" s="64" t="s">
        <v>61</v>
      </c>
      <c r="D147" s="64" t="n">
        <v>1221124</v>
      </c>
      <c r="E147" s="64" t="s">
        <v>72</v>
      </c>
      <c r="F147" s="64" t="s">
        <v>404</v>
      </c>
      <c r="G147" s="64" t="s">
        <v>405</v>
      </c>
      <c r="H147" s="64" t="s">
        <v>338</v>
      </c>
      <c r="I147" s="64" t="s">
        <v>432</v>
      </c>
      <c r="J147" s="64" t="s">
        <v>67</v>
      </c>
      <c r="K147" s="64" t="s">
        <v>433</v>
      </c>
      <c r="L147" s="64" t="s">
        <v>87</v>
      </c>
      <c r="M147" s="64" t="s">
        <v>88</v>
      </c>
      <c r="N147" s="64"/>
      <c r="O147" s="64" t="s">
        <v>89</v>
      </c>
      <c r="P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</row>
    <row r="148" customFormat="false" ht="15.75" hidden="false" customHeight="true" outlineLevel="0" collapsed="false">
      <c r="A148" s="64" t="str">
        <f aca="false">MID(D148,(LEN(D148)-2),1)&amp;"-"&amp;MID(D148,(LEN(D148)-1),2)</f>
        <v>1-24</v>
      </c>
      <c r="B148" s="64" t="str">
        <f aca="false">IF(H148="AU","AUD","USD")</f>
        <v>USD</v>
      </c>
      <c r="C148" s="64" t="s">
        <v>61</v>
      </c>
      <c r="D148" s="64" t="n">
        <v>1221124</v>
      </c>
      <c r="E148" s="64" t="s">
        <v>72</v>
      </c>
      <c r="F148" s="64" t="s">
        <v>404</v>
      </c>
      <c r="G148" s="64" t="s">
        <v>405</v>
      </c>
      <c r="H148" s="64" t="s">
        <v>338</v>
      </c>
      <c r="I148" s="64" t="s">
        <v>434</v>
      </c>
      <c r="J148" s="64" t="s">
        <v>67</v>
      </c>
      <c r="K148" s="64" t="s">
        <v>435</v>
      </c>
      <c r="L148" s="64" t="s">
        <v>87</v>
      </c>
      <c r="M148" s="64" t="s">
        <v>88</v>
      </c>
      <c r="N148" s="64"/>
      <c r="O148" s="64" t="s">
        <v>89</v>
      </c>
      <c r="P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</row>
    <row r="149" customFormat="false" ht="15.75" hidden="false" customHeight="true" outlineLevel="0" collapsed="false">
      <c r="A149" s="64" t="str">
        <f aca="false">MID(D149,(LEN(D149)-2),1)&amp;"-"&amp;MID(D149,(LEN(D149)-1),2)</f>
        <v>1-24</v>
      </c>
      <c r="B149" s="64" t="str">
        <f aca="false">IF(H149="AU","AUD","USD")</f>
        <v>USD</v>
      </c>
      <c r="C149" s="64" t="s">
        <v>61</v>
      </c>
      <c r="D149" s="64" t="n">
        <v>1221124</v>
      </c>
      <c r="E149" s="64" t="s">
        <v>72</v>
      </c>
      <c r="F149" s="64" t="s">
        <v>404</v>
      </c>
      <c r="G149" s="64" t="s">
        <v>405</v>
      </c>
      <c r="H149" s="64" t="s">
        <v>338</v>
      </c>
      <c r="I149" s="64" t="s">
        <v>436</v>
      </c>
      <c r="J149" s="64" t="s">
        <v>67</v>
      </c>
      <c r="K149" s="64" t="s">
        <v>437</v>
      </c>
      <c r="L149" s="64" t="s">
        <v>87</v>
      </c>
      <c r="M149" s="64" t="s">
        <v>88</v>
      </c>
      <c r="N149" s="64"/>
      <c r="O149" s="64" t="s">
        <v>89</v>
      </c>
      <c r="P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</row>
    <row r="150" customFormat="false" ht="15.75" hidden="false" customHeight="true" outlineLevel="0" collapsed="false">
      <c r="A150" s="64" t="str">
        <f aca="false">MID(D150,(LEN(D150)-2),1)&amp;"-"&amp;MID(D150,(LEN(D150)-1),2)</f>
        <v>1-24</v>
      </c>
      <c r="B150" s="64" t="str">
        <f aca="false">IF(H150="AU","AUD","USD")</f>
        <v>USD</v>
      </c>
      <c r="C150" s="64" t="s">
        <v>61</v>
      </c>
      <c r="D150" s="64" t="n">
        <v>1221124</v>
      </c>
      <c r="E150" s="64" t="s">
        <v>72</v>
      </c>
      <c r="F150" s="64" t="s">
        <v>404</v>
      </c>
      <c r="G150" s="64" t="s">
        <v>405</v>
      </c>
      <c r="H150" s="64" t="s">
        <v>338</v>
      </c>
      <c r="I150" s="64" t="s">
        <v>438</v>
      </c>
      <c r="J150" s="64" t="s">
        <v>67</v>
      </c>
      <c r="K150" s="64" t="s">
        <v>439</v>
      </c>
      <c r="L150" s="64" t="s">
        <v>87</v>
      </c>
      <c r="M150" s="64" t="s">
        <v>88</v>
      </c>
      <c r="N150" s="64"/>
      <c r="O150" s="64" t="s">
        <v>89</v>
      </c>
      <c r="P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</row>
    <row r="151" customFormat="false" ht="15.75" hidden="false" customHeight="true" outlineLevel="0" collapsed="false">
      <c r="A151" s="64" t="str">
        <f aca="false">MID(D151,(LEN(D151)-2),1)&amp;"-"&amp;MID(D151,(LEN(D151)-1),2)</f>
        <v>1-24</v>
      </c>
      <c r="B151" s="64" t="str">
        <f aca="false">IF(H151="AU","AUD","USD")</f>
        <v>USD</v>
      </c>
      <c r="C151" s="64" t="s">
        <v>61</v>
      </c>
      <c r="D151" s="64" t="n">
        <v>1221124</v>
      </c>
      <c r="E151" s="64" t="s">
        <v>72</v>
      </c>
      <c r="F151" s="64" t="s">
        <v>404</v>
      </c>
      <c r="G151" s="64" t="s">
        <v>405</v>
      </c>
      <c r="H151" s="64" t="s">
        <v>338</v>
      </c>
      <c r="I151" s="64" t="s">
        <v>440</v>
      </c>
      <c r="J151" s="64" t="s">
        <v>67</v>
      </c>
      <c r="K151" s="64" t="s">
        <v>441</v>
      </c>
      <c r="L151" s="64" t="s">
        <v>87</v>
      </c>
      <c r="M151" s="64" t="s">
        <v>88</v>
      </c>
      <c r="N151" s="64"/>
      <c r="O151" s="64" t="s">
        <v>89</v>
      </c>
      <c r="P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</row>
    <row r="152" customFormat="false" ht="15.75" hidden="false" customHeight="true" outlineLevel="0" collapsed="false">
      <c r="A152" s="64" t="str">
        <f aca="false">MID(D152,(LEN(D152)-2),1)&amp;"-"&amp;MID(D152,(LEN(D152)-1),2)</f>
        <v>1-24</v>
      </c>
      <c r="B152" s="64" t="str">
        <f aca="false">IF(H152="AU","AUD","USD")</f>
        <v>USD</v>
      </c>
      <c r="C152" s="64" t="s">
        <v>61</v>
      </c>
      <c r="D152" s="64" t="n">
        <v>1221124</v>
      </c>
      <c r="E152" s="64" t="s">
        <v>72</v>
      </c>
      <c r="F152" s="64" t="s">
        <v>404</v>
      </c>
      <c r="G152" s="64" t="s">
        <v>405</v>
      </c>
      <c r="H152" s="64" t="s">
        <v>338</v>
      </c>
      <c r="I152" s="64" t="s">
        <v>442</v>
      </c>
      <c r="J152" s="64" t="s">
        <v>67</v>
      </c>
      <c r="K152" s="64" t="s">
        <v>443</v>
      </c>
      <c r="L152" s="64" t="s">
        <v>87</v>
      </c>
      <c r="M152" s="64" t="s">
        <v>88</v>
      </c>
      <c r="N152" s="64"/>
      <c r="O152" s="64" t="s">
        <v>89</v>
      </c>
      <c r="P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</row>
    <row r="153" customFormat="false" ht="15.75" hidden="false" customHeight="true" outlineLevel="0" collapsed="false">
      <c r="A153" s="64" t="str">
        <f aca="false">MID(D153,(LEN(D153)-2),1)&amp;"-"&amp;MID(D153,(LEN(D153)-1),2)</f>
        <v>1-24</v>
      </c>
      <c r="B153" s="64" t="str">
        <f aca="false">IF(H153="AU","AUD","USD")</f>
        <v>USD</v>
      </c>
      <c r="C153" s="64" t="s">
        <v>61</v>
      </c>
      <c r="D153" s="64" t="n">
        <v>1221124</v>
      </c>
      <c r="E153" s="64" t="s">
        <v>72</v>
      </c>
      <c r="F153" s="64" t="s">
        <v>404</v>
      </c>
      <c r="G153" s="64" t="s">
        <v>405</v>
      </c>
      <c r="H153" s="64" t="s">
        <v>338</v>
      </c>
      <c r="I153" s="64" t="s">
        <v>444</v>
      </c>
      <c r="J153" s="64" t="s">
        <v>67</v>
      </c>
      <c r="K153" s="64" t="s">
        <v>445</v>
      </c>
      <c r="L153" s="64" t="s">
        <v>87</v>
      </c>
      <c r="M153" s="64" t="s">
        <v>88</v>
      </c>
      <c r="N153" s="64"/>
      <c r="O153" s="64" t="s">
        <v>89</v>
      </c>
      <c r="P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</row>
    <row r="154" customFormat="false" ht="15.75" hidden="false" customHeight="true" outlineLevel="0" collapsed="false">
      <c r="A154" s="64" t="str">
        <f aca="false">MID(D154,(LEN(D154)-2),1)&amp;"-"&amp;MID(D154,(LEN(D154)-1),2)</f>
        <v>1-24</v>
      </c>
      <c r="B154" s="64" t="str">
        <f aca="false">IF(H154="AU","AUD","USD")</f>
        <v>USD</v>
      </c>
      <c r="C154" s="64" t="s">
        <v>61</v>
      </c>
      <c r="D154" s="64" t="n">
        <v>1221124</v>
      </c>
      <c r="E154" s="64" t="s">
        <v>72</v>
      </c>
      <c r="F154" s="64" t="s">
        <v>404</v>
      </c>
      <c r="G154" s="64" t="s">
        <v>405</v>
      </c>
      <c r="H154" s="64" t="s">
        <v>338</v>
      </c>
      <c r="I154" s="64" t="s">
        <v>446</v>
      </c>
      <c r="J154" s="64" t="s">
        <v>67</v>
      </c>
      <c r="K154" s="64" t="s">
        <v>447</v>
      </c>
      <c r="L154" s="64" t="s">
        <v>87</v>
      </c>
      <c r="M154" s="64" t="s">
        <v>88</v>
      </c>
      <c r="N154" s="64"/>
      <c r="O154" s="64" t="s">
        <v>89</v>
      </c>
      <c r="P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</row>
    <row r="155" customFormat="false" ht="15.75" hidden="false" customHeight="true" outlineLevel="0" collapsed="false">
      <c r="A155" s="64" t="str">
        <f aca="false">MID(D155,(LEN(D155)-2),1)&amp;"-"&amp;MID(D155,(LEN(D155)-1),2)</f>
        <v>1-24</v>
      </c>
      <c r="B155" s="64" t="str">
        <f aca="false">IF(H155="AU","AUD","USD")</f>
        <v>USD</v>
      </c>
      <c r="C155" s="64" t="s">
        <v>61</v>
      </c>
      <c r="D155" s="64" t="n">
        <v>1221124</v>
      </c>
      <c r="E155" s="64" t="s">
        <v>72</v>
      </c>
      <c r="F155" s="64" t="s">
        <v>404</v>
      </c>
      <c r="G155" s="64" t="s">
        <v>405</v>
      </c>
      <c r="H155" s="64" t="s">
        <v>338</v>
      </c>
      <c r="I155" s="64" t="s">
        <v>448</v>
      </c>
      <c r="J155" s="64" t="s">
        <v>67</v>
      </c>
      <c r="K155" s="64" t="s">
        <v>449</v>
      </c>
      <c r="L155" s="64" t="s">
        <v>87</v>
      </c>
      <c r="M155" s="64" t="s">
        <v>88</v>
      </c>
      <c r="N155" s="64"/>
      <c r="O155" s="64" t="s">
        <v>89</v>
      </c>
      <c r="P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</row>
    <row r="156" customFormat="false" ht="15.75" hidden="false" customHeight="true" outlineLevel="0" collapsed="false">
      <c r="A156" s="64" t="str">
        <f aca="false">MID(D156,(LEN(D156)-2),1)&amp;"-"&amp;MID(D156,(LEN(D156)-1),2)</f>
        <v>1-24</v>
      </c>
      <c r="B156" s="64" t="str">
        <f aca="false">IF(H156="AU","AUD","USD")</f>
        <v>USD</v>
      </c>
      <c r="C156" s="64" t="s">
        <v>61</v>
      </c>
      <c r="D156" s="64" t="n">
        <v>1221124</v>
      </c>
      <c r="E156" s="64" t="s">
        <v>72</v>
      </c>
      <c r="F156" s="64" t="s">
        <v>404</v>
      </c>
      <c r="G156" s="64" t="s">
        <v>405</v>
      </c>
      <c r="H156" s="64" t="s">
        <v>338</v>
      </c>
      <c r="I156" s="64" t="s">
        <v>450</v>
      </c>
      <c r="J156" s="64" t="s">
        <v>67</v>
      </c>
      <c r="K156" s="64" t="s">
        <v>451</v>
      </c>
      <c r="L156" s="64" t="s">
        <v>87</v>
      </c>
      <c r="M156" s="64" t="s">
        <v>88</v>
      </c>
      <c r="N156" s="64"/>
      <c r="O156" s="64" t="s">
        <v>89</v>
      </c>
      <c r="P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</row>
    <row r="157" customFormat="false" ht="15.75" hidden="false" customHeight="true" outlineLevel="0" collapsed="false">
      <c r="A157" s="64" t="str">
        <f aca="false">MID(D157,(LEN(D157)-2),1)&amp;"-"&amp;MID(D157,(LEN(D157)-1),2)</f>
        <v>1-24</v>
      </c>
      <c r="B157" s="64" t="str">
        <f aca="false">IF(H157="AU","AUD","USD")</f>
        <v>USD</v>
      </c>
      <c r="C157" s="64" t="s">
        <v>61</v>
      </c>
      <c r="D157" s="64" t="n">
        <v>1221124</v>
      </c>
      <c r="E157" s="64" t="s">
        <v>72</v>
      </c>
      <c r="F157" s="64" t="s">
        <v>404</v>
      </c>
      <c r="G157" s="64" t="s">
        <v>405</v>
      </c>
      <c r="H157" s="64" t="s">
        <v>338</v>
      </c>
      <c r="I157" s="64" t="s">
        <v>452</v>
      </c>
      <c r="J157" s="64" t="s">
        <v>67</v>
      </c>
      <c r="K157" s="64" t="s">
        <v>453</v>
      </c>
      <c r="L157" s="64" t="s">
        <v>87</v>
      </c>
      <c r="M157" s="64" t="s">
        <v>88</v>
      </c>
      <c r="N157" s="64"/>
      <c r="O157" s="64" t="s">
        <v>89</v>
      </c>
      <c r="P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</row>
    <row r="158" customFormat="false" ht="15.75" hidden="false" customHeight="true" outlineLevel="0" collapsed="false">
      <c r="A158" s="64" t="str">
        <f aca="false">MID(D158,(LEN(D158)-2),1)&amp;"-"&amp;MID(D158,(LEN(D158)-1),2)</f>
        <v>1-24</v>
      </c>
      <c r="B158" s="64" t="str">
        <f aca="false">IF(H158="AU","AUD","USD")</f>
        <v>USD</v>
      </c>
      <c r="C158" s="64" t="s">
        <v>61</v>
      </c>
      <c r="D158" s="64" t="n">
        <v>1221124</v>
      </c>
      <c r="E158" s="64" t="s">
        <v>72</v>
      </c>
      <c r="F158" s="64" t="s">
        <v>404</v>
      </c>
      <c r="G158" s="64" t="s">
        <v>405</v>
      </c>
      <c r="H158" s="64" t="s">
        <v>338</v>
      </c>
      <c r="I158" s="64" t="s">
        <v>454</v>
      </c>
      <c r="J158" s="64" t="s">
        <v>67</v>
      </c>
      <c r="K158" s="64" t="s">
        <v>455</v>
      </c>
      <c r="L158" s="64" t="s">
        <v>87</v>
      </c>
      <c r="M158" s="64" t="s">
        <v>88</v>
      </c>
      <c r="N158" s="64"/>
      <c r="O158" s="64" t="s">
        <v>89</v>
      </c>
      <c r="P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</row>
    <row r="159" customFormat="false" ht="15.75" hidden="false" customHeight="true" outlineLevel="0" collapsed="false">
      <c r="A159" s="64" t="str">
        <f aca="false">MID(D159,(LEN(D159)-2),1)&amp;"-"&amp;MID(D159,(LEN(D159)-1),2)</f>
        <v>1-24</v>
      </c>
      <c r="B159" s="64" t="str">
        <f aca="false">IF(H159="AU","AUD","USD")</f>
        <v>USD</v>
      </c>
      <c r="C159" s="64" t="s">
        <v>61</v>
      </c>
      <c r="D159" s="64" t="n">
        <v>1221124</v>
      </c>
      <c r="E159" s="64" t="s">
        <v>72</v>
      </c>
      <c r="F159" s="64" t="s">
        <v>404</v>
      </c>
      <c r="G159" s="64" t="s">
        <v>405</v>
      </c>
      <c r="H159" s="64" t="s">
        <v>338</v>
      </c>
      <c r="I159" s="64" t="s">
        <v>456</v>
      </c>
      <c r="J159" s="64" t="s">
        <v>67</v>
      </c>
      <c r="K159" s="64" t="s">
        <v>457</v>
      </c>
      <c r="L159" s="64" t="s">
        <v>87</v>
      </c>
      <c r="M159" s="64" t="s">
        <v>88</v>
      </c>
      <c r="N159" s="64"/>
      <c r="O159" s="64" t="s">
        <v>89</v>
      </c>
      <c r="P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</row>
    <row r="160" customFormat="false" ht="15.75" hidden="false" customHeight="true" outlineLevel="0" collapsed="false">
      <c r="A160" s="64" t="str">
        <f aca="false">MID(D160,(LEN(D160)-2),1)&amp;"-"&amp;MID(D160,(LEN(D160)-1),2)</f>
        <v>1-24</v>
      </c>
      <c r="B160" s="64" t="str">
        <f aca="false">IF(H160="AU","AUD","USD")</f>
        <v>USD</v>
      </c>
      <c r="C160" s="64" t="s">
        <v>61</v>
      </c>
      <c r="D160" s="64" t="n">
        <v>1221124</v>
      </c>
      <c r="E160" s="64" t="s">
        <v>62</v>
      </c>
      <c r="F160" s="64" t="s">
        <v>63</v>
      </c>
      <c r="G160" s="64" t="s">
        <v>64</v>
      </c>
      <c r="H160" s="64" t="s">
        <v>65</v>
      </c>
      <c r="I160" s="64" t="s">
        <v>458</v>
      </c>
      <c r="J160" s="64" t="s">
        <v>67</v>
      </c>
      <c r="K160" s="64" t="s">
        <v>459</v>
      </c>
      <c r="L160" s="64" t="s">
        <v>165</v>
      </c>
      <c r="M160" s="64" t="s">
        <v>460</v>
      </c>
      <c r="N160" s="64"/>
      <c r="O160" s="64" t="s">
        <v>145</v>
      </c>
      <c r="P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</row>
    <row r="161" customFormat="false" ht="15.75" hidden="false" customHeight="true" outlineLevel="0" collapsed="false">
      <c r="A161" s="64" t="str">
        <f aca="false">MID(D161,(LEN(D161)-2),1)&amp;"-"&amp;MID(D161,(LEN(D161)-1),2)</f>
        <v>1-24</v>
      </c>
      <c r="B161" s="64" t="str">
        <f aca="false">IF(H161="AU","AUD","USD")</f>
        <v>USD</v>
      </c>
      <c r="C161" s="64" t="s">
        <v>61</v>
      </c>
      <c r="D161" s="64" t="n">
        <v>1221124</v>
      </c>
      <c r="E161" s="64" t="s">
        <v>62</v>
      </c>
      <c r="F161" s="64" t="s">
        <v>63</v>
      </c>
      <c r="G161" s="64" t="s">
        <v>64</v>
      </c>
      <c r="H161" s="64" t="s">
        <v>65</v>
      </c>
      <c r="I161" s="64" t="s">
        <v>461</v>
      </c>
      <c r="J161" s="64" t="s">
        <v>67</v>
      </c>
      <c r="K161" s="64" t="s">
        <v>462</v>
      </c>
      <c r="L161" s="64" t="s">
        <v>222</v>
      </c>
      <c r="M161" s="64" t="s">
        <v>223</v>
      </c>
      <c r="N161" s="64"/>
      <c r="O161" s="64" t="s">
        <v>71</v>
      </c>
      <c r="P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</row>
    <row r="162" customFormat="false" ht="15.75" hidden="false" customHeight="true" outlineLevel="0" collapsed="false">
      <c r="A162" s="64" t="str">
        <f aca="false">MID(D162,(LEN(D162)-2),1)&amp;"-"&amp;MID(D162,(LEN(D162)-1),2)</f>
        <v>1-24</v>
      </c>
      <c r="B162" s="64" t="str">
        <f aca="false">IF(H162="AU","AUD","USD")</f>
        <v>USD</v>
      </c>
      <c r="C162" s="64" t="s">
        <v>61</v>
      </c>
      <c r="D162" s="64" t="n">
        <v>1221124</v>
      </c>
      <c r="E162" s="64" t="s">
        <v>62</v>
      </c>
      <c r="F162" s="64" t="s">
        <v>63</v>
      </c>
      <c r="G162" s="64" t="s">
        <v>64</v>
      </c>
      <c r="H162" s="64" t="s">
        <v>65</v>
      </c>
      <c r="I162" s="64" t="s">
        <v>463</v>
      </c>
      <c r="J162" s="64" t="s">
        <v>67</v>
      </c>
      <c r="K162" s="64" t="s">
        <v>464</v>
      </c>
      <c r="L162" s="64" t="s">
        <v>222</v>
      </c>
      <c r="M162" s="64" t="s">
        <v>223</v>
      </c>
      <c r="N162" s="64"/>
      <c r="O162" s="64" t="s">
        <v>71</v>
      </c>
      <c r="P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</row>
    <row r="163" customFormat="false" ht="15.75" hidden="false" customHeight="true" outlineLevel="0" collapsed="false">
      <c r="A163" s="64" t="str">
        <f aca="false">MID(D163,(LEN(D163)-2),1)&amp;"-"&amp;MID(D163,(LEN(D163)-1),2)</f>
        <v>1-24</v>
      </c>
      <c r="B163" s="64" t="str">
        <f aca="false">IF(H163="AU","AUD","USD")</f>
        <v>USD</v>
      </c>
      <c r="C163" s="64" t="s">
        <v>61</v>
      </c>
      <c r="D163" s="64" t="n">
        <v>1221124</v>
      </c>
      <c r="E163" s="64" t="s">
        <v>62</v>
      </c>
      <c r="F163" s="64" t="s">
        <v>63</v>
      </c>
      <c r="G163" s="64" t="s">
        <v>64</v>
      </c>
      <c r="H163" s="64" t="s">
        <v>65</v>
      </c>
      <c r="I163" s="64" t="s">
        <v>465</v>
      </c>
      <c r="J163" s="64" t="s">
        <v>67</v>
      </c>
      <c r="K163" s="64" t="s">
        <v>466</v>
      </c>
      <c r="L163" s="64" t="s">
        <v>222</v>
      </c>
      <c r="M163" s="64" t="s">
        <v>223</v>
      </c>
      <c r="N163" s="64"/>
      <c r="O163" s="64" t="s">
        <v>71</v>
      </c>
      <c r="P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</row>
    <row r="164" customFormat="false" ht="15.75" hidden="false" customHeight="true" outlineLevel="0" collapsed="false">
      <c r="A164" s="64" t="str">
        <f aca="false">MID(D164,(LEN(D164)-2),1)&amp;"-"&amp;MID(D164,(LEN(D164)-1),2)</f>
        <v>1-24</v>
      </c>
      <c r="B164" s="64" t="str">
        <f aca="false">IF(H164="AU","AUD","USD")</f>
        <v>USD</v>
      </c>
      <c r="C164" s="64" t="s">
        <v>61</v>
      </c>
      <c r="D164" s="64" t="n">
        <v>1221124</v>
      </c>
      <c r="E164" s="64" t="s">
        <v>62</v>
      </c>
      <c r="F164" s="64" t="s">
        <v>63</v>
      </c>
      <c r="G164" s="64" t="s">
        <v>64</v>
      </c>
      <c r="H164" s="64" t="s">
        <v>65</v>
      </c>
      <c r="I164" s="64" t="s">
        <v>467</v>
      </c>
      <c r="J164" s="64" t="s">
        <v>67</v>
      </c>
      <c r="K164" s="64" t="s">
        <v>468</v>
      </c>
      <c r="L164" s="64" t="s">
        <v>222</v>
      </c>
      <c r="M164" s="64" t="s">
        <v>223</v>
      </c>
      <c r="N164" s="64"/>
      <c r="O164" s="64" t="s">
        <v>71</v>
      </c>
      <c r="P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</row>
    <row r="165" customFormat="false" ht="15.75" hidden="false" customHeight="true" outlineLevel="0" collapsed="false">
      <c r="A165" s="64" t="str">
        <f aca="false">MID(D165,(LEN(D165)-2),1)&amp;"-"&amp;MID(D165,(LEN(D165)-1),2)</f>
        <v>1-24</v>
      </c>
      <c r="B165" s="64" t="str">
        <f aca="false">IF(H165="AU","AUD","USD")</f>
        <v>USD</v>
      </c>
      <c r="C165" s="64" t="s">
        <v>61</v>
      </c>
      <c r="D165" s="64" t="n">
        <v>1221124</v>
      </c>
      <c r="E165" s="64" t="s">
        <v>62</v>
      </c>
      <c r="F165" s="64" t="s">
        <v>63</v>
      </c>
      <c r="G165" s="64" t="s">
        <v>64</v>
      </c>
      <c r="H165" s="64" t="s">
        <v>65</v>
      </c>
      <c r="I165" s="64" t="s">
        <v>469</v>
      </c>
      <c r="J165" s="64" t="s">
        <v>67</v>
      </c>
      <c r="K165" s="64" t="s">
        <v>470</v>
      </c>
      <c r="L165" s="64" t="s">
        <v>222</v>
      </c>
      <c r="M165" s="64" t="s">
        <v>223</v>
      </c>
      <c r="N165" s="64"/>
      <c r="O165" s="64" t="s">
        <v>71</v>
      </c>
      <c r="P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</row>
    <row r="166" customFormat="false" ht="15.75" hidden="false" customHeight="true" outlineLevel="0" collapsed="false">
      <c r="A166" s="64" t="str">
        <f aca="false">MID(D166,(LEN(D166)-2),1)&amp;"-"&amp;MID(D166,(LEN(D166)-1),2)</f>
        <v>1-24</v>
      </c>
      <c r="B166" s="64" t="str">
        <f aca="false">IF(H166="AU","AUD","USD")</f>
        <v>USD</v>
      </c>
      <c r="C166" s="64" t="s">
        <v>61</v>
      </c>
      <c r="D166" s="64" t="n">
        <v>1221124</v>
      </c>
      <c r="E166" s="64" t="s">
        <v>62</v>
      </c>
      <c r="F166" s="64" t="s">
        <v>63</v>
      </c>
      <c r="G166" s="64" t="s">
        <v>64</v>
      </c>
      <c r="H166" s="64" t="s">
        <v>65</v>
      </c>
      <c r="I166" s="64" t="s">
        <v>471</v>
      </c>
      <c r="J166" s="64" t="s">
        <v>67</v>
      </c>
      <c r="K166" s="64" t="s">
        <v>472</v>
      </c>
      <c r="L166" s="64" t="s">
        <v>222</v>
      </c>
      <c r="M166" s="64" t="s">
        <v>473</v>
      </c>
      <c r="N166" s="64"/>
      <c r="O166" s="64" t="s">
        <v>71</v>
      </c>
      <c r="P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</row>
    <row r="167" customFormat="false" ht="15.75" hidden="false" customHeight="true" outlineLevel="0" collapsed="false">
      <c r="A167" s="64" t="str">
        <f aca="false">MID(D167,(LEN(D167)-2),1)&amp;"-"&amp;MID(D167,(LEN(D167)-1),2)</f>
        <v>1-24</v>
      </c>
      <c r="B167" s="64" t="str">
        <f aca="false">IF(H167="AU","AUD","USD")</f>
        <v>USD</v>
      </c>
      <c r="C167" s="64" t="s">
        <v>61</v>
      </c>
      <c r="D167" s="64" t="n">
        <v>1221124</v>
      </c>
      <c r="E167" s="64" t="s">
        <v>62</v>
      </c>
      <c r="F167" s="64" t="s">
        <v>63</v>
      </c>
      <c r="G167" s="64" t="s">
        <v>64</v>
      </c>
      <c r="H167" s="64" t="s">
        <v>65</v>
      </c>
      <c r="I167" s="64" t="s">
        <v>474</v>
      </c>
      <c r="J167" s="64" t="s">
        <v>67</v>
      </c>
      <c r="K167" s="64" t="s">
        <v>475</v>
      </c>
      <c r="L167" s="64" t="s">
        <v>222</v>
      </c>
      <c r="M167" s="64" t="s">
        <v>473</v>
      </c>
      <c r="N167" s="64"/>
      <c r="O167" s="64" t="s">
        <v>71</v>
      </c>
      <c r="P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</row>
    <row r="168" customFormat="false" ht="15.75" hidden="false" customHeight="true" outlineLevel="0" collapsed="false">
      <c r="A168" s="64" t="str">
        <f aca="false">MID(D168,(LEN(D168)-2),1)&amp;"-"&amp;MID(D168,(LEN(D168)-1),2)</f>
        <v>1-24</v>
      </c>
      <c r="B168" s="64" t="str">
        <f aca="false">IF(H168="AU","AUD","USD")</f>
        <v>USD</v>
      </c>
      <c r="C168" s="64" t="s">
        <v>61</v>
      </c>
      <c r="D168" s="64" t="n">
        <v>1221124</v>
      </c>
      <c r="E168" s="64" t="s">
        <v>62</v>
      </c>
      <c r="F168" s="64" t="s">
        <v>63</v>
      </c>
      <c r="G168" s="64" t="s">
        <v>64</v>
      </c>
      <c r="H168" s="64" t="s">
        <v>65</v>
      </c>
      <c r="I168" s="64" t="s">
        <v>476</v>
      </c>
      <c r="J168" s="64" t="s">
        <v>67</v>
      </c>
      <c r="K168" s="64" t="s">
        <v>477</v>
      </c>
      <c r="L168" s="64" t="s">
        <v>222</v>
      </c>
      <c r="M168" s="64" t="s">
        <v>473</v>
      </c>
      <c r="N168" s="64"/>
      <c r="O168" s="64" t="s">
        <v>71</v>
      </c>
      <c r="P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</row>
    <row r="169" customFormat="false" ht="15.75" hidden="false" customHeight="true" outlineLevel="0" collapsed="false">
      <c r="A169" s="64" t="str">
        <f aca="false">MID(D169,(LEN(D169)-2),1)&amp;"-"&amp;MID(D169,(LEN(D169)-1),2)</f>
        <v>1-24</v>
      </c>
      <c r="B169" s="64" t="str">
        <f aca="false">IF(H169="AU","AUD","USD")</f>
        <v>USD</v>
      </c>
      <c r="C169" s="64" t="s">
        <v>61</v>
      </c>
      <c r="D169" s="64" t="n">
        <v>1221124</v>
      </c>
      <c r="E169" s="64" t="s">
        <v>62</v>
      </c>
      <c r="F169" s="64" t="s">
        <v>63</v>
      </c>
      <c r="G169" s="64" t="s">
        <v>64</v>
      </c>
      <c r="H169" s="64" t="s">
        <v>65</v>
      </c>
      <c r="I169" s="64" t="s">
        <v>478</v>
      </c>
      <c r="J169" s="64" t="s">
        <v>67</v>
      </c>
      <c r="K169" s="64" t="s">
        <v>479</v>
      </c>
      <c r="L169" s="64" t="s">
        <v>222</v>
      </c>
      <c r="M169" s="64" t="s">
        <v>473</v>
      </c>
      <c r="N169" s="64"/>
      <c r="O169" s="64" t="s">
        <v>71</v>
      </c>
      <c r="P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</row>
    <row r="170" customFormat="false" ht="15.75" hidden="false" customHeight="true" outlineLevel="0" collapsed="false">
      <c r="A170" s="64" t="str">
        <f aca="false">MID(D170,(LEN(D170)-2),1)&amp;"-"&amp;MID(D170,(LEN(D170)-1),2)</f>
        <v>1-24</v>
      </c>
      <c r="B170" s="64" t="str">
        <f aca="false">IF(H170="AU","AUD","USD")</f>
        <v>USD</v>
      </c>
      <c r="C170" s="64" t="s">
        <v>61</v>
      </c>
      <c r="D170" s="64" t="n">
        <v>1221124</v>
      </c>
      <c r="E170" s="64" t="s">
        <v>62</v>
      </c>
      <c r="F170" s="64" t="s">
        <v>63</v>
      </c>
      <c r="G170" s="64" t="s">
        <v>64</v>
      </c>
      <c r="H170" s="64" t="s">
        <v>65</v>
      </c>
      <c r="I170" s="64" t="s">
        <v>480</v>
      </c>
      <c r="J170" s="64" t="s">
        <v>67</v>
      </c>
      <c r="K170" s="64" t="s">
        <v>481</v>
      </c>
      <c r="L170" s="64" t="s">
        <v>222</v>
      </c>
      <c r="M170" s="64" t="s">
        <v>473</v>
      </c>
      <c r="N170" s="64"/>
      <c r="O170" s="64" t="s">
        <v>71</v>
      </c>
      <c r="P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</row>
    <row r="171" customFormat="false" ht="15.75" hidden="false" customHeight="true" outlineLevel="0" collapsed="false">
      <c r="A171" s="64" t="str">
        <f aca="false">MID(D171,(LEN(D171)-2),1)&amp;"-"&amp;MID(D171,(LEN(D171)-1),2)</f>
        <v>1-24</v>
      </c>
      <c r="B171" s="64" t="str">
        <f aca="false">IF(H171="AU","AUD","USD")</f>
        <v>USD</v>
      </c>
      <c r="C171" s="64" t="s">
        <v>61</v>
      </c>
      <c r="D171" s="64" t="n">
        <v>1221124</v>
      </c>
      <c r="E171" s="64" t="s">
        <v>62</v>
      </c>
      <c r="F171" s="64" t="s">
        <v>63</v>
      </c>
      <c r="G171" s="64" t="s">
        <v>64</v>
      </c>
      <c r="H171" s="64" t="s">
        <v>65</v>
      </c>
      <c r="I171" s="64" t="s">
        <v>482</v>
      </c>
      <c r="J171" s="64" t="s">
        <v>67</v>
      </c>
      <c r="K171" s="64" t="s">
        <v>483</v>
      </c>
      <c r="L171" s="64" t="s">
        <v>222</v>
      </c>
      <c r="M171" s="64" t="s">
        <v>473</v>
      </c>
      <c r="N171" s="64"/>
      <c r="O171" s="64" t="s">
        <v>71</v>
      </c>
      <c r="P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</row>
    <row r="172" customFormat="false" ht="15.75" hidden="false" customHeight="true" outlineLevel="0" collapsed="false">
      <c r="A172" s="64" t="str">
        <f aca="false">MID(D172,(LEN(D172)-2),1)&amp;"-"&amp;MID(D172,(LEN(D172)-1),2)</f>
        <v>1-24</v>
      </c>
      <c r="B172" s="64" t="str">
        <f aca="false">IF(H172="AU","AUD","USD")</f>
        <v>USD</v>
      </c>
      <c r="C172" s="64" t="s">
        <v>61</v>
      </c>
      <c r="D172" s="64" t="n">
        <v>1221124</v>
      </c>
      <c r="E172" s="64" t="s">
        <v>62</v>
      </c>
      <c r="F172" s="64" t="s">
        <v>63</v>
      </c>
      <c r="G172" s="64" t="s">
        <v>64</v>
      </c>
      <c r="H172" s="64" t="s">
        <v>65</v>
      </c>
      <c r="I172" s="64" t="s">
        <v>484</v>
      </c>
      <c r="J172" s="64" t="s">
        <v>67</v>
      </c>
      <c r="K172" s="64" t="s">
        <v>485</v>
      </c>
      <c r="L172" s="64" t="s">
        <v>222</v>
      </c>
      <c r="M172" s="64" t="s">
        <v>473</v>
      </c>
      <c r="N172" s="64"/>
      <c r="O172" s="64" t="s">
        <v>71</v>
      </c>
      <c r="P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</row>
    <row r="173" customFormat="false" ht="15.75" hidden="false" customHeight="true" outlineLevel="0" collapsed="false">
      <c r="A173" s="64" t="str">
        <f aca="false">MID(D173,(LEN(D173)-2),1)&amp;"-"&amp;MID(D173,(LEN(D173)-1),2)</f>
        <v>1-24</v>
      </c>
      <c r="B173" s="64" t="str">
        <f aca="false">IF(H173="AU","AUD","USD")</f>
        <v>USD</v>
      </c>
      <c r="C173" s="64" t="s">
        <v>61</v>
      </c>
      <c r="D173" s="64" t="n">
        <v>1221124</v>
      </c>
      <c r="E173" s="64" t="s">
        <v>62</v>
      </c>
      <c r="F173" s="64" t="s">
        <v>63</v>
      </c>
      <c r="G173" s="64" t="s">
        <v>64</v>
      </c>
      <c r="H173" s="64" t="s">
        <v>65</v>
      </c>
      <c r="I173" s="64" t="s">
        <v>486</v>
      </c>
      <c r="J173" s="64" t="s">
        <v>67</v>
      </c>
      <c r="K173" s="64" t="s">
        <v>487</v>
      </c>
      <c r="L173" s="64" t="s">
        <v>222</v>
      </c>
      <c r="M173" s="64" t="s">
        <v>473</v>
      </c>
      <c r="N173" s="64"/>
      <c r="O173" s="64" t="s">
        <v>71</v>
      </c>
      <c r="P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</row>
    <row r="174" customFormat="false" ht="15.75" hidden="false" customHeight="true" outlineLevel="0" collapsed="false">
      <c r="A174" s="64" t="str">
        <f aca="false">MID(D174,(LEN(D174)-2),1)&amp;"-"&amp;MID(D174,(LEN(D174)-1),2)</f>
        <v>1-24</v>
      </c>
      <c r="B174" s="64" t="str">
        <f aca="false">IF(H174="AU","AUD","USD")</f>
        <v>USD</v>
      </c>
      <c r="C174" s="64" t="s">
        <v>61</v>
      </c>
      <c r="D174" s="64" t="n">
        <v>1221124</v>
      </c>
      <c r="E174" s="64" t="s">
        <v>62</v>
      </c>
      <c r="F174" s="64" t="s">
        <v>63</v>
      </c>
      <c r="G174" s="64" t="s">
        <v>64</v>
      </c>
      <c r="H174" s="64" t="s">
        <v>65</v>
      </c>
      <c r="I174" s="64" t="s">
        <v>488</v>
      </c>
      <c r="J174" s="64" t="s">
        <v>67</v>
      </c>
      <c r="K174" s="64" t="s">
        <v>489</v>
      </c>
      <c r="L174" s="64" t="s">
        <v>222</v>
      </c>
      <c r="M174" s="64" t="s">
        <v>473</v>
      </c>
      <c r="N174" s="64"/>
      <c r="O174" s="64" t="s">
        <v>71</v>
      </c>
      <c r="P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</row>
    <row r="175" customFormat="false" ht="15.75" hidden="false" customHeight="true" outlineLevel="0" collapsed="false">
      <c r="A175" s="64" t="str">
        <f aca="false">MID(D175,(LEN(D175)-2),1)&amp;"-"&amp;MID(D175,(LEN(D175)-1),2)</f>
        <v>1-24</v>
      </c>
      <c r="B175" s="64" t="str">
        <f aca="false">IF(H175="AU","AUD","USD")</f>
        <v>USD</v>
      </c>
      <c r="C175" s="64" t="s">
        <v>61</v>
      </c>
      <c r="D175" s="64" t="n">
        <v>1221124</v>
      </c>
      <c r="E175" s="64" t="s">
        <v>62</v>
      </c>
      <c r="F175" s="64" t="s">
        <v>63</v>
      </c>
      <c r="G175" s="64" t="s">
        <v>64</v>
      </c>
      <c r="H175" s="64" t="s">
        <v>65</v>
      </c>
      <c r="I175" s="64" t="s">
        <v>490</v>
      </c>
      <c r="J175" s="64" t="s">
        <v>67</v>
      </c>
      <c r="K175" s="64" t="s">
        <v>491</v>
      </c>
      <c r="L175" s="64" t="s">
        <v>222</v>
      </c>
      <c r="M175" s="64" t="s">
        <v>473</v>
      </c>
      <c r="N175" s="64"/>
      <c r="O175" s="64" t="s">
        <v>71</v>
      </c>
      <c r="P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</row>
    <row r="176" customFormat="false" ht="15.75" hidden="false" customHeight="true" outlineLevel="0" collapsed="false">
      <c r="A176" s="64" t="str">
        <f aca="false">MID(D176,(LEN(D176)-2),1)&amp;"-"&amp;MID(D176,(LEN(D176)-1),2)</f>
        <v>1-24</v>
      </c>
      <c r="B176" s="64" t="str">
        <f aca="false">IF(H176="AU","AUD","USD")</f>
        <v>USD</v>
      </c>
      <c r="C176" s="64" t="s">
        <v>61</v>
      </c>
      <c r="D176" s="64" t="n">
        <v>1221124</v>
      </c>
      <c r="E176" s="64" t="s">
        <v>62</v>
      </c>
      <c r="F176" s="64" t="s">
        <v>63</v>
      </c>
      <c r="G176" s="64" t="s">
        <v>64</v>
      </c>
      <c r="H176" s="64" t="s">
        <v>65</v>
      </c>
      <c r="I176" s="64" t="s">
        <v>492</v>
      </c>
      <c r="J176" s="64" t="s">
        <v>67</v>
      </c>
      <c r="K176" s="64" t="s">
        <v>493</v>
      </c>
      <c r="L176" s="64" t="s">
        <v>222</v>
      </c>
      <c r="M176" s="64" t="s">
        <v>473</v>
      </c>
      <c r="N176" s="64"/>
      <c r="O176" s="64" t="s">
        <v>71</v>
      </c>
      <c r="P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</row>
    <row r="177" customFormat="false" ht="15.75" hidden="false" customHeight="true" outlineLevel="0" collapsed="false">
      <c r="A177" s="64" t="str">
        <f aca="false">MID(D177,(LEN(D177)-2),1)&amp;"-"&amp;MID(D177,(LEN(D177)-1),2)</f>
        <v>1-24</v>
      </c>
      <c r="B177" s="64" t="str">
        <f aca="false">IF(H177="AU","AUD","USD")</f>
        <v>USD</v>
      </c>
      <c r="C177" s="64" t="s">
        <v>61</v>
      </c>
      <c r="D177" s="64" t="n">
        <v>1221124</v>
      </c>
      <c r="E177" s="64" t="s">
        <v>62</v>
      </c>
      <c r="F177" s="64" t="s">
        <v>63</v>
      </c>
      <c r="G177" s="64" t="s">
        <v>64</v>
      </c>
      <c r="H177" s="64" t="s">
        <v>65</v>
      </c>
      <c r="I177" s="64" t="s">
        <v>494</v>
      </c>
      <c r="J177" s="64" t="s">
        <v>67</v>
      </c>
      <c r="K177" s="64" t="s">
        <v>495</v>
      </c>
      <c r="L177" s="64" t="s">
        <v>222</v>
      </c>
      <c r="M177" s="64" t="s">
        <v>473</v>
      </c>
      <c r="N177" s="64"/>
      <c r="O177" s="64" t="s">
        <v>71</v>
      </c>
      <c r="P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</row>
    <row r="178" customFormat="false" ht="15.75" hidden="false" customHeight="true" outlineLevel="0" collapsed="false">
      <c r="A178" s="64" t="str">
        <f aca="false">MID(D178,(LEN(D178)-2),1)&amp;"-"&amp;MID(D178,(LEN(D178)-1),2)</f>
        <v>1-24</v>
      </c>
      <c r="B178" s="64" t="str">
        <f aca="false">IF(H178="AU","AUD","USD")</f>
        <v>USD</v>
      </c>
      <c r="C178" s="64" t="s">
        <v>61</v>
      </c>
      <c r="D178" s="64" t="n">
        <v>1221124</v>
      </c>
      <c r="E178" s="64" t="s">
        <v>62</v>
      </c>
      <c r="F178" s="64" t="s">
        <v>63</v>
      </c>
      <c r="G178" s="64" t="s">
        <v>64</v>
      </c>
      <c r="H178" s="64" t="s">
        <v>65</v>
      </c>
      <c r="I178" s="64" t="s">
        <v>496</v>
      </c>
      <c r="J178" s="64" t="s">
        <v>67</v>
      </c>
      <c r="K178" s="64" t="s">
        <v>497</v>
      </c>
      <c r="L178" s="64" t="s">
        <v>69</v>
      </c>
      <c r="M178" s="64" t="s">
        <v>70</v>
      </c>
      <c r="N178" s="64"/>
      <c r="O178" s="64" t="s">
        <v>71</v>
      </c>
      <c r="P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</row>
    <row r="179" customFormat="false" ht="15.75" hidden="false" customHeight="true" outlineLevel="0" collapsed="false">
      <c r="A179" s="64" t="str">
        <f aca="false">MID(D179,(LEN(D179)-2),1)&amp;"-"&amp;MID(D179,(LEN(D179)-1),2)</f>
        <v>1-24</v>
      </c>
      <c r="B179" s="64" t="str">
        <f aca="false">IF(H179="AU","AUD","USD")</f>
        <v>USD</v>
      </c>
      <c r="C179" s="64" t="s">
        <v>61</v>
      </c>
      <c r="D179" s="64" t="n">
        <v>1221124</v>
      </c>
      <c r="E179" s="64" t="s">
        <v>62</v>
      </c>
      <c r="F179" s="64" t="s">
        <v>63</v>
      </c>
      <c r="G179" s="64" t="s">
        <v>64</v>
      </c>
      <c r="H179" s="64" t="s">
        <v>65</v>
      </c>
      <c r="I179" s="64" t="s">
        <v>498</v>
      </c>
      <c r="J179" s="64" t="s">
        <v>67</v>
      </c>
      <c r="K179" s="64" t="s">
        <v>499</v>
      </c>
      <c r="L179" s="64" t="s">
        <v>69</v>
      </c>
      <c r="M179" s="64" t="s">
        <v>70</v>
      </c>
      <c r="N179" s="64"/>
      <c r="O179" s="64" t="s">
        <v>71</v>
      </c>
      <c r="P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</row>
    <row r="180" customFormat="false" ht="15.75" hidden="false" customHeight="true" outlineLevel="0" collapsed="false">
      <c r="A180" s="64" t="str">
        <f aca="false">MID(D180,(LEN(D180)-2),1)&amp;"-"&amp;MID(D180,(LEN(D180)-1),2)</f>
        <v>1-24</v>
      </c>
      <c r="B180" s="64" t="str">
        <f aca="false">IF(H180="AU","AUD","USD")</f>
        <v>USD</v>
      </c>
      <c r="C180" s="64" t="s">
        <v>61</v>
      </c>
      <c r="D180" s="64" t="n">
        <v>1221124</v>
      </c>
      <c r="E180" s="64" t="s">
        <v>62</v>
      </c>
      <c r="F180" s="64" t="s">
        <v>63</v>
      </c>
      <c r="G180" s="64" t="s">
        <v>64</v>
      </c>
      <c r="H180" s="64" t="s">
        <v>65</v>
      </c>
      <c r="I180" s="64" t="s">
        <v>500</v>
      </c>
      <c r="J180" s="64" t="s">
        <v>67</v>
      </c>
      <c r="K180" s="64" t="s">
        <v>501</v>
      </c>
      <c r="L180" s="64" t="s">
        <v>69</v>
      </c>
      <c r="M180" s="64" t="s">
        <v>70</v>
      </c>
      <c r="N180" s="64"/>
      <c r="O180" s="64" t="s">
        <v>71</v>
      </c>
      <c r="P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</row>
    <row r="181" customFormat="false" ht="15.75" hidden="false" customHeight="true" outlineLevel="0" collapsed="false">
      <c r="A181" s="64" t="str">
        <f aca="false">MID(D181,(LEN(D181)-2),1)&amp;"-"&amp;MID(D181,(LEN(D181)-1),2)</f>
        <v>1-24</v>
      </c>
      <c r="B181" s="64" t="str">
        <f aca="false">IF(H181="AU","AUD","USD")</f>
        <v>USD</v>
      </c>
      <c r="C181" s="64" t="s">
        <v>61</v>
      </c>
      <c r="D181" s="64" t="n">
        <v>1221124</v>
      </c>
      <c r="E181" s="64" t="s">
        <v>62</v>
      </c>
      <c r="F181" s="64" t="s">
        <v>63</v>
      </c>
      <c r="G181" s="64" t="s">
        <v>64</v>
      </c>
      <c r="H181" s="64" t="s">
        <v>65</v>
      </c>
      <c r="I181" s="64" t="s">
        <v>502</v>
      </c>
      <c r="J181" s="64" t="s">
        <v>67</v>
      </c>
      <c r="K181" s="64" t="s">
        <v>503</v>
      </c>
      <c r="L181" s="64" t="s">
        <v>69</v>
      </c>
      <c r="M181" s="64" t="s">
        <v>70</v>
      </c>
      <c r="N181" s="64"/>
      <c r="O181" s="64" t="s">
        <v>71</v>
      </c>
      <c r="P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</row>
    <row r="182" customFormat="false" ht="15.75" hidden="false" customHeight="true" outlineLevel="0" collapsed="false">
      <c r="A182" s="64" t="str">
        <f aca="false">MID(D182,(LEN(D182)-2),1)&amp;"-"&amp;MID(D182,(LEN(D182)-1),2)</f>
        <v>1-24</v>
      </c>
      <c r="B182" s="64" t="str">
        <f aca="false">IF(H182="AU","AUD","USD")</f>
        <v>USD</v>
      </c>
      <c r="C182" s="64" t="s">
        <v>61</v>
      </c>
      <c r="D182" s="72" t="n">
        <v>1221124</v>
      </c>
      <c r="E182" s="64" t="s">
        <v>72</v>
      </c>
      <c r="F182" s="64" t="s">
        <v>504</v>
      </c>
      <c r="G182" s="64" t="s">
        <v>505</v>
      </c>
      <c r="H182" s="64" t="s">
        <v>506</v>
      </c>
      <c r="I182" s="64" t="s">
        <v>507</v>
      </c>
      <c r="J182" s="64" t="s">
        <v>67</v>
      </c>
      <c r="K182" s="64" t="s">
        <v>508</v>
      </c>
      <c r="L182" s="64" t="s">
        <v>87</v>
      </c>
      <c r="M182" s="64" t="s">
        <v>88</v>
      </c>
      <c r="N182" s="64"/>
      <c r="O182" s="64" t="s">
        <v>89</v>
      </c>
      <c r="P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</row>
    <row r="183" customFormat="false" ht="15.75" hidden="false" customHeight="true" outlineLevel="0" collapsed="false">
      <c r="A183" s="64" t="str">
        <f aca="false">MID(D183,(LEN(D183)-2),1)&amp;"-"&amp;MID(D183,(LEN(D183)-1),2)</f>
        <v>1-24</v>
      </c>
      <c r="B183" s="64" t="str">
        <f aca="false">IF(H183="AU","AUD","USD")</f>
        <v>USD</v>
      </c>
      <c r="C183" s="64" t="s">
        <v>61</v>
      </c>
      <c r="D183" s="72" t="n">
        <v>1221124</v>
      </c>
      <c r="E183" s="64" t="s">
        <v>72</v>
      </c>
      <c r="F183" s="64" t="s">
        <v>504</v>
      </c>
      <c r="G183" s="64" t="s">
        <v>505</v>
      </c>
      <c r="H183" s="64" t="s">
        <v>506</v>
      </c>
      <c r="I183" s="64" t="s">
        <v>509</v>
      </c>
      <c r="J183" s="64" t="s">
        <v>67</v>
      </c>
      <c r="K183" s="64" t="s">
        <v>510</v>
      </c>
      <c r="L183" s="64" t="s">
        <v>87</v>
      </c>
      <c r="M183" s="64" t="s">
        <v>88</v>
      </c>
      <c r="N183" s="64"/>
      <c r="O183" s="64" t="s">
        <v>89</v>
      </c>
      <c r="P183" s="69" t="s">
        <v>511</v>
      </c>
      <c r="Q183" s="64" t="b">
        <f aca="false">I183=P183</f>
        <v>0</v>
      </c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</row>
    <row r="184" customFormat="false" ht="15.75" hidden="false" customHeight="true" outlineLevel="0" collapsed="false">
      <c r="A184" s="64" t="str">
        <f aca="false">MID(D184,(LEN(D184)-2),1)&amp;"-"&amp;MID(D184,(LEN(D184)-1),2)</f>
        <v>1-24</v>
      </c>
      <c r="B184" s="64" t="str">
        <f aca="false">IF(H184="AU","AUD","USD")</f>
        <v>USD</v>
      </c>
      <c r="C184" s="64" t="s">
        <v>61</v>
      </c>
      <c r="D184" s="72" t="n">
        <v>1221124</v>
      </c>
      <c r="E184" s="64" t="s">
        <v>72</v>
      </c>
      <c r="F184" s="64" t="s">
        <v>504</v>
      </c>
      <c r="G184" s="64" t="s">
        <v>505</v>
      </c>
      <c r="H184" s="64" t="s">
        <v>506</v>
      </c>
      <c r="I184" s="64" t="s">
        <v>512</v>
      </c>
      <c r="J184" s="64" t="s">
        <v>67</v>
      </c>
      <c r="K184" s="64" t="s">
        <v>513</v>
      </c>
      <c r="L184" s="64" t="s">
        <v>87</v>
      </c>
      <c r="M184" s="64" t="s">
        <v>88</v>
      </c>
      <c r="N184" s="64"/>
      <c r="O184" s="64" t="s">
        <v>89</v>
      </c>
      <c r="P184" s="69" t="s">
        <v>514</v>
      </c>
      <c r="Q184" s="64" t="b">
        <f aca="false">I184=P184</f>
        <v>0</v>
      </c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</row>
    <row r="185" customFormat="false" ht="15.75" hidden="false" customHeight="true" outlineLevel="0" collapsed="false">
      <c r="A185" s="64" t="str">
        <f aca="false">MID(D185,(LEN(D185)-2),1)&amp;"-"&amp;MID(D185,(LEN(D185)-1),2)</f>
        <v>1-24</v>
      </c>
      <c r="B185" s="64" t="str">
        <f aca="false">IF(H185="AU","AUD","USD")</f>
        <v>USD</v>
      </c>
      <c r="C185" s="64" t="s">
        <v>61</v>
      </c>
      <c r="D185" s="72" t="n">
        <v>1221124</v>
      </c>
      <c r="E185" s="64" t="s">
        <v>72</v>
      </c>
      <c r="F185" s="64" t="s">
        <v>504</v>
      </c>
      <c r="G185" s="64" t="s">
        <v>505</v>
      </c>
      <c r="H185" s="64" t="s">
        <v>506</v>
      </c>
      <c r="I185" s="64" t="s">
        <v>515</v>
      </c>
      <c r="J185" s="64" t="s">
        <v>67</v>
      </c>
      <c r="K185" s="64" t="s">
        <v>516</v>
      </c>
      <c r="L185" s="64" t="s">
        <v>87</v>
      </c>
      <c r="M185" s="64" t="s">
        <v>88</v>
      </c>
      <c r="N185" s="64"/>
      <c r="O185" s="64" t="s">
        <v>89</v>
      </c>
      <c r="P185" s="69" t="s">
        <v>517</v>
      </c>
      <c r="Q185" s="64" t="b">
        <f aca="false">I185=P185</f>
        <v>0</v>
      </c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</row>
    <row r="186" customFormat="false" ht="15.75" hidden="false" customHeight="true" outlineLevel="0" collapsed="false">
      <c r="A186" s="64" t="str">
        <f aca="false">MID(D186,(LEN(D186)-2),1)&amp;"-"&amp;MID(D186,(LEN(D186)-1),2)</f>
        <v>1-24</v>
      </c>
      <c r="B186" s="64" t="str">
        <f aca="false">IF(H186="AU","AUD","USD")</f>
        <v>USD</v>
      </c>
      <c r="C186" s="64" t="s">
        <v>61</v>
      </c>
      <c r="D186" s="72" t="n">
        <v>1221124</v>
      </c>
      <c r="E186" s="64" t="s">
        <v>72</v>
      </c>
      <c r="F186" s="64" t="s">
        <v>504</v>
      </c>
      <c r="G186" s="64" t="s">
        <v>505</v>
      </c>
      <c r="H186" s="64" t="s">
        <v>506</v>
      </c>
      <c r="I186" s="64" t="s">
        <v>518</v>
      </c>
      <c r="J186" s="64" t="s">
        <v>67</v>
      </c>
      <c r="K186" s="64" t="s">
        <v>519</v>
      </c>
      <c r="L186" s="64" t="s">
        <v>87</v>
      </c>
      <c r="M186" s="64" t="s">
        <v>88</v>
      </c>
      <c r="N186" s="64"/>
      <c r="O186" s="64" t="s">
        <v>89</v>
      </c>
      <c r="P186" s="69" t="s">
        <v>520</v>
      </c>
      <c r="Q186" s="64" t="b">
        <f aca="false">I186=P186</f>
        <v>0</v>
      </c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</row>
    <row r="187" customFormat="false" ht="15.75" hidden="false" customHeight="true" outlineLevel="0" collapsed="false">
      <c r="A187" s="64" t="str">
        <f aca="false">MID(D187,(LEN(D187)-2),1)&amp;"-"&amp;MID(D187,(LEN(D187)-1),2)</f>
        <v>1-24</v>
      </c>
      <c r="B187" s="64" t="str">
        <f aca="false">IF(H187="AU","AUD","USD")</f>
        <v>USD</v>
      </c>
      <c r="C187" s="64" t="s">
        <v>61</v>
      </c>
      <c r="D187" s="72" t="n">
        <v>1221124</v>
      </c>
      <c r="E187" s="64" t="s">
        <v>72</v>
      </c>
      <c r="F187" s="64" t="s">
        <v>504</v>
      </c>
      <c r="G187" s="64" t="s">
        <v>505</v>
      </c>
      <c r="H187" s="64" t="s">
        <v>506</v>
      </c>
      <c r="I187" s="64" t="s">
        <v>521</v>
      </c>
      <c r="J187" s="64" t="s">
        <v>67</v>
      </c>
      <c r="K187" s="64" t="s">
        <v>522</v>
      </c>
      <c r="L187" s="64" t="s">
        <v>87</v>
      </c>
      <c r="M187" s="64" t="s">
        <v>88</v>
      </c>
      <c r="N187" s="64"/>
      <c r="O187" s="64" t="s">
        <v>89</v>
      </c>
      <c r="P187" s="69" t="s">
        <v>523</v>
      </c>
      <c r="Q187" s="64" t="b">
        <f aca="false">I187=P187</f>
        <v>0</v>
      </c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</row>
    <row r="188" customFormat="false" ht="15.75" hidden="false" customHeight="true" outlineLevel="0" collapsed="false">
      <c r="A188" s="64" t="str">
        <f aca="false">MID(D188,(LEN(D188)-2),1)&amp;"-"&amp;MID(D188,(LEN(D188)-1),2)</f>
        <v>1-24</v>
      </c>
      <c r="B188" s="64" t="str">
        <f aca="false">IF(H188="AU","AUD","USD")</f>
        <v>USD</v>
      </c>
      <c r="C188" s="64" t="s">
        <v>61</v>
      </c>
      <c r="D188" s="72" t="n">
        <v>1221124</v>
      </c>
      <c r="E188" s="64" t="s">
        <v>72</v>
      </c>
      <c r="F188" s="64" t="s">
        <v>504</v>
      </c>
      <c r="G188" s="64" t="s">
        <v>505</v>
      </c>
      <c r="H188" s="64" t="s">
        <v>506</v>
      </c>
      <c r="I188" s="64" t="s">
        <v>523</v>
      </c>
      <c r="J188" s="64" t="s">
        <v>67</v>
      </c>
      <c r="K188" s="64" t="s">
        <v>524</v>
      </c>
      <c r="L188" s="64" t="s">
        <v>87</v>
      </c>
      <c r="M188" s="64" t="s">
        <v>88</v>
      </c>
      <c r="N188" s="64"/>
      <c r="O188" s="64" t="s">
        <v>89</v>
      </c>
      <c r="P188" s="69" t="s">
        <v>525</v>
      </c>
      <c r="Q188" s="64" t="b">
        <f aca="false">I188=P188</f>
        <v>0</v>
      </c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</row>
    <row r="189" customFormat="false" ht="15.75" hidden="false" customHeight="true" outlineLevel="0" collapsed="false">
      <c r="A189" s="64" t="str">
        <f aca="false">MID(D189,(LEN(D189)-2),1)&amp;"-"&amp;MID(D189,(LEN(D189)-1),2)</f>
        <v>1-24</v>
      </c>
      <c r="B189" s="64" t="str">
        <f aca="false">IF(H189="AU","AUD","USD")</f>
        <v>USD</v>
      </c>
      <c r="C189" s="64" t="s">
        <v>61</v>
      </c>
      <c r="D189" s="72" t="n">
        <v>1221124</v>
      </c>
      <c r="E189" s="64" t="s">
        <v>72</v>
      </c>
      <c r="F189" s="64" t="s">
        <v>504</v>
      </c>
      <c r="G189" s="64" t="s">
        <v>505</v>
      </c>
      <c r="H189" s="64" t="s">
        <v>506</v>
      </c>
      <c r="I189" s="64" t="s">
        <v>525</v>
      </c>
      <c r="J189" s="64" t="s">
        <v>67</v>
      </c>
      <c r="K189" s="64" t="s">
        <v>526</v>
      </c>
      <c r="L189" s="64" t="s">
        <v>87</v>
      </c>
      <c r="M189" s="64" t="s">
        <v>88</v>
      </c>
      <c r="N189" s="64"/>
      <c r="O189" s="64" t="s">
        <v>89</v>
      </c>
      <c r="P189" s="69" t="s">
        <v>527</v>
      </c>
      <c r="Q189" s="64" t="b">
        <f aca="false">I189=P189</f>
        <v>0</v>
      </c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</row>
    <row r="190" customFormat="false" ht="15.75" hidden="false" customHeight="true" outlineLevel="0" collapsed="false">
      <c r="A190" s="64" t="str">
        <f aca="false">MID(D190,(LEN(D190)-2),1)&amp;"-"&amp;MID(D190,(LEN(D190)-1),2)</f>
        <v>1-24</v>
      </c>
      <c r="B190" s="64" t="str">
        <f aca="false">IF(H190="AU","AUD","USD")</f>
        <v>USD</v>
      </c>
      <c r="C190" s="64" t="s">
        <v>61</v>
      </c>
      <c r="D190" s="72" t="n">
        <v>1221124</v>
      </c>
      <c r="E190" s="64" t="s">
        <v>72</v>
      </c>
      <c r="F190" s="64" t="s">
        <v>504</v>
      </c>
      <c r="G190" s="64" t="s">
        <v>505</v>
      </c>
      <c r="H190" s="64" t="s">
        <v>506</v>
      </c>
      <c r="I190" s="64" t="s">
        <v>527</v>
      </c>
      <c r="J190" s="64" t="s">
        <v>67</v>
      </c>
      <c r="K190" s="64" t="s">
        <v>528</v>
      </c>
      <c r="L190" s="64" t="s">
        <v>87</v>
      </c>
      <c r="M190" s="64" t="s">
        <v>88</v>
      </c>
      <c r="N190" s="64"/>
      <c r="O190" s="64" t="s">
        <v>89</v>
      </c>
      <c r="P190" s="69" t="s">
        <v>529</v>
      </c>
      <c r="Q190" s="64" t="b">
        <f aca="false">I190=P190</f>
        <v>0</v>
      </c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</row>
    <row r="191" customFormat="false" ht="15.75" hidden="false" customHeight="true" outlineLevel="0" collapsed="false">
      <c r="A191" s="64" t="str">
        <f aca="false">MID(D191,(LEN(D191)-2),1)&amp;"-"&amp;MID(D191,(LEN(D191)-1),2)</f>
        <v>1-24</v>
      </c>
      <c r="B191" s="64" t="str">
        <f aca="false">IF(H191="AU","AUD","USD")</f>
        <v>USD</v>
      </c>
      <c r="C191" s="64" t="s">
        <v>61</v>
      </c>
      <c r="D191" s="72" t="n">
        <v>1221124</v>
      </c>
      <c r="E191" s="64" t="s">
        <v>72</v>
      </c>
      <c r="F191" s="64" t="s">
        <v>504</v>
      </c>
      <c r="G191" s="64" t="s">
        <v>505</v>
      </c>
      <c r="H191" s="64" t="s">
        <v>506</v>
      </c>
      <c r="I191" s="64" t="s">
        <v>529</v>
      </c>
      <c r="J191" s="64" t="s">
        <v>67</v>
      </c>
      <c r="K191" s="64" t="s">
        <v>530</v>
      </c>
      <c r="L191" s="64" t="s">
        <v>87</v>
      </c>
      <c r="M191" s="64" t="s">
        <v>88</v>
      </c>
      <c r="N191" s="64"/>
      <c r="O191" s="64" t="s">
        <v>89</v>
      </c>
      <c r="P191" s="69" t="s">
        <v>531</v>
      </c>
      <c r="Q191" s="64" t="b">
        <f aca="false">I191=P191</f>
        <v>0</v>
      </c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</row>
    <row r="192" customFormat="false" ht="15.75" hidden="false" customHeight="true" outlineLevel="0" collapsed="false">
      <c r="A192" s="64" t="str">
        <f aca="false">MID(D192,(LEN(D192)-2),1)&amp;"-"&amp;MID(D192,(LEN(D192)-1),2)</f>
        <v>1-24</v>
      </c>
      <c r="B192" s="64" t="str">
        <f aca="false">IF(H192="AU","AUD","USD")</f>
        <v>USD</v>
      </c>
      <c r="C192" s="64" t="s">
        <v>61</v>
      </c>
      <c r="D192" s="72" t="n">
        <v>1221124</v>
      </c>
      <c r="E192" s="64" t="s">
        <v>72</v>
      </c>
      <c r="F192" s="64" t="s">
        <v>504</v>
      </c>
      <c r="G192" s="64" t="s">
        <v>505</v>
      </c>
      <c r="H192" s="64" t="s">
        <v>506</v>
      </c>
      <c r="I192" s="64" t="s">
        <v>531</v>
      </c>
      <c r="J192" s="64" t="s">
        <v>67</v>
      </c>
      <c r="K192" s="64" t="s">
        <v>532</v>
      </c>
      <c r="L192" s="64" t="s">
        <v>87</v>
      </c>
      <c r="M192" s="64" t="s">
        <v>88</v>
      </c>
      <c r="N192" s="64"/>
      <c r="O192" s="64" t="s">
        <v>89</v>
      </c>
      <c r="P192" s="64" t="s">
        <v>509</v>
      </c>
      <c r="Q192" s="64" t="b">
        <f aca="false">I192=P192</f>
        <v>0</v>
      </c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</row>
    <row r="193" customFormat="false" ht="15.75" hidden="false" customHeight="true" outlineLevel="0" collapsed="false">
      <c r="A193" s="64" t="str">
        <f aca="false">MID(D193,(LEN(D193)-2),1)&amp;"-"&amp;MID(D193,(LEN(D193)-1),2)</f>
        <v>1-24</v>
      </c>
      <c r="B193" s="64" t="str">
        <f aca="false">IF(H193="AU","AUD","USD")</f>
        <v>USD</v>
      </c>
      <c r="C193" s="64" t="s">
        <v>61</v>
      </c>
      <c r="D193" s="72" t="n">
        <v>1221124</v>
      </c>
      <c r="E193" s="64" t="s">
        <v>72</v>
      </c>
      <c r="F193" s="64" t="s">
        <v>504</v>
      </c>
      <c r="G193" s="64" t="s">
        <v>505</v>
      </c>
      <c r="H193" s="64" t="s">
        <v>506</v>
      </c>
      <c r="I193" s="64" t="s">
        <v>533</v>
      </c>
      <c r="J193" s="64" t="s">
        <v>67</v>
      </c>
      <c r="K193" s="64" t="s">
        <v>534</v>
      </c>
      <c r="L193" s="64" t="s">
        <v>87</v>
      </c>
      <c r="M193" s="64" t="s">
        <v>88</v>
      </c>
      <c r="N193" s="64"/>
      <c r="O193" s="64" t="s">
        <v>89</v>
      </c>
      <c r="P193" s="64" t="s">
        <v>512</v>
      </c>
      <c r="Q193" s="64" t="b">
        <f aca="false">I193=P193</f>
        <v>0</v>
      </c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</row>
    <row r="194" customFormat="false" ht="15.75" hidden="false" customHeight="true" outlineLevel="0" collapsed="false">
      <c r="A194" s="64" t="str">
        <f aca="false">MID(D194,(LEN(D194)-2),1)&amp;"-"&amp;MID(D194,(LEN(D194)-1),2)</f>
        <v>1-24</v>
      </c>
      <c r="B194" s="64" t="str">
        <f aca="false">IF(H194="AU","AUD","USD")</f>
        <v>USD</v>
      </c>
      <c r="C194" s="64" t="s">
        <v>61</v>
      </c>
      <c r="D194" s="72" t="n">
        <v>1221124</v>
      </c>
      <c r="E194" s="64" t="s">
        <v>72</v>
      </c>
      <c r="F194" s="64" t="s">
        <v>504</v>
      </c>
      <c r="G194" s="64" t="s">
        <v>505</v>
      </c>
      <c r="H194" s="64" t="s">
        <v>506</v>
      </c>
      <c r="I194" s="64" t="s">
        <v>535</v>
      </c>
      <c r="J194" s="64" t="s">
        <v>67</v>
      </c>
      <c r="K194" s="64" t="s">
        <v>536</v>
      </c>
      <c r="L194" s="64" t="s">
        <v>87</v>
      </c>
      <c r="M194" s="64" t="s">
        <v>88</v>
      </c>
      <c r="N194" s="64"/>
      <c r="O194" s="64" t="s">
        <v>89</v>
      </c>
      <c r="P194" s="64" t="s">
        <v>515</v>
      </c>
      <c r="Q194" s="64" t="b">
        <f aca="false">I194=P194</f>
        <v>0</v>
      </c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</row>
    <row r="195" customFormat="false" ht="15.75" hidden="false" customHeight="true" outlineLevel="0" collapsed="false">
      <c r="A195" s="64" t="str">
        <f aca="false">MID(D195,(LEN(D195)-2),1)&amp;"-"&amp;MID(D195,(LEN(D195)-1),2)</f>
        <v>1-24</v>
      </c>
      <c r="B195" s="64" t="str">
        <f aca="false">IF(H195="AU","AUD","USD")</f>
        <v>USD</v>
      </c>
      <c r="C195" s="64" t="s">
        <v>61</v>
      </c>
      <c r="D195" s="72" t="n">
        <v>1221124</v>
      </c>
      <c r="E195" s="64" t="s">
        <v>72</v>
      </c>
      <c r="F195" s="64" t="s">
        <v>504</v>
      </c>
      <c r="G195" s="64" t="s">
        <v>505</v>
      </c>
      <c r="H195" s="64" t="s">
        <v>506</v>
      </c>
      <c r="I195" s="64" t="s">
        <v>537</v>
      </c>
      <c r="J195" s="64" t="s">
        <v>67</v>
      </c>
      <c r="K195" s="64" t="s">
        <v>538</v>
      </c>
      <c r="L195" s="64" t="s">
        <v>87</v>
      </c>
      <c r="M195" s="64" t="s">
        <v>88</v>
      </c>
      <c r="N195" s="64"/>
      <c r="O195" s="64" t="s">
        <v>89</v>
      </c>
      <c r="P195" s="64" t="s">
        <v>518</v>
      </c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</row>
    <row r="196" customFormat="false" ht="15.75" hidden="false" customHeight="true" outlineLevel="0" collapsed="false">
      <c r="A196" s="64" t="str">
        <f aca="false">MID(D196,(LEN(D196)-2),1)&amp;"-"&amp;MID(D196,(LEN(D196)-1),2)</f>
        <v>1-24</v>
      </c>
      <c r="B196" s="64" t="str">
        <f aca="false">IF(H196="AU","AUD","USD")</f>
        <v>USD</v>
      </c>
      <c r="C196" s="64" t="s">
        <v>61</v>
      </c>
      <c r="D196" s="72" t="n">
        <v>1221124</v>
      </c>
      <c r="E196" s="64" t="s">
        <v>72</v>
      </c>
      <c r="F196" s="64" t="s">
        <v>504</v>
      </c>
      <c r="G196" s="64" t="s">
        <v>505</v>
      </c>
      <c r="H196" s="64" t="s">
        <v>506</v>
      </c>
      <c r="I196" s="64" t="s">
        <v>539</v>
      </c>
      <c r="J196" s="64" t="s">
        <v>67</v>
      </c>
      <c r="K196" s="64" t="s">
        <v>540</v>
      </c>
      <c r="L196" s="64" t="s">
        <v>87</v>
      </c>
      <c r="M196" s="64" t="s">
        <v>88</v>
      </c>
      <c r="N196" s="64"/>
      <c r="O196" s="64" t="s">
        <v>89</v>
      </c>
      <c r="P196" s="64" t="s">
        <v>521</v>
      </c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</row>
    <row r="197" customFormat="false" ht="15.75" hidden="false" customHeight="true" outlineLevel="0" collapsed="false">
      <c r="A197" s="64" t="str">
        <f aca="false">MID(D197,(LEN(D197)-2),1)&amp;"-"&amp;MID(D197,(LEN(D197)-1),2)</f>
        <v>1-24</v>
      </c>
      <c r="B197" s="64" t="str">
        <f aca="false">IF(H197="AU","AUD","USD")</f>
        <v>USD</v>
      </c>
      <c r="C197" s="64" t="s">
        <v>61</v>
      </c>
      <c r="D197" s="72" t="n">
        <v>1221124</v>
      </c>
      <c r="E197" s="64" t="s">
        <v>72</v>
      </c>
      <c r="F197" s="64" t="s">
        <v>504</v>
      </c>
      <c r="G197" s="64" t="s">
        <v>505</v>
      </c>
      <c r="H197" s="64" t="s">
        <v>506</v>
      </c>
      <c r="I197" s="64" t="s">
        <v>541</v>
      </c>
      <c r="J197" s="64" t="s">
        <v>67</v>
      </c>
      <c r="K197" s="64" t="s">
        <v>542</v>
      </c>
      <c r="L197" s="64" t="s">
        <v>87</v>
      </c>
      <c r="M197" s="64" t="s">
        <v>88</v>
      </c>
      <c r="N197" s="64"/>
      <c r="O197" s="64" t="s">
        <v>89</v>
      </c>
      <c r="P197" s="64" t="s">
        <v>533</v>
      </c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</row>
    <row r="198" customFormat="false" ht="15.75" hidden="false" customHeight="true" outlineLevel="0" collapsed="false">
      <c r="A198" s="64" t="str">
        <f aca="false">MID(D198,(LEN(D198)-2),1)&amp;"-"&amp;MID(D198,(LEN(D198)-1),2)</f>
        <v>1-24</v>
      </c>
      <c r="B198" s="64" t="str">
        <f aca="false">IF(H198="AU","AUD","USD")</f>
        <v>USD</v>
      </c>
      <c r="C198" s="64" t="s">
        <v>61</v>
      </c>
      <c r="D198" s="72" t="n">
        <v>1221124</v>
      </c>
      <c r="E198" s="64" t="s">
        <v>72</v>
      </c>
      <c r="F198" s="64" t="s">
        <v>504</v>
      </c>
      <c r="G198" s="64" t="s">
        <v>505</v>
      </c>
      <c r="H198" s="64" t="s">
        <v>506</v>
      </c>
      <c r="I198" s="64" t="s">
        <v>511</v>
      </c>
      <c r="J198" s="64" t="s">
        <v>67</v>
      </c>
      <c r="K198" s="64" t="s">
        <v>543</v>
      </c>
      <c r="L198" s="64" t="s">
        <v>87</v>
      </c>
      <c r="M198" s="64" t="s">
        <v>88</v>
      </c>
      <c r="N198" s="64"/>
      <c r="O198" s="64" t="s">
        <v>89</v>
      </c>
      <c r="P198" s="64" t="s">
        <v>535</v>
      </c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</row>
    <row r="199" customFormat="false" ht="15.75" hidden="false" customHeight="true" outlineLevel="0" collapsed="false">
      <c r="A199" s="64" t="str">
        <f aca="false">MID(D199,(LEN(D199)-2),1)&amp;"-"&amp;MID(D199,(LEN(D199)-1),2)</f>
        <v>1-24</v>
      </c>
      <c r="B199" s="64" t="str">
        <f aca="false">IF(H199="AU","AUD","USD")</f>
        <v>USD</v>
      </c>
      <c r="C199" s="64" t="s">
        <v>61</v>
      </c>
      <c r="D199" s="72" t="n">
        <v>1221124</v>
      </c>
      <c r="E199" s="64" t="s">
        <v>72</v>
      </c>
      <c r="F199" s="64" t="s">
        <v>504</v>
      </c>
      <c r="G199" s="64" t="s">
        <v>505</v>
      </c>
      <c r="H199" s="64" t="s">
        <v>506</v>
      </c>
      <c r="I199" s="64" t="s">
        <v>514</v>
      </c>
      <c r="J199" s="64" t="s">
        <v>67</v>
      </c>
      <c r="K199" s="64" t="s">
        <v>544</v>
      </c>
      <c r="L199" s="64" t="s">
        <v>87</v>
      </c>
      <c r="M199" s="64" t="s">
        <v>88</v>
      </c>
      <c r="N199" s="64"/>
      <c r="O199" s="64" t="s">
        <v>89</v>
      </c>
      <c r="P199" s="64" t="s">
        <v>537</v>
      </c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</row>
    <row r="200" customFormat="false" ht="15.75" hidden="false" customHeight="true" outlineLevel="0" collapsed="false">
      <c r="A200" s="64" t="str">
        <f aca="false">MID(D200,(LEN(D200)-2),1)&amp;"-"&amp;MID(D200,(LEN(D200)-1),2)</f>
        <v>1-24</v>
      </c>
      <c r="B200" s="64" t="str">
        <f aca="false">IF(H200="AU","AUD","USD")</f>
        <v>USD</v>
      </c>
      <c r="C200" s="64" t="s">
        <v>61</v>
      </c>
      <c r="D200" s="72" t="n">
        <v>1221124</v>
      </c>
      <c r="E200" s="64" t="s">
        <v>72</v>
      </c>
      <c r="F200" s="64" t="s">
        <v>504</v>
      </c>
      <c r="G200" s="64" t="s">
        <v>505</v>
      </c>
      <c r="H200" s="64" t="s">
        <v>506</v>
      </c>
      <c r="I200" s="64" t="s">
        <v>517</v>
      </c>
      <c r="J200" s="64" t="s">
        <v>67</v>
      </c>
      <c r="K200" s="64" t="s">
        <v>545</v>
      </c>
      <c r="L200" s="64" t="s">
        <v>87</v>
      </c>
      <c r="M200" s="64" t="s">
        <v>88</v>
      </c>
      <c r="N200" s="64"/>
      <c r="O200" s="64" t="s">
        <v>89</v>
      </c>
      <c r="P200" s="64" t="s">
        <v>539</v>
      </c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</row>
    <row r="201" customFormat="false" ht="15.75" hidden="false" customHeight="true" outlineLevel="0" collapsed="false">
      <c r="A201" s="64" t="str">
        <f aca="false">MID(D201,(LEN(D201)-2),1)&amp;"-"&amp;MID(D201,(LEN(D201)-1),2)</f>
        <v>1-24</v>
      </c>
      <c r="B201" s="64" t="str">
        <f aca="false">IF(H201="AU","AUD","USD")</f>
        <v>USD</v>
      </c>
      <c r="C201" s="64" t="s">
        <v>61</v>
      </c>
      <c r="D201" s="72" t="n">
        <v>1221124</v>
      </c>
      <c r="E201" s="64" t="s">
        <v>72</v>
      </c>
      <c r="F201" s="64" t="s">
        <v>504</v>
      </c>
      <c r="G201" s="64" t="s">
        <v>505</v>
      </c>
      <c r="H201" s="64" t="s">
        <v>506</v>
      </c>
      <c r="I201" s="64" t="s">
        <v>520</v>
      </c>
      <c r="J201" s="64" t="s">
        <v>67</v>
      </c>
      <c r="K201" s="64" t="s">
        <v>546</v>
      </c>
      <c r="L201" s="64" t="s">
        <v>87</v>
      </c>
      <c r="M201" s="64" t="s">
        <v>88</v>
      </c>
      <c r="N201" s="64"/>
      <c r="O201" s="64" t="s">
        <v>89</v>
      </c>
      <c r="P201" s="64" t="s">
        <v>541</v>
      </c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</row>
    <row r="202" customFormat="false" ht="15.75" hidden="false" customHeight="true" outlineLevel="0" collapsed="false">
      <c r="A202" s="64" t="str">
        <f aca="false">MID(D202,(LEN(D202)-2),1)&amp;"-"&amp;MID(D202,(LEN(D202)-1),2)</f>
        <v>1-24</v>
      </c>
      <c r="B202" s="64" t="str">
        <f aca="false">IF(H202="AU","AUD","USD")</f>
        <v>USD</v>
      </c>
      <c r="C202" s="64" t="s">
        <v>61</v>
      </c>
      <c r="D202" s="72" t="n">
        <v>1221124</v>
      </c>
      <c r="E202" s="64" t="s">
        <v>72</v>
      </c>
      <c r="F202" s="64" t="s">
        <v>504</v>
      </c>
      <c r="G202" s="64" t="s">
        <v>505</v>
      </c>
      <c r="H202" s="64" t="s">
        <v>506</v>
      </c>
      <c r="I202" s="64" t="s">
        <v>547</v>
      </c>
      <c r="J202" s="64" t="s">
        <v>67</v>
      </c>
      <c r="K202" s="64" t="s">
        <v>548</v>
      </c>
      <c r="L202" s="64" t="s">
        <v>87</v>
      </c>
      <c r="M202" s="64" t="s">
        <v>88</v>
      </c>
      <c r="N202" s="64"/>
      <c r="O202" s="64" t="s">
        <v>89</v>
      </c>
      <c r="P202" s="69" t="s">
        <v>547</v>
      </c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</row>
    <row r="203" customFormat="false" ht="15.75" hidden="false" customHeight="true" outlineLevel="0" collapsed="false">
      <c r="A203" s="64" t="str">
        <f aca="false">MID(D203,(LEN(D203)-2),1)&amp;"-"&amp;MID(D203,(LEN(D203)-1),2)</f>
        <v>1-24</v>
      </c>
      <c r="B203" s="64" t="str">
        <f aca="false">IF(H203="AU","AUD","USD")</f>
        <v>USD</v>
      </c>
      <c r="C203" s="64" t="s">
        <v>61</v>
      </c>
      <c r="D203" s="72" t="n">
        <v>1221124</v>
      </c>
      <c r="E203" s="64" t="s">
        <v>72</v>
      </c>
      <c r="F203" s="64" t="s">
        <v>504</v>
      </c>
      <c r="G203" s="64" t="s">
        <v>505</v>
      </c>
      <c r="H203" s="64" t="s">
        <v>506</v>
      </c>
      <c r="I203" s="64" t="s">
        <v>549</v>
      </c>
      <c r="J203" s="64" t="s">
        <v>67</v>
      </c>
      <c r="K203" s="64" t="s">
        <v>550</v>
      </c>
      <c r="L203" s="64" t="s">
        <v>87</v>
      </c>
      <c r="M203" s="64" t="s">
        <v>88</v>
      </c>
      <c r="N203" s="64"/>
      <c r="O203" s="64" t="s">
        <v>89</v>
      </c>
      <c r="P203" s="69" t="s">
        <v>549</v>
      </c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</row>
    <row r="204" customFormat="false" ht="15.75" hidden="false" customHeight="true" outlineLevel="0" collapsed="false">
      <c r="A204" s="64" t="str">
        <f aca="false">MID(D204,(LEN(D204)-2),1)&amp;"-"&amp;MID(D204,(LEN(D204)-1),2)</f>
        <v>1-24</v>
      </c>
      <c r="B204" s="64" t="str">
        <f aca="false">IF(H204="AU","AUD","USD")</f>
        <v>USD</v>
      </c>
      <c r="C204" s="64" t="s">
        <v>61</v>
      </c>
      <c r="D204" s="72" t="n">
        <v>1221124</v>
      </c>
      <c r="E204" s="64" t="s">
        <v>72</v>
      </c>
      <c r="F204" s="64" t="s">
        <v>504</v>
      </c>
      <c r="G204" s="64" t="s">
        <v>505</v>
      </c>
      <c r="H204" s="64" t="s">
        <v>506</v>
      </c>
      <c r="I204" s="64" t="s">
        <v>551</v>
      </c>
      <c r="J204" s="64" t="s">
        <v>67</v>
      </c>
      <c r="K204" s="64" t="s">
        <v>552</v>
      </c>
      <c r="L204" s="64" t="s">
        <v>87</v>
      </c>
      <c r="M204" s="64" t="s">
        <v>88</v>
      </c>
      <c r="N204" s="64"/>
      <c r="O204" s="64" t="s">
        <v>89</v>
      </c>
      <c r="P204" s="69" t="s">
        <v>551</v>
      </c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</row>
    <row r="205" customFormat="false" ht="15.75" hidden="false" customHeight="true" outlineLevel="0" collapsed="false">
      <c r="A205" s="64" t="str">
        <f aca="false">MID(D205,(LEN(D205)-2),1)&amp;"-"&amp;MID(D205,(LEN(D205)-1),2)</f>
        <v>1-24</v>
      </c>
      <c r="B205" s="64" t="str">
        <f aca="false">IF(H205="AU","AUD","USD")</f>
        <v>USD</v>
      </c>
      <c r="C205" s="64" t="s">
        <v>61</v>
      </c>
      <c r="D205" s="72" t="n">
        <v>1221124</v>
      </c>
      <c r="E205" s="64" t="s">
        <v>72</v>
      </c>
      <c r="F205" s="64" t="s">
        <v>504</v>
      </c>
      <c r="G205" s="64" t="s">
        <v>505</v>
      </c>
      <c r="H205" s="64" t="s">
        <v>506</v>
      </c>
      <c r="I205" s="64" t="s">
        <v>553</v>
      </c>
      <c r="J205" s="64" t="s">
        <v>67</v>
      </c>
      <c r="K205" s="64" t="s">
        <v>554</v>
      </c>
      <c r="L205" s="64" t="s">
        <v>87</v>
      </c>
      <c r="M205" s="64" t="s">
        <v>88</v>
      </c>
      <c r="N205" s="64"/>
      <c r="O205" s="64" t="s">
        <v>89</v>
      </c>
      <c r="P205" s="69" t="s">
        <v>553</v>
      </c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</row>
    <row r="206" customFormat="false" ht="15.75" hidden="false" customHeight="true" outlineLevel="0" collapsed="false">
      <c r="A206" s="64" t="str">
        <f aca="false">MID(D206,(LEN(D206)-2),1)&amp;"-"&amp;MID(D206,(LEN(D206)-1),2)</f>
        <v>1-24</v>
      </c>
      <c r="B206" s="64" t="str">
        <f aca="false">IF(H206="AU","AUD","USD")</f>
        <v>USD</v>
      </c>
      <c r="C206" s="64" t="s">
        <v>61</v>
      </c>
      <c r="D206" s="72" t="n">
        <v>1221124</v>
      </c>
      <c r="E206" s="64" t="s">
        <v>72</v>
      </c>
      <c r="F206" s="64" t="s">
        <v>504</v>
      </c>
      <c r="G206" s="64" t="s">
        <v>505</v>
      </c>
      <c r="H206" s="64" t="s">
        <v>506</v>
      </c>
      <c r="I206" s="64" t="s">
        <v>555</v>
      </c>
      <c r="J206" s="64" t="s">
        <v>67</v>
      </c>
      <c r="K206" s="64" t="s">
        <v>556</v>
      </c>
      <c r="L206" s="64" t="s">
        <v>87</v>
      </c>
      <c r="M206" s="64" t="s">
        <v>88</v>
      </c>
      <c r="N206" s="64"/>
      <c r="O206" s="64" t="s">
        <v>89</v>
      </c>
      <c r="P206" s="69" t="s">
        <v>555</v>
      </c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</row>
    <row r="207" customFormat="false" ht="15.75" hidden="false" customHeight="true" outlineLevel="0" collapsed="false">
      <c r="A207" s="64" t="str">
        <f aca="false">MID(D207,(LEN(D207)-2),1)&amp;"-"&amp;MID(D207,(LEN(D207)-1),2)</f>
        <v>1-24</v>
      </c>
      <c r="B207" s="64" t="str">
        <f aca="false">IF(H207="AU","AUD","USD")</f>
        <v>USD</v>
      </c>
      <c r="C207" s="64" t="s">
        <v>61</v>
      </c>
      <c r="D207" s="72" t="n">
        <v>1221124</v>
      </c>
      <c r="E207" s="64" t="s">
        <v>72</v>
      </c>
      <c r="F207" s="64" t="s">
        <v>504</v>
      </c>
      <c r="G207" s="64" t="s">
        <v>505</v>
      </c>
      <c r="H207" s="64" t="s">
        <v>506</v>
      </c>
      <c r="I207" s="64" t="s">
        <v>557</v>
      </c>
      <c r="J207" s="64" t="s">
        <v>67</v>
      </c>
      <c r="K207" s="64" t="s">
        <v>558</v>
      </c>
      <c r="L207" s="64" t="s">
        <v>87</v>
      </c>
      <c r="M207" s="64" t="s">
        <v>88</v>
      </c>
      <c r="N207" s="64"/>
      <c r="O207" s="64" t="s">
        <v>89</v>
      </c>
      <c r="P207" s="69" t="s">
        <v>557</v>
      </c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</row>
    <row r="208" customFormat="false" ht="15.75" hidden="false" customHeight="true" outlineLevel="0" collapsed="false">
      <c r="A208" s="64" t="str">
        <f aca="false">MID(D208,(LEN(D208)-2),1)&amp;"-"&amp;MID(D208,(LEN(D208)-1),2)</f>
        <v>1-27</v>
      </c>
      <c r="B208" s="64" t="str">
        <f aca="false">IF(H208="AU","AUD","USD")</f>
        <v>USD</v>
      </c>
      <c r="C208" s="64" t="s">
        <v>61</v>
      </c>
      <c r="D208" s="64" t="n">
        <v>1221127</v>
      </c>
      <c r="E208" s="64" t="s">
        <v>62</v>
      </c>
      <c r="F208" s="64" t="s">
        <v>559</v>
      </c>
      <c r="G208" s="64" t="s">
        <v>560</v>
      </c>
      <c r="H208" s="64" t="s">
        <v>151</v>
      </c>
      <c r="I208" s="64" t="s">
        <v>561</v>
      </c>
      <c r="J208" s="64" t="s">
        <v>67</v>
      </c>
      <c r="K208" s="64" t="s">
        <v>562</v>
      </c>
      <c r="L208" s="64" t="s">
        <v>563</v>
      </c>
      <c r="M208" s="64" t="s">
        <v>564</v>
      </c>
      <c r="N208" s="64"/>
      <c r="O208" s="64" t="s">
        <v>71</v>
      </c>
      <c r="P208" s="69" t="s">
        <v>561</v>
      </c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</row>
    <row r="209" customFormat="false" ht="15.75" hidden="false" customHeight="true" outlineLevel="0" collapsed="false">
      <c r="A209" s="64" t="str">
        <f aca="false">MID(D209,(LEN(D209)-2),1)&amp;"-"&amp;MID(D209,(LEN(D209)-1),2)</f>
        <v>1-27</v>
      </c>
      <c r="B209" s="64" t="str">
        <f aca="false">IF(H209="AU","AUD","USD")</f>
        <v>USD</v>
      </c>
      <c r="C209" s="64" t="s">
        <v>61</v>
      </c>
      <c r="D209" s="64" t="n">
        <v>1221127</v>
      </c>
      <c r="E209" s="64" t="s">
        <v>62</v>
      </c>
      <c r="F209" s="64" t="s">
        <v>559</v>
      </c>
      <c r="G209" s="64" t="s">
        <v>560</v>
      </c>
      <c r="H209" s="64" t="s">
        <v>151</v>
      </c>
      <c r="I209" s="64" t="s">
        <v>565</v>
      </c>
      <c r="J209" s="64" t="s">
        <v>67</v>
      </c>
      <c r="K209" s="64" t="s">
        <v>566</v>
      </c>
      <c r="L209" s="64" t="s">
        <v>563</v>
      </c>
      <c r="M209" s="64" t="s">
        <v>564</v>
      </c>
      <c r="N209" s="64"/>
      <c r="O209" s="64" t="s">
        <v>71</v>
      </c>
      <c r="P209" s="69" t="s">
        <v>565</v>
      </c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</row>
    <row r="210" customFormat="false" ht="15.75" hidden="false" customHeight="true" outlineLevel="0" collapsed="false">
      <c r="A210" s="64" t="str">
        <f aca="false">MID(D210,(LEN(D210)-2),1)&amp;"-"&amp;MID(D210,(LEN(D210)-1),2)</f>
        <v>1-27</v>
      </c>
      <c r="B210" s="64" t="str">
        <f aca="false">IF(H210="AU","AUD","USD")</f>
        <v>USD</v>
      </c>
      <c r="C210" s="64" t="s">
        <v>61</v>
      </c>
      <c r="D210" s="64" t="n">
        <v>1221127</v>
      </c>
      <c r="E210" s="64" t="s">
        <v>72</v>
      </c>
      <c r="F210" s="64" t="s">
        <v>106</v>
      </c>
      <c r="G210" s="64" t="s">
        <v>107</v>
      </c>
      <c r="H210" s="64" t="s">
        <v>65</v>
      </c>
      <c r="I210" s="64" t="s">
        <v>567</v>
      </c>
      <c r="J210" s="64" t="s">
        <v>67</v>
      </c>
      <c r="K210" s="64" t="s">
        <v>568</v>
      </c>
      <c r="L210" s="64" t="s">
        <v>82</v>
      </c>
      <c r="M210" s="64" t="s">
        <v>569</v>
      </c>
      <c r="N210" s="64"/>
      <c r="O210" s="64" t="s">
        <v>84</v>
      </c>
      <c r="P210" s="69" t="s">
        <v>567</v>
      </c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</row>
    <row r="211" customFormat="false" ht="15.75" hidden="false" customHeight="true" outlineLevel="0" collapsed="false">
      <c r="A211" s="64" t="str">
        <f aca="false">MID(D211,(LEN(D211)-2),1)&amp;"-"&amp;MID(D211,(LEN(D211)-1),2)</f>
        <v>1-28</v>
      </c>
      <c r="B211" s="64" t="str">
        <f aca="false">IF(H211="AU","AUD","USD")</f>
        <v>USD</v>
      </c>
      <c r="C211" s="64" t="s">
        <v>61</v>
      </c>
      <c r="D211" s="64" t="n">
        <v>1221128</v>
      </c>
      <c r="E211" s="64" t="s">
        <v>62</v>
      </c>
      <c r="F211" s="64" t="s">
        <v>570</v>
      </c>
      <c r="G211" s="64" t="s">
        <v>571</v>
      </c>
      <c r="H211" s="64" t="s">
        <v>506</v>
      </c>
      <c r="I211" s="64" t="s">
        <v>572</v>
      </c>
      <c r="J211" s="64" t="s">
        <v>67</v>
      </c>
      <c r="K211" s="64" t="s">
        <v>573</v>
      </c>
      <c r="L211" s="64" t="s">
        <v>574</v>
      </c>
      <c r="M211" s="64" t="s">
        <v>575</v>
      </c>
      <c r="N211" s="64"/>
      <c r="O211" s="64" t="s">
        <v>145</v>
      </c>
      <c r="P211" s="69" t="s">
        <v>576</v>
      </c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</row>
    <row r="212" customFormat="false" ht="15.75" hidden="false" customHeight="true" outlineLevel="0" collapsed="false">
      <c r="A212" s="64" t="str">
        <f aca="false">MID(D212,(LEN(D212)-2),1)&amp;"-"&amp;MID(D212,(LEN(D212)-1),2)</f>
        <v>1-28</v>
      </c>
      <c r="B212" s="64" t="str">
        <f aca="false">IF(H212="AU","AUD","USD")</f>
        <v>USD</v>
      </c>
      <c r="C212" s="70" t="s">
        <v>61</v>
      </c>
      <c r="D212" s="70" t="n">
        <v>1221128</v>
      </c>
      <c r="E212" s="70" t="s">
        <v>62</v>
      </c>
      <c r="F212" s="70" t="s">
        <v>570</v>
      </c>
      <c r="G212" s="70" t="s">
        <v>571</v>
      </c>
      <c r="H212" s="70" t="s">
        <v>506</v>
      </c>
      <c r="I212" s="70" t="s">
        <v>577</v>
      </c>
      <c r="J212" s="70" t="s">
        <v>67</v>
      </c>
      <c r="K212" s="70" t="s">
        <v>578</v>
      </c>
      <c r="L212" s="70" t="s">
        <v>574</v>
      </c>
      <c r="M212" s="70" t="s">
        <v>575</v>
      </c>
      <c r="N212" s="70"/>
      <c r="O212" s="70" t="s">
        <v>145</v>
      </c>
      <c r="P212" s="63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</row>
    <row r="213" customFormat="false" ht="15.75" hidden="false" customHeight="true" outlineLevel="0" collapsed="false">
      <c r="A213" s="64" t="str">
        <f aca="false">MID(D213,(LEN(D213)-2),1)&amp;"-"&amp;MID(D213,(LEN(D213)-1),2)</f>
        <v>1-28</v>
      </c>
      <c r="B213" s="64" t="str">
        <f aca="false">IF(H213="AU","AUD","USD")</f>
        <v>USD</v>
      </c>
      <c r="C213" s="70" t="s">
        <v>61</v>
      </c>
      <c r="D213" s="70" t="n">
        <v>1221128</v>
      </c>
      <c r="E213" s="70" t="s">
        <v>72</v>
      </c>
      <c r="F213" s="70" t="s">
        <v>73</v>
      </c>
      <c r="G213" s="70" t="s">
        <v>74</v>
      </c>
      <c r="H213" s="70" t="s">
        <v>75</v>
      </c>
      <c r="I213" s="70" t="s">
        <v>579</v>
      </c>
      <c r="J213" s="70" t="s">
        <v>67</v>
      </c>
      <c r="K213" s="70" t="s">
        <v>580</v>
      </c>
      <c r="L213" s="70" t="s">
        <v>581</v>
      </c>
      <c r="M213" s="70" t="s">
        <v>582</v>
      </c>
      <c r="N213" s="70"/>
      <c r="O213" s="70" t="s">
        <v>145</v>
      </c>
      <c r="P213" s="63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</row>
    <row r="214" customFormat="false" ht="15.75" hidden="false" customHeight="true" outlineLevel="0" collapsed="false">
      <c r="A214" s="64" t="str">
        <f aca="false">MID(D214,(LEN(D214)-2),1)&amp;"-"&amp;MID(D214,(LEN(D214)-1),2)</f>
        <v>1-28</v>
      </c>
      <c r="B214" s="64" t="str">
        <f aca="false">IF(H214="AU","AUD","USD")</f>
        <v>USD</v>
      </c>
      <c r="C214" s="70" t="s">
        <v>61</v>
      </c>
      <c r="D214" s="70" t="n">
        <v>1221128</v>
      </c>
      <c r="E214" s="70" t="s">
        <v>72</v>
      </c>
      <c r="F214" s="70" t="s">
        <v>73</v>
      </c>
      <c r="G214" s="70" t="s">
        <v>74</v>
      </c>
      <c r="H214" s="70" t="s">
        <v>75</v>
      </c>
      <c r="I214" s="70" t="s">
        <v>583</v>
      </c>
      <c r="J214" s="70" t="s">
        <v>67</v>
      </c>
      <c r="K214" s="70" t="s">
        <v>584</v>
      </c>
      <c r="L214" s="70" t="s">
        <v>581</v>
      </c>
      <c r="M214" s="70" t="s">
        <v>582</v>
      </c>
      <c r="N214" s="70"/>
      <c r="O214" s="70" t="s">
        <v>145</v>
      </c>
      <c r="P214" s="63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</row>
    <row r="215" customFormat="false" ht="15.75" hidden="false" customHeight="true" outlineLevel="0" collapsed="false">
      <c r="A215" s="64" t="str">
        <f aca="false">MID(D215,(LEN(D215)-2),1)&amp;"-"&amp;MID(D215,(LEN(D215)-1),2)</f>
        <v>1-28</v>
      </c>
      <c r="B215" s="64" t="str">
        <f aca="false">IF(H215="AU","AUD","USD")</f>
        <v>USD</v>
      </c>
      <c r="C215" s="70" t="s">
        <v>61</v>
      </c>
      <c r="D215" s="70" t="n">
        <v>1221128</v>
      </c>
      <c r="E215" s="70" t="s">
        <v>72</v>
      </c>
      <c r="F215" s="70" t="s">
        <v>73</v>
      </c>
      <c r="G215" s="70" t="s">
        <v>74</v>
      </c>
      <c r="H215" s="70" t="s">
        <v>75</v>
      </c>
      <c r="I215" s="70" t="s">
        <v>585</v>
      </c>
      <c r="J215" s="70" t="s">
        <v>67</v>
      </c>
      <c r="K215" s="70" t="s">
        <v>586</v>
      </c>
      <c r="L215" s="70" t="s">
        <v>581</v>
      </c>
      <c r="M215" s="70" t="s">
        <v>582</v>
      </c>
      <c r="N215" s="70"/>
      <c r="O215" s="70" t="s">
        <v>145</v>
      </c>
      <c r="P215" s="63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</row>
    <row r="216" customFormat="false" ht="15.75" hidden="false" customHeight="true" outlineLevel="0" collapsed="false">
      <c r="A216" s="64" t="str">
        <f aca="false">MID(D216,(LEN(D216)-2),1)&amp;"-"&amp;MID(D216,(LEN(D216)-1),2)</f>
        <v>1-28</v>
      </c>
      <c r="B216" s="64" t="str">
        <f aca="false">IF(H216="AU","AUD","USD")</f>
        <v>USD</v>
      </c>
      <c r="C216" s="70" t="s">
        <v>61</v>
      </c>
      <c r="D216" s="70" t="n">
        <v>1221128</v>
      </c>
      <c r="E216" s="70" t="s">
        <v>72</v>
      </c>
      <c r="F216" s="70" t="s">
        <v>73</v>
      </c>
      <c r="G216" s="70" t="s">
        <v>74</v>
      </c>
      <c r="H216" s="70" t="s">
        <v>75</v>
      </c>
      <c r="I216" s="70" t="s">
        <v>587</v>
      </c>
      <c r="J216" s="70" t="s">
        <v>67</v>
      </c>
      <c r="K216" s="70" t="s">
        <v>588</v>
      </c>
      <c r="L216" s="70" t="s">
        <v>581</v>
      </c>
      <c r="M216" s="70" t="s">
        <v>582</v>
      </c>
      <c r="N216" s="70"/>
      <c r="O216" s="70" t="s">
        <v>145</v>
      </c>
      <c r="P216" s="63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</row>
    <row r="217" customFormat="false" ht="15.75" hidden="false" customHeight="true" outlineLevel="0" collapsed="false">
      <c r="A217" s="64" t="str">
        <f aca="false">MID(D217,(LEN(D217)-2),1)&amp;"-"&amp;MID(D217,(LEN(D217)-1),2)</f>
        <v>1-28</v>
      </c>
      <c r="B217" s="64" t="str">
        <f aca="false">IF(H217="AU","AUD","USD")</f>
        <v>USD</v>
      </c>
      <c r="C217" s="70" t="s">
        <v>61</v>
      </c>
      <c r="D217" s="70" t="n">
        <v>1221128</v>
      </c>
      <c r="E217" s="70" t="s">
        <v>72</v>
      </c>
      <c r="F217" s="70" t="s">
        <v>73</v>
      </c>
      <c r="G217" s="70" t="s">
        <v>74</v>
      </c>
      <c r="H217" s="70" t="s">
        <v>75</v>
      </c>
      <c r="I217" s="70" t="s">
        <v>576</v>
      </c>
      <c r="J217" s="70" t="s">
        <v>67</v>
      </c>
      <c r="K217" s="70" t="s">
        <v>589</v>
      </c>
      <c r="L217" s="70" t="s">
        <v>590</v>
      </c>
      <c r="M217" s="70" t="s">
        <v>591</v>
      </c>
      <c r="N217" s="70"/>
      <c r="O217" s="70" t="s">
        <v>89</v>
      </c>
      <c r="P217" s="63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</row>
    <row r="218" customFormat="false" ht="15.75" hidden="false" customHeight="true" outlineLevel="0" collapsed="false">
      <c r="A218" s="64" t="str">
        <f aca="false">MID(D218,(LEN(D218)-2),1)&amp;"-"&amp;MID(D218,(LEN(D218)-1),2)</f>
        <v>1-29</v>
      </c>
      <c r="B218" s="64" t="str">
        <f aca="false">IF(H218="AU","AUD","USD")</f>
        <v>USD</v>
      </c>
      <c r="C218" s="70" t="s">
        <v>61</v>
      </c>
      <c r="D218" s="70" t="n">
        <v>1221129</v>
      </c>
      <c r="E218" s="70" t="s">
        <v>62</v>
      </c>
      <c r="F218" s="70" t="s">
        <v>592</v>
      </c>
      <c r="G218" s="70" t="s">
        <v>593</v>
      </c>
      <c r="H218" s="70" t="s">
        <v>151</v>
      </c>
      <c r="I218" s="70" t="s">
        <v>594</v>
      </c>
      <c r="J218" s="70" t="s">
        <v>67</v>
      </c>
      <c r="K218" s="70" t="s">
        <v>595</v>
      </c>
      <c r="L218" s="70" t="s">
        <v>596</v>
      </c>
      <c r="M218" s="70" t="s">
        <v>597</v>
      </c>
      <c r="N218" s="70"/>
      <c r="O218" s="70" t="s">
        <v>89</v>
      </c>
      <c r="P218" s="63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</row>
    <row r="219" customFormat="false" ht="15.75" hidden="false" customHeight="true" outlineLevel="0" collapsed="false">
      <c r="A219" s="64" t="str">
        <f aca="false">MID(D219,(LEN(D219)-2),1)&amp;"-"&amp;MID(D219,(LEN(D219)-1),2)</f>
        <v>1-01</v>
      </c>
      <c r="B219" s="64" t="str">
        <f aca="false">IF(H219="AU","AUD","USD")</f>
        <v>AUD</v>
      </c>
      <c r="C219" s="64" t="s">
        <v>598</v>
      </c>
      <c r="D219" s="64" t="n">
        <v>1221101</v>
      </c>
      <c r="E219" s="64" t="s">
        <v>62</v>
      </c>
      <c r="F219" s="64" t="s">
        <v>599</v>
      </c>
      <c r="G219" s="64" t="s">
        <v>600</v>
      </c>
      <c r="H219" s="64" t="s">
        <v>601</v>
      </c>
      <c r="I219" s="64" t="s">
        <v>602</v>
      </c>
      <c r="J219" s="64" t="s">
        <v>67</v>
      </c>
      <c r="K219" s="64" t="s">
        <v>603</v>
      </c>
      <c r="L219" s="64" t="s">
        <v>69</v>
      </c>
      <c r="M219" s="64" t="s">
        <v>264</v>
      </c>
      <c r="N219" s="64"/>
      <c r="O219" s="64" t="s">
        <v>71</v>
      </c>
      <c r="P219" s="63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</row>
    <row r="220" customFormat="false" ht="15.75" hidden="false" customHeight="true" outlineLevel="0" collapsed="false">
      <c r="A220" s="64" t="str">
        <f aca="false">MID(D220,(LEN(D220)-2),1)&amp;"-"&amp;MID(D220,(LEN(D220)-1),2)</f>
        <v>1-02</v>
      </c>
      <c r="B220" s="64" t="str">
        <f aca="false">IF(H220="AU","AUD","USD")</f>
        <v>USD</v>
      </c>
      <c r="C220" s="64" t="s">
        <v>598</v>
      </c>
      <c r="D220" s="64" t="n">
        <v>1221102</v>
      </c>
      <c r="E220" s="64" t="s">
        <v>62</v>
      </c>
      <c r="F220" s="64" t="s">
        <v>604</v>
      </c>
      <c r="G220" s="64" t="s">
        <v>605</v>
      </c>
      <c r="H220" s="64" t="s">
        <v>606</v>
      </c>
      <c r="I220" s="64" t="s">
        <v>607</v>
      </c>
      <c r="J220" s="64" t="s">
        <v>67</v>
      </c>
      <c r="K220" s="64" t="s">
        <v>608</v>
      </c>
      <c r="L220" s="64" t="s">
        <v>609</v>
      </c>
      <c r="M220" s="64" t="s">
        <v>610</v>
      </c>
      <c r="N220" s="64"/>
      <c r="O220" s="64" t="s">
        <v>71</v>
      </c>
      <c r="P220" s="63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</row>
    <row r="221" customFormat="false" ht="15.75" hidden="false" customHeight="true" outlineLevel="0" collapsed="false">
      <c r="A221" s="64" t="str">
        <f aca="false">MID(D221,(LEN(D221)-2),1)&amp;"-"&amp;MID(D221,(LEN(D221)-1),2)</f>
        <v>1-02</v>
      </c>
      <c r="B221" s="64" t="str">
        <f aca="false">IF(H221="AU","AUD","USD")</f>
        <v>AUD</v>
      </c>
      <c r="C221" s="64" t="s">
        <v>598</v>
      </c>
      <c r="D221" s="64" t="n">
        <v>1221102</v>
      </c>
      <c r="E221" s="64" t="s">
        <v>62</v>
      </c>
      <c r="F221" s="64" t="s">
        <v>611</v>
      </c>
      <c r="G221" s="64" t="s">
        <v>612</v>
      </c>
      <c r="H221" s="64" t="s">
        <v>601</v>
      </c>
      <c r="I221" s="64" t="s">
        <v>613</v>
      </c>
      <c r="J221" s="64" t="s">
        <v>67</v>
      </c>
      <c r="K221" s="64" t="s">
        <v>614</v>
      </c>
      <c r="L221" s="64" t="s">
        <v>615</v>
      </c>
      <c r="M221" s="64" t="s">
        <v>616</v>
      </c>
      <c r="N221" s="64"/>
      <c r="O221" s="64" t="s">
        <v>71</v>
      </c>
      <c r="P221" s="63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</row>
    <row r="222" customFormat="false" ht="15.75" hidden="false" customHeight="true" outlineLevel="0" collapsed="false">
      <c r="A222" s="64" t="str">
        <f aca="false">MID(D222,(LEN(D222)-2),1)&amp;"-"&amp;MID(D222,(LEN(D222)-1),2)</f>
        <v>1-02</v>
      </c>
      <c r="B222" s="64" t="str">
        <f aca="false">IF(H222="AU","AUD","USD")</f>
        <v>AUD</v>
      </c>
      <c r="C222" s="64" t="s">
        <v>598</v>
      </c>
      <c r="D222" s="64" t="n">
        <v>1221102</v>
      </c>
      <c r="E222" s="64" t="s">
        <v>62</v>
      </c>
      <c r="F222" s="64" t="s">
        <v>617</v>
      </c>
      <c r="G222" s="64" t="s">
        <v>618</v>
      </c>
      <c r="H222" s="64" t="s">
        <v>601</v>
      </c>
      <c r="I222" s="64" t="s">
        <v>619</v>
      </c>
      <c r="J222" s="64" t="s">
        <v>67</v>
      </c>
      <c r="K222" s="64" t="s">
        <v>620</v>
      </c>
      <c r="L222" s="64" t="s">
        <v>609</v>
      </c>
      <c r="M222" s="64" t="s">
        <v>610</v>
      </c>
      <c r="N222" s="64"/>
      <c r="O222" s="64" t="s">
        <v>71</v>
      </c>
      <c r="P222" s="63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</row>
    <row r="223" customFormat="false" ht="15.75" hidden="false" customHeight="true" outlineLevel="0" collapsed="false">
      <c r="A223" s="64" t="str">
        <f aca="false">MID(D223,(LEN(D223)-2),1)&amp;"-"&amp;MID(D223,(LEN(D223)-1),2)</f>
        <v>1-02</v>
      </c>
      <c r="B223" s="64" t="str">
        <f aca="false">IF(H223="AU","AUD","USD")</f>
        <v>AUD</v>
      </c>
      <c r="C223" s="64" t="s">
        <v>598</v>
      </c>
      <c r="D223" s="64" t="n">
        <v>1221102</v>
      </c>
      <c r="E223" s="64" t="s">
        <v>62</v>
      </c>
      <c r="F223" s="64" t="s">
        <v>617</v>
      </c>
      <c r="G223" s="64" t="s">
        <v>618</v>
      </c>
      <c r="H223" s="64" t="s">
        <v>601</v>
      </c>
      <c r="I223" s="64" t="s">
        <v>621</v>
      </c>
      <c r="J223" s="64" t="s">
        <v>67</v>
      </c>
      <c r="K223" s="64" t="s">
        <v>622</v>
      </c>
      <c r="L223" s="64" t="s">
        <v>609</v>
      </c>
      <c r="M223" s="64" t="s">
        <v>610</v>
      </c>
      <c r="N223" s="64"/>
      <c r="O223" s="64" t="s">
        <v>71</v>
      </c>
      <c r="P223" s="63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</row>
    <row r="224" customFormat="false" ht="15.75" hidden="false" customHeight="true" outlineLevel="0" collapsed="false">
      <c r="A224" s="64" t="str">
        <f aca="false">MID(D224,(LEN(D224)-2),1)&amp;"-"&amp;MID(D224,(LEN(D224)-1),2)</f>
        <v>1-02</v>
      </c>
      <c r="B224" s="64" t="str">
        <f aca="false">IF(H224="AU","AUD","USD")</f>
        <v>USD</v>
      </c>
      <c r="C224" s="64" t="s">
        <v>598</v>
      </c>
      <c r="D224" s="64" t="n">
        <v>1221102</v>
      </c>
      <c r="E224" s="64" t="s">
        <v>62</v>
      </c>
      <c r="F224" s="64" t="s">
        <v>623</v>
      </c>
      <c r="G224" s="64" t="s">
        <v>624</v>
      </c>
      <c r="H224" s="64" t="s">
        <v>625</v>
      </c>
      <c r="I224" s="64" t="s">
        <v>626</v>
      </c>
      <c r="J224" s="64" t="s">
        <v>67</v>
      </c>
      <c r="K224" s="64" t="s">
        <v>627</v>
      </c>
      <c r="L224" s="64" t="s">
        <v>69</v>
      </c>
      <c r="M224" s="64" t="s">
        <v>303</v>
      </c>
      <c r="N224" s="64"/>
      <c r="O224" s="64" t="s">
        <v>71</v>
      </c>
      <c r="P224" s="63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</row>
    <row r="225" customFormat="false" ht="15.75" hidden="false" customHeight="true" outlineLevel="0" collapsed="false">
      <c r="A225" s="64" t="str">
        <f aca="false">MID(D225,(LEN(D225)-2),1)&amp;"-"&amp;MID(D225,(LEN(D225)-1),2)</f>
        <v>1-02</v>
      </c>
      <c r="B225" s="64" t="str">
        <f aca="false">IF(H225="AU","AUD","USD")</f>
        <v>USD</v>
      </c>
      <c r="C225" s="64" t="s">
        <v>598</v>
      </c>
      <c r="D225" s="64" t="n">
        <v>1221102</v>
      </c>
      <c r="E225" s="64" t="s">
        <v>62</v>
      </c>
      <c r="F225" s="64" t="s">
        <v>623</v>
      </c>
      <c r="G225" s="64" t="s">
        <v>624</v>
      </c>
      <c r="H225" s="64" t="s">
        <v>625</v>
      </c>
      <c r="I225" s="64" t="s">
        <v>628</v>
      </c>
      <c r="J225" s="64" t="s">
        <v>67</v>
      </c>
      <c r="K225" s="64" t="s">
        <v>629</v>
      </c>
      <c r="L225" s="64" t="s">
        <v>69</v>
      </c>
      <c r="M225" s="64" t="s">
        <v>264</v>
      </c>
      <c r="N225" s="64"/>
      <c r="O225" s="64" t="s">
        <v>71</v>
      </c>
      <c r="P225" s="63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</row>
    <row r="226" customFormat="false" ht="15.75" hidden="false" customHeight="true" outlineLevel="0" collapsed="false">
      <c r="A226" s="64" t="str">
        <f aca="false">MID(D226,(LEN(D226)-2),1)&amp;"-"&amp;MID(D226,(LEN(D226)-1),2)</f>
        <v>1-02</v>
      </c>
      <c r="B226" s="64" t="str">
        <f aca="false">IF(H226="AU","AUD","USD")</f>
        <v>USD</v>
      </c>
      <c r="C226" s="64" t="s">
        <v>598</v>
      </c>
      <c r="D226" s="64" t="n">
        <v>1221102</v>
      </c>
      <c r="E226" s="64" t="s">
        <v>62</v>
      </c>
      <c r="F226" s="64" t="s">
        <v>623</v>
      </c>
      <c r="G226" s="64" t="s">
        <v>624</v>
      </c>
      <c r="H226" s="64" t="s">
        <v>625</v>
      </c>
      <c r="I226" s="64" t="s">
        <v>630</v>
      </c>
      <c r="J226" s="64" t="s">
        <v>67</v>
      </c>
      <c r="K226" s="64" t="s">
        <v>629</v>
      </c>
      <c r="L226" s="64" t="s">
        <v>69</v>
      </c>
      <c r="M226" s="64" t="s">
        <v>264</v>
      </c>
      <c r="N226" s="64"/>
      <c r="O226" s="64" t="s">
        <v>71</v>
      </c>
      <c r="P226" s="63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</row>
    <row r="227" customFormat="false" ht="15.75" hidden="false" customHeight="true" outlineLevel="0" collapsed="false">
      <c r="A227" s="64" t="str">
        <f aca="false">MID(D227,(LEN(D227)-2),1)&amp;"-"&amp;MID(D227,(LEN(D227)-1),2)</f>
        <v>1-03</v>
      </c>
      <c r="B227" s="64" t="str">
        <f aca="false">IF(H227="AU","AUD","USD")</f>
        <v>AUD</v>
      </c>
      <c r="C227" s="64" t="s">
        <v>598</v>
      </c>
      <c r="D227" s="64" t="n">
        <v>1221103</v>
      </c>
      <c r="E227" s="64" t="s">
        <v>62</v>
      </c>
      <c r="F227" s="64" t="s">
        <v>617</v>
      </c>
      <c r="G227" s="64" t="s">
        <v>618</v>
      </c>
      <c r="H227" s="64" t="s">
        <v>601</v>
      </c>
      <c r="I227" s="64" t="s">
        <v>631</v>
      </c>
      <c r="J227" s="64" t="s">
        <v>67</v>
      </c>
      <c r="K227" s="64" t="s">
        <v>632</v>
      </c>
      <c r="L227" s="64" t="s">
        <v>320</v>
      </c>
      <c r="M227" s="64" t="s">
        <v>633</v>
      </c>
      <c r="N227" s="64"/>
      <c r="O227" s="64" t="s">
        <v>71</v>
      </c>
      <c r="P227" s="63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</row>
    <row r="228" customFormat="false" ht="15.75" hidden="false" customHeight="true" outlineLevel="0" collapsed="false">
      <c r="A228" s="64" t="str">
        <f aca="false">MID(D228,(LEN(D228)-2),1)&amp;"-"&amp;MID(D228,(LEN(D228)-1),2)</f>
        <v>1-03</v>
      </c>
      <c r="B228" s="64" t="str">
        <f aca="false">IF(H228="AU","AUD","USD")</f>
        <v>AUD</v>
      </c>
      <c r="C228" s="64" t="s">
        <v>598</v>
      </c>
      <c r="D228" s="64" t="n">
        <v>1221103</v>
      </c>
      <c r="E228" s="64" t="s">
        <v>62</v>
      </c>
      <c r="F228" s="64" t="s">
        <v>617</v>
      </c>
      <c r="G228" s="64" t="s">
        <v>618</v>
      </c>
      <c r="H228" s="64" t="s">
        <v>601</v>
      </c>
      <c r="I228" s="64" t="s">
        <v>634</v>
      </c>
      <c r="J228" s="64" t="s">
        <v>67</v>
      </c>
      <c r="K228" s="64" t="s">
        <v>635</v>
      </c>
      <c r="L228" s="64" t="s">
        <v>69</v>
      </c>
      <c r="M228" s="64" t="s">
        <v>264</v>
      </c>
      <c r="N228" s="64"/>
      <c r="O228" s="64" t="s">
        <v>71</v>
      </c>
      <c r="P228" s="63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</row>
    <row r="229" customFormat="false" ht="15.75" hidden="false" customHeight="true" outlineLevel="0" collapsed="false">
      <c r="A229" s="64" t="str">
        <f aca="false">MID(D229,(LEN(D229)-2),1)&amp;"-"&amp;MID(D229,(LEN(D229)-1),2)</f>
        <v>1-06</v>
      </c>
      <c r="B229" s="64" t="str">
        <f aca="false">IF(H229="AU","AUD","USD")</f>
        <v>AUD</v>
      </c>
      <c r="C229" s="64" t="s">
        <v>598</v>
      </c>
      <c r="D229" s="64" t="n">
        <v>1221106</v>
      </c>
      <c r="E229" s="64" t="s">
        <v>62</v>
      </c>
      <c r="F229" s="64" t="s">
        <v>636</v>
      </c>
      <c r="G229" s="64" t="s">
        <v>637</v>
      </c>
      <c r="H229" s="64" t="s">
        <v>601</v>
      </c>
      <c r="I229" s="64" t="s">
        <v>638</v>
      </c>
      <c r="J229" s="64" t="s">
        <v>67</v>
      </c>
      <c r="K229" s="64" t="s">
        <v>639</v>
      </c>
      <c r="L229" s="64" t="s">
        <v>640</v>
      </c>
      <c r="M229" s="64" t="s">
        <v>641</v>
      </c>
      <c r="N229" s="64"/>
      <c r="O229" s="64" t="s">
        <v>71</v>
      </c>
      <c r="P229" s="63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</row>
    <row r="230" customFormat="false" ht="15.75" hidden="false" customHeight="true" outlineLevel="0" collapsed="false">
      <c r="A230" s="64" t="str">
        <f aca="false">MID(D230,(LEN(D230)-2),1)&amp;"-"&amp;MID(D230,(LEN(D230)-1),2)</f>
        <v>1-07</v>
      </c>
      <c r="B230" s="64" t="str">
        <f aca="false">IF(H230="AU","AUD","USD")</f>
        <v>AUD</v>
      </c>
      <c r="C230" s="64" t="s">
        <v>598</v>
      </c>
      <c r="D230" s="64" t="n">
        <v>1221107</v>
      </c>
      <c r="E230" s="64" t="s">
        <v>72</v>
      </c>
      <c r="F230" s="64" t="s">
        <v>642</v>
      </c>
      <c r="G230" s="64" t="s">
        <v>643</v>
      </c>
      <c r="H230" s="64" t="s">
        <v>601</v>
      </c>
      <c r="I230" s="64" t="s">
        <v>644</v>
      </c>
      <c r="J230" s="64" t="s">
        <v>67</v>
      </c>
      <c r="K230" s="64" t="s">
        <v>645</v>
      </c>
      <c r="L230" s="64" t="s">
        <v>354</v>
      </c>
      <c r="M230" s="64" t="s">
        <v>646</v>
      </c>
      <c r="N230" s="64"/>
      <c r="O230" s="64" t="s">
        <v>71</v>
      </c>
      <c r="P230" s="63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</row>
    <row r="231" customFormat="false" ht="15.75" hidden="false" customHeight="true" outlineLevel="0" collapsed="false">
      <c r="A231" s="64" t="str">
        <f aca="false">MID(D231,(LEN(D231)-2),1)&amp;"-"&amp;MID(D231,(LEN(D231)-1),2)</f>
        <v>1-09</v>
      </c>
      <c r="B231" s="64" t="str">
        <f aca="false">IF(H231="AU","AUD","USD")</f>
        <v>AUD</v>
      </c>
      <c r="C231" s="70" t="s">
        <v>598</v>
      </c>
      <c r="D231" s="70" t="n">
        <v>1221109</v>
      </c>
      <c r="E231" s="70" t="n">
        <v>65</v>
      </c>
      <c r="F231" s="70" t="n">
        <v>999000</v>
      </c>
      <c r="G231" s="70" t="s">
        <v>647</v>
      </c>
      <c r="H231" s="70" t="s">
        <v>601</v>
      </c>
      <c r="I231" s="70" t="s">
        <v>648</v>
      </c>
      <c r="J231" s="70" t="s">
        <v>67</v>
      </c>
      <c r="K231" s="70" t="n">
        <v>619</v>
      </c>
      <c r="L231" s="70" t="s">
        <v>401</v>
      </c>
      <c r="M231" s="70" t="s">
        <v>402</v>
      </c>
      <c r="N231" s="70"/>
      <c r="O231" s="70" t="n">
        <v>3</v>
      </c>
      <c r="P231" s="63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</row>
    <row r="232" customFormat="false" ht="15.75" hidden="false" customHeight="true" outlineLevel="0" collapsed="false">
      <c r="A232" s="64" t="str">
        <f aca="false">MID(D232,(LEN(D232)-2),1)&amp;"-"&amp;MID(D232,(LEN(D232)-1),2)</f>
        <v>1-09</v>
      </c>
      <c r="B232" s="64" t="str">
        <f aca="false">IF(H232="AU","AUD","USD")</f>
        <v>AUD</v>
      </c>
      <c r="C232" s="70" t="s">
        <v>598</v>
      </c>
      <c r="D232" s="70" t="n">
        <v>1221109</v>
      </c>
      <c r="E232" s="70" t="n">
        <v>65</v>
      </c>
      <c r="F232" s="70" t="n">
        <v>999000</v>
      </c>
      <c r="G232" s="70" t="s">
        <v>647</v>
      </c>
      <c r="H232" s="70" t="s">
        <v>601</v>
      </c>
      <c r="I232" s="70" t="s">
        <v>649</v>
      </c>
      <c r="J232" s="70" t="s">
        <v>67</v>
      </c>
      <c r="K232" s="70" t="n">
        <v>620</v>
      </c>
      <c r="L232" s="70" t="s">
        <v>401</v>
      </c>
      <c r="M232" s="70" t="s">
        <v>402</v>
      </c>
      <c r="N232" s="70"/>
      <c r="O232" s="70" t="n">
        <v>3</v>
      </c>
      <c r="P232" s="63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</row>
    <row r="233" customFormat="false" ht="15.75" hidden="false" customHeight="true" outlineLevel="0" collapsed="false">
      <c r="A233" s="64" t="str">
        <f aca="false">MID(D233,(LEN(D233)-2),1)&amp;"-"&amp;MID(D233,(LEN(D233)-1),2)</f>
        <v>1-09</v>
      </c>
      <c r="B233" s="64" t="str">
        <f aca="false">IF(H233="AU","AUD","USD")</f>
        <v>AUD</v>
      </c>
      <c r="C233" s="70" t="s">
        <v>598</v>
      </c>
      <c r="D233" s="70" t="n">
        <v>1221109</v>
      </c>
      <c r="E233" s="70" t="n">
        <v>65</v>
      </c>
      <c r="F233" s="70" t="n">
        <v>999000</v>
      </c>
      <c r="G233" s="70" t="s">
        <v>647</v>
      </c>
      <c r="H233" s="70" t="s">
        <v>601</v>
      </c>
      <c r="I233" s="70" t="s">
        <v>650</v>
      </c>
      <c r="J233" s="70" t="s">
        <v>67</v>
      </c>
      <c r="K233" s="70" t="n">
        <v>621</v>
      </c>
      <c r="L233" s="70" t="s">
        <v>401</v>
      </c>
      <c r="M233" s="70" t="s">
        <v>402</v>
      </c>
      <c r="N233" s="70"/>
      <c r="O233" s="70" t="n">
        <v>3</v>
      </c>
      <c r="P233" s="63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</row>
    <row r="234" customFormat="false" ht="15.75" hidden="false" customHeight="true" outlineLevel="0" collapsed="false">
      <c r="A234" s="64" t="str">
        <f aca="false">MID(D234,(LEN(D234)-2),1)&amp;"-"&amp;MID(D234,(LEN(D234)-1),2)</f>
        <v>1-09</v>
      </c>
      <c r="B234" s="64" t="str">
        <f aca="false">IF(H234="AU","AUD","USD")</f>
        <v>AUD</v>
      </c>
      <c r="C234" s="70" t="s">
        <v>598</v>
      </c>
      <c r="D234" s="70" t="n">
        <v>1221109</v>
      </c>
      <c r="E234" s="70" t="n">
        <v>65</v>
      </c>
      <c r="F234" s="70" t="n">
        <v>999000</v>
      </c>
      <c r="G234" s="70" t="s">
        <v>647</v>
      </c>
      <c r="H234" s="70" t="s">
        <v>601</v>
      </c>
      <c r="I234" s="70" t="s">
        <v>651</v>
      </c>
      <c r="J234" s="70" t="s">
        <v>67</v>
      </c>
      <c r="K234" s="70" t="n">
        <v>622</v>
      </c>
      <c r="L234" s="70" t="s">
        <v>401</v>
      </c>
      <c r="M234" s="70" t="s">
        <v>402</v>
      </c>
      <c r="N234" s="70"/>
      <c r="O234" s="70" t="n">
        <v>3</v>
      </c>
      <c r="P234" s="63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</row>
    <row r="235" customFormat="false" ht="15.75" hidden="false" customHeight="true" outlineLevel="0" collapsed="false">
      <c r="A235" s="64" t="str">
        <f aca="false">MID(D235,(LEN(D235)-2),1)&amp;"-"&amp;MID(D235,(LEN(D235)-1),2)</f>
        <v>1-09</v>
      </c>
      <c r="B235" s="64" t="str">
        <f aca="false">IF(H235="AU","AUD","USD")</f>
        <v>AUD</v>
      </c>
      <c r="C235" s="70" t="s">
        <v>598</v>
      </c>
      <c r="D235" s="70" t="n">
        <v>1221109</v>
      </c>
      <c r="E235" s="70" t="n">
        <v>65</v>
      </c>
      <c r="F235" s="70" t="n">
        <v>999000</v>
      </c>
      <c r="G235" s="70" t="s">
        <v>647</v>
      </c>
      <c r="H235" s="70" t="s">
        <v>601</v>
      </c>
      <c r="I235" s="70" t="s">
        <v>652</v>
      </c>
      <c r="J235" s="70" t="s">
        <v>67</v>
      </c>
      <c r="K235" s="70" t="n">
        <v>623</v>
      </c>
      <c r="L235" s="70" t="s">
        <v>401</v>
      </c>
      <c r="M235" s="70" t="s">
        <v>402</v>
      </c>
      <c r="N235" s="70"/>
      <c r="O235" s="70" t="n">
        <v>3</v>
      </c>
      <c r="P235" s="63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</row>
    <row r="236" customFormat="false" ht="15.75" hidden="false" customHeight="true" outlineLevel="0" collapsed="false">
      <c r="A236" s="64" t="str">
        <f aca="false">MID(D236,(LEN(D236)-2),1)&amp;"-"&amp;MID(D236,(LEN(D236)-1),2)</f>
        <v>1-09</v>
      </c>
      <c r="B236" s="64" t="str">
        <f aca="false">IF(H236="AU","AUD","USD")</f>
        <v>AUD</v>
      </c>
      <c r="C236" s="70" t="s">
        <v>598</v>
      </c>
      <c r="D236" s="70" t="n">
        <v>1221109</v>
      </c>
      <c r="E236" s="70" t="n">
        <v>65</v>
      </c>
      <c r="F236" s="70" t="n">
        <v>999000</v>
      </c>
      <c r="G236" s="70" t="s">
        <v>647</v>
      </c>
      <c r="H236" s="70" t="s">
        <v>601</v>
      </c>
      <c r="I236" s="70" t="s">
        <v>653</v>
      </c>
      <c r="J236" s="70" t="s">
        <v>67</v>
      </c>
      <c r="K236" s="70" t="n">
        <v>624</v>
      </c>
      <c r="L236" s="70" t="s">
        <v>401</v>
      </c>
      <c r="M236" s="70" t="s">
        <v>402</v>
      </c>
      <c r="N236" s="70"/>
      <c r="O236" s="70" t="n">
        <v>3</v>
      </c>
      <c r="P236" s="63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</row>
    <row r="237" customFormat="false" ht="15.75" hidden="false" customHeight="true" outlineLevel="0" collapsed="false">
      <c r="A237" s="64" t="str">
        <f aca="false">MID(D237,(LEN(D237)-2),1)&amp;"-"&amp;MID(D237,(LEN(D237)-1),2)</f>
        <v>1-09</v>
      </c>
      <c r="B237" s="64" t="str">
        <f aca="false">IF(H237="AU","AUD","USD")</f>
        <v>AUD</v>
      </c>
      <c r="C237" s="70" t="s">
        <v>598</v>
      </c>
      <c r="D237" s="70" t="n">
        <v>1221109</v>
      </c>
      <c r="E237" s="70" t="n">
        <v>65</v>
      </c>
      <c r="F237" s="70" t="n">
        <v>999000</v>
      </c>
      <c r="G237" s="70" t="s">
        <v>647</v>
      </c>
      <c r="H237" s="70" t="s">
        <v>601</v>
      </c>
      <c r="I237" s="70" t="s">
        <v>654</v>
      </c>
      <c r="J237" s="70" t="s">
        <v>67</v>
      </c>
      <c r="K237" s="70" t="n">
        <v>625</v>
      </c>
      <c r="L237" s="70" t="s">
        <v>401</v>
      </c>
      <c r="M237" s="70" t="s">
        <v>402</v>
      </c>
      <c r="N237" s="70"/>
      <c r="O237" s="70" t="n">
        <v>3</v>
      </c>
      <c r="P237" s="63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</row>
    <row r="238" customFormat="false" ht="15.75" hidden="false" customHeight="true" outlineLevel="0" collapsed="false">
      <c r="A238" s="64" t="str">
        <f aca="false">MID(D238,(LEN(D238)-2),1)&amp;"-"&amp;MID(D238,(LEN(D238)-1),2)</f>
        <v>1-09</v>
      </c>
      <c r="B238" s="64" t="str">
        <f aca="false">IF(H238="AU","AUD","USD")</f>
        <v>AUD</v>
      </c>
      <c r="C238" s="70" t="s">
        <v>598</v>
      </c>
      <c r="D238" s="70" t="n">
        <v>1221109</v>
      </c>
      <c r="E238" s="70" t="n">
        <v>65</v>
      </c>
      <c r="F238" s="70" t="n">
        <v>999000</v>
      </c>
      <c r="G238" s="70" t="s">
        <v>647</v>
      </c>
      <c r="H238" s="70" t="s">
        <v>601</v>
      </c>
      <c r="I238" s="70" t="s">
        <v>655</v>
      </c>
      <c r="J238" s="70" t="s">
        <v>67</v>
      </c>
      <c r="K238" s="70" t="n">
        <v>626</v>
      </c>
      <c r="L238" s="70" t="s">
        <v>401</v>
      </c>
      <c r="M238" s="70" t="s">
        <v>402</v>
      </c>
      <c r="N238" s="70"/>
      <c r="O238" s="70" t="n">
        <v>3</v>
      </c>
      <c r="P238" s="63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</row>
    <row r="239" customFormat="false" ht="15.75" hidden="false" customHeight="true" outlineLevel="0" collapsed="false">
      <c r="A239" s="64" t="str">
        <f aca="false">MID(D239,(LEN(D239)-2),1)&amp;"-"&amp;MID(D239,(LEN(D239)-1),2)</f>
        <v>1-09</v>
      </c>
      <c r="B239" s="64" t="str">
        <f aca="false">IF(H239="AU","AUD","USD")</f>
        <v>AUD</v>
      </c>
      <c r="C239" s="70" t="s">
        <v>598</v>
      </c>
      <c r="D239" s="70" t="n">
        <v>1221109</v>
      </c>
      <c r="E239" s="70" t="n">
        <v>65</v>
      </c>
      <c r="F239" s="70" t="n">
        <v>999000</v>
      </c>
      <c r="G239" s="70" t="s">
        <v>647</v>
      </c>
      <c r="H239" s="70" t="s">
        <v>601</v>
      </c>
      <c r="I239" s="70" t="s">
        <v>656</v>
      </c>
      <c r="J239" s="70" t="s">
        <v>67</v>
      </c>
      <c r="K239" s="70" t="n">
        <v>627</v>
      </c>
      <c r="L239" s="70" t="s">
        <v>401</v>
      </c>
      <c r="M239" s="70" t="s">
        <v>402</v>
      </c>
      <c r="N239" s="70"/>
      <c r="O239" s="70" t="n">
        <v>3</v>
      </c>
      <c r="P239" s="63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</row>
    <row r="240" customFormat="false" ht="15.75" hidden="false" customHeight="true" outlineLevel="0" collapsed="false">
      <c r="A240" s="64" t="str">
        <f aca="false">MID(D240,(LEN(D240)-2),1)&amp;"-"&amp;MID(D240,(LEN(D240)-1),2)</f>
        <v>1-09</v>
      </c>
      <c r="B240" s="64" t="str">
        <f aca="false">IF(H240="AU","AUD","USD")</f>
        <v>AUD</v>
      </c>
      <c r="C240" s="70" t="s">
        <v>598</v>
      </c>
      <c r="D240" s="70" t="n">
        <v>1221109</v>
      </c>
      <c r="E240" s="70" t="n">
        <v>65</v>
      </c>
      <c r="F240" s="70" t="n">
        <v>999000</v>
      </c>
      <c r="G240" s="70" t="s">
        <v>647</v>
      </c>
      <c r="H240" s="70" t="s">
        <v>601</v>
      </c>
      <c r="I240" s="70" t="s">
        <v>657</v>
      </c>
      <c r="J240" s="70" t="s">
        <v>67</v>
      </c>
      <c r="K240" s="70" t="n">
        <v>628</v>
      </c>
      <c r="L240" s="70" t="s">
        <v>401</v>
      </c>
      <c r="M240" s="70" t="s">
        <v>402</v>
      </c>
      <c r="N240" s="70"/>
      <c r="O240" s="70" t="n">
        <v>3</v>
      </c>
      <c r="P240" s="63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</row>
    <row r="241" customFormat="false" ht="15.75" hidden="false" customHeight="true" outlineLevel="0" collapsed="false">
      <c r="A241" s="64" t="str">
        <f aca="false">MID(D241,(LEN(D241)-2),1)&amp;"-"&amp;MID(D241,(LEN(D241)-1),2)</f>
        <v>1-09</v>
      </c>
      <c r="B241" s="64" t="str">
        <f aca="false">IF(H241="AU","AUD","USD")</f>
        <v>AUD</v>
      </c>
      <c r="C241" s="70" t="s">
        <v>598</v>
      </c>
      <c r="D241" s="70" t="n">
        <v>1221109</v>
      </c>
      <c r="E241" s="70" t="n">
        <v>65</v>
      </c>
      <c r="F241" s="70" t="n">
        <v>999000</v>
      </c>
      <c r="G241" s="70" t="s">
        <v>647</v>
      </c>
      <c r="H241" s="70" t="s">
        <v>601</v>
      </c>
      <c r="I241" s="70" t="s">
        <v>658</v>
      </c>
      <c r="J241" s="70" t="s">
        <v>67</v>
      </c>
      <c r="K241" s="70" t="n">
        <v>629</v>
      </c>
      <c r="L241" s="70" t="s">
        <v>401</v>
      </c>
      <c r="M241" s="70" t="s">
        <v>402</v>
      </c>
      <c r="N241" s="70"/>
      <c r="O241" s="70" t="n">
        <v>3</v>
      </c>
      <c r="P241" s="63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</row>
    <row r="242" customFormat="false" ht="15.75" hidden="false" customHeight="true" outlineLevel="0" collapsed="false">
      <c r="A242" s="64" t="str">
        <f aca="false">MID(D242,(LEN(D242)-2),1)&amp;"-"&amp;MID(D242,(LEN(D242)-1),2)</f>
        <v>1-09</v>
      </c>
      <c r="B242" s="64" t="str">
        <f aca="false">IF(H242="AU","AUD","USD")</f>
        <v>AUD</v>
      </c>
      <c r="C242" s="70" t="s">
        <v>598</v>
      </c>
      <c r="D242" s="70" t="n">
        <v>1221109</v>
      </c>
      <c r="E242" s="70" t="n">
        <v>65</v>
      </c>
      <c r="F242" s="70" t="n">
        <v>999000</v>
      </c>
      <c r="G242" s="70" t="s">
        <v>647</v>
      </c>
      <c r="H242" s="70" t="s">
        <v>601</v>
      </c>
      <c r="I242" s="70" t="s">
        <v>659</v>
      </c>
      <c r="J242" s="70" t="s">
        <v>67</v>
      </c>
      <c r="K242" s="70" t="n">
        <v>630</v>
      </c>
      <c r="L242" s="70" t="s">
        <v>401</v>
      </c>
      <c r="M242" s="70" t="s">
        <v>402</v>
      </c>
      <c r="N242" s="70"/>
      <c r="O242" s="70" t="n">
        <v>3</v>
      </c>
      <c r="P242" s="63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</row>
    <row r="243" customFormat="false" ht="15.75" hidden="false" customHeight="true" outlineLevel="0" collapsed="false">
      <c r="A243" s="64" t="str">
        <f aca="false">MID(D243,(LEN(D243)-2),1)&amp;"-"&amp;MID(D243,(LEN(D243)-1),2)</f>
        <v>1-09</v>
      </c>
      <c r="B243" s="64" t="str">
        <f aca="false">IF(H243="AU","AUD","USD")</f>
        <v>AUD</v>
      </c>
      <c r="C243" s="70" t="s">
        <v>598</v>
      </c>
      <c r="D243" s="70" t="n">
        <v>1221109</v>
      </c>
      <c r="E243" s="70" t="n">
        <v>65</v>
      </c>
      <c r="F243" s="70" t="n">
        <v>999000</v>
      </c>
      <c r="G243" s="70" t="s">
        <v>647</v>
      </c>
      <c r="H243" s="70" t="s">
        <v>601</v>
      </c>
      <c r="I243" s="70" t="s">
        <v>660</v>
      </c>
      <c r="J243" s="70" t="s">
        <v>67</v>
      </c>
      <c r="K243" s="70" t="n">
        <v>631</v>
      </c>
      <c r="L243" s="70" t="s">
        <v>401</v>
      </c>
      <c r="M243" s="70" t="s">
        <v>402</v>
      </c>
      <c r="N243" s="70"/>
      <c r="O243" s="70" t="n">
        <v>3</v>
      </c>
      <c r="P243" s="63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</row>
    <row r="244" customFormat="false" ht="15.75" hidden="false" customHeight="true" outlineLevel="0" collapsed="false">
      <c r="A244" s="64" t="str">
        <f aca="false">MID(D244,(LEN(D244)-2),1)&amp;"-"&amp;MID(D244,(LEN(D244)-1),2)</f>
        <v>1-09</v>
      </c>
      <c r="B244" s="64" t="str">
        <f aca="false">IF(H244="AU","AUD","USD")</f>
        <v>AUD</v>
      </c>
      <c r="C244" s="70" t="s">
        <v>598</v>
      </c>
      <c r="D244" s="70" t="n">
        <v>1221109</v>
      </c>
      <c r="E244" s="70" t="n">
        <v>65</v>
      </c>
      <c r="F244" s="70" t="n">
        <v>999000</v>
      </c>
      <c r="G244" s="70" t="s">
        <v>647</v>
      </c>
      <c r="H244" s="70" t="s">
        <v>601</v>
      </c>
      <c r="I244" s="70" t="s">
        <v>661</v>
      </c>
      <c r="J244" s="70" t="s">
        <v>67</v>
      </c>
      <c r="K244" s="70" t="n">
        <v>632</v>
      </c>
      <c r="L244" s="70" t="s">
        <v>401</v>
      </c>
      <c r="M244" s="70" t="s">
        <v>402</v>
      </c>
      <c r="N244" s="70"/>
      <c r="O244" s="70" t="n">
        <v>3</v>
      </c>
      <c r="P244" s="63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</row>
    <row r="245" customFormat="false" ht="15.75" hidden="false" customHeight="true" outlineLevel="0" collapsed="false">
      <c r="A245" s="64" t="str">
        <f aca="false">MID(D245,(LEN(D245)-2),1)&amp;"-"&amp;MID(D245,(LEN(D245)-1),2)</f>
        <v>1-09</v>
      </c>
      <c r="B245" s="64" t="str">
        <f aca="false">IF(H245="AU","AUD","USD")</f>
        <v>AUD</v>
      </c>
      <c r="C245" s="70" t="s">
        <v>598</v>
      </c>
      <c r="D245" s="70" t="n">
        <v>1221109</v>
      </c>
      <c r="E245" s="70" t="n">
        <v>65</v>
      </c>
      <c r="F245" s="70" t="n">
        <v>999000</v>
      </c>
      <c r="G245" s="70" t="s">
        <v>647</v>
      </c>
      <c r="H245" s="70" t="s">
        <v>601</v>
      </c>
      <c r="I245" s="70" t="s">
        <v>662</v>
      </c>
      <c r="J245" s="70" t="s">
        <v>67</v>
      </c>
      <c r="K245" s="70" t="n">
        <v>633</v>
      </c>
      <c r="L245" s="70" t="s">
        <v>401</v>
      </c>
      <c r="M245" s="70" t="s">
        <v>402</v>
      </c>
      <c r="N245" s="70"/>
      <c r="O245" s="70" t="n">
        <v>3</v>
      </c>
      <c r="P245" s="63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</row>
    <row r="246" customFormat="false" ht="15.75" hidden="false" customHeight="true" outlineLevel="0" collapsed="false">
      <c r="A246" s="64" t="str">
        <f aca="false">MID(D246,(LEN(D246)-2),1)&amp;"-"&amp;MID(D246,(LEN(D246)-1),2)</f>
        <v>1-09</v>
      </c>
      <c r="B246" s="64" t="str">
        <f aca="false">IF(H246="AU","AUD","USD")</f>
        <v>AUD</v>
      </c>
      <c r="C246" s="70" t="s">
        <v>598</v>
      </c>
      <c r="D246" s="70" t="n">
        <v>1221109</v>
      </c>
      <c r="E246" s="70" t="n">
        <v>65</v>
      </c>
      <c r="F246" s="70" t="n">
        <v>999000</v>
      </c>
      <c r="G246" s="70" t="s">
        <v>647</v>
      </c>
      <c r="H246" s="70" t="s">
        <v>601</v>
      </c>
      <c r="I246" s="70" t="s">
        <v>663</v>
      </c>
      <c r="J246" s="70" t="s">
        <v>67</v>
      </c>
      <c r="K246" s="70" t="n">
        <v>634</v>
      </c>
      <c r="L246" s="70" t="s">
        <v>401</v>
      </c>
      <c r="M246" s="70" t="s">
        <v>402</v>
      </c>
      <c r="N246" s="70"/>
      <c r="O246" s="70" t="n">
        <v>3</v>
      </c>
      <c r="P246" s="63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</row>
    <row r="247" customFormat="false" ht="15.75" hidden="false" customHeight="true" outlineLevel="0" collapsed="false">
      <c r="A247" s="64" t="str">
        <f aca="false">MID(D247,(LEN(D247)-2),1)&amp;"-"&amp;MID(D247,(LEN(D247)-1),2)</f>
        <v>1-09</v>
      </c>
      <c r="B247" s="64" t="str">
        <f aca="false">IF(H247="AU","AUD","USD")</f>
        <v>AUD</v>
      </c>
      <c r="C247" s="70" t="s">
        <v>598</v>
      </c>
      <c r="D247" s="70" t="n">
        <v>1221109</v>
      </c>
      <c r="E247" s="70" t="n">
        <v>65</v>
      </c>
      <c r="F247" s="70" t="n">
        <v>999000</v>
      </c>
      <c r="G247" s="70" t="s">
        <v>647</v>
      </c>
      <c r="H247" s="70" t="s">
        <v>601</v>
      </c>
      <c r="I247" s="70" t="s">
        <v>664</v>
      </c>
      <c r="J247" s="70" t="s">
        <v>67</v>
      </c>
      <c r="K247" s="70" t="n">
        <v>635</v>
      </c>
      <c r="L247" s="70" t="s">
        <v>401</v>
      </c>
      <c r="M247" s="70" t="s">
        <v>402</v>
      </c>
      <c r="N247" s="70"/>
      <c r="O247" s="70" t="n">
        <v>3</v>
      </c>
      <c r="P247" s="63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</row>
    <row r="248" customFormat="false" ht="15.75" hidden="false" customHeight="true" outlineLevel="0" collapsed="false">
      <c r="A248" s="64" t="str">
        <f aca="false">MID(D248,(LEN(D248)-2),1)&amp;"-"&amp;MID(D248,(LEN(D248)-1),2)</f>
        <v>1-09</v>
      </c>
      <c r="B248" s="64" t="str">
        <f aca="false">IF(H248="AU","AUD","USD")</f>
        <v>AUD</v>
      </c>
      <c r="C248" s="70" t="s">
        <v>598</v>
      </c>
      <c r="D248" s="70" t="n">
        <v>1221109</v>
      </c>
      <c r="E248" s="70" t="n">
        <v>65</v>
      </c>
      <c r="F248" s="70" t="n">
        <v>999000</v>
      </c>
      <c r="G248" s="70" t="s">
        <v>647</v>
      </c>
      <c r="H248" s="70" t="s">
        <v>601</v>
      </c>
      <c r="I248" s="70" t="s">
        <v>665</v>
      </c>
      <c r="J248" s="70" t="s">
        <v>67</v>
      </c>
      <c r="K248" s="70" t="n">
        <v>636</v>
      </c>
      <c r="L248" s="70" t="s">
        <v>401</v>
      </c>
      <c r="M248" s="70" t="s">
        <v>402</v>
      </c>
      <c r="N248" s="70"/>
      <c r="O248" s="70" t="n">
        <v>3</v>
      </c>
      <c r="P248" s="63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</row>
    <row r="249" customFormat="false" ht="15.75" hidden="false" customHeight="true" outlineLevel="0" collapsed="false">
      <c r="A249" s="64" t="str">
        <f aca="false">MID(D249,(LEN(D249)-2),1)&amp;"-"&amp;MID(D249,(LEN(D249)-1),2)</f>
        <v>1-09</v>
      </c>
      <c r="B249" s="64" t="str">
        <f aca="false">IF(H249="AU","AUD","USD")</f>
        <v>AUD</v>
      </c>
      <c r="C249" s="70" t="s">
        <v>598</v>
      </c>
      <c r="D249" s="70" t="n">
        <v>1221109</v>
      </c>
      <c r="E249" s="70" t="n">
        <v>65</v>
      </c>
      <c r="F249" s="70" t="n">
        <v>999000</v>
      </c>
      <c r="G249" s="70" t="s">
        <v>647</v>
      </c>
      <c r="H249" s="70" t="s">
        <v>601</v>
      </c>
      <c r="I249" s="70" t="s">
        <v>666</v>
      </c>
      <c r="J249" s="70" t="s">
        <v>67</v>
      </c>
      <c r="K249" s="70" t="n">
        <v>637</v>
      </c>
      <c r="L249" s="70" t="s">
        <v>401</v>
      </c>
      <c r="M249" s="70" t="s">
        <v>402</v>
      </c>
      <c r="N249" s="70"/>
      <c r="O249" s="70" t="n">
        <v>3</v>
      </c>
      <c r="P249" s="63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</row>
    <row r="250" customFormat="false" ht="15.75" hidden="false" customHeight="true" outlineLevel="0" collapsed="false">
      <c r="A250" s="64" t="str">
        <f aca="false">MID(D250,(LEN(D250)-2),1)&amp;"-"&amp;MID(D250,(LEN(D250)-1),2)</f>
        <v>1-09</v>
      </c>
      <c r="B250" s="64" t="str">
        <f aca="false">IF(H250="AU","AUD","USD")</f>
        <v>AUD</v>
      </c>
      <c r="C250" s="70" t="s">
        <v>598</v>
      </c>
      <c r="D250" s="70" t="n">
        <v>1221109</v>
      </c>
      <c r="E250" s="70" t="n">
        <v>65</v>
      </c>
      <c r="F250" s="70" t="n">
        <v>999000</v>
      </c>
      <c r="G250" s="70" t="s">
        <v>647</v>
      </c>
      <c r="H250" s="70" t="s">
        <v>601</v>
      </c>
      <c r="I250" s="70" t="s">
        <v>667</v>
      </c>
      <c r="J250" s="70" t="s">
        <v>67</v>
      </c>
      <c r="K250" s="70" t="n">
        <v>638</v>
      </c>
      <c r="L250" s="70" t="s">
        <v>401</v>
      </c>
      <c r="M250" s="70" t="s">
        <v>402</v>
      </c>
      <c r="N250" s="70"/>
      <c r="O250" s="70" t="n">
        <v>3</v>
      </c>
      <c r="P250" s="63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</row>
    <row r="251" customFormat="false" ht="15.75" hidden="false" customHeight="true" outlineLevel="0" collapsed="false">
      <c r="A251" s="64" t="str">
        <f aca="false">MID(D251,(LEN(D251)-2),1)&amp;"-"&amp;MID(D251,(LEN(D251)-1),2)</f>
        <v>1-09</v>
      </c>
      <c r="B251" s="64" t="str">
        <f aca="false">IF(H251="AU","AUD","USD")</f>
        <v>AUD</v>
      </c>
      <c r="C251" s="70" t="s">
        <v>598</v>
      </c>
      <c r="D251" s="70" t="n">
        <v>1221109</v>
      </c>
      <c r="E251" s="70" t="n">
        <v>65</v>
      </c>
      <c r="F251" s="70" t="n">
        <v>999000</v>
      </c>
      <c r="G251" s="70" t="s">
        <v>647</v>
      </c>
      <c r="H251" s="70" t="s">
        <v>601</v>
      </c>
      <c r="I251" s="70" t="s">
        <v>668</v>
      </c>
      <c r="J251" s="70" t="s">
        <v>67</v>
      </c>
      <c r="K251" s="70" t="n">
        <v>639</v>
      </c>
      <c r="L251" s="70" t="s">
        <v>401</v>
      </c>
      <c r="M251" s="70" t="s">
        <v>402</v>
      </c>
      <c r="N251" s="70"/>
      <c r="O251" s="70" t="n">
        <v>3</v>
      </c>
      <c r="P251" s="63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</row>
    <row r="252" customFormat="false" ht="15.75" hidden="false" customHeight="true" outlineLevel="0" collapsed="false">
      <c r="A252" s="64" t="str">
        <f aca="false">MID(D252,(LEN(D252)-2),1)&amp;"-"&amp;MID(D252,(LEN(D252)-1),2)</f>
        <v>1-09</v>
      </c>
      <c r="B252" s="64" t="str">
        <f aca="false">IF(H252="AU","AUD","USD")</f>
        <v>AUD</v>
      </c>
      <c r="C252" s="70" t="s">
        <v>598</v>
      </c>
      <c r="D252" s="70" t="n">
        <v>1221109</v>
      </c>
      <c r="E252" s="70" t="n">
        <v>65</v>
      </c>
      <c r="F252" s="70" t="n">
        <v>999000</v>
      </c>
      <c r="G252" s="70" t="s">
        <v>647</v>
      </c>
      <c r="H252" s="70" t="s">
        <v>601</v>
      </c>
      <c r="I252" s="70" t="s">
        <v>669</v>
      </c>
      <c r="J252" s="70" t="s">
        <v>67</v>
      </c>
      <c r="K252" s="70" t="n">
        <v>640</v>
      </c>
      <c r="L252" s="70" t="s">
        <v>401</v>
      </c>
      <c r="M252" s="70" t="s">
        <v>402</v>
      </c>
      <c r="N252" s="70"/>
      <c r="O252" s="70" t="n">
        <v>3</v>
      </c>
      <c r="P252" s="63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</row>
    <row r="253" customFormat="false" ht="15.75" hidden="false" customHeight="true" outlineLevel="0" collapsed="false">
      <c r="A253" s="64" t="str">
        <f aca="false">MID(D253,(LEN(D253)-2),1)&amp;"-"&amp;MID(D253,(LEN(D253)-1),2)</f>
        <v>1-09</v>
      </c>
      <c r="B253" s="64" t="str">
        <f aca="false">IF(H253="AU","AUD","USD")</f>
        <v>AUD</v>
      </c>
      <c r="C253" s="70" t="s">
        <v>598</v>
      </c>
      <c r="D253" s="70" t="n">
        <v>1221109</v>
      </c>
      <c r="E253" s="70" t="n">
        <v>65</v>
      </c>
      <c r="F253" s="70" t="n">
        <v>999000</v>
      </c>
      <c r="G253" s="70" t="s">
        <v>647</v>
      </c>
      <c r="H253" s="70" t="s">
        <v>601</v>
      </c>
      <c r="I253" s="70" t="s">
        <v>670</v>
      </c>
      <c r="J253" s="70" t="s">
        <v>67</v>
      </c>
      <c r="K253" s="70" t="n">
        <v>641</v>
      </c>
      <c r="L253" s="70" t="s">
        <v>401</v>
      </c>
      <c r="M253" s="70" t="s">
        <v>402</v>
      </c>
      <c r="N253" s="70"/>
      <c r="O253" s="70" t="n">
        <v>3</v>
      </c>
      <c r="P253" s="63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</row>
    <row r="254" customFormat="false" ht="15.75" hidden="false" customHeight="true" outlineLevel="0" collapsed="false">
      <c r="A254" s="64" t="str">
        <f aca="false">MID(D254,(LEN(D254)-2),1)&amp;"-"&amp;MID(D254,(LEN(D254)-1),2)</f>
        <v>1-09</v>
      </c>
      <c r="B254" s="64" t="str">
        <f aca="false">IF(H254="AU","AUD","USD")</f>
        <v>AUD</v>
      </c>
      <c r="C254" s="70" t="s">
        <v>598</v>
      </c>
      <c r="D254" s="70" t="n">
        <v>1221109</v>
      </c>
      <c r="E254" s="70" t="n">
        <v>65</v>
      </c>
      <c r="F254" s="70" t="n">
        <v>999000</v>
      </c>
      <c r="G254" s="70" t="s">
        <v>647</v>
      </c>
      <c r="H254" s="70" t="s">
        <v>601</v>
      </c>
      <c r="I254" s="70" t="s">
        <v>671</v>
      </c>
      <c r="J254" s="70" t="s">
        <v>67</v>
      </c>
      <c r="K254" s="70" t="n">
        <v>642</v>
      </c>
      <c r="L254" s="70" t="s">
        <v>401</v>
      </c>
      <c r="M254" s="70" t="s">
        <v>402</v>
      </c>
      <c r="N254" s="70"/>
      <c r="O254" s="70" t="n">
        <v>3</v>
      </c>
      <c r="P254" s="63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</row>
    <row r="255" customFormat="false" ht="15.75" hidden="false" customHeight="true" outlineLevel="0" collapsed="false">
      <c r="A255" s="64" t="str">
        <f aca="false">MID(D255,(LEN(D255)-2),1)&amp;"-"&amp;MID(D255,(LEN(D255)-1),2)</f>
        <v>1-09</v>
      </c>
      <c r="B255" s="64" t="str">
        <f aca="false">IF(H255="AU","AUD","USD")</f>
        <v>AUD</v>
      </c>
      <c r="C255" s="70" t="s">
        <v>598</v>
      </c>
      <c r="D255" s="70" t="n">
        <v>1221109</v>
      </c>
      <c r="E255" s="70" t="n">
        <v>65</v>
      </c>
      <c r="F255" s="70" t="n">
        <v>999000</v>
      </c>
      <c r="G255" s="70" t="s">
        <v>647</v>
      </c>
      <c r="H255" s="70" t="s">
        <v>601</v>
      </c>
      <c r="I255" s="70" t="s">
        <v>672</v>
      </c>
      <c r="J255" s="70" t="s">
        <v>67</v>
      </c>
      <c r="K255" s="70" t="n">
        <v>643</v>
      </c>
      <c r="L255" s="70" t="s">
        <v>401</v>
      </c>
      <c r="M255" s="70" t="s">
        <v>402</v>
      </c>
      <c r="N255" s="70"/>
      <c r="O255" s="70" t="n">
        <v>3</v>
      </c>
      <c r="P255" s="63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</row>
    <row r="256" customFormat="false" ht="15.75" hidden="false" customHeight="true" outlineLevel="0" collapsed="false">
      <c r="A256" s="64" t="str">
        <f aca="false">MID(D256,(LEN(D256)-2),1)&amp;"-"&amp;MID(D256,(LEN(D256)-1),2)</f>
        <v>1-09</v>
      </c>
      <c r="B256" s="64" t="str">
        <f aca="false">IF(H256="AU","AUD","USD")</f>
        <v>AUD</v>
      </c>
      <c r="C256" s="70" t="s">
        <v>598</v>
      </c>
      <c r="D256" s="70" t="n">
        <v>1221109</v>
      </c>
      <c r="E256" s="70" t="n">
        <v>65</v>
      </c>
      <c r="F256" s="70" t="n">
        <v>999000</v>
      </c>
      <c r="G256" s="70" t="s">
        <v>647</v>
      </c>
      <c r="H256" s="70" t="s">
        <v>601</v>
      </c>
      <c r="I256" s="70" t="s">
        <v>673</v>
      </c>
      <c r="J256" s="70" t="s">
        <v>67</v>
      </c>
      <c r="K256" s="70" t="n">
        <v>644</v>
      </c>
      <c r="L256" s="70" t="s">
        <v>401</v>
      </c>
      <c r="M256" s="70" t="s">
        <v>402</v>
      </c>
      <c r="N256" s="70"/>
      <c r="O256" s="70" t="n">
        <v>3</v>
      </c>
      <c r="P256" s="63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</row>
    <row r="257" customFormat="false" ht="15.75" hidden="false" customHeight="true" outlineLevel="0" collapsed="false">
      <c r="A257" s="64" t="str">
        <f aca="false">MID(D257,(LEN(D257)-2),1)&amp;"-"&amp;MID(D257,(LEN(D257)-1),2)</f>
        <v>1-09</v>
      </c>
      <c r="B257" s="64" t="str">
        <f aca="false">IF(H257="AU","AUD","USD")</f>
        <v>AUD</v>
      </c>
      <c r="C257" s="70" t="s">
        <v>598</v>
      </c>
      <c r="D257" s="70" t="n">
        <v>1221109</v>
      </c>
      <c r="E257" s="70" t="n">
        <v>65</v>
      </c>
      <c r="F257" s="70" t="n">
        <v>999000</v>
      </c>
      <c r="G257" s="70" t="s">
        <v>647</v>
      </c>
      <c r="H257" s="70" t="s">
        <v>601</v>
      </c>
      <c r="I257" s="70" t="s">
        <v>674</v>
      </c>
      <c r="J257" s="70" t="s">
        <v>67</v>
      </c>
      <c r="K257" s="70" t="n">
        <v>645</v>
      </c>
      <c r="L257" s="70" t="s">
        <v>401</v>
      </c>
      <c r="M257" s="70" t="s">
        <v>402</v>
      </c>
      <c r="N257" s="70"/>
      <c r="O257" s="70" t="n">
        <v>3</v>
      </c>
      <c r="P257" s="63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</row>
    <row r="258" customFormat="false" ht="15.75" hidden="false" customHeight="true" outlineLevel="0" collapsed="false">
      <c r="A258" s="64" t="str">
        <f aca="false">MID(D258,(LEN(D258)-2),1)&amp;"-"&amp;MID(D258,(LEN(D258)-1),2)</f>
        <v>1-09</v>
      </c>
      <c r="B258" s="64" t="str">
        <f aca="false">IF(H258="AU","AUD","USD")</f>
        <v>AUD</v>
      </c>
      <c r="C258" s="70" t="s">
        <v>598</v>
      </c>
      <c r="D258" s="70" t="n">
        <v>1221109</v>
      </c>
      <c r="E258" s="70" t="n">
        <v>65</v>
      </c>
      <c r="F258" s="70" t="n">
        <v>999000</v>
      </c>
      <c r="G258" s="70" t="s">
        <v>647</v>
      </c>
      <c r="H258" s="70" t="s">
        <v>601</v>
      </c>
      <c r="I258" s="70" t="s">
        <v>675</v>
      </c>
      <c r="J258" s="70" t="s">
        <v>67</v>
      </c>
      <c r="K258" s="70" t="n">
        <v>646</v>
      </c>
      <c r="L258" s="70" t="s">
        <v>401</v>
      </c>
      <c r="M258" s="70" t="s">
        <v>402</v>
      </c>
      <c r="N258" s="70"/>
      <c r="O258" s="70" t="n">
        <v>3</v>
      </c>
      <c r="P258" s="63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</row>
    <row r="259" customFormat="false" ht="15.75" hidden="false" customHeight="true" outlineLevel="0" collapsed="false">
      <c r="A259" s="64" t="str">
        <f aca="false">MID(D259,(LEN(D259)-2),1)&amp;"-"&amp;MID(D259,(LEN(D259)-1),2)</f>
        <v>1-09</v>
      </c>
      <c r="B259" s="64" t="str">
        <f aca="false">IF(H259="AU","AUD","USD")</f>
        <v>AUD</v>
      </c>
      <c r="C259" s="70" t="s">
        <v>598</v>
      </c>
      <c r="D259" s="70" t="n">
        <v>1221109</v>
      </c>
      <c r="E259" s="70" t="n">
        <v>65</v>
      </c>
      <c r="F259" s="70" t="n">
        <v>999000</v>
      </c>
      <c r="G259" s="70" t="s">
        <v>647</v>
      </c>
      <c r="H259" s="70" t="s">
        <v>601</v>
      </c>
      <c r="I259" s="70" t="s">
        <v>676</v>
      </c>
      <c r="J259" s="70" t="s">
        <v>67</v>
      </c>
      <c r="K259" s="70" t="n">
        <v>647</v>
      </c>
      <c r="L259" s="70" t="s">
        <v>401</v>
      </c>
      <c r="M259" s="70" t="s">
        <v>402</v>
      </c>
      <c r="N259" s="70"/>
      <c r="O259" s="70" t="n">
        <v>3</v>
      </c>
      <c r="P259" s="63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</row>
    <row r="260" customFormat="false" ht="15.75" hidden="false" customHeight="true" outlineLevel="0" collapsed="false">
      <c r="A260" s="64" t="str">
        <f aca="false">MID(D260,(LEN(D260)-2),1)&amp;"-"&amp;MID(D260,(LEN(D260)-1),2)</f>
        <v>1-09</v>
      </c>
      <c r="B260" s="64" t="str">
        <f aca="false">IF(H260="AU","AUD","USD")</f>
        <v>AUD</v>
      </c>
      <c r="C260" s="70" t="s">
        <v>598</v>
      </c>
      <c r="D260" s="70" t="n">
        <v>1221109</v>
      </c>
      <c r="E260" s="70" t="n">
        <v>65</v>
      </c>
      <c r="F260" s="70" t="n">
        <v>999000</v>
      </c>
      <c r="G260" s="70" t="s">
        <v>647</v>
      </c>
      <c r="H260" s="70" t="s">
        <v>601</v>
      </c>
      <c r="I260" s="70" t="s">
        <v>677</v>
      </c>
      <c r="J260" s="70" t="s">
        <v>67</v>
      </c>
      <c r="K260" s="70" t="n">
        <v>648</v>
      </c>
      <c r="L260" s="70" t="s">
        <v>401</v>
      </c>
      <c r="M260" s="70" t="s">
        <v>402</v>
      </c>
      <c r="N260" s="70"/>
      <c r="O260" s="70" t="n">
        <v>3</v>
      </c>
      <c r="P260" s="63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</row>
    <row r="261" customFormat="false" ht="15.75" hidden="false" customHeight="true" outlineLevel="0" collapsed="false">
      <c r="A261" s="64" t="str">
        <f aca="false">MID(D261,(LEN(D261)-2),1)&amp;"-"&amp;MID(D261,(LEN(D261)-1),2)</f>
        <v>1-09</v>
      </c>
      <c r="B261" s="64" t="str">
        <f aca="false">IF(H261="AU","AUD","USD")</f>
        <v>AUD</v>
      </c>
      <c r="C261" s="70" t="s">
        <v>598</v>
      </c>
      <c r="D261" s="70" t="n">
        <v>1221109</v>
      </c>
      <c r="E261" s="70" t="n">
        <v>65</v>
      </c>
      <c r="F261" s="70" t="n">
        <v>999000</v>
      </c>
      <c r="G261" s="70" t="s">
        <v>647</v>
      </c>
      <c r="H261" s="70" t="s">
        <v>601</v>
      </c>
      <c r="I261" s="70" t="s">
        <v>678</v>
      </c>
      <c r="J261" s="70" t="s">
        <v>67</v>
      </c>
      <c r="K261" s="70" t="n">
        <v>649</v>
      </c>
      <c r="L261" s="70" t="s">
        <v>401</v>
      </c>
      <c r="M261" s="70" t="s">
        <v>402</v>
      </c>
      <c r="N261" s="70"/>
      <c r="O261" s="70" t="n">
        <v>3</v>
      </c>
      <c r="P261" s="63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</row>
    <row r="262" customFormat="false" ht="15.75" hidden="false" customHeight="true" outlineLevel="0" collapsed="false">
      <c r="A262" s="64" t="str">
        <f aca="false">MID(D262,(LEN(D262)-2),1)&amp;"-"&amp;MID(D262,(LEN(D262)-1),2)</f>
        <v>1-09</v>
      </c>
      <c r="B262" s="64" t="str">
        <f aca="false">IF(H262="AU","AUD","USD")</f>
        <v>AUD</v>
      </c>
      <c r="C262" s="70" t="s">
        <v>598</v>
      </c>
      <c r="D262" s="70" t="n">
        <v>1221109</v>
      </c>
      <c r="E262" s="70" t="n">
        <v>65</v>
      </c>
      <c r="F262" s="70" t="n">
        <v>999000</v>
      </c>
      <c r="G262" s="70" t="s">
        <v>647</v>
      </c>
      <c r="H262" s="70" t="s">
        <v>601</v>
      </c>
      <c r="I262" s="70" t="s">
        <v>679</v>
      </c>
      <c r="J262" s="70" t="s">
        <v>67</v>
      </c>
      <c r="K262" s="70" t="n">
        <v>650</v>
      </c>
      <c r="L262" s="70" t="s">
        <v>401</v>
      </c>
      <c r="M262" s="70" t="s">
        <v>402</v>
      </c>
      <c r="N262" s="70"/>
      <c r="O262" s="70" t="n">
        <v>3</v>
      </c>
      <c r="P262" s="63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</row>
    <row r="263" customFormat="false" ht="15.75" hidden="false" customHeight="true" outlineLevel="0" collapsed="false">
      <c r="A263" s="64" t="str">
        <f aca="false">MID(D263,(LEN(D263)-2),1)&amp;"-"&amp;MID(D263,(LEN(D263)-1),2)</f>
        <v>1-09</v>
      </c>
      <c r="B263" s="64" t="str">
        <f aca="false">IF(H263="AU","AUD","USD")</f>
        <v>AUD</v>
      </c>
      <c r="C263" s="70" t="s">
        <v>598</v>
      </c>
      <c r="D263" s="70" t="n">
        <v>1221109</v>
      </c>
      <c r="E263" s="70" t="n">
        <v>65</v>
      </c>
      <c r="F263" s="70" t="n">
        <v>999000</v>
      </c>
      <c r="G263" s="70" t="s">
        <v>647</v>
      </c>
      <c r="H263" s="70" t="s">
        <v>601</v>
      </c>
      <c r="I263" s="70" t="s">
        <v>680</v>
      </c>
      <c r="J263" s="70" t="s">
        <v>67</v>
      </c>
      <c r="K263" s="70" t="n">
        <v>651</v>
      </c>
      <c r="L263" s="70" t="s">
        <v>401</v>
      </c>
      <c r="M263" s="70" t="s">
        <v>402</v>
      </c>
      <c r="N263" s="70"/>
      <c r="O263" s="70" t="n">
        <v>3</v>
      </c>
      <c r="P263" s="63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</row>
    <row r="264" customFormat="false" ht="15.75" hidden="false" customHeight="true" outlineLevel="0" collapsed="false">
      <c r="A264" s="64" t="str">
        <f aca="false">MID(D264,(LEN(D264)-2),1)&amp;"-"&amp;MID(D264,(LEN(D264)-1),2)</f>
        <v>1-09</v>
      </c>
      <c r="B264" s="64" t="str">
        <f aca="false">IF(H264="AU","AUD","USD")</f>
        <v>AUD</v>
      </c>
      <c r="C264" s="70" t="s">
        <v>598</v>
      </c>
      <c r="D264" s="70" t="n">
        <v>1221109</v>
      </c>
      <c r="E264" s="70" t="n">
        <v>65</v>
      </c>
      <c r="F264" s="70" t="n">
        <v>999000</v>
      </c>
      <c r="G264" s="70" t="s">
        <v>647</v>
      </c>
      <c r="H264" s="70" t="s">
        <v>601</v>
      </c>
      <c r="I264" s="70" t="s">
        <v>681</v>
      </c>
      <c r="J264" s="70" t="s">
        <v>67</v>
      </c>
      <c r="K264" s="70" t="n">
        <v>652</v>
      </c>
      <c r="L264" s="70" t="s">
        <v>401</v>
      </c>
      <c r="M264" s="70" t="s">
        <v>402</v>
      </c>
      <c r="N264" s="70"/>
      <c r="O264" s="70" t="n">
        <v>3</v>
      </c>
      <c r="P264" s="63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</row>
    <row r="265" customFormat="false" ht="15.75" hidden="false" customHeight="true" outlineLevel="0" collapsed="false">
      <c r="A265" s="64" t="str">
        <f aca="false">MID(D265,(LEN(D265)-2),1)&amp;"-"&amp;MID(D265,(LEN(D265)-1),2)</f>
        <v>1-09</v>
      </c>
      <c r="B265" s="64" t="str">
        <f aca="false">IF(H265="AU","AUD","USD")</f>
        <v>AUD</v>
      </c>
      <c r="C265" s="70" t="s">
        <v>598</v>
      </c>
      <c r="D265" s="70" t="n">
        <v>1221109</v>
      </c>
      <c r="E265" s="70" t="n">
        <v>65</v>
      </c>
      <c r="F265" s="70" t="n">
        <v>999000</v>
      </c>
      <c r="G265" s="70" t="s">
        <v>647</v>
      </c>
      <c r="H265" s="70" t="s">
        <v>601</v>
      </c>
      <c r="I265" s="70" t="s">
        <v>682</v>
      </c>
      <c r="J265" s="70" t="s">
        <v>67</v>
      </c>
      <c r="K265" s="70" t="n">
        <v>653</v>
      </c>
      <c r="L265" s="70" t="s">
        <v>401</v>
      </c>
      <c r="M265" s="70" t="s">
        <v>402</v>
      </c>
      <c r="N265" s="70"/>
      <c r="O265" s="70" t="n">
        <v>3</v>
      </c>
      <c r="P265" s="63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</row>
    <row r="266" customFormat="false" ht="15.75" hidden="false" customHeight="true" outlineLevel="0" collapsed="false">
      <c r="A266" s="64" t="str">
        <f aca="false">MID(D266,(LEN(D266)-2),1)&amp;"-"&amp;MID(D266,(LEN(D266)-1),2)</f>
        <v>1-09</v>
      </c>
      <c r="B266" s="64" t="str">
        <f aca="false">IF(H266="AU","AUD","USD")</f>
        <v>AUD</v>
      </c>
      <c r="C266" s="70" t="s">
        <v>598</v>
      </c>
      <c r="D266" s="70" t="n">
        <v>1221109</v>
      </c>
      <c r="E266" s="70" t="n">
        <v>65</v>
      </c>
      <c r="F266" s="70" t="n">
        <v>999000</v>
      </c>
      <c r="G266" s="70" t="s">
        <v>647</v>
      </c>
      <c r="H266" s="70" t="s">
        <v>601</v>
      </c>
      <c r="I266" s="70" t="s">
        <v>683</v>
      </c>
      <c r="J266" s="70" t="s">
        <v>67</v>
      </c>
      <c r="K266" s="70" t="n">
        <v>654</v>
      </c>
      <c r="L266" s="70" t="s">
        <v>401</v>
      </c>
      <c r="M266" s="70" t="s">
        <v>402</v>
      </c>
      <c r="N266" s="70"/>
      <c r="O266" s="70" t="n">
        <v>3</v>
      </c>
      <c r="P266" s="63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</row>
    <row r="267" customFormat="false" ht="15.75" hidden="false" customHeight="true" outlineLevel="0" collapsed="false">
      <c r="A267" s="64" t="str">
        <f aca="false">MID(D267,(LEN(D267)-2),1)&amp;"-"&amp;MID(D267,(LEN(D267)-1),2)</f>
        <v>1-09</v>
      </c>
      <c r="B267" s="64" t="str">
        <f aca="false">IF(H267="AU","AUD","USD")</f>
        <v>AUD</v>
      </c>
      <c r="C267" s="70" t="s">
        <v>598</v>
      </c>
      <c r="D267" s="70" t="n">
        <v>1221109</v>
      </c>
      <c r="E267" s="70" t="n">
        <v>65</v>
      </c>
      <c r="F267" s="70" t="n">
        <v>999000</v>
      </c>
      <c r="G267" s="70" t="s">
        <v>647</v>
      </c>
      <c r="H267" s="70" t="s">
        <v>601</v>
      </c>
      <c r="I267" s="70" t="s">
        <v>684</v>
      </c>
      <c r="J267" s="70" t="s">
        <v>67</v>
      </c>
      <c r="K267" s="70" t="n">
        <v>655</v>
      </c>
      <c r="L267" s="70" t="s">
        <v>401</v>
      </c>
      <c r="M267" s="70" t="s">
        <v>402</v>
      </c>
      <c r="N267" s="70"/>
      <c r="O267" s="70" t="n">
        <v>3</v>
      </c>
      <c r="P267" s="63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</row>
    <row r="268" customFormat="false" ht="15.75" hidden="false" customHeight="true" outlineLevel="0" collapsed="false">
      <c r="A268" s="64" t="str">
        <f aca="false">MID(D268,(LEN(D268)-2),1)&amp;"-"&amp;MID(D268,(LEN(D268)-1),2)</f>
        <v>1-09</v>
      </c>
      <c r="B268" s="64" t="str">
        <f aca="false">IF(H268="AU","AUD","USD")</f>
        <v>AUD</v>
      </c>
      <c r="C268" s="70" t="s">
        <v>598</v>
      </c>
      <c r="D268" s="70" t="n">
        <v>1221109</v>
      </c>
      <c r="E268" s="70" t="n">
        <v>65</v>
      </c>
      <c r="F268" s="70" t="n">
        <v>999000</v>
      </c>
      <c r="G268" s="70" t="s">
        <v>647</v>
      </c>
      <c r="H268" s="70" t="s">
        <v>601</v>
      </c>
      <c r="I268" s="70" t="s">
        <v>685</v>
      </c>
      <c r="J268" s="70" t="s">
        <v>67</v>
      </c>
      <c r="K268" s="70" t="n">
        <v>656</v>
      </c>
      <c r="L268" s="70" t="s">
        <v>401</v>
      </c>
      <c r="M268" s="70" t="s">
        <v>402</v>
      </c>
      <c r="N268" s="70"/>
      <c r="O268" s="70" t="n">
        <v>3</v>
      </c>
      <c r="P268" s="63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</row>
    <row r="269" customFormat="false" ht="15.75" hidden="false" customHeight="true" outlineLevel="0" collapsed="false">
      <c r="A269" s="64" t="str">
        <f aca="false">MID(D269,(LEN(D269)-2),1)&amp;"-"&amp;MID(D269,(LEN(D269)-1),2)</f>
        <v>1-09</v>
      </c>
      <c r="B269" s="64" t="str">
        <f aca="false">IF(H269="AU","AUD","USD")</f>
        <v>AUD</v>
      </c>
      <c r="C269" s="70" t="s">
        <v>598</v>
      </c>
      <c r="D269" s="70" t="n">
        <v>1221109</v>
      </c>
      <c r="E269" s="70" t="n">
        <v>65</v>
      </c>
      <c r="F269" s="70" t="n">
        <v>999000</v>
      </c>
      <c r="G269" s="70" t="s">
        <v>647</v>
      </c>
      <c r="H269" s="70" t="s">
        <v>601</v>
      </c>
      <c r="I269" s="70" t="s">
        <v>686</v>
      </c>
      <c r="J269" s="70" t="s">
        <v>67</v>
      </c>
      <c r="K269" s="70" t="n">
        <v>657</v>
      </c>
      <c r="L269" s="70" t="s">
        <v>401</v>
      </c>
      <c r="M269" s="70" t="s">
        <v>402</v>
      </c>
      <c r="N269" s="70"/>
      <c r="O269" s="70" t="n">
        <v>3</v>
      </c>
      <c r="P269" s="63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</row>
    <row r="270" customFormat="false" ht="15.75" hidden="false" customHeight="true" outlineLevel="0" collapsed="false">
      <c r="A270" s="64" t="str">
        <f aca="false">MID(D270,(LEN(D270)-2),1)&amp;"-"&amp;MID(D270,(LEN(D270)-1),2)</f>
        <v>1-09</v>
      </c>
      <c r="B270" s="64" t="str">
        <f aca="false">IF(H270="AU","AUD","USD")</f>
        <v>AUD</v>
      </c>
      <c r="C270" s="70" t="s">
        <v>598</v>
      </c>
      <c r="D270" s="70" t="n">
        <v>1221109</v>
      </c>
      <c r="E270" s="70" t="n">
        <v>65</v>
      </c>
      <c r="F270" s="70" t="n">
        <v>999000</v>
      </c>
      <c r="G270" s="70" t="s">
        <v>647</v>
      </c>
      <c r="H270" s="70" t="s">
        <v>601</v>
      </c>
      <c r="I270" s="70" t="s">
        <v>687</v>
      </c>
      <c r="J270" s="70" t="s">
        <v>67</v>
      </c>
      <c r="K270" s="70" t="n">
        <v>658</v>
      </c>
      <c r="L270" s="70" t="s">
        <v>401</v>
      </c>
      <c r="M270" s="70" t="s">
        <v>402</v>
      </c>
      <c r="N270" s="70"/>
      <c r="O270" s="70" t="n">
        <v>3</v>
      </c>
      <c r="P270" s="63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</row>
    <row r="271" customFormat="false" ht="15.75" hidden="false" customHeight="true" outlineLevel="0" collapsed="false">
      <c r="A271" s="64" t="str">
        <f aca="false">MID(D271,(LEN(D271)-2),1)&amp;"-"&amp;MID(D271,(LEN(D271)-1),2)</f>
        <v>1-09</v>
      </c>
      <c r="B271" s="64" t="str">
        <f aca="false">IF(H271="AU","AUD","USD")</f>
        <v>AUD</v>
      </c>
      <c r="C271" s="70" t="s">
        <v>598</v>
      </c>
      <c r="D271" s="70" t="n">
        <v>1221109</v>
      </c>
      <c r="E271" s="70" t="n">
        <v>65</v>
      </c>
      <c r="F271" s="70" t="n">
        <v>999000</v>
      </c>
      <c r="G271" s="70" t="s">
        <v>647</v>
      </c>
      <c r="H271" s="70" t="s">
        <v>601</v>
      </c>
      <c r="I271" s="70" t="s">
        <v>688</v>
      </c>
      <c r="J271" s="70" t="s">
        <v>67</v>
      </c>
      <c r="K271" s="70" t="n">
        <v>659</v>
      </c>
      <c r="L271" s="70" t="s">
        <v>401</v>
      </c>
      <c r="M271" s="70" t="s">
        <v>402</v>
      </c>
      <c r="N271" s="70"/>
      <c r="O271" s="70" t="n">
        <v>3</v>
      </c>
      <c r="P271" s="63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</row>
    <row r="272" customFormat="false" ht="15.75" hidden="false" customHeight="true" outlineLevel="0" collapsed="false">
      <c r="A272" s="64" t="str">
        <f aca="false">MID(D272,(LEN(D272)-2),1)&amp;"-"&amp;MID(D272,(LEN(D272)-1),2)</f>
        <v>1-09</v>
      </c>
      <c r="B272" s="64" t="str">
        <f aca="false">IF(H272="AU","AUD","USD")</f>
        <v>AUD</v>
      </c>
      <c r="C272" s="70" t="s">
        <v>598</v>
      </c>
      <c r="D272" s="70" t="n">
        <v>1221109</v>
      </c>
      <c r="E272" s="70" t="n">
        <v>65</v>
      </c>
      <c r="F272" s="70" t="n">
        <v>999000</v>
      </c>
      <c r="G272" s="70" t="s">
        <v>647</v>
      </c>
      <c r="H272" s="70" t="s">
        <v>601</v>
      </c>
      <c r="I272" s="70" t="s">
        <v>689</v>
      </c>
      <c r="J272" s="70" t="s">
        <v>67</v>
      </c>
      <c r="K272" s="70" t="n">
        <v>660</v>
      </c>
      <c r="L272" s="70" t="s">
        <v>401</v>
      </c>
      <c r="M272" s="70" t="s">
        <v>402</v>
      </c>
      <c r="N272" s="70"/>
      <c r="O272" s="70" t="n">
        <v>3</v>
      </c>
      <c r="P272" s="63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</row>
    <row r="273" customFormat="false" ht="15.75" hidden="false" customHeight="true" outlineLevel="0" collapsed="false">
      <c r="A273" s="64" t="str">
        <f aca="false">MID(D273,(LEN(D273)-2),1)&amp;"-"&amp;MID(D273,(LEN(D273)-1),2)</f>
        <v>1-10</v>
      </c>
      <c r="B273" s="64" t="str">
        <f aca="false">IF(H273="AU","AUD","USD")</f>
        <v>AUD</v>
      </c>
      <c r="C273" s="64" t="s">
        <v>598</v>
      </c>
      <c r="D273" s="72" t="n">
        <v>1221110</v>
      </c>
      <c r="E273" s="64" t="s">
        <v>72</v>
      </c>
      <c r="F273" s="64" t="s">
        <v>690</v>
      </c>
      <c r="G273" s="64" t="s">
        <v>612</v>
      </c>
      <c r="H273" s="64" t="s">
        <v>601</v>
      </c>
      <c r="I273" s="64" t="s">
        <v>691</v>
      </c>
      <c r="J273" s="64" t="s">
        <v>67</v>
      </c>
      <c r="K273" s="64" t="s">
        <v>692</v>
      </c>
      <c r="L273" s="64" t="s">
        <v>87</v>
      </c>
      <c r="M273" s="64" t="s">
        <v>88</v>
      </c>
      <c r="N273" s="64"/>
      <c r="O273" s="64" t="s">
        <v>89</v>
      </c>
      <c r="P273" s="63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</row>
    <row r="274" customFormat="false" ht="15.75" hidden="false" customHeight="true" outlineLevel="0" collapsed="false">
      <c r="A274" s="64" t="str">
        <f aca="false">MID(D274,(LEN(D274)-2),1)&amp;"-"&amp;MID(D274,(LEN(D274)-1),2)</f>
        <v>1-10</v>
      </c>
      <c r="B274" s="64" t="str">
        <f aca="false">IF(H274="AU","AUD","USD")</f>
        <v>AUD</v>
      </c>
      <c r="C274" s="64" t="s">
        <v>598</v>
      </c>
      <c r="D274" s="72" t="n">
        <v>1221110</v>
      </c>
      <c r="E274" s="64" t="s">
        <v>72</v>
      </c>
      <c r="F274" s="64" t="s">
        <v>690</v>
      </c>
      <c r="G274" s="64" t="s">
        <v>612</v>
      </c>
      <c r="H274" s="64" t="s">
        <v>601</v>
      </c>
      <c r="I274" s="64" t="s">
        <v>693</v>
      </c>
      <c r="J274" s="64" t="s">
        <v>67</v>
      </c>
      <c r="K274" s="64" t="s">
        <v>694</v>
      </c>
      <c r="L274" s="64" t="s">
        <v>87</v>
      </c>
      <c r="M274" s="64" t="s">
        <v>88</v>
      </c>
      <c r="N274" s="64"/>
      <c r="O274" s="64" t="s">
        <v>89</v>
      </c>
      <c r="P274" s="63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</row>
    <row r="275" customFormat="false" ht="15.75" hidden="false" customHeight="true" outlineLevel="0" collapsed="false">
      <c r="A275" s="64" t="str">
        <f aca="false">MID(D275,(LEN(D275)-2),1)&amp;"-"&amp;MID(D275,(LEN(D275)-1),2)</f>
        <v>1-10</v>
      </c>
      <c r="B275" s="64" t="str">
        <f aca="false">IF(H275="AU","AUD","USD")</f>
        <v>AUD</v>
      </c>
      <c r="C275" s="64" t="s">
        <v>598</v>
      </c>
      <c r="D275" s="72" t="n">
        <v>1221110</v>
      </c>
      <c r="E275" s="64" t="s">
        <v>62</v>
      </c>
      <c r="F275" s="64" t="s">
        <v>599</v>
      </c>
      <c r="G275" s="64" t="s">
        <v>600</v>
      </c>
      <c r="H275" s="64" t="s">
        <v>601</v>
      </c>
      <c r="I275" s="64" t="s">
        <v>695</v>
      </c>
      <c r="J275" s="64" t="s">
        <v>67</v>
      </c>
      <c r="K275" s="64" t="s">
        <v>696</v>
      </c>
      <c r="L275" s="64" t="s">
        <v>697</v>
      </c>
      <c r="M275" s="64" t="s">
        <v>698</v>
      </c>
      <c r="N275" s="64"/>
      <c r="O275" s="64" t="s">
        <v>84</v>
      </c>
      <c r="P275" s="63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</row>
    <row r="276" customFormat="false" ht="15.75" hidden="false" customHeight="true" outlineLevel="0" collapsed="false">
      <c r="A276" s="64" t="str">
        <f aca="false">MID(D276,(LEN(D276)-2),1)&amp;"-"&amp;MID(D276,(LEN(D276)-1),2)</f>
        <v>1-10</v>
      </c>
      <c r="B276" s="64" t="str">
        <f aca="false">IF(H276="AU","AUD","USD")</f>
        <v>AUD</v>
      </c>
      <c r="C276" s="64" t="s">
        <v>598</v>
      </c>
      <c r="D276" s="72" t="n">
        <v>1221110</v>
      </c>
      <c r="E276" s="64" t="s">
        <v>62</v>
      </c>
      <c r="F276" s="64" t="s">
        <v>599</v>
      </c>
      <c r="G276" s="64" t="s">
        <v>600</v>
      </c>
      <c r="H276" s="64" t="s">
        <v>601</v>
      </c>
      <c r="I276" s="64" t="s">
        <v>699</v>
      </c>
      <c r="J276" s="64" t="s">
        <v>67</v>
      </c>
      <c r="K276" s="64" t="s">
        <v>700</v>
      </c>
      <c r="L276" s="64" t="s">
        <v>697</v>
      </c>
      <c r="M276" s="64" t="s">
        <v>698</v>
      </c>
      <c r="N276" s="64"/>
      <c r="O276" s="64" t="s">
        <v>84</v>
      </c>
      <c r="P276" s="63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</row>
    <row r="277" customFormat="false" ht="15.75" hidden="false" customHeight="true" outlineLevel="0" collapsed="false">
      <c r="A277" s="64" t="str">
        <f aca="false">MID(D277,(LEN(D277)-2),1)&amp;"-"&amp;MID(D277,(LEN(D277)-1),2)</f>
        <v>1-10</v>
      </c>
      <c r="B277" s="64" t="str">
        <f aca="false">IF(H277="AU","AUD","USD")</f>
        <v>AUD</v>
      </c>
      <c r="C277" s="64" t="s">
        <v>598</v>
      </c>
      <c r="D277" s="72" t="n">
        <v>1221110</v>
      </c>
      <c r="E277" s="64" t="s">
        <v>62</v>
      </c>
      <c r="F277" s="64" t="s">
        <v>599</v>
      </c>
      <c r="G277" s="64" t="s">
        <v>600</v>
      </c>
      <c r="H277" s="64" t="s">
        <v>601</v>
      </c>
      <c r="I277" s="64" t="s">
        <v>701</v>
      </c>
      <c r="J277" s="64" t="s">
        <v>67</v>
      </c>
      <c r="K277" s="64" t="s">
        <v>702</v>
      </c>
      <c r="L277" s="64" t="s">
        <v>703</v>
      </c>
      <c r="M277" s="64" t="s">
        <v>704</v>
      </c>
      <c r="N277" s="64"/>
      <c r="O277" s="64" t="s">
        <v>89</v>
      </c>
      <c r="P277" s="63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</row>
    <row r="278" customFormat="false" ht="15.75" hidden="false" customHeight="true" outlineLevel="0" collapsed="false">
      <c r="A278" s="64" t="str">
        <f aca="false">MID(D278,(LEN(D278)-2),1)&amp;"-"&amp;MID(D278,(LEN(D278)-1),2)</f>
        <v>1-10</v>
      </c>
      <c r="B278" s="64" t="str">
        <f aca="false">IF(H278="AU","AUD","USD")</f>
        <v>AUD</v>
      </c>
      <c r="C278" s="64" t="s">
        <v>598</v>
      </c>
      <c r="D278" s="72" t="n">
        <v>1221110</v>
      </c>
      <c r="E278" s="64" t="s">
        <v>62</v>
      </c>
      <c r="F278" s="64" t="s">
        <v>599</v>
      </c>
      <c r="G278" s="64" t="s">
        <v>600</v>
      </c>
      <c r="H278" s="64" t="s">
        <v>601</v>
      </c>
      <c r="I278" s="64" t="s">
        <v>705</v>
      </c>
      <c r="J278" s="64" t="s">
        <v>67</v>
      </c>
      <c r="K278" s="64" t="s">
        <v>706</v>
      </c>
      <c r="L278" s="64" t="s">
        <v>703</v>
      </c>
      <c r="M278" s="64" t="s">
        <v>704</v>
      </c>
      <c r="N278" s="64"/>
      <c r="O278" s="64" t="s">
        <v>89</v>
      </c>
      <c r="P278" s="63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</row>
    <row r="279" customFormat="false" ht="15.75" hidden="false" customHeight="true" outlineLevel="0" collapsed="false">
      <c r="A279" s="64" t="str">
        <f aca="false">MID(D279,(LEN(D279)-2),1)&amp;"-"&amp;MID(D279,(LEN(D279)-1),2)</f>
        <v>1-10</v>
      </c>
      <c r="B279" s="64" t="str">
        <f aca="false">IF(H279="AU","AUD","USD")</f>
        <v>AUD</v>
      </c>
      <c r="C279" s="64" t="s">
        <v>598</v>
      </c>
      <c r="D279" s="72" t="n">
        <v>1221110</v>
      </c>
      <c r="E279" s="64" t="s">
        <v>62</v>
      </c>
      <c r="F279" s="64" t="s">
        <v>599</v>
      </c>
      <c r="G279" s="64" t="s">
        <v>600</v>
      </c>
      <c r="H279" s="64" t="s">
        <v>601</v>
      </c>
      <c r="I279" s="64" t="s">
        <v>707</v>
      </c>
      <c r="J279" s="64" t="s">
        <v>67</v>
      </c>
      <c r="K279" s="64" t="s">
        <v>708</v>
      </c>
      <c r="L279" s="64" t="s">
        <v>703</v>
      </c>
      <c r="M279" s="64" t="s">
        <v>704</v>
      </c>
      <c r="N279" s="64"/>
      <c r="O279" s="64" t="s">
        <v>89</v>
      </c>
      <c r="P279" s="63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</row>
    <row r="280" customFormat="false" ht="15.75" hidden="false" customHeight="true" outlineLevel="0" collapsed="false">
      <c r="A280" s="64" t="str">
        <f aca="false">MID(D280,(LEN(D280)-2),1)&amp;"-"&amp;MID(D280,(LEN(D280)-1),2)</f>
        <v>1-15</v>
      </c>
      <c r="B280" s="64" t="str">
        <f aca="false">IF(H280="AU","AUD","USD")</f>
        <v>AUD</v>
      </c>
      <c r="C280" s="64" t="s">
        <v>598</v>
      </c>
      <c r="D280" s="72" t="n">
        <v>1221115</v>
      </c>
      <c r="E280" s="64" t="s">
        <v>62</v>
      </c>
      <c r="F280" s="64" t="s">
        <v>611</v>
      </c>
      <c r="G280" s="64" t="s">
        <v>612</v>
      </c>
      <c r="H280" s="64" t="s">
        <v>601</v>
      </c>
      <c r="I280" s="64" t="s">
        <v>709</v>
      </c>
      <c r="J280" s="64" t="s">
        <v>67</v>
      </c>
      <c r="K280" s="64" t="s">
        <v>710</v>
      </c>
      <c r="L280" s="64" t="s">
        <v>69</v>
      </c>
      <c r="M280" s="64" t="s">
        <v>264</v>
      </c>
      <c r="N280" s="64"/>
      <c r="O280" s="64" t="s">
        <v>71</v>
      </c>
      <c r="P280" s="63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</row>
    <row r="281" customFormat="false" ht="15.75" hidden="false" customHeight="true" outlineLevel="0" collapsed="false">
      <c r="A281" s="64" t="str">
        <f aca="false">MID(D281,(LEN(D281)-2),1)&amp;"-"&amp;MID(D281,(LEN(D281)-1),2)</f>
        <v>1-15</v>
      </c>
      <c r="B281" s="64" t="str">
        <f aca="false">IF(H281="AU","AUD","USD")</f>
        <v>USD</v>
      </c>
      <c r="C281" s="64" t="s">
        <v>598</v>
      </c>
      <c r="D281" s="72" t="n">
        <v>1221115</v>
      </c>
      <c r="E281" s="64" t="s">
        <v>72</v>
      </c>
      <c r="F281" s="64" t="s">
        <v>711</v>
      </c>
      <c r="G281" s="64" t="s">
        <v>712</v>
      </c>
      <c r="H281" s="64" t="s">
        <v>606</v>
      </c>
      <c r="I281" s="64" t="s">
        <v>713</v>
      </c>
      <c r="J281" s="64" t="s">
        <v>67</v>
      </c>
      <c r="K281" s="64" t="s">
        <v>714</v>
      </c>
      <c r="L281" s="64" t="s">
        <v>143</v>
      </c>
      <c r="M281" s="64" t="s">
        <v>715</v>
      </c>
      <c r="N281" s="64"/>
      <c r="O281" s="64" t="s">
        <v>145</v>
      </c>
      <c r="P281" s="63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</row>
    <row r="282" customFormat="false" ht="15.75" hidden="false" customHeight="true" outlineLevel="0" collapsed="false">
      <c r="A282" s="64" t="str">
        <f aca="false">MID(D282,(LEN(D282)-2),1)&amp;"-"&amp;MID(D282,(LEN(D282)-1),2)</f>
        <v>1-16</v>
      </c>
      <c r="B282" s="64" t="str">
        <f aca="false">IF(H282="AU","AUD","USD")</f>
        <v>AUD</v>
      </c>
      <c r="C282" s="64" t="s">
        <v>598</v>
      </c>
      <c r="D282" s="64" t="n">
        <v>1221116</v>
      </c>
      <c r="E282" s="64" t="s">
        <v>62</v>
      </c>
      <c r="F282" s="64" t="s">
        <v>599</v>
      </c>
      <c r="G282" s="64" t="s">
        <v>600</v>
      </c>
      <c r="H282" s="64" t="s">
        <v>601</v>
      </c>
      <c r="I282" s="64" t="s">
        <v>716</v>
      </c>
      <c r="J282" s="64" t="s">
        <v>67</v>
      </c>
      <c r="K282" s="64" t="s">
        <v>717</v>
      </c>
      <c r="L282" s="64" t="s">
        <v>401</v>
      </c>
      <c r="M282" s="64" t="s">
        <v>402</v>
      </c>
      <c r="N282" s="64"/>
      <c r="O282" s="64" t="s">
        <v>89</v>
      </c>
      <c r="P282" s="63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</row>
    <row r="283" customFormat="false" ht="15.75" hidden="false" customHeight="true" outlineLevel="0" collapsed="false">
      <c r="A283" s="64" t="str">
        <f aca="false">MID(D283,(LEN(D283)-2),1)&amp;"-"&amp;MID(D283,(LEN(D283)-1),2)</f>
        <v>1-16</v>
      </c>
      <c r="B283" s="64" t="str">
        <f aca="false">IF(H283="AU","AUD","USD")</f>
        <v>AUD</v>
      </c>
      <c r="C283" s="64" t="s">
        <v>598</v>
      </c>
      <c r="D283" s="72" t="n">
        <v>1221116</v>
      </c>
      <c r="E283" s="64" t="s">
        <v>62</v>
      </c>
      <c r="F283" s="64" t="s">
        <v>599</v>
      </c>
      <c r="G283" s="64" t="s">
        <v>600</v>
      </c>
      <c r="H283" s="64" t="s">
        <v>601</v>
      </c>
      <c r="I283" s="64" t="s">
        <v>718</v>
      </c>
      <c r="J283" s="64" t="s">
        <v>67</v>
      </c>
      <c r="K283" s="64" t="s">
        <v>719</v>
      </c>
      <c r="L283" s="64" t="s">
        <v>401</v>
      </c>
      <c r="M283" s="64" t="s">
        <v>402</v>
      </c>
      <c r="N283" s="64"/>
      <c r="O283" s="64" t="s">
        <v>89</v>
      </c>
      <c r="P283" s="63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</row>
    <row r="284" customFormat="false" ht="15.75" hidden="false" customHeight="true" outlineLevel="0" collapsed="false">
      <c r="A284" s="64" t="str">
        <f aca="false">MID(D284,(LEN(D284)-2),1)&amp;"-"&amp;MID(D284,(LEN(D284)-1),2)</f>
        <v>1-17</v>
      </c>
      <c r="B284" s="64" t="str">
        <f aca="false">IF(H284="AU","AUD","USD")</f>
        <v>AUD</v>
      </c>
      <c r="C284" s="64" t="s">
        <v>598</v>
      </c>
      <c r="D284" s="72" t="n">
        <v>1221117</v>
      </c>
      <c r="E284" s="64" t="s">
        <v>62</v>
      </c>
      <c r="F284" s="64" t="s">
        <v>599</v>
      </c>
      <c r="G284" s="64" t="s">
        <v>600</v>
      </c>
      <c r="H284" s="64" t="s">
        <v>601</v>
      </c>
      <c r="I284" s="64" t="s">
        <v>720</v>
      </c>
      <c r="J284" s="64" t="s">
        <v>67</v>
      </c>
      <c r="K284" s="64" t="s">
        <v>721</v>
      </c>
      <c r="L284" s="64" t="s">
        <v>722</v>
      </c>
      <c r="M284" s="64" t="s">
        <v>723</v>
      </c>
      <c r="N284" s="64"/>
      <c r="O284" s="64" t="s">
        <v>145</v>
      </c>
      <c r="P284" s="63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</row>
    <row r="285" customFormat="false" ht="15.75" hidden="false" customHeight="true" outlineLevel="0" collapsed="false">
      <c r="A285" s="64" t="str">
        <f aca="false">MID(D285,(LEN(D285)-2),1)&amp;"-"&amp;MID(D285,(LEN(D285)-1),2)</f>
        <v>1-17</v>
      </c>
      <c r="B285" s="64" t="str">
        <f aca="false">IF(H285="AU","AUD","USD")</f>
        <v>AUD</v>
      </c>
      <c r="C285" s="64" t="s">
        <v>598</v>
      </c>
      <c r="D285" s="72" t="n">
        <v>1221117</v>
      </c>
      <c r="E285" s="64" t="s">
        <v>62</v>
      </c>
      <c r="F285" s="64" t="s">
        <v>599</v>
      </c>
      <c r="G285" s="64" t="s">
        <v>600</v>
      </c>
      <c r="H285" s="64" t="s">
        <v>601</v>
      </c>
      <c r="I285" s="64" t="s">
        <v>724</v>
      </c>
      <c r="J285" s="64" t="s">
        <v>67</v>
      </c>
      <c r="K285" s="64" t="s">
        <v>725</v>
      </c>
      <c r="L285" s="64" t="s">
        <v>722</v>
      </c>
      <c r="M285" s="64" t="s">
        <v>723</v>
      </c>
      <c r="N285" s="64"/>
      <c r="O285" s="64" t="s">
        <v>145</v>
      </c>
      <c r="P285" s="63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</row>
    <row r="286" customFormat="false" ht="15.75" hidden="false" customHeight="true" outlineLevel="0" collapsed="false">
      <c r="A286" s="64" t="str">
        <f aca="false">MID(D286,(LEN(D286)-2),1)&amp;"-"&amp;MID(D286,(LEN(D286)-1),2)</f>
        <v>1-17</v>
      </c>
      <c r="B286" s="64" t="str">
        <f aca="false">IF(H286="AU","AUD","USD")</f>
        <v>AUD</v>
      </c>
      <c r="C286" s="64" t="s">
        <v>598</v>
      </c>
      <c r="D286" s="72" t="n">
        <v>1221117</v>
      </c>
      <c r="E286" s="64" t="s">
        <v>62</v>
      </c>
      <c r="F286" s="64" t="s">
        <v>599</v>
      </c>
      <c r="G286" s="64" t="s">
        <v>600</v>
      </c>
      <c r="H286" s="64" t="s">
        <v>601</v>
      </c>
      <c r="I286" s="64" t="s">
        <v>726</v>
      </c>
      <c r="J286" s="64" t="s">
        <v>67</v>
      </c>
      <c r="K286" s="64" t="s">
        <v>727</v>
      </c>
      <c r="L286" s="64" t="s">
        <v>722</v>
      </c>
      <c r="M286" s="64" t="s">
        <v>723</v>
      </c>
      <c r="N286" s="64"/>
      <c r="O286" s="64" t="s">
        <v>145</v>
      </c>
      <c r="P286" s="63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</row>
    <row r="287" customFormat="false" ht="15.75" hidden="false" customHeight="true" outlineLevel="0" collapsed="false">
      <c r="A287" s="64" t="str">
        <f aca="false">MID(D287,(LEN(D287)-2),1)&amp;"-"&amp;MID(D287,(LEN(D287)-1),2)</f>
        <v>1-17</v>
      </c>
      <c r="B287" s="64" t="str">
        <f aca="false">IF(H287="AU","AUD","USD")</f>
        <v>AUD</v>
      </c>
      <c r="C287" s="64" t="s">
        <v>598</v>
      </c>
      <c r="D287" s="72" t="n">
        <v>1221117</v>
      </c>
      <c r="E287" s="64" t="s">
        <v>62</v>
      </c>
      <c r="F287" s="64" t="s">
        <v>599</v>
      </c>
      <c r="G287" s="64" t="s">
        <v>600</v>
      </c>
      <c r="H287" s="64" t="s">
        <v>601</v>
      </c>
      <c r="I287" s="64" t="s">
        <v>728</v>
      </c>
      <c r="J287" s="64" t="s">
        <v>67</v>
      </c>
      <c r="K287" s="64" t="s">
        <v>729</v>
      </c>
      <c r="L287" s="64" t="s">
        <v>722</v>
      </c>
      <c r="M287" s="64" t="s">
        <v>723</v>
      </c>
      <c r="N287" s="64"/>
      <c r="O287" s="64" t="s">
        <v>145</v>
      </c>
      <c r="P287" s="63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</row>
    <row r="288" customFormat="false" ht="15.75" hidden="false" customHeight="true" outlineLevel="0" collapsed="false">
      <c r="A288" s="64" t="str">
        <f aca="false">MID(D288,(LEN(D288)-2),1)&amp;"-"&amp;MID(D288,(LEN(D288)-1),2)</f>
        <v>1-17</v>
      </c>
      <c r="B288" s="64" t="str">
        <f aca="false">IF(H288="AU","AUD","USD")</f>
        <v>AUD</v>
      </c>
      <c r="C288" s="64" t="s">
        <v>598</v>
      </c>
      <c r="D288" s="72" t="n">
        <v>1221117</v>
      </c>
      <c r="E288" s="64" t="s">
        <v>62</v>
      </c>
      <c r="F288" s="64" t="s">
        <v>599</v>
      </c>
      <c r="G288" s="64" t="s">
        <v>600</v>
      </c>
      <c r="H288" s="64" t="s">
        <v>601</v>
      </c>
      <c r="I288" s="64" t="s">
        <v>730</v>
      </c>
      <c r="J288" s="64" t="s">
        <v>67</v>
      </c>
      <c r="K288" s="64" t="s">
        <v>731</v>
      </c>
      <c r="L288" s="64" t="s">
        <v>297</v>
      </c>
      <c r="M288" s="64" t="s">
        <v>732</v>
      </c>
      <c r="N288" s="64"/>
      <c r="O288" s="64" t="s">
        <v>84</v>
      </c>
      <c r="P288" s="63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</row>
    <row r="289" customFormat="false" ht="15.75" hidden="false" customHeight="true" outlineLevel="0" collapsed="false">
      <c r="A289" s="64" t="str">
        <f aca="false">MID(D289,(LEN(D289)-2),1)&amp;"-"&amp;MID(D289,(LEN(D289)-1),2)</f>
        <v>1-21</v>
      </c>
      <c r="B289" s="64" t="str">
        <f aca="false">IF(H289="AU","AUD","USD")</f>
        <v>AUD</v>
      </c>
      <c r="C289" s="64" t="s">
        <v>598</v>
      </c>
      <c r="D289" s="72" t="n">
        <v>1221121</v>
      </c>
      <c r="E289" s="64" t="s">
        <v>62</v>
      </c>
      <c r="F289" s="64" t="s">
        <v>611</v>
      </c>
      <c r="G289" s="64" t="s">
        <v>612</v>
      </c>
      <c r="H289" s="64" t="s">
        <v>601</v>
      </c>
      <c r="I289" s="64" t="s">
        <v>733</v>
      </c>
      <c r="J289" s="64" t="s">
        <v>67</v>
      </c>
      <c r="K289" s="64" t="s">
        <v>734</v>
      </c>
      <c r="L289" s="64" t="s">
        <v>69</v>
      </c>
      <c r="M289" s="64" t="s">
        <v>264</v>
      </c>
      <c r="N289" s="64"/>
      <c r="O289" s="64" t="s">
        <v>71</v>
      </c>
      <c r="P289" s="63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</row>
    <row r="290" customFormat="false" ht="15.75" hidden="false" customHeight="true" outlineLevel="0" collapsed="false">
      <c r="A290" s="64" t="str">
        <f aca="false">MID(D290,(LEN(D290)-2),1)&amp;"-"&amp;MID(D290,(LEN(D290)-1),2)</f>
        <v>1-21</v>
      </c>
      <c r="B290" s="64" t="str">
        <f aca="false">IF(H290="AU","AUD","USD")</f>
        <v>AUD</v>
      </c>
      <c r="C290" s="64" t="s">
        <v>598</v>
      </c>
      <c r="D290" s="72" t="n">
        <v>1221121</v>
      </c>
      <c r="E290" s="64" t="s">
        <v>62</v>
      </c>
      <c r="F290" s="64" t="s">
        <v>636</v>
      </c>
      <c r="G290" s="64" t="s">
        <v>637</v>
      </c>
      <c r="H290" s="64" t="s">
        <v>601</v>
      </c>
      <c r="I290" s="64" t="s">
        <v>735</v>
      </c>
      <c r="J290" s="64" t="s">
        <v>67</v>
      </c>
      <c r="K290" s="64" t="s">
        <v>736</v>
      </c>
      <c r="L290" s="64" t="s">
        <v>609</v>
      </c>
      <c r="M290" s="64" t="s">
        <v>737</v>
      </c>
      <c r="N290" s="64"/>
      <c r="O290" s="64" t="s">
        <v>71</v>
      </c>
      <c r="P290" s="63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</row>
    <row r="291" customFormat="false" ht="15.75" hidden="false" customHeight="true" outlineLevel="0" collapsed="false">
      <c r="A291" s="64" t="str">
        <f aca="false">MID(D291,(LEN(D291)-2),1)&amp;"-"&amp;MID(D291,(LEN(D291)-1),2)</f>
        <v>1-22</v>
      </c>
      <c r="B291" s="64" t="str">
        <f aca="false">IF(H291="AU","AUD","USD")</f>
        <v>USD</v>
      </c>
      <c r="C291" s="64" t="s">
        <v>598</v>
      </c>
      <c r="D291" s="72" t="n">
        <v>1221122</v>
      </c>
      <c r="E291" s="64" t="s">
        <v>62</v>
      </c>
      <c r="F291" s="64" t="s">
        <v>604</v>
      </c>
      <c r="G291" s="64" t="s">
        <v>605</v>
      </c>
      <c r="H291" s="64" t="s">
        <v>606</v>
      </c>
      <c r="I291" s="64" t="s">
        <v>738</v>
      </c>
      <c r="J291" s="64" t="s">
        <v>67</v>
      </c>
      <c r="K291" s="64" t="s">
        <v>739</v>
      </c>
      <c r="L291" s="64" t="s">
        <v>740</v>
      </c>
      <c r="M291" s="64" t="s">
        <v>741</v>
      </c>
      <c r="N291" s="64"/>
      <c r="O291" s="64" t="s">
        <v>89</v>
      </c>
      <c r="P291" s="63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</row>
    <row r="292" customFormat="false" ht="15.75" hidden="false" customHeight="true" outlineLevel="0" collapsed="false">
      <c r="A292" s="64" t="str">
        <f aca="false">MID(D292,(LEN(D292)-2),1)&amp;"-"&amp;MID(D292,(LEN(D292)-1),2)</f>
        <v>1-23</v>
      </c>
      <c r="B292" s="64" t="str">
        <f aca="false">IF(H292="AU","AUD","USD")</f>
        <v>AUD</v>
      </c>
      <c r="C292" s="64" t="s">
        <v>598</v>
      </c>
      <c r="D292" s="64" t="n">
        <v>1221123</v>
      </c>
      <c r="E292" s="64" t="s">
        <v>62</v>
      </c>
      <c r="F292" s="64" t="s">
        <v>611</v>
      </c>
      <c r="G292" s="64" t="s">
        <v>612</v>
      </c>
      <c r="H292" s="64" t="s">
        <v>601</v>
      </c>
      <c r="I292" s="64" t="s">
        <v>742</v>
      </c>
      <c r="J292" s="64" t="s">
        <v>67</v>
      </c>
      <c r="K292" s="64" t="s">
        <v>743</v>
      </c>
      <c r="L292" s="64" t="s">
        <v>744</v>
      </c>
      <c r="M292" s="64" t="s">
        <v>745</v>
      </c>
      <c r="N292" s="64"/>
      <c r="O292" s="64" t="s">
        <v>71</v>
      </c>
      <c r="P292" s="63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</row>
    <row r="293" customFormat="false" ht="15.75" hidden="false" customHeight="true" outlineLevel="0" collapsed="false">
      <c r="A293" s="64" t="str">
        <f aca="false">MID(D293,(LEN(D293)-2),1)&amp;"-"&amp;MID(D293,(LEN(D293)-1),2)</f>
        <v>1-23</v>
      </c>
      <c r="B293" s="64" t="str">
        <f aca="false">IF(H293="AU","AUD","USD")</f>
        <v>AUD</v>
      </c>
      <c r="C293" s="64" t="s">
        <v>598</v>
      </c>
      <c r="D293" s="64" t="n">
        <v>1221123</v>
      </c>
      <c r="E293" s="64" t="s">
        <v>72</v>
      </c>
      <c r="F293" s="64" t="s">
        <v>746</v>
      </c>
      <c r="G293" s="64" t="s">
        <v>747</v>
      </c>
      <c r="H293" s="64" t="s">
        <v>601</v>
      </c>
      <c r="I293" s="64" t="s">
        <v>748</v>
      </c>
      <c r="J293" s="64" t="s">
        <v>67</v>
      </c>
      <c r="K293" s="64" t="s">
        <v>749</v>
      </c>
      <c r="L293" s="64" t="s">
        <v>750</v>
      </c>
      <c r="M293" s="64" t="s">
        <v>751</v>
      </c>
      <c r="N293" s="64"/>
      <c r="O293" s="64" t="s">
        <v>71</v>
      </c>
      <c r="P293" s="63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</row>
    <row r="294" customFormat="false" ht="15.75" hidden="false" customHeight="true" outlineLevel="0" collapsed="false">
      <c r="A294" s="64" t="str">
        <f aca="false">MID(D294,(LEN(D294)-2),1)&amp;"-"&amp;MID(D294,(LEN(D294)-1),2)</f>
        <v>1-23</v>
      </c>
      <c r="B294" s="64" t="str">
        <f aca="false">IF(H294="AU","AUD","USD")</f>
        <v>AUD</v>
      </c>
      <c r="C294" s="64" t="s">
        <v>598</v>
      </c>
      <c r="D294" s="64" t="n">
        <v>1221123</v>
      </c>
      <c r="E294" s="64" t="s">
        <v>72</v>
      </c>
      <c r="F294" s="64" t="s">
        <v>746</v>
      </c>
      <c r="G294" s="64" t="s">
        <v>747</v>
      </c>
      <c r="H294" s="64" t="s">
        <v>601</v>
      </c>
      <c r="I294" s="64" t="s">
        <v>752</v>
      </c>
      <c r="J294" s="64" t="s">
        <v>67</v>
      </c>
      <c r="K294" s="64" t="s">
        <v>753</v>
      </c>
      <c r="L294" s="64" t="s">
        <v>754</v>
      </c>
      <c r="M294" s="64" t="s">
        <v>755</v>
      </c>
      <c r="N294" s="64"/>
      <c r="O294" s="64" t="s">
        <v>71</v>
      </c>
      <c r="P294" s="63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</row>
    <row r="295" customFormat="false" ht="15.75" hidden="false" customHeight="true" outlineLevel="0" collapsed="false">
      <c r="A295" s="64" t="str">
        <f aca="false">MID(D295,(LEN(D295)-2),1)&amp;"-"&amp;MID(D295,(LEN(D295)-1),2)</f>
        <v>1-23</v>
      </c>
      <c r="B295" s="64" t="str">
        <f aca="false">IF(H295="AU","AUD","USD")</f>
        <v>AUD</v>
      </c>
      <c r="C295" s="64" t="s">
        <v>598</v>
      </c>
      <c r="D295" s="64" t="n">
        <v>1221123</v>
      </c>
      <c r="E295" s="64" t="s">
        <v>72</v>
      </c>
      <c r="F295" s="64" t="s">
        <v>746</v>
      </c>
      <c r="G295" s="64" t="s">
        <v>747</v>
      </c>
      <c r="H295" s="64" t="s">
        <v>601</v>
      </c>
      <c r="I295" s="64" t="s">
        <v>756</v>
      </c>
      <c r="J295" s="64" t="s">
        <v>67</v>
      </c>
      <c r="K295" s="64" t="s">
        <v>757</v>
      </c>
      <c r="L295" s="64" t="s">
        <v>754</v>
      </c>
      <c r="M295" s="64" t="s">
        <v>755</v>
      </c>
      <c r="N295" s="64"/>
      <c r="O295" s="64" t="s">
        <v>71</v>
      </c>
      <c r="P295" s="63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</row>
    <row r="296" customFormat="false" ht="15.75" hidden="false" customHeight="true" outlineLevel="0" collapsed="false">
      <c r="A296" s="64" t="str">
        <f aca="false">MID(D296,(LEN(D296)-2),1)&amp;"-"&amp;MID(D296,(LEN(D296)-1),2)</f>
        <v>1-23</v>
      </c>
      <c r="B296" s="64" t="str">
        <f aca="false">IF(H296="AU","AUD","USD")</f>
        <v>AUD</v>
      </c>
      <c r="C296" s="64" t="s">
        <v>598</v>
      </c>
      <c r="D296" s="64" t="n">
        <v>1221123</v>
      </c>
      <c r="E296" s="64" t="s">
        <v>72</v>
      </c>
      <c r="F296" s="64" t="s">
        <v>746</v>
      </c>
      <c r="G296" s="64" t="s">
        <v>747</v>
      </c>
      <c r="H296" s="64" t="s">
        <v>601</v>
      </c>
      <c r="I296" s="64" t="s">
        <v>758</v>
      </c>
      <c r="J296" s="64" t="s">
        <v>67</v>
      </c>
      <c r="K296" s="64" t="s">
        <v>759</v>
      </c>
      <c r="L296" s="64" t="s">
        <v>754</v>
      </c>
      <c r="M296" s="64" t="s">
        <v>755</v>
      </c>
      <c r="N296" s="64"/>
      <c r="O296" s="64" t="s">
        <v>71</v>
      </c>
      <c r="P296" s="63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</row>
    <row r="297" customFormat="false" ht="15.75" hidden="false" customHeight="true" outlineLevel="0" collapsed="false">
      <c r="A297" s="64" t="str">
        <f aca="false">MID(D297,(LEN(D297)-2),1)&amp;"-"&amp;MID(D297,(LEN(D297)-1),2)</f>
        <v>1-23</v>
      </c>
      <c r="B297" s="64" t="str">
        <f aca="false">IF(H297="AU","AUD","USD")</f>
        <v>AUD</v>
      </c>
      <c r="C297" s="64" t="s">
        <v>598</v>
      </c>
      <c r="D297" s="64" t="n">
        <v>1221123</v>
      </c>
      <c r="E297" s="64" t="s">
        <v>72</v>
      </c>
      <c r="F297" s="64" t="s">
        <v>746</v>
      </c>
      <c r="G297" s="64" t="s">
        <v>747</v>
      </c>
      <c r="H297" s="64" t="s">
        <v>601</v>
      </c>
      <c r="I297" s="64" t="s">
        <v>760</v>
      </c>
      <c r="J297" s="64" t="s">
        <v>67</v>
      </c>
      <c r="K297" s="64" t="s">
        <v>761</v>
      </c>
      <c r="L297" s="64" t="s">
        <v>750</v>
      </c>
      <c r="M297" s="64" t="s">
        <v>751</v>
      </c>
      <c r="N297" s="64"/>
      <c r="O297" s="64" t="s">
        <v>71</v>
      </c>
      <c r="P297" s="63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</row>
    <row r="298" customFormat="false" ht="15.75" hidden="false" customHeight="true" outlineLevel="0" collapsed="false">
      <c r="A298" s="64" t="str">
        <f aca="false">MID(D298,(LEN(D298)-2),1)&amp;"-"&amp;MID(D298,(LEN(D298)-1),2)</f>
        <v>1-23</v>
      </c>
      <c r="B298" s="64" t="str">
        <f aca="false">IF(H298="AU","AUD","USD")</f>
        <v>AUD</v>
      </c>
      <c r="C298" s="64" t="s">
        <v>598</v>
      </c>
      <c r="D298" s="64" t="n">
        <v>1221123</v>
      </c>
      <c r="E298" s="64" t="s">
        <v>72</v>
      </c>
      <c r="F298" s="64" t="s">
        <v>746</v>
      </c>
      <c r="G298" s="64" t="s">
        <v>747</v>
      </c>
      <c r="H298" s="64" t="s">
        <v>601</v>
      </c>
      <c r="I298" s="64" t="s">
        <v>762</v>
      </c>
      <c r="J298" s="64" t="s">
        <v>67</v>
      </c>
      <c r="K298" s="64" t="s">
        <v>763</v>
      </c>
      <c r="L298" s="64" t="s">
        <v>750</v>
      </c>
      <c r="M298" s="64" t="s">
        <v>751</v>
      </c>
      <c r="N298" s="64"/>
      <c r="O298" s="64" t="s">
        <v>71</v>
      </c>
      <c r="P298" s="63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</row>
    <row r="299" customFormat="false" ht="15.75" hidden="false" customHeight="true" outlineLevel="0" collapsed="false">
      <c r="A299" s="64" t="str">
        <f aca="false">MID(D299,(LEN(D299)-2),1)&amp;"-"&amp;MID(D299,(LEN(D299)-1),2)</f>
        <v>1-23</v>
      </c>
      <c r="B299" s="64" t="str">
        <f aca="false">IF(H299="AU","AUD","USD")</f>
        <v>AUD</v>
      </c>
      <c r="C299" s="64" t="s">
        <v>598</v>
      </c>
      <c r="D299" s="64" t="n">
        <v>1221123</v>
      </c>
      <c r="E299" s="64" t="s">
        <v>72</v>
      </c>
      <c r="F299" s="64" t="s">
        <v>746</v>
      </c>
      <c r="G299" s="64" t="s">
        <v>747</v>
      </c>
      <c r="H299" s="64" t="s">
        <v>601</v>
      </c>
      <c r="I299" s="64" t="s">
        <v>764</v>
      </c>
      <c r="J299" s="64" t="s">
        <v>67</v>
      </c>
      <c r="K299" s="64" t="s">
        <v>765</v>
      </c>
      <c r="L299" s="64" t="s">
        <v>750</v>
      </c>
      <c r="M299" s="64" t="s">
        <v>751</v>
      </c>
      <c r="N299" s="64"/>
      <c r="O299" s="64" t="s">
        <v>71</v>
      </c>
      <c r="P299" s="63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</row>
    <row r="300" customFormat="false" ht="15.75" hidden="false" customHeight="true" outlineLevel="0" collapsed="false">
      <c r="A300" s="64" t="str">
        <f aca="false">MID(D300,(LEN(D300)-2),1)&amp;"-"&amp;MID(D300,(LEN(D300)-1),2)</f>
        <v>1-23</v>
      </c>
      <c r="B300" s="64" t="str">
        <f aca="false">IF(H300="AU","AUD","USD")</f>
        <v>AUD</v>
      </c>
      <c r="C300" s="64" t="s">
        <v>598</v>
      </c>
      <c r="D300" s="64" t="n">
        <v>1221123</v>
      </c>
      <c r="E300" s="64" t="s">
        <v>72</v>
      </c>
      <c r="F300" s="64" t="s">
        <v>746</v>
      </c>
      <c r="G300" s="64" t="s">
        <v>747</v>
      </c>
      <c r="H300" s="64" t="s">
        <v>601</v>
      </c>
      <c r="I300" s="64" t="s">
        <v>766</v>
      </c>
      <c r="J300" s="64" t="s">
        <v>67</v>
      </c>
      <c r="K300" s="64" t="s">
        <v>767</v>
      </c>
      <c r="L300" s="64" t="s">
        <v>750</v>
      </c>
      <c r="M300" s="64" t="s">
        <v>751</v>
      </c>
      <c r="N300" s="64"/>
      <c r="O300" s="64" t="s">
        <v>71</v>
      </c>
      <c r="P300" s="63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</row>
    <row r="301" customFormat="false" ht="15.75" hidden="false" customHeight="true" outlineLevel="0" collapsed="false">
      <c r="A301" s="64" t="str">
        <f aca="false">MID(D301,(LEN(D301)-2),1)&amp;"-"&amp;MID(D301,(LEN(D301)-1),2)</f>
        <v>1-23</v>
      </c>
      <c r="B301" s="64" t="str">
        <f aca="false">IF(H301="AU","AUD","USD")</f>
        <v>AUD</v>
      </c>
      <c r="C301" s="64" t="s">
        <v>598</v>
      </c>
      <c r="D301" s="64" t="n">
        <v>1221123</v>
      </c>
      <c r="E301" s="64" t="s">
        <v>72</v>
      </c>
      <c r="F301" s="64" t="s">
        <v>746</v>
      </c>
      <c r="G301" s="64" t="s">
        <v>747</v>
      </c>
      <c r="H301" s="64" t="s">
        <v>601</v>
      </c>
      <c r="I301" s="64" t="s">
        <v>768</v>
      </c>
      <c r="J301" s="64" t="s">
        <v>67</v>
      </c>
      <c r="K301" s="64" t="s">
        <v>769</v>
      </c>
      <c r="L301" s="64" t="s">
        <v>750</v>
      </c>
      <c r="M301" s="64" t="s">
        <v>751</v>
      </c>
      <c r="N301" s="64"/>
      <c r="O301" s="64" t="s">
        <v>71</v>
      </c>
      <c r="P301" s="63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</row>
    <row r="302" customFormat="false" ht="15.75" hidden="false" customHeight="true" outlineLevel="0" collapsed="false">
      <c r="A302" s="64" t="str">
        <f aca="false">MID(D302,(LEN(D302)-2),1)&amp;"-"&amp;MID(D302,(LEN(D302)-1),2)</f>
        <v>1-23</v>
      </c>
      <c r="B302" s="64" t="str">
        <f aca="false">IF(H302="AU","AUD","USD")</f>
        <v>AUD</v>
      </c>
      <c r="C302" s="64" t="s">
        <v>598</v>
      </c>
      <c r="D302" s="64" t="n">
        <v>1221123</v>
      </c>
      <c r="E302" s="64" t="s">
        <v>72</v>
      </c>
      <c r="F302" s="64" t="s">
        <v>746</v>
      </c>
      <c r="G302" s="64" t="s">
        <v>747</v>
      </c>
      <c r="H302" s="64" t="s">
        <v>601</v>
      </c>
      <c r="I302" s="64" t="s">
        <v>770</v>
      </c>
      <c r="J302" s="64" t="s">
        <v>67</v>
      </c>
      <c r="K302" s="64" t="s">
        <v>771</v>
      </c>
      <c r="L302" s="64" t="s">
        <v>754</v>
      </c>
      <c r="M302" s="64" t="s">
        <v>755</v>
      </c>
      <c r="N302" s="64"/>
      <c r="O302" s="64" t="s">
        <v>71</v>
      </c>
      <c r="P302" s="63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</row>
    <row r="303" customFormat="false" ht="15.75" hidden="false" customHeight="true" outlineLevel="0" collapsed="false">
      <c r="A303" s="64" t="str">
        <f aca="false">MID(D303,(LEN(D303)-2),1)&amp;"-"&amp;MID(D303,(LEN(D303)-1),2)</f>
        <v>1-23</v>
      </c>
      <c r="B303" s="64" t="str">
        <f aca="false">IF(H303="AU","AUD","USD")</f>
        <v>AUD</v>
      </c>
      <c r="C303" s="64" t="s">
        <v>598</v>
      </c>
      <c r="D303" s="64" t="n">
        <v>1221123</v>
      </c>
      <c r="E303" s="64" t="s">
        <v>72</v>
      </c>
      <c r="F303" s="64" t="s">
        <v>746</v>
      </c>
      <c r="G303" s="64" t="s">
        <v>747</v>
      </c>
      <c r="H303" s="64" t="s">
        <v>601</v>
      </c>
      <c r="I303" s="64" t="s">
        <v>772</v>
      </c>
      <c r="J303" s="64" t="s">
        <v>67</v>
      </c>
      <c r="K303" s="64" t="s">
        <v>773</v>
      </c>
      <c r="L303" s="64" t="s">
        <v>754</v>
      </c>
      <c r="M303" s="64" t="s">
        <v>755</v>
      </c>
      <c r="N303" s="64"/>
      <c r="O303" s="64" t="s">
        <v>71</v>
      </c>
      <c r="P303" s="63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</row>
    <row r="304" customFormat="false" ht="15.75" hidden="false" customHeight="true" outlineLevel="0" collapsed="false">
      <c r="A304" s="64" t="str">
        <f aca="false">MID(D304,(LEN(D304)-2),1)&amp;"-"&amp;MID(D304,(LEN(D304)-1),2)</f>
        <v>1-23</v>
      </c>
      <c r="B304" s="64" t="str">
        <f aca="false">IF(H304="AU","AUD","USD")</f>
        <v>AUD</v>
      </c>
      <c r="C304" s="64" t="s">
        <v>598</v>
      </c>
      <c r="D304" s="64" t="n">
        <v>1221123</v>
      </c>
      <c r="E304" s="64" t="s">
        <v>72</v>
      </c>
      <c r="F304" s="64" t="s">
        <v>746</v>
      </c>
      <c r="G304" s="64" t="s">
        <v>747</v>
      </c>
      <c r="H304" s="64" t="s">
        <v>601</v>
      </c>
      <c r="I304" s="64" t="s">
        <v>774</v>
      </c>
      <c r="J304" s="64" t="s">
        <v>67</v>
      </c>
      <c r="K304" s="64" t="s">
        <v>775</v>
      </c>
      <c r="L304" s="64" t="s">
        <v>754</v>
      </c>
      <c r="M304" s="64" t="s">
        <v>755</v>
      </c>
      <c r="N304" s="64"/>
      <c r="O304" s="64" t="s">
        <v>71</v>
      </c>
      <c r="P304" s="63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</row>
    <row r="305" customFormat="false" ht="15.75" hidden="false" customHeight="true" outlineLevel="0" collapsed="false">
      <c r="A305" s="64" t="str">
        <f aca="false">MID(D305,(LEN(D305)-2),1)&amp;"-"&amp;MID(D305,(LEN(D305)-1),2)</f>
        <v>1-24</v>
      </c>
      <c r="B305" s="64" t="str">
        <f aca="false">IF(H305="AU","AUD","USD")</f>
        <v>AUD</v>
      </c>
      <c r="C305" s="64" t="s">
        <v>598</v>
      </c>
      <c r="D305" s="72" t="n">
        <v>1221124</v>
      </c>
      <c r="E305" s="64" t="s">
        <v>62</v>
      </c>
      <c r="F305" s="64" t="s">
        <v>636</v>
      </c>
      <c r="G305" s="64" t="s">
        <v>637</v>
      </c>
      <c r="H305" s="64" t="s">
        <v>601</v>
      </c>
      <c r="I305" s="64" t="s">
        <v>776</v>
      </c>
      <c r="J305" s="64" t="s">
        <v>67</v>
      </c>
      <c r="K305" s="64" t="s">
        <v>777</v>
      </c>
      <c r="L305" s="64" t="s">
        <v>609</v>
      </c>
      <c r="M305" s="64" t="s">
        <v>778</v>
      </c>
      <c r="N305" s="64"/>
      <c r="O305" s="64" t="s">
        <v>71</v>
      </c>
      <c r="P305" s="63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</row>
    <row r="306" customFormat="false" ht="15.75" hidden="false" customHeight="true" outlineLevel="0" collapsed="false">
      <c r="A306" s="64" t="str">
        <f aca="false">MID(D306,(LEN(D306)-2),1)&amp;"-"&amp;MID(D306,(LEN(D306)-1),2)</f>
        <v>1-24</v>
      </c>
      <c r="B306" s="64" t="str">
        <f aca="false">IF(H306="AU","AUD","USD")</f>
        <v>AUD</v>
      </c>
      <c r="C306" s="64" t="s">
        <v>598</v>
      </c>
      <c r="D306" s="72" t="n">
        <v>1221124</v>
      </c>
      <c r="E306" s="64" t="s">
        <v>62</v>
      </c>
      <c r="F306" s="64" t="s">
        <v>599</v>
      </c>
      <c r="G306" s="64" t="s">
        <v>600</v>
      </c>
      <c r="H306" s="64" t="s">
        <v>601</v>
      </c>
      <c r="I306" s="64" t="s">
        <v>779</v>
      </c>
      <c r="J306" s="64" t="s">
        <v>67</v>
      </c>
      <c r="K306" s="64" t="s">
        <v>780</v>
      </c>
      <c r="L306" s="64" t="s">
        <v>222</v>
      </c>
      <c r="M306" s="64" t="s">
        <v>781</v>
      </c>
      <c r="N306" s="64"/>
      <c r="O306" s="64" t="s">
        <v>71</v>
      </c>
      <c r="P306" s="63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</row>
    <row r="307" customFormat="false" ht="15.75" hidden="false" customHeight="true" outlineLevel="0" collapsed="false">
      <c r="A307" s="64" t="str">
        <f aca="false">MID(D307,(LEN(D307)-2),1)&amp;"-"&amp;MID(D307,(LEN(D307)-1),2)</f>
        <v>1-24</v>
      </c>
      <c r="B307" s="64" t="str">
        <f aca="false">IF(H307="AU","AUD","USD")</f>
        <v>AUD</v>
      </c>
      <c r="C307" s="64" t="s">
        <v>598</v>
      </c>
      <c r="D307" s="72" t="n">
        <v>1221124</v>
      </c>
      <c r="E307" s="64" t="s">
        <v>62</v>
      </c>
      <c r="F307" s="64" t="s">
        <v>599</v>
      </c>
      <c r="G307" s="64" t="s">
        <v>600</v>
      </c>
      <c r="H307" s="64" t="s">
        <v>601</v>
      </c>
      <c r="I307" s="64" t="s">
        <v>782</v>
      </c>
      <c r="J307" s="64" t="s">
        <v>67</v>
      </c>
      <c r="K307" s="64" t="s">
        <v>783</v>
      </c>
      <c r="L307" s="64" t="s">
        <v>222</v>
      </c>
      <c r="M307" s="64" t="s">
        <v>781</v>
      </c>
      <c r="N307" s="64"/>
      <c r="O307" s="64" t="s">
        <v>71</v>
      </c>
      <c r="P307" s="63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</row>
    <row r="308" customFormat="false" ht="15.75" hidden="false" customHeight="true" outlineLevel="0" collapsed="false">
      <c r="A308" s="64" t="str">
        <f aca="false">MID(D308,(LEN(D308)-2),1)&amp;"-"&amp;MID(D308,(LEN(D308)-1),2)</f>
        <v>1-24</v>
      </c>
      <c r="B308" s="64" t="str">
        <f aca="false">IF(H308="AU","AUD","USD")</f>
        <v>AUD</v>
      </c>
      <c r="C308" s="64" t="s">
        <v>598</v>
      </c>
      <c r="D308" s="72" t="n">
        <v>1221124</v>
      </c>
      <c r="E308" s="64" t="s">
        <v>62</v>
      </c>
      <c r="F308" s="64" t="s">
        <v>599</v>
      </c>
      <c r="G308" s="64" t="s">
        <v>600</v>
      </c>
      <c r="H308" s="64" t="s">
        <v>601</v>
      </c>
      <c r="I308" s="64" t="s">
        <v>784</v>
      </c>
      <c r="J308" s="64" t="s">
        <v>67</v>
      </c>
      <c r="K308" s="64" t="s">
        <v>785</v>
      </c>
      <c r="L308" s="64" t="s">
        <v>69</v>
      </c>
      <c r="M308" s="64" t="s">
        <v>303</v>
      </c>
      <c r="N308" s="64"/>
      <c r="O308" s="64" t="s">
        <v>71</v>
      </c>
      <c r="P308" s="63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</row>
    <row r="309" customFormat="false" ht="15.75" hidden="false" customHeight="true" outlineLevel="0" collapsed="false">
      <c r="A309" s="64" t="str">
        <f aca="false">MID(D309,(LEN(D309)-2),1)&amp;"-"&amp;MID(D309,(LEN(D309)-1),2)</f>
        <v>1-24</v>
      </c>
      <c r="B309" s="64" t="str">
        <f aca="false">IF(H309="AU","AUD","USD")</f>
        <v>AUD</v>
      </c>
      <c r="C309" s="64" t="s">
        <v>598</v>
      </c>
      <c r="D309" s="72" t="n">
        <v>1221124</v>
      </c>
      <c r="E309" s="64" t="s">
        <v>62</v>
      </c>
      <c r="F309" s="64" t="s">
        <v>599</v>
      </c>
      <c r="G309" s="64" t="s">
        <v>600</v>
      </c>
      <c r="H309" s="64" t="s">
        <v>601</v>
      </c>
      <c r="I309" s="64" t="s">
        <v>786</v>
      </c>
      <c r="J309" s="64" t="s">
        <v>67</v>
      </c>
      <c r="K309" s="64" t="s">
        <v>787</v>
      </c>
      <c r="L309" s="64" t="s">
        <v>69</v>
      </c>
      <c r="M309" s="64" t="s">
        <v>303</v>
      </c>
      <c r="N309" s="64"/>
      <c r="O309" s="64" t="s">
        <v>71</v>
      </c>
      <c r="P309" s="63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</row>
    <row r="310" customFormat="false" ht="15.75" hidden="false" customHeight="true" outlineLevel="0" collapsed="false">
      <c r="A310" s="64" t="str">
        <f aca="false">MID(D310,(LEN(D310)-2),1)&amp;"-"&amp;MID(D310,(LEN(D310)-1),2)</f>
        <v>1-24</v>
      </c>
      <c r="B310" s="64" t="str">
        <f aca="false">IF(H310="AU","AUD","USD")</f>
        <v>AUD</v>
      </c>
      <c r="C310" s="64" t="s">
        <v>598</v>
      </c>
      <c r="D310" s="72" t="n">
        <v>1221124</v>
      </c>
      <c r="E310" s="64" t="s">
        <v>62</v>
      </c>
      <c r="F310" s="64" t="s">
        <v>636</v>
      </c>
      <c r="G310" s="64" t="s">
        <v>637</v>
      </c>
      <c r="H310" s="64" t="s">
        <v>601</v>
      </c>
      <c r="I310" s="64" t="s">
        <v>788</v>
      </c>
      <c r="J310" s="64" t="s">
        <v>67</v>
      </c>
      <c r="K310" s="64" t="s">
        <v>789</v>
      </c>
      <c r="L310" s="64" t="s">
        <v>222</v>
      </c>
      <c r="M310" s="64" t="s">
        <v>781</v>
      </c>
      <c r="N310" s="64"/>
      <c r="O310" s="64" t="s">
        <v>71</v>
      </c>
      <c r="P310" s="63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</row>
    <row r="311" customFormat="false" ht="15.75" hidden="false" customHeight="true" outlineLevel="0" collapsed="false">
      <c r="A311" s="64" t="str">
        <f aca="false">MID(D311,(LEN(D311)-2),1)&amp;"-"&amp;MID(D311,(LEN(D311)-1),2)</f>
        <v>1-24</v>
      </c>
      <c r="B311" s="64" t="str">
        <f aca="false">IF(H311="AU","AUD","USD")</f>
        <v>AUD</v>
      </c>
      <c r="C311" s="64" t="s">
        <v>598</v>
      </c>
      <c r="D311" s="72" t="n">
        <v>1221124</v>
      </c>
      <c r="E311" s="64" t="s">
        <v>62</v>
      </c>
      <c r="F311" s="64" t="s">
        <v>636</v>
      </c>
      <c r="G311" s="64" t="s">
        <v>637</v>
      </c>
      <c r="H311" s="64" t="s">
        <v>601</v>
      </c>
      <c r="I311" s="64" t="s">
        <v>790</v>
      </c>
      <c r="J311" s="64" t="s">
        <v>67</v>
      </c>
      <c r="K311" s="64" t="s">
        <v>791</v>
      </c>
      <c r="L311" s="64" t="s">
        <v>222</v>
      </c>
      <c r="M311" s="64" t="s">
        <v>781</v>
      </c>
      <c r="N311" s="64"/>
      <c r="O311" s="64" t="s">
        <v>71</v>
      </c>
      <c r="P311" s="63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</row>
    <row r="312" customFormat="false" ht="15.75" hidden="false" customHeight="true" outlineLevel="0" collapsed="false">
      <c r="A312" s="64" t="str">
        <f aca="false">MID(D312,(LEN(D312)-2),1)&amp;"-"&amp;MID(D312,(LEN(D312)-1),2)</f>
        <v>1-24</v>
      </c>
      <c r="B312" s="64" t="str">
        <f aca="false">IF(H312="AU","AUD","USD")</f>
        <v>AUD</v>
      </c>
      <c r="C312" s="64" t="s">
        <v>598</v>
      </c>
      <c r="D312" s="72" t="n">
        <v>1221124</v>
      </c>
      <c r="E312" s="64" t="s">
        <v>62</v>
      </c>
      <c r="F312" s="64" t="s">
        <v>636</v>
      </c>
      <c r="G312" s="64" t="s">
        <v>637</v>
      </c>
      <c r="H312" s="64" t="s">
        <v>601</v>
      </c>
      <c r="I312" s="64" t="s">
        <v>792</v>
      </c>
      <c r="J312" s="64" t="s">
        <v>67</v>
      </c>
      <c r="K312" s="64" t="s">
        <v>793</v>
      </c>
      <c r="L312" s="64" t="s">
        <v>69</v>
      </c>
      <c r="M312" s="64" t="s">
        <v>303</v>
      </c>
      <c r="N312" s="64"/>
      <c r="O312" s="64" t="s">
        <v>71</v>
      </c>
      <c r="P312" s="63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</row>
    <row r="313" customFormat="false" ht="15.75" hidden="false" customHeight="true" outlineLevel="0" collapsed="false">
      <c r="A313" s="64" t="str">
        <f aca="false">MID(D313,(LEN(D313)-2),1)&amp;"-"&amp;MID(D313,(LEN(D313)-1),2)</f>
        <v>1-24</v>
      </c>
      <c r="B313" s="64" t="str">
        <f aca="false">IF(H313="AU","AUD","USD")</f>
        <v>AUD</v>
      </c>
      <c r="C313" s="64" t="s">
        <v>598</v>
      </c>
      <c r="D313" s="72" t="n">
        <v>1221124</v>
      </c>
      <c r="E313" s="64" t="s">
        <v>62</v>
      </c>
      <c r="F313" s="64" t="s">
        <v>636</v>
      </c>
      <c r="G313" s="64" t="s">
        <v>637</v>
      </c>
      <c r="H313" s="64" t="s">
        <v>601</v>
      </c>
      <c r="I313" s="64" t="s">
        <v>794</v>
      </c>
      <c r="J313" s="64" t="s">
        <v>67</v>
      </c>
      <c r="K313" s="64" t="s">
        <v>795</v>
      </c>
      <c r="L313" s="64" t="s">
        <v>69</v>
      </c>
      <c r="M313" s="64" t="s">
        <v>303</v>
      </c>
      <c r="N313" s="64"/>
      <c r="O313" s="64" t="s">
        <v>71</v>
      </c>
      <c r="P313" s="63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</row>
    <row r="314" customFormat="false" ht="15.75" hidden="false" customHeight="true" outlineLevel="0" collapsed="false">
      <c r="A314" s="64" t="str">
        <f aca="false">MID(D314,(LEN(D314)-2),1)&amp;"-"&amp;MID(D314,(LEN(D314)-1),2)</f>
        <v>1-24</v>
      </c>
      <c r="B314" s="64" t="str">
        <f aca="false">IF(H314="AU","AUD","USD")</f>
        <v>AUD</v>
      </c>
      <c r="C314" s="64" t="s">
        <v>598</v>
      </c>
      <c r="D314" s="72" t="n">
        <v>1221124</v>
      </c>
      <c r="E314" s="64" t="s">
        <v>62</v>
      </c>
      <c r="F314" s="64" t="s">
        <v>636</v>
      </c>
      <c r="G314" s="64" t="s">
        <v>637</v>
      </c>
      <c r="H314" s="64" t="s">
        <v>601</v>
      </c>
      <c r="I314" s="64" t="s">
        <v>796</v>
      </c>
      <c r="J314" s="64" t="s">
        <v>67</v>
      </c>
      <c r="K314" s="64" t="s">
        <v>797</v>
      </c>
      <c r="L314" s="64" t="s">
        <v>798</v>
      </c>
      <c r="M314" s="64" t="s">
        <v>799</v>
      </c>
      <c r="N314" s="64"/>
      <c r="O314" s="64" t="s">
        <v>71</v>
      </c>
      <c r="P314" s="63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</row>
    <row r="315" customFormat="false" ht="15.75" hidden="false" customHeight="true" outlineLevel="0" collapsed="false">
      <c r="A315" s="64" t="str">
        <f aca="false">MID(D315,(LEN(D315)-2),1)&amp;"-"&amp;MID(D315,(LEN(D315)-1),2)</f>
        <v>1-24</v>
      </c>
      <c r="B315" s="64" t="str">
        <f aca="false">IF(H315="AU","AUD","USD")</f>
        <v>AUD</v>
      </c>
      <c r="C315" s="64" t="s">
        <v>598</v>
      </c>
      <c r="D315" s="72" t="n">
        <v>1221124</v>
      </c>
      <c r="E315" s="64" t="s">
        <v>62</v>
      </c>
      <c r="F315" s="64" t="s">
        <v>617</v>
      </c>
      <c r="G315" s="64" t="s">
        <v>618</v>
      </c>
      <c r="H315" s="64" t="s">
        <v>601</v>
      </c>
      <c r="I315" s="64" t="s">
        <v>800</v>
      </c>
      <c r="J315" s="64" t="s">
        <v>67</v>
      </c>
      <c r="K315" s="64" t="s">
        <v>801</v>
      </c>
      <c r="L315" s="64" t="s">
        <v>222</v>
      </c>
      <c r="M315" s="64" t="s">
        <v>781</v>
      </c>
      <c r="N315" s="64"/>
      <c r="O315" s="64" t="s">
        <v>71</v>
      </c>
      <c r="P315" s="63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</row>
    <row r="316" customFormat="false" ht="15.75" hidden="false" customHeight="true" outlineLevel="0" collapsed="false">
      <c r="A316" s="64" t="str">
        <f aca="false">MID(D316,(LEN(D316)-2),1)&amp;"-"&amp;MID(D316,(LEN(D316)-1),2)</f>
        <v>1-24</v>
      </c>
      <c r="B316" s="64" t="str">
        <f aca="false">IF(H316="AU","AUD","USD")</f>
        <v>AUD</v>
      </c>
      <c r="C316" s="64" t="s">
        <v>598</v>
      </c>
      <c r="D316" s="72" t="n">
        <v>1221124</v>
      </c>
      <c r="E316" s="64" t="s">
        <v>62</v>
      </c>
      <c r="F316" s="64" t="s">
        <v>611</v>
      </c>
      <c r="G316" s="64" t="s">
        <v>612</v>
      </c>
      <c r="H316" s="64" t="s">
        <v>601</v>
      </c>
      <c r="I316" s="64" t="s">
        <v>802</v>
      </c>
      <c r="J316" s="64" t="s">
        <v>67</v>
      </c>
      <c r="K316" s="64" t="s">
        <v>803</v>
      </c>
      <c r="L316" s="64" t="s">
        <v>222</v>
      </c>
      <c r="M316" s="64" t="s">
        <v>781</v>
      </c>
      <c r="N316" s="64"/>
      <c r="O316" s="64" t="s">
        <v>71</v>
      </c>
      <c r="P316" s="63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</row>
    <row r="317" customFormat="false" ht="15.75" hidden="false" customHeight="true" outlineLevel="0" collapsed="false">
      <c r="A317" s="64" t="str">
        <f aca="false">MID(D317,(LEN(D317)-2),1)&amp;"-"&amp;MID(D317,(LEN(D317)-1),2)</f>
        <v>1-24</v>
      </c>
      <c r="B317" s="64" t="str">
        <f aca="false">IF(H317="AU","AUD","USD")</f>
        <v>AUD</v>
      </c>
      <c r="C317" s="64" t="s">
        <v>598</v>
      </c>
      <c r="D317" s="72" t="n">
        <v>1221124</v>
      </c>
      <c r="E317" s="64" t="s">
        <v>62</v>
      </c>
      <c r="F317" s="64" t="s">
        <v>611</v>
      </c>
      <c r="G317" s="64" t="s">
        <v>612</v>
      </c>
      <c r="H317" s="64" t="s">
        <v>601</v>
      </c>
      <c r="I317" s="64" t="s">
        <v>804</v>
      </c>
      <c r="J317" s="64" t="s">
        <v>67</v>
      </c>
      <c r="K317" s="64" t="s">
        <v>805</v>
      </c>
      <c r="L317" s="64" t="s">
        <v>222</v>
      </c>
      <c r="M317" s="64" t="s">
        <v>781</v>
      </c>
      <c r="N317" s="64"/>
      <c r="O317" s="64" t="s">
        <v>71</v>
      </c>
      <c r="P317" s="63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</row>
    <row r="318" customFormat="false" ht="15.75" hidden="false" customHeight="true" outlineLevel="0" collapsed="false">
      <c r="A318" s="64" t="str">
        <f aca="false">MID(D318,(LEN(D318)-2),1)&amp;"-"&amp;MID(D318,(LEN(D318)-1),2)</f>
        <v>1-24</v>
      </c>
      <c r="B318" s="64" t="str">
        <f aca="false">IF(H318="AU","AUD","USD")</f>
        <v>AUD</v>
      </c>
      <c r="C318" s="64" t="s">
        <v>598</v>
      </c>
      <c r="D318" s="72" t="n">
        <v>1221124</v>
      </c>
      <c r="E318" s="64" t="s">
        <v>62</v>
      </c>
      <c r="F318" s="64" t="s">
        <v>611</v>
      </c>
      <c r="G318" s="64" t="s">
        <v>612</v>
      </c>
      <c r="H318" s="64" t="s">
        <v>601</v>
      </c>
      <c r="I318" s="64" t="s">
        <v>806</v>
      </c>
      <c r="J318" s="64" t="s">
        <v>67</v>
      </c>
      <c r="K318" s="64" t="s">
        <v>807</v>
      </c>
      <c r="L318" s="64" t="s">
        <v>69</v>
      </c>
      <c r="M318" s="64" t="s">
        <v>303</v>
      </c>
      <c r="N318" s="64"/>
      <c r="O318" s="64" t="s">
        <v>71</v>
      </c>
      <c r="P318" s="63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</row>
    <row r="319" customFormat="false" ht="15.75" hidden="false" customHeight="true" outlineLevel="0" collapsed="false">
      <c r="A319" s="64" t="str">
        <f aca="false">MID(D319,(LEN(D319)-2),1)&amp;"-"&amp;MID(D319,(LEN(D319)-1),2)</f>
        <v>1-24</v>
      </c>
      <c r="B319" s="64" t="str">
        <f aca="false">IF(H319="AU","AUD","USD")</f>
        <v>AUD</v>
      </c>
      <c r="C319" s="64" t="s">
        <v>598</v>
      </c>
      <c r="D319" s="72" t="n">
        <v>1221124</v>
      </c>
      <c r="E319" s="64" t="s">
        <v>62</v>
      </c>
      <c r="F319" s="64" t="s">
        <v>611</v>
      </c>
      <c r="G319" s="64" t="s">
        <v>612</v>
      </c>
      <c r="H319" s="64" t="s">
        <v>601</v>
      </c>
      <c r="I319" s="64" t="s">
        <v>808</v>
      </c>
      <c r="J319" s="64" t="s">
        <v>67</v>
      </c>
      <c r="K319" s="64" t="s">
        <v>809</v>
      </c>
      <c r="L319" s="64" t="s">
        <v>798</v>
      </c>
      <c r="M319" s="64" t="s">
        <v>799</v>
      </c>
      <c r="N319" s="64"/>
      <c r="O319" s="64" t="s">
        <v>71</v>
      </c>
      <c r="P319" s="63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</row>
    <row r="320" customFormat="false" ht="15.75" hidden="false" customHeight="true" outlineLevel="0" collapsed="false">
      <c r="A320" s="64" t="str">
        <f aca="false">MID(D320,(LEN(D320)-2),1)&amp;"-"&amp;MID(D320,(LEN(D320)-1),2)</f>
        <v>1-24</v>
      </c>
      <c r="B320" s="64" t="str">
        <f aca="false">IF(H320="AU","AUD","USD")</f>
        <v>AUD</v>
      </c>
      <c r="C320" s="64" t="s">
        <v>598</v>
      </c>
      <c r="D320" s="72" t="n">
        <v>1221124</v>
      </c>
      <c r="E320" s="64" t="s">
        <v>62</v>
      </c>
      <c r="F320" s="64" t="s">
        <v>810</v>
      </c>
      <c r="G320" s="64" t="s">
        <v>811</v>
      </c>
      <c r="H320" s="64" t="s">
        <v>601</v>
      </c>
      <c r="I320" s="64" t="s">
        <v>812</v>
      </c>
      <c r="J320" s="64" t="s">
        <v>67</v>
      </c>
      <c r="K320" s="64" t="s">
        <v>813</v>
      </c>
      <c r="L320" s="64" t="s">
        <v>222</v>
      </c>
      <c r="M320" s="64" t="s">
        <v>781</v>
      </c>
      <c r="N320" s="64"/>
      <c r="O320" s="64" t="s">
        <v>71</v>
      </c>
      <c r="P320" s="63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</row>
    <row r="321" customFormat="false" ht="15.75" hidden="false" customHeight="true" outlineLevel="0" collapsed="false">
      <c r="A321" s="64" t="str">
        <f aca="false">MID(D321,(LEN(D321)-2),1)&amp;"-"&amp;MID(D321,(LEN(D321)-1),2)</f>
        <v>1-27</v>
      </c>
      <c r="B321" s="64" t="str">
        <f aca="false">IF(H321="AU","AUD","USD")</f>
        <v>USD</v>
      </c>
      <c r="C321" s="64" t="s">
        <v>598</v>
      </c>
      <c r="D321" s="72" t="n">
        <v>1221127</v>
      </c>
      <c r="E321" s="64" t="s">
        <v>72</v>
      </c>
      <c r="F321" s="64" t="s">
        <v>711</v>
      </c>
      <c r="G321" s="64" t="s">
        <v>712</v>
      </c>
      <c r="H321" s="64" t="s">
        <v>606</v>
      </c>
      <c r="I321" s="64" t="s">
        <v>814</v>
      </c>
      <c r="J321" s="64" t="s">
        <v>67</v>
      </c>
      <c r="K321" s="64" t="s">
        <v>815</v>
      </c>
      <c r="L321" s="64" t="s">
        <v>750</v>
      </c>
      <c r="M321" s="64" t="s">
        <v>751</v>
      </c>
      <c r="N321" s="64"/>
      <c r="O321" s="64" t="s">
        <v>71</v>
      </c>
      <c r="P321" s="63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</row>
    <row r="322" customFormat="false" ht="15.75" hidden="false" customHeight="true" outlineLevel="0" collapsed="false">
      <c r="A322" s="64" t="str">
        <f aca="false">MID(D322,(LEN(D322)-2),1)&amp;"-"&amp;MID(D322,(LEN(D322)-1),2)</f>
        <v>1-27</v>
      </c>
      <c r="B322" s="64" t="str">
        <f aca="false">IF(H322="AU","AUD","USD")</f>
        <v>USD</v>
      </c>
      <c r="C322" s="64" t="s">
        <v>598</v>
      </c>
      <c r="D322" s="72" t="n">
        <v>1221127</v>
      </c>
      <c r="E322" s="64" t="s">
        <v>72</v>
      </c>
      <c r="F322" s="64" t="s">
        <v>711</v>
      </c>
      <c r="G322" s="64" t="s">
        <v>712</v>
      </c>
      <c r="H322" s="64" t="s">
        <v>606</v>
      </c>
      <c r="I322" s="64" t="s">
        <v>816</v>
      </c>
      <c r="J322" s="64" t="s">
        <v>67</v>
      </c>
      <c r="K322" s="64" t="s">
        <v>817</v>
      </c>
      <c r="L322" s="64" t="s">
        <v>750</v>
      </c>
      <c r="M322" s="64" t="s">
        <v>818</v>
      </c>
      <c r="N322" s="64"/>
      <c r="O322" s="64" t="s">
        <v>71</v>
      </c>
      <c r="P322" s="63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</row>
    <row r="323" customFormat="false" ht="15.75" hidden="false" customHeight="true" outlineLevel="0" collapsed="false">
      <c r="A323" s="64" t="str">
        <f aca="false">MID(D323,(LEN(D323)-2),1)&amp;"-"&amp;MID(D323,(LEN(D323)-1),2)</f>
        <v>1-27</v>
      </c>
      <c r="B323" s="64" t="str">
        <f aca="false">IF(H323="AU","AUD","USD")</f>
        <v>USD</v>
      </c>
      <c r="C323" s="64" t="s">
        <v>598</v>
      </c>
      <c r="D323" s="72" t="n">
        <v>1221127</v>
      </c>
      <c r="E323" s="64" t="s">
        <v>72</v>
      </c>
      <c r="F323" s="64" t="s">
        <v>711</v>
      </c>
      <c r="G323" s="64" t="s">
        <v>712</v>
      </c>
      <c r="H323" s="64" t="s">
        <v>606</v>
      </c>
      <c r="I323" s="64" t="s">
        <v>819</v>
      </c>
      <c r="J323" s="64" t="s">
        <v>67</v>
      </c>
      <c r="K323" s="64" t="s">
        <v>820</v>
      </c>
      <c r="L323" s="64" t="s">
        <v>750</v>
      </c>
      <c r="M323" s="64" t="s">
        <v>818</v>
      </c>
      <c r="N323" s="64"/>
      <c r="O323" s="64" t="s">
        <v>71</v>
      </c>
      <c r="P323" s="63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</row>
    <row r="324" customFormat="false" ht="15.75" hidden="false" customHeight="true" outlineLevel="0" collapsed="false">
      <c r="A324" s="64" t="str">
        <f aca="false">MID(D324,(LEN(D324)-2),1)&amp;"-"&amp;MID(D324,(LEN(D324)-1),2)</f>
        <v>1-27</v>
      </c>
      <c r="B324" s="64" t="str">
        <f aca="false">IF(H324="AU","AUD","USD")</f>
        <v>USD</v>
      </c>
      <c r="C324" s="64" t="s">
        <v>598</v>
      </c>
      <c r="D324" s="72" t="n">
        <v>1221127</v>
      </c>
      <c r="E324" s="64" t="s">
        <v>72</v>
      </c>
      <c r="F324" s="64" t="s">
        <v>711</v>
      </c>
      <c r="G324" s="64" t="s">
        <v>712</v>
      </c>
      <c r="H324" s="64" t="s">
        <v>606</v>
      </c>
      <c r="I324" s="64" t="s">
        <v>821</v>
      </c>
      <c r="J324" s="64" t="s">
        <v>67</v>
      </c>
      <c r="K324" s="64" t="s">
        <v>822</v>
      </c>
      <c r="L324" s="64" t="s">
        <v>750</v>
      </c>
      <c r="M324" s="64" t="s">
        <v>818</v>
      </c>
      <c r="N324" s="64"/>
      <c r="O324" s="64" t="s">
        <v>71</v>
      </c>
      <c r="P324" s="63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</row>
    <row r="325" customFormat="false" ht="15.75" hidden="false" customHeight="true" outlineLevel="0" collapsed="false">
      <c r="A325" s="64" t="str">
        <f aca="false">MID(D325,(LEN(D325)-2),1)&amp;"-"&amp;MID(D325,(LEN(D325)-1),2)</f>
        <v>1-27</v>
      </c>
      <c r="B325" s="64" t="str">
        <f aca="false">IF(H325="AU","AUD","USD")</f>
        <v>USD</v>
      </c>
      <c r="C325" s="64" t="s">
        <v>598</v>
      </c>
      <c r="D325" s="72" t="n">
        <v>1221127</v>
      </c>
      <c r="E325" s="64" t="s">
        <v>72</v>
      </c>
      <c r="F325" s="64" t="s">
        <v>711</v>
      </c>
      <c r="G325" s="64" t="s">
        <v>712</v>
      </c>
      <c r="H325" s="64" t="s">
        <v>606</v>
      </c>
      <c r="I325" s="64" t="s">
        <v>823</v>
      </c>
      <c r="J325" s="64" t="s">
        <v>67</v>
      </c>
      <c r="K325" s="64" t="s">
        <v>824</v>
      </c>
      <c r="L325" s="64" t="s">
        <v>750</v>
      </c>
      <c r="M325" s="64" t="s">
        <v>818</v>
      </c>
      <c r="N325" s="64"/>
      <c r="O325" s="64" t="s">
        <v>71</v>
      </c>
      <c r="P325" s="63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</row>
    <row r="326" customFormat="false" ht="15.75" hidden="false" customHeight="true" outlineLevel="0" collapsed="false">
      <c r="A326" s="64" t="str">
        <f aca="false">MID(D326,(LEN(D326)-2),1)&amp;"-"&amp;MID(D326,(LEN(D326)-1),2)</f>
        <v>1-27</v>
      </c>
      <c r="B326" s="64" t="str">
        <f aca="false">IF(H326="AU","AUD","USD")</f>
        <v>USD</v>
      </c>
      <c r="C326" s="64" t="s">
        <v>598</v>
      </c>
      <c r="D326" s="72" t="n">
        <v>1221127</v>
      </c>
      <c r="E326" s="64" t="s">
        <v>72</v>
      </c>
      <c r="F326" s="64" t="s">
        <v>711</v>
      </c>
      <c r="G326" s="64" t="s">
        <v>712</v>
      </c>
      <c r="H326" s="64" t="s">
        <v>606</v>
      </c>
      <c r="I326" s="64" t="s">
        <v>825</v>
      </c>
      <c r="J326" s="64" t="s">
        <v>67</v>
      </c>
      <c r="K326" s="64" t="s">
        <v>826</v>
      </c>
      <c r="L326" s="64" t="s">
        <v>750</v>
      </c>
      <c r="M326" s="64" t="s">
        <v>827</v>
      </c>
      <c r="N326" s="64"/>
      <c r="O326" s="64" t="s">
        <v>71</v>
      </c>
      <c r="P326" s="63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</row>
    <row r="327" customFormat="false" ht="15.75" hidden="false" customHeight="true" outlineLevel="0" collapsed="false">
      <c r="A327" s="64" t="str">
        <f aca="false">MID(D327,(LEN(D327)-2),1)&amp;"-"&amp;MID(D327,(LEN(D327)-1),2)</f>
        <v>1-27</v>
      </c>
      <c r="B327" s="64" t="str">
        <f aca="false">IF(H327="AU","AUD","USD")</f>
        <v>USD</v>
      </c>
      <c r="C327" s="64" t="s">
        <v>598</v>
      </c>
      <c r="D327" s="72" t="n">
        <v>1221127</v>
      </c>
      <c r="E327" s="64" t="s">
        <v>72</v>
      </c>
      <c r="F327" s="64" t="s">
        <v>711</v>
      </c>
      <c r="G327" s="64" t="s">
        <v>712</v>
      </c>
      <c r="H327" s="64" t="s">
        <v>606</v>
      </c>
      <c r="I327" s="64" t="s">
        <v>828</v>
      </c>
      <c r="J327" s="64" t="s">
        <v>67</v>
      </c>
      <c r="K327" s="64" t="s">
        <v>829</v>
      </c>
      <c r="L327" s="64" t="s">
        <v>750</v>
      </c>
      <c r="M327" s="64" t="s">
        <v>827</v>
      </c>
      <c r="N327" s="64"/>
      <c r="O327" s="64" t="s">
        <v>71</v>
      </c>
      <c r="P327" s="63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</row>
    <row r="328" customFormat="false" ht="15.75" hidden="false" customHeight="true" outlineLevel="0" collapsed="false">
      <c r="A328" s="64" t="str">
        <f aca="false">MID(D328,(LEN(D328)-2),1)&amp;"-"&amp;MID(D328,(LEN(D328)-1),2)</f>
        <v>1-27</v>
      </c>
      <c r="B328" s="64" t="str">
        <f aca="false">IF(H328="AU","AUD","USD")</f>
        <v>USD</v>
      </c>
      <c r="C328" s="64" t="s">
        <v>598</v>
      </c>
      <c r="D328" s="72" t="n">
        <v>1221127</v>
      </c>
      <c r="E328" s="64" t="s">
        <v>72</v>
      </c>
      <c r="F328" s="64" t="s">
        <v>711</v>
      </c>
      <c r="G328" s="64" t="s">
        <v>712</v>
      </c>
      <c r="H328" s="64" t="s">
        <v>606</v>
      </c>
      <c r="I328" s="64" t="s">
        <v>830</v>
      </c>
      <c r="J328" s="64" t="s">
        <v>67</v>
      </c>
      <c r="K328" s="64" t="s">
        <v>831</v>
      </c>
      <c r="L328" s="64" t="s">
        <v>750</v>
      </c>
      <c r="M328" s="64" t="s">
        <v>827</v>
      </c>
      <c r="N328" s="64"/>
      <c r="O328" s="64" t="s">
        <v>71</v>
      </c>
      <c r="P328" s="63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</row>
    <row r="329" customFormat="false" ht="15.75" hidden="false" customHeight="true" outlineLevel="0" collapsed="false">
      <c r="A329" s="64" t="str">
        <f aca="false">MID(D329,(LEN(D329)-2),1)&amp;"-"&amp;MID(D329,(LEN(D329)-1),2)</f>
        <v>1-27</v>
      </c>
      <c r="B329" s="64" t="str">
        <f aca="false">IF(H329="AU","AUD","USD")</f>
        <v>USD</v>
      </c>
      <c r="C329" s="64" t="s">
        <v>598</v>
      </c>
      <c r="D329" s="72" t="n">
        <v>1221127</v>
      </c>
      <c r="E329" s="64" t="s">
        <v>72</v>
      </c>
      <c r="F329" s="64" t="s">
        <v>711</v>
      </c>
      <c r="G329" s="64" t="s">
        <v>712</v>
      </c>
      <c r="H329" s="64" t="s">
        <v>606</v>
      </c>
      <c r="I329" s="64" t="s">
        <v>832</v>
      </c>
      <c r="J329" s="64" t="s">
        <v>67</v>
      </c>
      <c r="K329" s="64" t="s">
        <v>833</v>
      </c>
      <c r="L329" s="64" t="s">
        <v>341</v>
      </c>
      <c r="M329" s="64" t="s">
        <v>834</v>
      </c>
      <c r="N329" s="64"/>
      <c r="O329" s="64" t="s">
        <v>145</v>
      </c>
      <c r="P329" s="63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</row>
    <row r="330" customFormat="false" ht="15.75" hidden="false" customHeight="true" outlineLevel="0" collapsed="false">
      <c r="A330" s="64" t="str">
        <f aca="false">MID(D330,(LEN(D330)-2),1)&amp;"-"&amp;MID(D330,(LEN(D330)-1),2)</f>
        <v>1-27</v>
      </c>
      <c r="B330" s="64" t="str">
        <f aca="false">IF(H330="AU","AUD","USD")</f>
        <v>USD</v>
      </c>
      <c r="C330" s="64" t="s">
        <v>598</v>
      </c>
      <c r="D330" s="72" t="n">
        <v>1221127</v>
      </c>
      <c r="E330" s="64" t="s">
        <v>72</v>
      </c>
      <c r="F330" s="64" t="s">
        <v>711</v>
      </c>
      <c r="G330" s="64" t="s">
        <v>712</v>
      </c>
      <c r="H330" s="64" t="s">
        <v>606</v>
      </c>
      <c r="I330" s="64" t="s">
        <v>835</v>
      </c>
      <c r="J330" s="64" t="s">
        <v>67</v>
      </c>
      <c r="K330" s="64" t="s">
        <v>836</v>
      </c>
      <c r="L330" s="64" t="s">
        <v>341</v>
      </c>
      <c r="M330" s="64" t="s">
        <v>834</v>
      </c>
      <c r="N330" s="64"/>
      <c r="O330" s="64" t="s">
        <v>145</v>
      </c>
      <c r="P330" s="63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</row>
    <row r="331" customFormat="false" ht="15.75" hidden="false" customHeight="true" outlineLevel="0" collapsed="false">
      <c r="A331" s="64" t="str">
        <f aca="false">MID(D331,(LEN(D331)-2),1)&amp;"-"&amp;MID(D331,(LEN(D331)-1),2)</f>
        <v>1-28</v>
      </c>
      <c r="B331" s="64" t="str">
        <f aca="false">IF(H331="AU","AUD","USD")</f>
        <v>USD</v>
      </c>
      <c r="C331" s="64" t="s">
        <v>598</v>
      </c>
      <c r="D331" s="64" t="n">
        <v>1221128</v>
      </c>
      <c r="E331" s="64" t="s">
        <v>72</v>
      </c>
      <c r="F331" s="64" t="s">
        <v>711</v>
      </c>
      <c r="G331" s="64" t="s">
        <v>712</v>
      </c>
      <c r="H331" s="64" t="s">
        <v>606</v>
      </c>
      <c r="I331" s="64" t="s">
        <v>837</v>
      </c>
      <c r="J331" s="64" t="s">
        <v>67</v>
      </c>
      <c r="K331" s="64" t="s">
        <v>838</v>
      </c>
      <c r="L331" s="64" t="s">
        <v>750</v>
      </c>
      <c r="M331" s="64" t="s">
        <v>827</v>
      </c>
      <c r="N331" s="64"/>
      <c r="O331" s="64" t="s">
        <v>71</v>
      </c>
      <c r="P331" s="63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</row>
    <row r="332" customFormat="false" ht="15.75" hidden="false" customHeight="true" outlineLevel="0" collapsed="false">
      <c r="A332" s="64" t="str">
        <f aca="false">MID(D332,(LEN(D332)-2),1)&amp;"-"&amp;MID(D332,(LEN(D332)-1),2)</f>
        <v>1-28</v>
      </c>
      <c r="B332" s="64" t="str">
        <f aca="false">IF(H332="AU","AUD","USD")</f>
        <v>USD</v>
      </c>
      <c r="C332" s="64" t="s">
        <v>598</v>
      </c>
      <c r="D332" s="64" t="n">
        <v>1221128</v>
      </c>
      <c r="E332" s="64" t="s">
        <v>72</v>
      </c>
      <c r="F332" s="64" t="s">
        <v>711</v>
      </c>
      <c r="G332" s="64" t="s">
        <v>712</v>
      </c>
      <c r="H332" s="64" t="s">
        <v>606</v>
      </c>
      <c r="I332" s="64" t="s">
        <v>839</v>
      </c>
      <c r="J332" s="64" t="s">
        <v>67</v>
      </c>
      <c r="K332" s="64" t="s">
        <v>840</v>
      </c>
      <c r="L332" s="64" t="s">
        <v>750</v>
      </c>
      <c r="M332" s="64" t="s">
        <v>827</v>
      </c>
      <c r="N332" s="64"/>
      <c r="O332" s="64" t="s">
        <v>71</v>
      </c>
      <c r="P332" s="63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</row>
    <row r="333" customFormat="false" ht="15.75" hidden="false" customHeight="true" outlineLevel="0" collapsed="false">
      <c r="A333" s="64" t="str">
        <f aca="false">MID(D333,(LEN(D333)-2),1)&amp;"-"&amp;MID(D333,(LEN(D333)-1),2)</f>
        <v>1-28</v>
      </c>
      <c r="B333" s="64" t="str">
        <f aca="false">IF(H333="AU","AUD","USD")</f>
        <v>USD</v>
      </c>
      <c r="C333" s="64" t="s">
        <v>598</v>
      </c>
      <c r="D333" s="64" t="n">
        <v>1221128</v>
      </c>
      <c r="E333" s="64" t="s">
        <v>72</v>
      </c>
      <c r="F333" s="64" t="s">
        <v>711</v>
      </c>
      <c r="G333" s="64" t="s">
        <v>712</v>
      </c>
      <c r="H333" s="64" t="s">
        <v>606</v>
      </c>
      <c r="I333" s="64" t="s">
        <v>841</v>
      </c>
      <c r="J333" s="64" t="s">
        <v>67</v>
      </c>
      <c r="K333" s="64" t="s">
        <v>842</v>
      </c>
      <c r="L333" s="64" t="s">
        <v>750</v>
      </c>
      <c r="M333" s="64" t="s">
        <v>827</v>
      </c>
      <c r="N333" s="64"/>
      <c r="O333" s="64" t="s">
        <v>71</v>
      </c>
      <c r="P333" s="63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</row>
    <row r="334" customFormat="false" ht="15.75" hidden="false" customHeight="true" outlineLevel="0" collapsed="false">
      <c r="A334" s="64" t="str">
        <f aca="false">MID(D334,(LEN(D334)-2),1)&amp;"-"&amp;MID(D334,(LEN(D334)-1),2)</f>
        <v>1-28</v>
      </c>
      <c r="B334" s="64" t="str">
        <f aca="false">IF(H334="AU","AUD","USD")</f>
        <v>USD</v>
      </c>
      <c r="C334" s="64" t="s">
        <v>598</v>
      </c>
      <c r="D334" s="64" t="n">
        <v>1221128</v>
      </c>
      <c r="E334" s="64" t="s">
        <v>72</v>
      </c>
      <c r="F334" s="64" t="s">
        <v>711</v>
      </c>
      <c r="G334" s="64" t="s">
        <v>712</v>
      </c>
      <c r="H334" s="64" t="s">
        <v>606</v>
      </c>
      <c r="I334" s="64" t="s">
        <v>843</v>
      </c>
      <c r="J334" s="64" t="s">
        <v>67</v>
      </c>
      <c r="K334" s="64" t="s">
        <v>844</v>
      </c>
      <c r="L334" s="64" t="s">
        <v>750</v>
      </c>
      <c r="M334" s="64" t="s">
        <v>827</v>
      </c>
      <c r="N334" s="64"/>
      <c r="O334" s="64" t="s">
        <v>71</v>
      </c>
      <c r="P334" s="63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</row>
    <row r="335" customFormat="false" ht="15.75" hidden="false" customHeight="true" outlineLevel="0" collapsed="false">
      <c r="A335" s="64" t="str">
        <f aca="false">MID(D335,(LEN(D335)-2),1)&amp;"-"&amp;MID(D335,(LEN(D335)-1),2)</f>
        <v>1-28</v>
      </c>
      <c r="B335" s="64" t="str">
        <f aca="false">IF(H335="AU","AUD","USD")</f>
        <v>USD</v>
      </c>
      <c r="C335" s="64" t="s">
        <v>598</v>
      </c>
      <c r="D335" s="64" t="n">
        <v>1221128</v>
      </c>
      <c r="E335" s="64" t="s">
        <v>72</v>
      </c>
      <c r="F335" s="64" t="s">
        <v>711</v>
      </c>
      <c r="G335" s="64" t="s">
        <v>712</v>
      </c>
      <c r="H335" s="64" t="s">
        <v>606</v>
      </c>
      <c r="I335" s="64" t="s">
        <v>845</v>
      </c>
      <c r="J335" s="64" t="s">
        <v>67</v>
      </c>
      <c r="K335" s="64" t="s">
        <v>846</v>
      </c>
      <c r="L335" s="64" t="s">
        <v>750</v>
      </c>
      <c r="M335" s="64" t="s">
        <v>827</v>
      </c>
      <c r="N335" s="64"/>
      <c r="O335" s="64" t="s">
        <v>71</v>
      </c>
      <c r="P335" s="63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</row>
    <row r="336" customFormat="false" ht="15.75" hidden="false" customHeight="true" outlineLevel="0" collapsed="false">
      <c r="A336" s="64" t="str">
        <f aca="false">MID(D336,(LEN(D336)-2),1)&amp;"-"&amp;MID(D336,(LEN(D336)-1),2)</f>
        <v>1-28</v>
      </c>
      <c r="B336" s="64" t="str">
        <f aca="false">IF(H336="AU","AUD","USD")</f>
        <v>USD</v>
      </c>
      <c r="C336" s="64" t="s">
        <v>598</v>
      </c>
      <c r="D336" s="72" t="n">
        <v>1221128</v>
      </c>
      <c r="E336" s="64" t="s">
        <v>72</v>
      </c>
      <c r="F336" s="64" t="s">
        <v>711</v>
      </c>
      <c r="G336" s="64" t="s">
        <v>712</v>
      </c>
      <c r="H336" s="64" t="s">
        <v>606</v>
      </c>
      <c r="I336" s="64" t="s">
        <v>847</v>
      </c>
      <c r="J336" s="64" t="s">
        <v>67</v>
      </c>
      <c r="K336" s="64" t="s">
        <v>848</v>
      </c>
      <c r="L336" s="64" t="s">
        <v>750</v>
      </c>
      <c r="M336" s="64" t="s">
        <v>827</v>
      </c>
      <c r="N336" s="64"/>
      <c r="O336" s="64" t="s">
        <v>71</v>
      </c>
      <c r="P336" s="63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</row>
    <row r="337" customFormat="false" ht="15.75" hidden="false" customHeight="true" outlineLevel="0" collapsed="false">
      <c r="A337" s="64" t="str">
        <f aca="false">MID(D337,(LEN(D337)-2),1)&amp;"-"&amp;MID(D337,(LEN(D337)-1),2)</f>
        <v>1-28</v>
      </c>
      <c r="B337" s="64" t="str">
        <f aca="false">IF(H337="AU","AUD","USD")</f>
        <v>USD</v>
      </c>
      <c r="C337" s="64" t="s">
        <v>598</v>
      </c>
      <c r="D337" s="72" t="n">
        <v>1221128</v>
      </c>
      <c r="E337" s="64" t="s">
        <v>72</v>
      </c>
      <c r="F337" s="64" t="s">
        <v>711</v>
      </c>
      <c r="G337" s="64" t="s">
        <v>712</v>
      </c>
      <c r="H337" s="64" t="s">
        <v>606</v>
      </c>
      <c r="I337" s="64" t="s">
        <v>849</v>
      </c>
      <c r="J337" s="64" t="s">
        <v>67</v>
      </c>
      <c r="K337" s="64" t="s">
        <v>850</v>
      </c>
      <c r="L337" s="64" t="s">
        <v>750</v>
      </c>
      <c r="M337" s="64" t="s">
        <v>827</v>
      </c>
      <c r="N337" s="64"/>
      <c r="O337" s="64" t="s">
        <v>71</v>
      </c>
      <c r="P337" s="63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</row>
    <row r="338" customFormat="false" ht="15.75" hidden="false" customHeight="true" outlineLevel="0" collapsed="false">
      <c r="A338" s="64" t="str">
        <f aca="false">MID(D338,(LEN(D338)-2),1)&amp;"-"&amp;MID(D338,(LEN(D338)-1),2)</f>
        <v>1-29</v>
      </c>
      <c r="B338" s="64" t="str">
        <f aca="false">IF(H338="AU","AUD","USD")</f>
        <v>AUD</v>
      </c>
      <c r="C338" s="64" t="s">
        <v>598</v>
      </c>
      <c r="D338" s="72" t="n">
        <v>1221129</v>
      </c>
      <c r="E338" s="64" t="s">
        <v>72</v>
      </c>
      <c r="F338" s="64" t="s">
        <v>642</v>
      </c>
      <c r="G338" s="64" t="s">
        <v>643</v>
      </c>
      <c r="H338" s="64" t="s">
        <v>601</v>
      </c>
      <c r="I338" s="64" t="s">
        <v>851</v>
      </c>
      <c r="J338" s="64" t="s">
        <v>67</v>
      </c>
      <c r="K338" s="64" t="s">
        <v>852</v>
      </c>
      <c r="L338" s="64" t="s">
        <v>750</v>
      </c>
      <c r="M338" s="64" t="s">
        <v>827</v>
      </c>
      <c r="N338" s="64"/>
      <c r="O338" s="64" t="s">
        <v>71</v>
      </c>
      <c r="P338" s="63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</row>
    <row r="339" customFormat="false" ht="15.75" hidden="false" customHeight="true" outlineLevel="0" collapsed="false">
      <c r="A339" s="64" t="str">
        <f aca="false">MID(D339,(LEN(D339)-2),1)&amp;"-"&amp;MID(D339,(LEN(D339)-1),2)</f>
        <v>1-29</v>
      </c>
      <c r="B339" s="64" t="str">
        <f aca="false">IF(H339="AU","AUD","USD")</f>
        <v>AUD</v>
      </c>
      <c r="C339" s="64" t="s">
        <v>598</v>
      </c>
      <c r="D339" s="72" t="n">
        <v>1221129</v>
      </c>
      <c r="E339" s="64" t="s">
        <v>72</v>
      </c>
      <c r="F339" s="64" t="s">
        <v>642</v>
      </c>
      <c r="G339" s="64" t="s">
        <v>643</v>
      </c>
      <c r="H339" s="64" t="s">
        <v>601</v>
      </c>
      <c r="I339" s="64" t="s">
        <v>853</v>
      </c>
      <c r="J339" s="64" t="s">
        <v>67</v>
      </c>
      <c r="K339" s="64" t="s">
        <v>854</v>
      </c>
      <c r="L339" s="64" t="s">
        <v>750</v>
      </c>
      <c r="M339" s="64" t="s">
        <v>827</v>
      </c>
      <c r="N339" s="64"/>
      <c r="O339" s="64" t="s">
        <v>71</v>
      </c>
      <c r="P339" s="63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</row>
    <row r="340" customFormat="false" ht="15.75" hidden="false" customHeight="true" outlineLevel="0" collapsed="false">
      <c r="A340" s="64" t="str">
        <f aca="false">MID(D340,(LEN(D340)-2),1)&amp;"-"&amp;MID(D340,(LEN(D340)-1),2)</f>
        <v>1-29</v>
      </c>
      <c r="B340" s="64" t="str">
        <f aca="false">IF(H340="AU","AUD","USD")</f>
        <v>AUD</v>
      </c>
      <c r="C340" s="64" t="s">
        <v>598</v>
      </c>
      <c r="D340" s="72" t="n">
        <v>1221129</v>
      </c>
      <c r="E340" s="64" t="s">
        <v>72</v>
      </c>
      <c r="F340" s="64" t="s">
        <v>642</v>
      </c>
      <c r="G340" s="64" t="s">
        <v>643</v>
      </c>
      <c r="H340" s="64" t="s">
        <v>601</v>
      </c>
      <c r="I340" s="64" t="s">
        <v>855</v>
      </c>
      <c r="J340" s="64" t="s">
        <v>67</v>
      </c>
      <c r="K340" s="64" t="s">
        <v>856</v>
      </c>
      <c r="L340" s="64" t="s">
        <v>750</v>
      </c>
      <c r="M340" s="64" t="s">
        <v>827</v>
      </c>
      <c r="N340" s="64"/>
      <c r="O340" s="64" t="s">
        <v>71</v>
      </c>
      <c r="P340" s="63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</row>
    <row r="341" customFormat="false" ht="15.75" hidden="false" customHeight="true" outlineLevel="0" collapsed="false">
      <c r="A341" s="64" t="str">
        <f aca="false">MID(D341,(LEN(D341)-2),1)&amp;"-"&amp;MID(D341,(LEN(D341)-1),2)</f>
        <v>1-29</v>
      </c>
      <c r="B341" s="64" t="str">
        <f aca="false">IF(H341="AU","AUD","USD")</f>
        <v>AUD</v>
      </c>
      <c r="C341" s="64" t="s">
        <v>598</v>
      </c>
      <c r="D341" s="72" t="n">
        <v>1221129</v>
      </c>
      <c r="E341" s="64" t="s">
        <v>72</v>
      </c>
      <c r="F341" s="64" t="s">
        <v>642</v>
      </c>
      <c r="G341" s="64" t="s">
        <v>643</v>
      </c>
      <c r="H341" s="64" t="s">
        <v>601</v>
      </c>
      <c r="I341" s="64" t="s">
        <v>857</v>
      </c>
      <c r="J341" s="64" t="s">
        <v>67</v>
      </c>
      <c r="K341" s="64" t="s">
        <v>858</v>
      </c>
      <c r="L341" s="64" t="s">
        <v>750</v>
      </c>
      <c r="M341" s="64" t="s">
        <v>827</v>
      </c>
      <c r="N341" s="64"/>
      <c r="O341" s="64" t="s">
        <v>71</v>
      </c>
      <c r="P341" s="63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</row>
    <row r="342" customFormat="false" ht="15.75" hidden="false" customHeight="true" outlineLevel="0" collapsed="false">
      <c r="A342" s="64" t="str">
        <f aca="false">MID(D342,(LEN(D342)-2),1)&amp;"-"&amp;MID(D342,(LEN(D342)-1),2)</f>
        <v>1-29</v>
      </c>
      <c r="B342" s="64" t="str">
        <f aca="false">IF(H342="AU","AUD","USD")</f>
        <v>AUD</v>
      </c>
      <c r="C342" s="64" t="s">
        <v>598</v>
      </c>
      <c r="D342" s="72" t="n">
        <v>1221129</v>
      </c>
      <c r="E342" s="64" t="s">
        <v>72</v>
      </c>
      <c r="F342" s="64" t="s">
        <v>859</v>
      </c>
      <c r="G342" s="64" t="s">
        <v>860</v>
      </c>
      <c r="H342" s="64" t="s">
        <v>601</v>
      </c>
      <c r="I342" s="64" t="s">
        <v>861</v>
      </c>
      <c r="J342" s="64" t="s">
        <v>67</v>
      </c>
      <c r="K342" s="64" t="s">
        <v>862</v>
      </c>
      <c r="L342" s="64" t="s">
        <v>750</v>
      </c>
      <c r="M342" s="64" t="s">
        <v>751</v>
      </c>
      <c r="N342" s="64"/>
      <c r="O342" s="64" t="s">
        <v>71</v>
      </c>
      <c r="P342" s="63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</row>
    <row r="343" customFormat="false" ht="15.75" hidden="false" customHeight="true" outlineLevel="0" collapsed="false">
      <c r="A343" s="64" t="str">
        <f aca="false">MID(D343,(LEN(D343)-2),1)&amp;"-"&amp;MID(D343,(LEN(D343)-1),2)</f>
        <v>1-29</v>
      </c>
      <c r="B343" s="64" t="str">
        <f aca="false">IF(H343="AU","AUD","USD")</f>
        <v>AUD</v>
      </c>
      <c r="C343" s="64" t="s">
        <v>598</v>
      </c>
      <c r="D343" s="72" t="n">
        <v>1221129</v>
      </c>
      <c r="E343" s="64" t="s">
        <v>62</v>
      </c>
      <c r="F343" s="64" t="s">
        <v>617</v>
      </c>
      <c r="G343" s="64" t="s">
        <v>618</v>
      </c>
      <c r="H343" s="64" t="s">
        <v>601</v>
      </c>
      <c r="I343" s="64" t="s">
        <v>863</v>
      </c>
      <c r="J343" s="64" t="s">
        <v>67</v>
      </c>
      <c r="K343" s="64" t="s">
        <v>864</v>
      </c>
      <c r="L343" s="64" t="s">
        <v>69</v>
      </c>
      <c r="M343" s="64" t="s">
        <v>303</v>
      </c>
      <c r="N343" s="64"/>
      <c r="O343" s="64" t="s">
        <v>71</v>
      </c>
      <c r="P343" s="63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</row>
    <row r="344" customFormat="false" ht="15.75" hidden="false" customHeight="true" outlineLevel="0" collapsed="false">
      <c r="A344" s="64" t="str">
        <f aca="false">MID(D344,(LEN(D344)-2),1)&amp;"-"&amp;MID(D344,(LEN(D344)-1),2)</f>
        <v>1-29</v>
      </c>
      <c r="B344" s="64" t="str">
        <f aca="false">IF(H344="AU","AUD","USD")</f>
        <v>AUD</v>
      </c>
      <c r="C344" s="64" t="s">
        <v>598</v>
      </c>
      <c r="D344" s="72" t="n">
        <v>1221129</v>
      </c>
      <c r="E344" s="64" t="s">
        <v>62</v>
      </c>
      <c r="F344" s="64" t="s">
        <v>636</v>
      </c>
      <c r="G344" s="64" t="s">
        <v>637</v>
      </c>
      <c r="H344" s="64" t="s">
        <v>601</v>
      </c>
      <c r="I344" s="64" t="s">
        <v>865</v>
      </c>
      <c r="J344" s="64" t="s">
        <v>67</v>
      </c>
      <c r="K344" s="64" t="s">
        <v>866</v>
      </c>
      <c r="L344" s="64" t="s">
        <v>744</v>
      </c>
      <c r="M344" s="64" t="s">
        <v>745</v>
      </c>
      <c r="N344" s="64"/>
      <c r="O344" s="64" t="s">
        <v>71</v>
      </c>
      <c r="P344" s="63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</row>
    <row r="345" customFormat="false" ht="15.75" hidden="false" customHeight="true" outlineLevel="0" collapsed="false">
      <c r="A345" s="64" t="str">
        <f aca="false">MID(D345,(LEN(D345)-2),1)&amp;"-"&amp;MID(D345,(LEN(D345)-1),2)</f>
        <v>1-29</v>
      </c>
      <c r="B345" s="64" t="str">
        <f aca="false">IF(H345="AU","AUD","USD")</f>
        <v>AUD</v>
      </c>
      <c r="C345" s="64" t="s">
        <v>598</v>
      </c>
      <c r="D345" s="72" t="n">
        <v>1221129</v>
      </c>
      <c r="E345" s="64" t="s">
        <v>62</v>
      </c>
      <c r="F345" s="64" t="s">
        <v>636</v>
      </c>
      <c r="G345" s="64" t="s">
        <v>637</v>
      </c>
      <c r="H345" s="64" t="s">
        <v>601</v>
      </c>
      <c r="I345" s="64" t="s">
        <v>867</v>
      </c>
      <c r="J345" s="64" t="s">
        <v>67</v>
      </c>
      <c r="K345" s="64" t="s">
        <v>868</v>
      </c>
      <c r="L345" s="64" t="s">
        <v>744</v>
      </c>
      <c r="M345" s="64" t="s">
        <v>745</v>
      </c>
      <c r="N345" s="64"/>
      <c r="O345" s="64" t="s">
        <v>71</v>
      </c>
      <c r="P345" s="63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</row>
    <row r="346" customFormat="false" ht="15.75" hidden="false" customHeight="true" outlineLevel="0" collapsed="false">
      <c r="A346" s="64" t="str">
        <f aca="false">MID(D346,(LEN(D346)-2),1)&amp;"-"&amp;MID(D346,(LEN(D346)-1),2)</f>
        <v>1-29</v>
      </c>
      <c r="B346" s="64" t="str">
        <f aca="false">IF(H346="AU","AUD","USD")</f>
        <v>AUD</v>
      </c>
      <c r="C346" s="64" t="s">
        <v>598</v>
      </c>
      <c r="D346" s="72" t="n">
        <v>1221129</v>
      </c>
      <c r="E346" s="64" t="s">
        <v>62</v>
      </c>
      <c r="F346" s="64" t="s">
        <v>636</v>
      </c>
      <c r="G346" s="64" t="s">
        <v>637</v>
      </c>
      <c r="H346" s="64" t="s">
        <v>601</v>
      </c>
      <c r="I346" s="64" t="s">
        <v>869</v>
      </c>
      <c r="J346" s="64" t="s">
        <v>67</v>
      </c>
      <c r="K346" s="64" t="s">
        <v>870</v>
      </c>
      <c r="L346" s="64" t="s">
        <v>744</v>
      </c>
      <c r="M346" s="64" t="s">
        <v>745</v>
      </c>
      <c r="N346" s="64"/>
      <c r="O346" s="64" t="s">
        <v>71</v>
      </c>
      <c r="P346" s="63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</row>
    <row r="347" customFormat="false" ht="15.75" hidden="false" customHeight="true" outlineLevel="0" collapsed="false">
      <c r="A347" s="64" t="str">
        <f aca="false">MID(D347,(LEN(D347)-2),1)&amp;"-"&amp;MID(D347,(LEN(D347)-1),2)</f>
        <v>1-29</v>
      </c>
      <c r="B347" s="64" t="str">
        <f aca="false">IF(H347="AU","AUD","USD")</f>
        <v>AUD</v>
      </c>
      <c r="C347" s="64" t="s">
        <v>598</v>
      </c>
      <c r="D347" s="72" t="n">
        <v>1221129</v>
      </c>
      <c r="E347" s="64" t="s">
        <v>62</v>
      </c>
      <c r="F347" s="64" t="s">
        <v>599</v>
      </c>
      <c r="G347" s="64" t="s">
        <v>600</v>
      </c>
      <c r="H347" s="64" t="s">
        <v>601</v>
      </c>
      <c r="I347" s="64" t="s">
        <v>871</v>
      </c>
      <c r="J347" s="64" t="s">
        <v>67</v>
      </c>
      <c r="K347" s="64" t="s">
        <v>872</v>
      </c>
      <c r="L347" s="64" t="s">
        <v>744</v>
      </c>
      <c r="M347" s="64" t="s">
        <v>745</v>
      </c>
      <c r="N347" s="64"/>
      <c r="O347" s="64" t="s">
        <v>71</v>
      </c>
      <c r="P347" s="63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</row>
    <row r="348" customFormat="false" ht="15.75" hidden="false" customHeight="true" outlineLevel="0" collapsed="false">
      <c r="A348" s="64" t="str">
        <f aca="false">MID(D348,(LEN(D348)-2),1)&amp;"-"&amp;MID(D348,(LEN(D348)-1),2)</f>
        <v>1-29</v>
      </c>
      <c r="B348" s="64" t="str">
        <f aca="false">IF(H348="AU","AUD","USD")</f>
        <v>AUD</v>
      </c>
      <c r="C348" s="64" t="s">
        <v>598</v>
      </c>
      <c r="D348" s="72" t="n">
        <v>1221129</v>
      </c>
      <c r="E348" s="64" t="s">
        <v>62</v>
      </c>
      <c r="F348" s="64" t="s">
        <v>611</v>
      </c>
      <c r="G348" s="64" t="s">
        <v>612</v>
      </c>
      <c r="H348" s="64" t="s">
        <v>601</v>
      </c>
      <c r="I348" s="64" t="s">
        <v>873</v>
      </c>
      <c r="J348" s="64" t="s">
        <v>67</v>
      </c>
      <c r="K348" s="64" t="s">
        <v>874</v>
      </c>
      <c r="L348" s="64" t="s">
        <v>744</v>
      </c>
      <c r="M348" s="64" t="s">
        <v>745</v>
      </c>
      <c r="N348" s="64"/>
      <c r="O348" s="64" t="s">
        <v>71</v>
      </c>
      <c r="P348" s="63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</row>
    <row r="349" customFormat="false" ht="15.75" hidden="false" customHeight="true" outlineLevel="0" collapsed="false">
      <c r="A349" s="64" t="str">
        <f aca="false">MID(D349,(LEN(D349)-2),1)&amp;"-"&amp;MID(D349,(LEN(D349)-1),2)</f>
        <v>1-30</v>
      </c>
      <c r="B349" s="64" t="str">
        <f aca="false">IF(H349="AU","AUD","USD")</f>
        <v>AUD</v>
      </c>
      <c r="C349" s="64" t="s">
        <v>598</v>
      </c>
      <c r="D349" s="72" t="n">
        <v>1221130</v>
      </c>
      <c r="E349" s="64" t="s">
        <v>72</v>
      </c>
      <c r="F349" s="64" t="s">
        <v>875</v>
      </c>
      <c r="G349" s="64" t="s">
        <v>876</v>
      </c>
      <c r="H349" s="64" t="s">
        <v>601</v>
      </c>
      <c r="I349" s="64" t="s">
        <v>877</v>
      </c>
      <c r="J349" s="64" t="s">
        <v>67</v>
      </c>
      <c r="K349" s="64" t="s">
        <v>878</v>
      </c>
      <c r="L349" s="64" t="s">
        <v>110</v>
      </c>
      <c r="M349" s="64" t="s">
        <v>111</v>
      </c>
      <c r="N349" s="64"/>
      <c r="O349" s="64" t="s">
        <v>89</v>
      </c>
      <c r="P349" s="63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</row>
    <row r="350" customFormat="false" ht="15.75" hidden="false" customHeight="true" outlineLevel="0" collapsed="false">
      <c r="A350" s="64" t="str">
        <f aca="false">MID(D350,(LEN(D350)-2),1)&amp;"-"&amp;MID(D350,(LEN(D350)-1),2)</f>
        <v>1-30</v>
      </c>
      <c r="B350" s="64" t="str">
        <f aca="false">IF(H350="AU","AUD","USD")</f>
        <v>AUD</v>
      </c>
      <c r="C350" s="64" t="s">
        <v>598</v>
      </c>
      <c r="D350" s="72" t="n">
        <v>1221130</v>
      </c>
      <c r="E350" s="64" t="s">
        <v>72</v>
      </c>
      <c r="F350" s="64" t="s">
        <v>875</v>
      </c>
      <c r="G350" s="64" t="s">
        <v>876</v>
      </c>
      <c r="H350" s="64" t="s">
        <v>601</v>
      </c>
      <c r="I350" s="64" t="s">
        <v>879</v>
      </c>
      <c r="J350" s="64" t="s">
        <v>67</v>
      </c>
      <c r="K350" s="64" t="s">
        <v>880</v>
      </c>
      <c r="L350" s="64" t="s">
        <v>110</v>
      </c>
      <c r="M350" s="64" t="s">
        <v>111</v>
      </c>
      <c r="N350" s="64"/>
      <c r="O350" s="64" t="s">
        <v>89</v>
      </c>
      <c r="P350" s="63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</row>
    <row r="351" customFormat="false" ht="15.75" hidden="false" customHeight="true" outlineLevel="0" collapsed="false">
      <c r="A351" s="64" t="str">
        <f aca="false">MID(D351,(LEN(D351)-2),1)&amp;"-"&amp;MID(D351,(LEN(D351)-1),2)</f>
        <v>1-30</v>
      </c>
      <c r="B351" s="64" t="str">
        <f aca="false">IF(H351="AU","AUD","USD")</f>
        <v>AUD</v>
      </c>
      <c r="C351" s="64" t="s">
        <v>598</v>
      </c>
      <c r="D351" s="72" t="n">
        <v>1221130</v>
      </c>
      <c r="E351" s="64" t="s">
        <v>72</v>
      </c>
      <c r="F351" s="64" t="s">
        <v>875</v>
      </c>
      <c r="G351" s="64" t="s">
        <v>876</v>
      </c>
      <c r="H351" s="64" t="s">
        <v>601</v>
      </c>
      <c r="I351" s="64" t="s">
        <v>881</v>
      </c>
      <c r="J351" s="64" t="s">
        <v>67</v>
      </c>
      <c r="K351" s="64" t="s">
        <v>882</v>
      </c>
      <c r="L351" s="64" t="s">
        <v>110</v>
      </c>
      <c r="M351" s="64" t="s">
        <v>111</v>
      </c>
      <c r="N351" s="64"/>
      <c r="O351" s="64" t="s">
        <v>89</v>
      </c>
      <c r="P351" s="63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</row>
    <row r="352" customFormat="false" ht="15.75" hidden="false" customHeight="true" outlineLevel="0" collapsed="false">
      <c r="A352" s="64" t="str">
        <f aca="false">MID(D352,(LEN(D352)-2),1)&amp;"-"&amp;MID(D352,(LEN(D352)-1),2)</f>
        <v>1-30</v>
      </c>
      <c r="B352" s="64" t="str">
        <f aca="false">IF(H352="AU","AUD","USD")</f>
        <v>AUD</v>
      </c>
      <c r="C352" s="64" t="s">
        <v>598</v>
      </c>
      <c r="D352" s="72" t="n">
        <v>1221130</v>
      </c>
      <c r="E352" s="64" t="s">
        <v>72</v>
      </c>
      <c r="F352" s="64" t="s">
        <v>875</v>
      </c>
      <c r="G352" s="64" t="s">
        <v>876</v>
      </c>
      <c r="H352" s="64" t="s">
        <v>601</v>
      </c>
      <c r="I352" s="64" t="s">
        <v>883</v>
      </c>
      <c r="J352" s="64" t="s">
        <v>67</v>
      </c>
      <c r="K352" s="64" t="s">
        <v>884</v>
      </c>
      <c r="L352" s="64" t="s">
        <v>110</v>
      </c>
      <c r="M352" s="64" t="s">
        <v>111</v>
      </c>
      <c r="N352" s="64"/>
      <c r="O352" s="64" t="s">
        <v>89</v>
      </c>
      <c r="P352" s="63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</row>
    <row r="353" customFormat="false" ht="15.75" hidden="false" customHeight="true" outlineLevel="0" collapsed="false">
      <c r="A353" s="64" t="str">
        <f aca="false">MID(D353,(LEN(D353)-2),1)&amp;"-"&amp;MID(D353,(LEN(D353)-1),2)</f>
        <v>1-30</v>
      </c>
      <c r="B353" s="64" t="str">
        <f aca="false">IF(H353="AU","AUD","USD")</f>
        <v>AUD</v>
      </c>
      <c r="C353" s="64" t="s">
        <v>598</v>
      </c>
      <c r="D353" s="72" t="n">
        <v>1221130</v>
      </c>
      <c r="E353" s="64" t="s">
        <v>72</v>
      </c>
      <c r="F353" s="64" t="s">
        <v>875</v>
      </c>
      <c r="G353" s="64" t="s">
        <v>876</v>
      </c>
      <c r="H353" s="64" t="s">
        <v>601</v>
      </c>
      <c r="I353" s="64" t="s">
        <v>885</v>
      </c>
      <c r="J353" s="64" t="s">
        <v>67</v>
      </c>
      <c r="K353" s="64" t="s">
        <v>886</v>
      </c>
      <c r="L353" s="64" t="s">
        <v>110</v>
      </c>
      <c r="M353" s="64" t="s">
        <v>111</v>
      </c>
      <c r="N353" s="64"/>
      <c r="O353" s="64" t="s">
        <v>89</v>
      </c>
      <c r="P353" s="63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</row>
    <row r="354" customFormat="false" ht="15.75" hidden="false" customHeight="true" outlineLevel="0" collapsed="false">
      <c r="A354" s="64" t="str">
        <f aca="false">MID(D354,(LEN(D354)-2),1)&amp;"-"&amp;MID(D354,(LEN(D354)-1),2)</f>
        <v>1-30</v>
      </c>
      <c r="B354" s="64" t="str">
        <f aca="false">IF(H354="AU","AUD","USD")</f>
        <v>AUD</v>
      </c>
      <c r="C354" s="64" t="s">
        <v>598</v>
      </c>
      <c r="D354" s="72" t="n">
        <v>1221130</v>
      </c>
      <c r="E354" s="64" t="s">
        <v>72</v>
      </c>
      <c r="F354" s="64" t="s">
        <v>875</v>
      </c>
      <c r="G354" s="64" t="s">
        <v>876</v>
      </c>
      <c r="H354" s="64" t="s">
        <v>601</v>
      </c>
      <c r="I354" s="64" t="s">
        <v>887</v>
      </c>
      <c r="J354" s="64" t="s">
        <v>67</v>
      </c>
      <c r="K354" s="64" t="s">
        <v>888</v>
      </c>
      <c r="L354" s="64" t="s">
        <v>110</v>
      </c>
      <c r="M354" s="64" t="s">
        <v>111</v>
      </c>
      <c r="N354" s="64"/>
      <c r="O354" s="64" t="s">
        <v>89</v>
      </c>
      <c r="P354" s="63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</row>
    <row r="355" customFormat="false" ht="15.75" hidden="false" customHeight="true" outlineLevel="0" collapsed="false">
      <c r="A355" s="64" t="str">
        <f aca="false">MID(D355,(LEN(D355)-2),1)&amp;"-"&amp;MID(D355,(LEN(D355)-1),2)</f>
        <v>1-30</v>
      </c>
      <c r="B355" s="64" t="str">
        <f aca="false">IF(H355="AU","AUD","USD")</f>
        <v>AUD</v>
      </c>
      <c r="C355" s="64" t="s">
        <v>598</v>
      </c>
      <c r="D355" s="72" t="n">
        <v>1221130</v>
      </c>
      <c r="E355" s="64" t="s">
        <v>72</v>
      </c>
      <c r="F355" s="64" t="s">
        <v>875</v>
      </c>
      <c r="G355" s="64" t="s">
        <v>876</v>
      </c>
      <c r="H355" s="64" t="s">
        <v>601</v>
      </c>
      <c r="I355" s="64" t="s">
        <v>889</v>
      </c>
      <c r="J355" s="64" t="s">
        <v>67</v>
      </c>
      <c r="K355" s="64" t="s">
        <v>890</v>
      </c>
      <c r="L355" s="64" t="s">
        <v>110</v>
      </c>
      <c r="M355" s="64" t="s">
        <v>111</v>
      </c>
      <c r="N355" s="64"/>
      <c r="O355" s="64" t="s">
        <v>89</v>
      </c>
      <c r="P355" s="63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</row>
    <row r="356" customFormat="false" ht="15.75" hidden="false" customHeight="true" outlineLevel="0" collapsed="false">
      <c r="A356" s="64" t="str">
        <f aca="false">MID(D356,(LEN(D356)-2),1)&amp;"-"&amp;MID(D356,(LEN(D356)-1),2)</f>
        <v>1-30</v>
      </c>
      <c r="B356" s="64" t="str">
        <f aca="false">IF(H356="AU","AUD","USD")</f>
        <v>AUD</v>
      </c>
      <c r="C356" s="64" t="s">
        <v>598</v>
      </c>
      <c r="D356" s="72" t="n">
        <v>1221130</v>
      </c>
      <c r="E356" s="64" t="s">
        <v>72</v>
      </c>
      <c r="F356" s="64" t="s">
        <v>875</v>
      </c>
      <c r="G356" s="64" t="s">
        <v>876</v>
      </c>
      <c r="H356" s="64" t="s">
        <v>601</v>
      </c>
      <c r="I356" s="64" t="s">
        <v>891</v>
      </c>
      <c r="J356" s="64" t="s">
        <v>67</v>
      </c>
      <c r="K356" s="64" t="s">
        <v>892</v>
      </c>
      <c r="L356" s="64" t="s">
        <v>110</v>
      </c>
      <c r="M356" s="64" t="s">
        <v>111</v>
      </c>
      <c r="N356" s="64"/>
      <c r="O356" s="64" t="s">
        <v>89</v>
      </c>
      <c r="P356" s="63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</row>
    <row r="357" customFormat="false" ht="15.75" hidden="false" customHeight="true" outlineLevel="0" collapsed="false">
      <c r="A357" s="64" t="str">
        <f aca="false">MID(D357,(LEN(D357)-2),1)&amp;"-"&amp;MID(D357,(LEN(D357)-1),2)</f>
        <v>1-30</v>
      </c>
      <c r="B357" s="64" t="str">
        <f aca="false">IF(H357="AU","AUD","USD")</f>
        <v>AUD</v>
      </c>
      <c r="C357" s="64" t="s">
        <v>598</v>
      </c>
      <c r="D357" s="72" t="n">
        <v>1221130</v>
      </c>
      <c r="E357" s="64" t="s">
        <v>72</v>
      </c>
      <c r="F357" s="64" t="s">
        <v>875</v>
      </c>
      <c r="G357" s="64" t="s">
        <v>876</v>
      </c>
      <c r="H357" s="64" t="s">
        <v>601</v>
      </c>
      <c r="I357" s="64" t="s">
        <v>893</v>
      </c>
      <c r="J357" s="64" t="s">
        <v>67</v>
      </c>
      <c r="K357" s="64" t="s">
        <v>894</v>
      </c>
      <c r="L357" s="64" t="s">
        <v>110</v>
      </c>
      <c r="M357" s="64" t="s">
        <v>111</v>
      </c>
      <c r="N357" s="64"/>
      <c r="O357" s="64" t="s">
        <v>89</v>
      </c>
      <c r="P357" s="63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</row>
    <row r="358" customFormat="false" ht="15.75" hidden="false" customHeight="true" outlineLevel="0" collapsed="false">
      <c r="A358" s="64" t="str">
        <f aca="false">MID(D358,(LEN(D358)-2),1)&amp;"-"&amp;MID(D358,(LEN(D358)-1),2)</f>
        <v>1-30</v>
      </c>
      <c r="B358" s="64" t="str">
        <f aca="false">IF(H358="AU","AUD","USD")</f>
        <v>AUD</v>
      </c>
      <c r="C358" s="64" t="s">
        <v>598</v>
      </c>
      <c r="D358" s="72" t="n">
        <v>1221130</v>
      </c>
      <c r="E358" s="64" t="s">
        <v>72</v>
      </c>
      <c r="F358" s="64" t="s">
        <v>875</v>
      </c>
      <c r="G358" s="64" t="s">
        <v>876</v>
      </c>
      <c r="H358" s="64" t="s">
        <v>601</v>
      </c>
      <c r="I358" s="64" t="s">
        <v>895</v>
      </c>
      <c r="J358" s="64" t="s">
        <v>67</v>
      </c>
      <c r="K358" s="64" t="s">
        <v>896</v>
      </c>
      <c r="L358" s="64" t="s">
        <v>110</v>
      </c>
      <c r="M358" s="64" t="s">
        <v>111</v>
      </c>
      <c r="N358" s="64"/>
      <c r="O358" s="64" t="s">
        <v>89</v>
      </c>
      <c r="P358" s="63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</row>
    <row r="359" customFormat="false" ht="15.75" hidden="false" customHeight="true" outlineLevel="0" collapsed="false">
      <c r="A359" s="64" t="str">
        <f aca="false">MID(D359,(LEN(D359)-2),1)&amp;"-"&amp;MID(D359,(LEN(D359)-1),2)</f>
        <v>1-30</v>
      </c>
      <c r="B359" s="64" t="str">
        <f aca="false">IF(H359="AU","AUD","USD")</f>
        <v>USD</v>
      </c>
      <c r="C359" s="64" t="s">
        <v>598</v>
      </c>
      <c r="D359" s="72" t="n">
        <v>1221130</v>
      </c>
      <c r="E359" s="64" t="s">
        <v>72</v>
      </c>
      <c r="F359" s="64" t="s">
        <v>711</v>
      </c>
      <c r="G359" s="64" t="s">
        <v>712</v>
      </c>
      <c r="H359" s="64" t="s">
        <v>606</v>
      </c>
      <c r="I359" s="64" t="s">
        <v>897</v>
      </c>
      <c r="J359" s="64" t="s">
        <v>67</v>
      </c>
      <c r="K359" s="64" t="s">
        <v>898</v>
      </c>
      <c r="L359" s="64" t="s">
        <v>899</v>
      </c>
      <c r="M359" s="64" t="s">
        <v>900</v>
      </c>
      <c r="N359" s="64"/>
      <c r="O359" s="64" t="s">
        <v>71</v>
      </c>
      <c r="P359" s="63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</row>
    <row r="360" customFormat="false" ht="15.75" hidden="false" customHeight="true" outlineLevel="0" collapsed="false">
      <c r="D360" s="72"/>
      <c r="P360" s="63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</row>
    <row r="361" customFormat="false" ht="15.75" hidden="false" customHeight="true" outlineLevel="0" collapsed="false">
      <c r="D361" s="72"/>
      <c r="P361" s="63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</row>
    <row r="362" customFormat="false" ht="15.75" hidden="false" customHeight="true" outlineLevel="0" collapsed="false"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3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</row>
    <row r="363" customFormat="false" ht="15.75" hidden="false" customHeight="true" outlineLevel="0" collapsed="false"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3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</row>
    <row r="364" customFormat="false" ht="15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3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</row>
    <row r="365" customFormat="false" ht="15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3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</row>
    <row r="366" customFormat="false" ht="15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3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</row>
    <row r="367" customFormat="false" ht="15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3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</row>
    <row r="368" customFormat="false" ht="15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3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</row>
    <row r="369" customFormat="false" ht="15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3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</row>
    <row r="370" customFormat="false" ht="15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3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</row>
    <row r="371" customFormat="false" ht="15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3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</row>
    <row r="372" customFormat="false" ht="15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3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</row>
    <row r="373" customFormat="false" ht="15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3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</row>
    <row r="374" customFormat="false" ht="15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3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</row>
    <row r="375" customFormat="false" ht="15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3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</row>
    <row r="376" customFormat="false" ht="15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3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</row>
    <row r="377" customFormat="false" ht="15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3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</row>
    <row r="378" customFormat="false" ht="15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3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</row>
    <row r="379" customFormat="false" ht="15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3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</row>
    <row r="380" customFormat="false" ht="15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3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</row>
    <row r="381" customFormat="false" ht="15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3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</row>
    <row r="382" customFormat="false" ht="15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3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</row>
    <row r="383" customFormat="false" ht="15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3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</row>
    <row r="384" customFormat="false" ht="15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3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</row>
    <row r="385" customFormat="false" ht="15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3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</row>
    <row r="386" customFormat="false" ht="15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3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</row>
    <row r="387" customFormat="false" ht="15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3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</row>
    <row r="388" customFormat="false" ht="15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3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</row>
    <row r="389" customFormat="false" ht="15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3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</row>
    <row r="390" customFormat="false" ht="15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3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</row>
    <row r="391" customFormat="false" ht="15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3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</row>
    <row r="392" customFormat="false" ht="15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3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</row>
    <row r="393" customFormat="false" ht="15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3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</row>
    <row r="394" customFormat="false" ht="15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3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</row>
    <row r="395" customFormat="false" ht="15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3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</row>
    <row r="396" customFormat="false" ht="15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3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</row>
    <row r="397" customFormat="false" ht="15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3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</row>
    <row r="398" customFormat="false" ht="15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3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</row>
    <row r="399" customFormat="false" ht="15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3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</row>
    <row r="400" customFormat="false" ht="15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3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</row>
    <row r="401" customFormat="false" ht="15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3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</row>
    <row r="402" customFormat="false" ht="15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3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</row>
    <row r="403" customFormat="false" ht="15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3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</row>
    <row r="404" customFormat="false" ht="15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3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</row>
    <row r="405" customFormat="false" ht="15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3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</row>
    <row r="406" customFormat="false" ht="15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3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</row>
    <row r="407" customFormat="false" ht="15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3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</row>
    <row r="408" customFormat="false" ht="15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3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</row>
    <row r="409" customFormat="false" ht="15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3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</row>
    <row r="410" customFormat="false" ht="15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3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</row>
    <row r="411" customFormat="false" ht="15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3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</row>
    <row r="412" customFormat="false" ht="15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3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</row>
    <row r="413" customFormat="false" ht="15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3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</row>
    <row r="414" customFormat="false" ht="15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3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</row>
    <row r="415" customFormat="false" ht="15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3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</row>
    <row r="416" customFormat="false" ht="15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3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</row>
    <row r="417" customFormat="false" ht="15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3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</row>
    <row r="418" customFormat="false" ht="15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3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</row>
    <row r="419" customFormat="false" ht="15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3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</row>
    <row r="420" customFormat="false" ht="15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3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</row>
    <row r="421" customFormat="false" ht="15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3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</row>
    <row r="422" customFormat="false" ht="15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3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</row>
    <row r="423" customFormat="false" ht="15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3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</row>
    <row r="424" customFormat="false" ht="15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3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</row>
    <row r="425" customFormat="false" ht="15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3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</row>
    <row r="426" customFormat="false" ht="15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3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</row>
    <row r="427" customFormat="false" ht="15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3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</row>
    <row r="428" customFormat="false" ht="15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3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</row>
    <row r="429" customFormat="false" ht="15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3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</row>
    <row r="430" customFormat="false" ht="15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3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</row>
    <row r="431" customFormat="false" ht="15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3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</row>
    <row r="432" customFormat="false" ht="15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3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</row>
    <row r="433" customFormat="false" ht="15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3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</row>
    <row r="434" customFormat="false" ht="15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3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</row>
    <row r="435" customFormat="false" ht="15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3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</row>
    <row r="436" customFormat="false" ht="15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3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</row>
    <row r="437" customFormat="false" ht="15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3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</row>
    <row r="438" customFormat="false" ht="15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3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</row>
    <row r="439" customFormat="false" ht="15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3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</row>
    <row r="440" customFormat="false" ht="15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3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</row>
    <row r="441" customFormat="false" ht="15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3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</row>
    <row r="442" customFormat="false" ht="15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3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</row>
    <row r="443" customFormat="false" ht="15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3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</row>
    <row r="444" customFormat="false" ht="15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3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</row>
    <row r="445" customFormat="false" ht="15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3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</row>
    <row r="446" customFormat="false" ht="15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3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</row>
    <row r="447" customFormat="false" ht="15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3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</row>
    <row r="448" customFormat="false" ht="15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3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</row>
    <row r="449" customFormat="false" ht="15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3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</row>
    <row r="450" customFormat="false" ht="15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3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</row>
    <row r="451" customFormat="false" ht="15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3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</row>
    <row r="452" customFormat="false" ht="15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3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</row>
    <row r="453" customFormat="false" ht="15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3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</row>
    <row r="454" customFormat="false" ht="15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3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</row>
    <row r="455" customFormat="false" ht="15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3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</row>
    <row r="456" customFormat="false" ht="15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3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</row>
    <row r="457" customFormat="false" ht="15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3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</row>
    <row r="458" customFormat="false" ht="15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3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</row>
    <row r="459" customFormat="false" ht="15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3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</row>
    <row r="460" customFormat="false" ht="15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3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</row>
    <row r="461" customFormat="false" ht="15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3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</row>
    <row r="462" customFormat="false" ht="15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3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</row>
    <row r="463" customFormat="false" ht="15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3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</row>
    <row r="464" customFormat="false" ht="15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3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</row>
    <row r="465" customFormat="false" ht="15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3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</row>
    <row r="466" customFormat="false" ht="15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3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</row>
    <row r="467" customFormat="false" ht="15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3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</row>
    <row r="468" customFormat="false" ht="15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3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</row>
    <row r="469" customFormat="false" ht="15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3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</row>
    <row r="470" customFormat="false" ht="15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3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</row>
    <row r="471" customFormat="false" ht="15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3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</row>
    <row r="472" customFormat="false" ht="15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3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</row>
    <row r="473" customFormat="false" ht="15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3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</row>
    <row r="474" customFormat="false" ht="15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3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</row>
    <row r="475" customFormat="false" ht="15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3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</row>
    <row r="476" customFormat="false" ht="15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3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</row>
    <row r="477" customFormat="false" ht="15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3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</row>
    <row r="478" customFormat="false" ht="15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3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</row>
    <row r="479" customFormat="false" ht="15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3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</row>
    <row r="480" customFormat="false" ht="15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3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</row>
    <row r="481" customFormat="false" ht="15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3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</row>
    <row r="482" customFormat="false" ht="15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3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</row>
    <row r="483" customFormat="false" ht="15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3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</row>
    <row r="484" customFormat="false" ht="15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3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</row>
    <row r="485" customFormat="false" ht="15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3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</row>
    <row r="486" customFormat="false" ht="15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3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</row>
    <row r="487" customFormat="false" ht="15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3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</row>
    <row r="488" customFormat="false" ht="15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3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</row>
    <row r="489" customFormat="false" ht="15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3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</row>
    <row r="490" customFormat="false" ht="15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3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</row>
    <row r="491" customFormat="false" ht="15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3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</row>
    <row r="492" customFormat="false" ht="15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3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</row>
    <row r="493" customFormat="false" ht="15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3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</row>
    <row r="494" customFormat="false" ht="15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3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</row>
    <row r="495" customFormat="false" ht="15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3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</row>
    <row r="496" customFormat="false" ht="15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73"/>
      <c r="O496" s="64"/>
      <c r="P496" s="63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</row>
    <row r="497" customFormat="false" ht="15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3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</row>
    <row r="498" customFormat="false" ht="15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3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</row>
    <row r="499" customFormat="false" ht="15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3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</row>
    <row r="500" customFormat="false" ht="15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3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</row>
    <row r="501" customFormat="false" ht="15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3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</row>
    <row r="502" customFormat="false" ht="15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3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</row>
    <row r="503" customFormat="false" ht="15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3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</row>
    <row r="504" customFormat="false" ht="15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3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</row>
    <row r="505" customFormat="false" ht="15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3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</row>
    <row r="506" customFormat="false" ht="15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3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</row>
    <row r="507" customFormat="false" ht="15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3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</row>
    <row r="508" customFormat="false" ht="15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3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</row>
    <row r="509" customFormat="false" ht="15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3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</row>
    <row r="510" customFormat="false" ht="15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3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</row>
    <row r="511" customFormat="false" ht="15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3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</row>
    <row r="512" customFormat="false" ht="15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3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</row>
    <row r="513" customFormat="false" ht="15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3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</row>
    <row r="514" customFormat="false" ht="15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3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</row>
    <row r="515" customFormat="false" ht="15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3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</row>
    <row r="516" customFormat="false" ht="15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3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</row>
    <row r="517" customFormat="false" ht="15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3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</row>
    <row r="518" customFormat="false" ht="15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3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</row>
    <row r="519" customFormat="false" ht="15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3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</row>
    <row r="520" customFormat="false" ht="15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3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</row>
    <row r="521" customFormat="false" ht="15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3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</row>
    <row r="522" customFormat="false" ht="15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3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</row>
    <row r="523" customFormat="false" ht="15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3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</row>
    <row r="524" customFormat="false" ht="15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3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</row>
    <row r="525" customFormat="false" ht="15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3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</row>
    <row r="526" customFormat="false" ht="15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3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</row>
    <row r="527" customFormat="false" ht="15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3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</row>
    <row r="528" customFormat="false" ht="15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3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</row>
    <row r="529" customFormat="false" ht="15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3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</row>
    <row r="530" customFormat="false" ht="15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3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</row>
    <row r="531" customFormat="false" ht="15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3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</row>
    <row r="532" customFormat="false" ht="15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3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</row>
    <row r="533" customFormat="false" ht="15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3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</row>
    <row r="534" customFormat="false" ht="15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3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</row>
    <row r="535" customFormat="false" ht="15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3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</row>
    <row r="536" customFormat="false" ht="15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3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</row>
    <row r="537" customFormat="false" ht="15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3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</row>
    <row r="538" customFormat="false" ht="15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3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</row>
    <row r="539" customFormat="false" ht="15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3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</row>
    <row r="540" customFormat="false" ht="15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3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</row>
    <row r="541" customFormat="false" ht="15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3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</row>
    <row r="542" customFormat="false" ht="15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3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</row>
    <row r="543" customFormat="false" ht="15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3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</row>
    <row r="544" customFormat="false" ht="15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3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</row>
    <row r="545" customFormat="false" ht="15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3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</row>
    <row r="546" customFormat="false" ht="15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3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</row>
    <row r="547" customFormat="false" ht="15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3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</row>
    <row r="548" customFormat="false" ht="15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3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</row>
    <row r="549" customFormat="false" ht="15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3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</row>
    <row r="550" customFormat="false" ht="15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3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</row>
    <row r="551" customFormat="false" ht="15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3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</row>
    <row r="552" customFormat="false" ht="15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3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</row>
    <row r="553" customFormat="false" ht="15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3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</row>
    <row r="554" customFormat="false" ht="15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3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</row>
    <row r="555" customFormat="false" ht="15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3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</row>
    <row r="556" customFormat="false" ht="15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3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</row>
    <row r="557" customFormat="false" ht="15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3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</row>
    <row r="558" customFormat="false" ht="15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3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</row>
    <row r="559" customFormat="false" ht="15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3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</row>
    <row r="560" customFormat="false" ht="15.75" hidden="false" customHeight="true" outlineLevel="0" collapsed="false">
      <c r="A560" s="64"/>
      <c r="B560" s="64"/>
      <c r="C560" s="7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75"/>
      <c r="P560" s="63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</row>
    <row r="561" customFormat="false" ht="15.75" hidden="false" customHeight="true" outlineLevel="0" collapsed="false">
      <c r="A561" s="64"/>
      <c r="B561" s="64"/>
      <c r="C561" s="7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75"/>
      <c r="P561" s="63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</row>
    <row r="562" customFormat="false" ht="15.75" hidden="false" customHeight="true" outlineLevel="0" collapsed="false">
      <c r="A562" s="64"/>
      <c r="B562" s="64"/>
      <c r="C562" s="7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75"/>
      <c r="P562" s="63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</row>
    <row r="563" customFormat="false" ht="15.75" hidden="false" customHeight="true" outlineLevel="0" collapsed="false">
      <c r="A563" s="64"/>
      <c r="B563" s="64"/>
      <c r="C563" s="7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75"/>
      <c r="P563" s="63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</row>
    <row r="564" customFormat="false" ht="15.75" hidden="false" customHeight="true" outlineLevel="0" collapsed="false">
      <c r="A564" s="64"/>
      <c r="B564" s="64"/>
      <c r="C564" s="7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75"/>
      <c r="P564" s="63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</row>
    <row r="565" customFormat="false" ht="15.75" hidden="false" customHeight="true" outlineLevel="0" collapsed="false">
      <c r="A565" s="64"/>
      <c r="B565" s="64"/>
      <c r="C565" s="7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75"/>
      <c r="P565" s="63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</row>
    <row r="566" customFormat="false" ht="15.75" hidden="false" customHeight="true" outlineLevel="0" collapsed="false">
      <c r="A566" s="64"/>
      <c r="B566" s="64"/>
      <c r="C566" s="7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75"/>
      <c r="P566" s="63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</row>
    <row r="567" customFormat="false" ht="15.75" hidden="false" customHeight="true" outlineLevel="0" collapsed="false">
      <c r="A567" s="64"/>
      <c r="B567" s="64"/>
      <c r="C567" s="7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75"/>
      <c r="P567" s="63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</row>
    <row r="568" customFormat="false" ht="15.75" hidden="false" customHeight="true" outlineLevel="0" collapsed="false">
      <c r="A568" s="64"/>
      <c r="B568" s="64"/>
      <c r="C568" s="7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75"/>
      <c r="P568" s="63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</row>
    <row r="569" customFormat="false" ht="15.75" hidden="false" customHeight="true" outlineLevel="0" collapsed="false">
      <c r="A569" s="64"/>
      <c r="B569" s="64"/>
      <c r="C569" s="7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75"/>
      <c r="P569" s="63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</row>
    <row r="570" customFormat="false" ht="15.75" hidden="false" customHeight="true" outlineLevel="0" collapsed="false">
      <c r="A570" s="64"/>
      <c r="B570" s="64"/>
      <c r="C570" s="7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75"/>
      <c r="P570" s="63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</row>
    <row r="571" customFormat="false" ht="15.75" hidden="false" customHeight="true" outlineLevel="0" collapsed="false">
      <c r="A571" s="64"/>
      <c r="B571" s="64"/>
      <c r="C571" s="7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75"/>
      <c r="P571" s="63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</row>
    <row r="572" customFormat="false" ht="15.75" hidden="false" customHeight="true" outlineLevel="0" collapsed="false">
      <c r="A572" s="64"/>
      <c r="B572" s="64"/>
      <c r="C572" s="7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75"/>
      <c r="P572" s="63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</row>
    <row r="573" customFormat="false" ht="15.75" hidden="false" customHeight="true" outlineLevel="0" collapsed="false">
      <c r="A573" s="64"/>
      <c r="B573" s="64"/>
      <c r="C573" s="7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75"/>
      <c r="P573" s="63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</row>
    <row r="574" customFormat="false" ht="15.75" hidden="false" customHeight="true" outlineLevel="0" collapsed="false">
      <c r="A574" s="64"/>
      <c r="B574" s="64"/>
      <c r="C574" s="7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75"/>
      <c r="P574" s="63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</row>
    <row r="575" customFormat="false" ht="15.75" hidden="false" customHeight="true" outlineLevel="0" collapsed="false">
      <c r="A575" s="64"/>
      <c r="B575" s="64"/>
      <c r="C575" s="7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75"/>
      <c r="P575" s="63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</row>
    <row r="576" customFormat="false" ht="15.75" hidden="false" customHeight="true" outlineLevel="0" collapsed="false">
      <c r="A576" s="64"/>
      <c r="B576" s="64"/>
      <c r="C576" s="7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75"/>
      <c r="P576" s="63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</row>
    <row r="577" customFormat="false" ht="15.75" hidden="false" customHeight="true" outlineLevel="0" collapsed="false">
      <c r="A577" s="64"/>
      <c r="B577" s="64"/>
      <c r="C577" s="7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75"/>
      <c r="P577" s="63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</row>
    <row r="578" customFormat="false" ht="15.75" hidden="false" customHeight="true" outlineLevel="0" collapsed="false">
      <c r="A578" s="64"/>
      <c r="B578" s="64"/>
      <c r="C578" s="7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75"/>
      <c r="P578" s="63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</row>
    <row r="579" customFormat="false" ht="15.75" hidden="false" customHeight="true" outlineLevel="0" collapsed="false">
      <c r="A579" s="64"/>
      <c r="B579" s="64"/>
      <c r="C579" s="7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75"/>
      <c r="P579" s="63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</row>
    <row r="580" customFormat="false" ht="15.75" hidden="false" customHeight="true" outlineLevel="0" collapsed="false">
      <c r="A580" s="64"/>
      <c r="B580" s="64"/>
      <c r="C580" s="7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75"/>
      <c r="P580" s="63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</row>
    <row r="581" customFormat="false" ht="15.75" hidden="false" customHeight="true" outlineLevel="0" collapsed="false">
      <c r="A581" s="64"/>
      <c r="B581" s="64"/>
      <c r="C581" s="7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75"/>
      <c r="P581" s="63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</row>
    <row r="582" customFormat="false" ht="15.75" hidden="false" customHeight="true" outlineLevel="0" collapsed="false">
      <c r="A582" s="64"/>
      <c r="B582" s="64"/>
      <c r="C582" s="7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75"/>
      <c r="P582" s="63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</row>
    <row r="583" customFormat="false" ht="15.75" hidden="false" customHeight="true" outlineLevel="0" collapsed="false">
      <c r="A583" s="64"/>
      <c r="B583" s="64"/>
      <c r="C583" s="7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75"/>
      <c r="P583" s="63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</row>
    <row r="584" customFormat="false" ht="15.75" hidden="false" customHeight="true" outlineLevel="0" collapsed="false">
      <c r="A584" s="64"/>
      <c r="B584" s="64"/>
      <c r="C584" s="7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75"/>
      <c r="P584" s="63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</row>
    <row r="585" customFormat="false" ht="15.75" hidden="false" customHeight="true" outlineLevel="0" collapsed="false">
      <c r="A585" s="64"/>
      <c r="B585" s="64"/>
      <c r="C585" s="7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75"/>
      <c r="P585" s="63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</row>
    <row r="586" customFormat="false" ht="15.75" hidden="false" customHeight="true" outlineLevel="0" collapsed="false">
      <c r="A586" s="64"/>
      <c r="B586" s="64"/>
      <c r="C586" s="7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75"/>
      <c r="P586" s="63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</row>
    <row r="587" customFormat="false" ht="15.75" hidden="false" customHeight="true" outlineLevel="0" collapsed="false">
      <c r="A587" s="64"/>
      <c r="B587" s="64"/>
      <c r="C587" s="7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75"/>
      <c r="P587" s="63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</row>
    <row r="588" customFormat="false" ht="15.75" hidden="false" customHeight="true" outlineLevel="0" collapsed="false">
      <c r="A588" s="64"/>
      <c r="B588" s="64"/>
      <c r="C588" s="7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75"/>
      <c r="P588" s="63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</row>
    <row r="589" customFormat="false" ht="15.75" hidden="false" customHeight="true" outlineLevel="0" collapsed="false">
      <c r="A589" s="64"/>
      <c r="B589" s="64"/>
      <c r="C589" s="7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75"/>
      <c r="P589" s="63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</row>
    <row r="590" customFormat="false" ht="15.75" hidden="false" customHeight="true" outlineLevel="0" collapsed="false">
      <c r="A590" s="64"/>
      <c r="B590" s="64"/>
      <c r="C590" s="7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75"/>
      <c r="P590" s="63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</row>
    <row r="591" customFormat="false" ht="15.75" hidden="false" customHeight="true" outlineLevel="0" collapsed="false">
      <c r="A591" s="64"/>
      <c r="B591" s="64"/>
      <c r="C591" s="7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75"/>
      <c r="P591" s="63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</row>
    <row r="592" customFormat="false" ht="15.75" hidden="false" customHeight="true" outlineLevel="0" collapsed="false">
      <c r="A592" s="64"/>
      <c r="B592" s="64"/>
      <c r="C592" s="7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75"/>
      <c r="P592" s="63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</row>
    <row r="593" customFormat="false" ht="15.75" hidden="false" customHeight="true" outlineLevel="0" collapsed="false">
      <c r="A593" s="64"/>
      <c r="B593" s="64"/>
      <c r="C593" s="7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75"/>
      <c r="P593" s="63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</row>
    <row r="594" customFormat="false" ht="15.75" hidden="false" customHeight="true" outlineLevel="0" collapsed="false">
      <c r="A594" s="64"/>
      <c r="B594" s="64"/>
      <c r="C594" s="7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75"/>
      <c r="P594" s="63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</row>
    <row r="595" customFormat="false" ht="15.75" hidden="false" customHeight="true" outlineLevel="0" collapsed="false">
      <c r="A595" s="64"/>
      <c r="B595" s="64"/>
      <c r="C595" s="7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75"/>
      <c r="P595" s="63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</row>
    <row r="596" customFormat="false" ht="15.75" hidden="false" customHeight="true" outlineLevel="0" collapsed="false">
      <c r="A596" s="64"/>
      <c r="B596" s="64"/>
      <c r="C596" s="7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75"/>
      <c r="P596" s="63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</row>
    <row r="597" customFormat="false" ht="15.75" hidden="false" customHeight="true" outlineLevel="0" collapsed="false">
      <c r="A597" s="64"/>
      <c r="B597" s="64"/>
      <c r="C597" s="7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75"/>
      <c r="P597" s="63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</row>
    <row r="598" customFormat="false" ht="15.75" hidden="false" customHeight="true" outlineLevel="0" collapsed="false">
      <c r="A598" s="64"/>
      <c r="B598" s="64"/>
      <c r="C598" s="7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75"/>
      <c r="P598" s="63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</row>
    <row r="599" customFormat="false" ht="15.75" hidden="false" customHeight="true" outlineLevel="0" collapsed="false">
      <c r="A599" s="64"/>
      <c r="B599" s="64"/>
      <c r="C599" s="7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75"/>
      <c r="P599" s="63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</row>
    <row r="600" customFormat="false" ht="15.75" hidden="false" customHeight="true" outlineLevel="0" collapsed="false">
      <c r="A600" s="64"/>
      <c r="B600" s="64"/>
      <c r="C600" s="7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75"/>
      <c r="P600" s="63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</row>
    <row r="601" customFormat="false" ht="15.75" hidden="false" customHeight="true" outlineLevel="0" collapsed="false">
      <c r="A601" s="64"/>
      <c r="B601" s="64"/>
      <c r="C601" s="7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75"/>
      <c r="P601" s="63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</row>
    <row r="602" customFormat="false" ht="15.75" hidden="false" customHeight="true" outlineLevel="0" collapsed="false">
      <c r="A602" s="64"/>
      <c r="B602" s="64"/>
      <c r="C602" s="7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75"/>
      <c r="P602" s="63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</row>
    <row r="603" customFormat="false" ht="15.75" hidden="false" customHeight="true" outlineLevel="0" collapsed="false">
      <c r="A603" s="64"/>
      <c r="B603" s="64"/>
      <c r="C603" s="7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75"/>
      <c r="P603" s="63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</row>
    <row r="604" customFormat="false" ht="15.75" hidden="false" customHeight="true" outlineLevel="0" collapsed="false">
      <c r="A604" s="64"/>
      <c r="B604" s="64"/>
      <c r="C604" s="7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75"/>
      <c r="P604" s="63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</row>
    <row r="605" customFormat="false" ht="15.75" hidden="false" customHeight="true" outlineLevel="0" collapsed="false">
      <c r="A605" s="64"/>
      <c r="B605" s="64"/>
      <c r="C605" s="7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75"/>
      <c r="P605" s="63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</row>
    <row r="606" customFormat="false" ht="15.75" hidden="false" customHeight="true" outlineLevel="0" collapsed="false">
      <c r="A606" s="64"/>
      <c r="B606" s="64"/>
      <c r="C606" s="7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75"/>
      <c r="P606" s="63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</row>
    <row r="607" customFormat="false" ht="15.75" hidden="false" customHeight="true" outlineLevel="0" collapsed="false">
      <c r="A607" s="64"/>
      <c r="B607" s="64"/>
      <c r="C607" s="7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75"/>
      <c r="P607" s="63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</row>
    <row r="608" customFormat="false" ht="15.75" hidden="false" customHeight="true" outlineLevel="0" collapsed="false">
      <c r="A608" s="64"/>
      <c r="B608" s="64"/>
      <c r="C608" s="7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75"/>
      <c r="P608" s="63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</row>
    <row r="609" customFormat="false" ht="15.75" hidden="false" customHeight="true" outlineLevel="0" collapsed="false">
      <c r="A609" s="64"/>
      <c r="B609" s="64"/>
      <c r="C609" s="7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75"/>
      <c r="P609" s="63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</row>
    <row r="610" customFormat="false" ht="15.75" hidden="false" customHeight="true" outlineLevel="0" collapsed="false">
      <c r="A610" s="64"/>
      <c r="B610" s="64"/>
      <c r="C610" s="7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75"/>
      <c r="P610" s="63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</row>
    <row r="611" customFormat="false" ht="15.75" hidden="false" customHeight="true" outlineLevel="0" collapsed="false">
      <c r="A611" s="64"/>
      <c r="B611" s="64"/>
      <c r="C611" s="7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75"/>
      <c r="P611" s="63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</row>
    <row r="612" customFormat="false" ht="15.75" hidden="false" customHeight="true" outlineLevel="0" collapsed="false">
      <c r="A612" s="64"/>
      <c r="B612" s="64"/>
      <c r="C612" s="7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75"/>
      <c r="P612" s="63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</row>
    <row r="613" customFormat="false" ht="15.75" hidden="false" customHeight="true" outlineLevel="0" collapsed="false">
      <c r="A613" s="64"/>
      <c r="B613" s="64"/>
      <c r="C613" s="7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75"/>
      <c r="P613" s="63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</row>
    <row r="614" customFormat="false" ht="15.75" hidden="false" customHeight="true" outlineLevel="0" collapsed="false">
      <c r="A614" s="64"/>
      <c r="B614" s="64"/>
      <c r="C614" s="7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75"/>
      <c r="P614" s="63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</row>
    <row r="615" customFormat="false" ht="15.75" hidden="false" customHeight="true" outlineLevel="0" collapsed="false">
      <c r="A615" s="64"/>
      <c r="B615" s="64"/>
      <c r="C615" s="7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75"/>
      <c r="P615" s="63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</row>
    <row r="616" customFormat="false" ht="15.75" hidden="false" customHeight="true" outlineLevel="0" collapsed="false">
      <c r="A616" s="64"/>
      <c r="B616" s="64"/>
      <c r="C616" s="7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75"/>
      <c r="P616" s="63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</row>
    <row r="617" customFormat="false" ht="15.75" hidden="false" customHeight="true" outlineLevel="0" collapsed="false">
      <c r="A617" s="64"/>
      <c r="B617" s="64"/>
      <c r="C617" s="7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75"/>
      <c r="P617" s="63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</row>
    <row r="618" customFormat="false" ht="15.75" hidden="false" customHeight="true" outlineLevel="0" collapsed="false">
      <c r="A618" s="64"/>
      <c r="B618" s="64"/>
      <c r="C618" s="7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75"/>
      <c r="P618" s="63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</row>
    <row r="619" customFormat="false" ht="15.75" hidden="false" customHeight="true" outlineLevel="0" collapsed="false">
      <c r="A619" s="64"/>
      <c r="B619" s="64"/>
      <c r="C619" s="7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75"/>
      <c r="P619" s="63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</row>
    <row r="620" customFormat="false" ht="15.75" hidden="false" customHeight="true" outlineLevel="0" collapsed="false">
      <c r="A620" s="64"/>
      <c r="B620" s="64"/>
      <c r="C620" s="7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75"/>
      <c r="P620" s="63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</row>
    <row r="621" customFormat="false" ht="15.75" hidden="false" customHeight="true" outlineLevel="0" collapsed="false">
      <c r="A621" s="64"/>
      <c r="B621" s="64"/>
      <c r="C621" s="7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75"/>
      <c r="P621" s="63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</row>
    <row r="622" customFormat="false" ht="15.75" hidden="false" customHeight="true" outlineLevel="0" collapsed="false">
      <c r="A622" s="64"/>
      <c r="B622" s="64"/>
      <c r="C622" s="7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75"/>
      <c r="P622" s="63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</row>
    <row r="623" customFormat="false" ht="15.75" hidden="false" customHeight="true" outlineLevel="0" collapsed="false">
      <c r="A623" s="64"/>
      <c r="B623" s="64"/>
      <c r="C623" s="7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75"/>
      <c r="P623" s="63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</row>
    <row r="624" customFormat="false" ht="15.75" hidden="false" customHeight="true" outlineLevel="0" collapsed="false">
      <c r="A624" s="64"/>
      <c r="B624" s="64"/>
      <c r="C624" s="7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75"/>
      <c r="P624" s="63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</row>
    <row r="625" customFormat="false" ht="15.75" hidden="false" customHeight="true" outlineLevel="0" collapsed="false">
      <c r="A625" s="64"/>
      <c r="B625" s="64"/>
      <c r="C625" s="7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75"/>
      <c r="P625" s="63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</row>
    <row r="626" customFormat="false" ht="15.75" hidden="false" customHeight="true" outlineLevel="0" collapsed="false">
      <c r="A626" s="64"/>
      <c r="B626" s="64"/>
      <c r="C626" s="7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75"/>
      <c r="P626" s="63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</row>
    <row r="627" customFormat="false" ht="15.75" hidden="false" customHeight="true" outlineLevel="0" collapsed="false">
      <c r="A627" s="64"/>
      <c r="B627" s="64"/>
      <c r="C627" s="7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75"/>
      <c r="P627" s="63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</row>
    <row r="628" customFormat="false" ht="15.75" hidden="false" customHeight="true" outlineLevel="0" collapsed="false">
      <c r="A628" s="64"/>
      <c r="B628" s="64"/>
      <c r="C628" s="7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75"/>
      <c r="P628" s="63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</row>
    <row r="629" customFormat="false" ht="15.75" hidden="false" customHeight="true" outlineLevel="0" collapsed="false">
      <c r="A629" s="64"/>
      <c r="B629" s="64"/>
      <c r="C629" s="7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75"/>
      <c r="P629" s="63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</row>
    <row r="630" customFormat="false" ht="15.75" hidden="false" customHeight="true" outlineLevel="0" collapsed="false">
      <c r="A630" s="64"/>
      <c r="B630" s="64"/>
      <c r="C630" s="7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75"/>
      <c r="P630" s="63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</row>
    <row r="631" customFormat="false" ht="15.75" hidden="false" customHeight="true" outlineLevel="0" collapsed="false">
      <c r="A631" s="64"/>
      <c r="B631" s="64"/>
      <c r="C631" s="7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75"/>
      <c r="P631" s="63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</row>
    <row r="632" customFormat="false" ht="15.75" hidden="false" customHeight="true" outlineLevel="0" collapsed="false">
      <c r="A632" s="64"/>
      <c r="B632" s="64"/>
      <c r="C632" s="7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75"/>
      <c r="P632" s="63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</row>
    <row r="633" customFormat="false" ht="15.75" hidden="false" customHeight="true" outlineLevel="0" collapsed="false">
      <c r="A633" s="64"/>
      <c r="B633" s="64"/>
      <c r="C633" s="7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75"/>
      <c r="P633" s="63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</row>
    <row r="634" customFormat="false" ht="15.75" hidden="false" customHeight="true" outlineLevel="0" collapsed="false">
      <c r="A634" s="64"/>
      <c r="B634" s="64"/>
      <c r="C634" s="7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75"/>
      <c r="P634" s="63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</row>
    <row r="635" customFormat="false" ht="15.75" hidden="false" customHeight="true" outlineLevel="0" collapsed="false">
      <c r="A635" s="64"/>
      <c r="B635" s="64"/>
      <c r="C635" s="7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75"/>
      <c r="P635" s="63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</row>
    <row r="636" customFormat="false" ht="15.75" hidden="false" customHeight="true" outlineLevel="0" collapsed="false">
      <c r="A636" s="64"/>
      <c r="B636" s="64"/>
      <c r="C636" s="7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75"/>
      <c r="P636" s="63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</row>
    <row r="637" customFormat="false" ht="15.75" hidden="false" customHeight="true" outlineLevel="0" collapsed="false">
      <c r="A637" s="64"/>
      <c r="B637" s="64"/>
      <c r="C637" s="7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75"/>
      <c r="P637" s="63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</row>
    <row r="638" customFormat="false" ht="15.75" hidden="false" customHeight="true" outlineLevel="0" collapsed="false">
      <c r="A638" s="64"/>
      <c r="B638" s="64"/>
      <c r="C638" s="7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75"/>
      <c r="P638" s="63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</row>
    <row r="639" customFormat="false" ht="15.75" hidden="false" customHeight="true" outlineLevel="0" collapsed="false">
      <c r="A639" s="64"/>
      <c r="B639" s="64"/>
      <c r="C639" s="7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75"/>
      <c r="P639" s="63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</row>
    <row r="640" customFormat="false" ht="15.75" hidden="false" customHeight="true" outlineLevel="0" collapsed="false">
      <c r="A640" s="64"/>
      <c r="B640" s="64"/>
      <c r="C640" s="7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75"/>
      <c r="P640" s="63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</row>
    <row r="641" customFormat="false" ht="15.75" hidden="false" customHeight="true" outlineLevel="0" collapsed="false">
      <c r="A641" s="64"/>
      <c r="B641" s="64"/>
      <c r="C641" s="7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75"/>
      <c r="P641" s="63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</row>
    <row r="642" customFormat="false" ht="15.75" hidden="false" customHeight="true" outlineLevel="0" collapsed="false">
      <c r="A642" s="64"/>
      <c r="B642" s="64"/>
      <c r="C642" s="7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75"/>
      <c r="P642" s="63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</row>
    <row r="643" customFormat="false" ht="15.75" hidden="false" customHeight="true" outlineLevel="0" collapsed="false">
      <c r="A643" s="64"/>
      <c r="B643" s="64"/>
      <c r="C643" s="7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75"/>
      <c r="P643" s="63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</row>
    <row r="644" customFormat="false" ht="15.75" hidden="false" customHeight="true" outlineLevel="0" collapsed="false">
      <c r="A644" s="64"/>
      <c r="B644" s="64"/>
      <c r="C644" s="7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75"/>
      <c r="P644" s="63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</row>
    <row r="645" customFormat="false" ht="15.75" hidden="false" customHeight="true" outlineLevel="0" collapsed="false">
      <c r="A645" s="64"/>
      <c r="B645" s="64"/>
      <c r="C645" s="7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75"/>
      <c r="P645" s="63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</row>
    <row r="646" customFormat="false" ht="15.75" hidden="false" customHeight="true" outlineLevel="0" collapsed="false">
      <c r="A646" s="64"/>
      <c r="B646" s="64"/>
      <c r="C646" s="7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75"/>
      <c r="P646" s="63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</row>
    <row r="647" customFormat="false" ht="15.75" hidden="false" customHeight="true" outlineLevel="0" collapsed="false">
      <c r="A647" s="64"/>
      <c r="B647" s="64"/>
      <c r="C647" s="7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75"/>
      <c r="P647" s="63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</row>
    <row r="648" customFormat="false" ht="15.75" hidden="false" customHeight="true" outlineLevel="0" collapsed="false">
      <c r="A648" s="64"/>
      <c r="B648" s="64"/>
      <c r="C648" s="7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75"/>
      <c r="P648" s="63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</row>
    <row r="649" customFormat="false" ht="15.75" hidden="false" customHeight="true" outlineLevel="0" collapsed="false">
      <c r="A649" s="64"/>
      <c r="B649" s="64"/>
      <c r="C649" s="7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75"/>
      <c r="P649" s="63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</row>
    <row r="650" customFormat="false" ht="15.75" hidden="false" customHeight="true" outlineLevel="0" collapsed="false">
      <c r="A650" s="64"/>
      <c r="B650" s="64"/>
      <c r="C650" s="7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75"/>
      <c r="P650" s="63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</row>
    <row r="651" customFormat="false" ht="15.75" hidden="false" customHeight="true" outlineLevel="0" collapsed="false">
      <c r="A651" s="64"/>
      <c r="B651" s="64"/>
      <c r="C651" s="7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75"/>
      <c r="P651" s="63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</row>
    <row r="652" customFormat="false" ht="15.75" hidden="false" customHeight="true" outlineLevel="0" collapsed="false">
      <c r="A652" s="64"/>
      <c r="B652" s="64"/>
      <c r="C652" s="7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75"/>
      <c r="P652" s="63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</row>
    <row r="653" customFormat="false" ht="15.75" hidden="false" customHeight="true" outlineLevel="0" collapsed="false">
      <c r="A653" s="64"/>
      <c r="B653" s="64"/>
      <c r="C653" s="7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75"/>
      <c r="P653" s="63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</row>
    <row r="654" customFormat="false" ht="15.75" hidden="false" customHeight="true" outlineLevel="0" collapsed="false">
      <c r="A654" s="64"/>
      <c r="B654" s="64"/>
      <c r="C654" s="7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75"/>
      <c r="P654" s="63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</row>
    <row r="655" customFormat="false" ht="15.75" hidden="false" customHeight="true" outlineLevel="0" collapsed="false">
      <c r="A655" s="64"/>
      <c r="B655" s="64"/>
      <c r="C655" s="7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75"/>
      <c r="P655" s="63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</row>
    <row r="656" customFormat="false" ht="15.75" hidden="false" customHeight="true" outlineLevel="0" collapsed="false">
      <c r="A656" s="64"/>
      <c r="B656" s="64"/>
      <c r="C656" s="7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75"/>
      <c r="P656" s="63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</row>
    <row r="657" customFormat="false" ht="15.75" hidden="false" customHeight="true" outlineLevel="0" collapsed="false">
      <c r="A657" s="64"/>
      <c r="B657" s="64"/>
      <c r="C657" s="7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75"/>
      <c r="P657" s="63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</row>
    <row r="658" customFormat="false" ht="15.75" hidden="false" customHeight="true" outlineLevel="0" collapsed="false">
      <c r="A658" s="64"/>
      <c r="B658" s="64"/>
      <c r="C658" s="7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75"/>
      <c r="P658" s="63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</row>
    <row r="659" customFormat="false" ht="15.75" hidden="false" customHeight="true" outlineLevel="0" collapsed="false">
      <c r="A659" s="64"/>
      <c r="B659" s="64"/>
      <c r="C659" s="7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75"/>
      <c r="P659" s="63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</row>
    <row r="660" customFormat="false" ht="15.75" hidden="false" customHeight="true" outlineLevel="0" collapsed="false">
      <c r="A660" s="64"/>
      <c r="B660" s="64"/>
      <c r="C660" s="7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75"/>
      <c r="P660" s="63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</row>
    <row r="661" customFormat="false" ht="15.75" hidden="false" customHeight="true" outlineLevel="0" collapsed="false">
      <c r="A661" s="64"/>
      <c r="B661" s="64"/>
      <c r="C661" s="7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75"/>
      <c r="P661" s="63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</row>
    <row r="662" customFormat="false" ht="15.75" hidden="false" customHeight="true" outlineLevel="0" collapsed="false">
      <c r="A662" s="64"/>
      <c r="B662" s="64"/>
      <c r="C662" s="7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75"/>
      <c r="P662" s="63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</row>
    <row r="663" customFormat="false" ht="15.75" hidden="false" customHeight="true" outlineLevel="0" collapsed="false">
      <c r="A663" s="64"/>
      <c r="B663" s="64"/>
      <c r="C663" s="7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75"/>
      <c r="P663" s="63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</row>
    <row r="664" customFormat="false" ht="15.75" hidden="false" customHeight="true" outlineLevel="0" collapsed="false">
      <c r="A664" s="64"/>
      <c r="B664" s="64"/>
      <c r="C664" s="7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75"/>
      <c r="P664" s="63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</row>
    <row r="665" customFormat="false" ht="15.75" hidden="false" customHeight="true" outlineLevel="0" collapsed="false">
      <c r="A665" s="64"/>
      <c r="B665" s="64"/>
      <c r="C665" s="7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75"/>
      <c r="P665" s="63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</row>
    <row r="666" customFormat="false" ht="15.75" hidden="false" customHeight="true" outlineLevel="0" collapsed="false">
      <c r="A666" s="64"/>
      <c r="B666" s="64"/>
      <c r="C666" s="7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75"/>
      <c r="P666" s="63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</row>
    <row r="667" customFormat="false" ht="15.75" hidden="false" customHeight="true" outlineLevel="0" collapsed="false">
      <c r="A667" s="64"/>
      <c r="B667" s="64"/>
      <c r="C667" s="7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75"/>
      <c r="P667" s="63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</row>
    <row r="668" customFormat="false" ht="15.75" hidden="false" customHeight="true" outlineLevel="0" collapsed="false">
      <c r="A668" s="64"/>
      <c r="B668" s="64"/>
      <c r="C668" s="7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75"/>
      <c r="P668" s="63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</row>
    <row r="669" customFormat="false" ht="15.75" hidden="false" customHeight="true" outlineLevel="0" collapsed="false">
      <c r="A669" s="64"/>
      <c r="B669" s="64"/>
      <c r="C669" s="7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75"/>
      <c r="P669" s="63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</row>
    <row r="670" customFormat="false" ht="15.75" hidden="false" customHeight="true" outlineLevel="0" collapsed="false">
      <c r="A670" s="64"/>
      <c r="B670" s="64"/>
      <c r="C670" s="7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75"/>
      <c r="P670" s="63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</row>
    <row r="671" customFormat="false" ht="15.75" hidden="false" customHeight="true" outlineLevel="0" collapsed="false">
      <c r="A671" s="64"/>
      <c r="B671" s="64"/>
      <c r="C671" s="7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75"/>
      <c r="P671" s="63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</row>
    <row r="672" customFormat="false" ht="15.75" hidden="false" customHeight="true" outlineLevel="0" collapsed="false">
      <c r="A672" s="64"/>
      <c r="B672" s="64"/>
      <c r="C672" s="7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75"/>
      <c r="P672" s="63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</row>
    <row r="673" customFormat="false" ht="15.75" hidden="false" customHeight="true" outlineLevel="0" collapsed="false">
      <c r="A673" s="64"/>
      <c r="B673" s="64"/>
      <c r="C673" s="7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75"/>
      <c r="P673" s="63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</row>
    <row r="674" customFormat="false" ht="15.75" hidden="false" customHeight="true" outlineLevel="0" collapsed="false">
      <c r="A674" s="64"/>
      <c r="B674" s="64"/>
      <c r="C674" s="7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75"/>
      <c r="P674" s="63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</row>
    <row r="675" customFormat="false" ht="15.75" hidden="false" customHeight="true" outlineLevel="0" collapsed="false">
      <c r="A675" s="64"/>
      <c r="B675" s="64"/>
      <c r="C675" s="7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75"/>
      <c r="P675" s="63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</row>
    <row r="676" customFormat="false" ht="15.75" hidden="false" customHeight="true" outlineLevel="0" collapsed="false">
      <c r="A676" s="64"/>
      <c r="B676" s="64"/>
      <c r="C676" s="7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75"/>
      <c r="P676" s="63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</row>
    <row r="677" customFormat="false" ht="15.75" hidden="false" customHeight="true" outlineLevel="0" collapsed="false">
      <c r="A677" s="64"/>
      <c r="B677" s="64"/>
      <c r="C677" s="7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75"/>
      <c r="P677" s="63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</row>
    <row r="678" customFormat="false" ht="15.75" hidden="false" customHeight="true" outlineLevel="0" collapsed="false">
      <c r="A678" s="64"/>
      <c r="B678" s="64"/>
      <c r="C678" s="7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75"/>
      <c r="P678" s="63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</row>
    <row r="679" customFormat="false" ht="15.75" hidden="false" customHeight="true" outlineLevel="0" collapsed="false">
      <c r="A679" s="64"/>
      <c r="B679" s="64"/>
      <c r="C679" s="7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75"/>
      <c r="P679" s="63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</row>
    <row r="680" customFormat="false" ht="15.75" hidden="false" customHeight="true" outlineLevel="0" collapsed="false">
      <c r="A680" s="64"/>
      <c r="B680" s="64"/>
      <c r="C680" s="7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75"/>
      <c r="P680" s="63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</row>
    <row r="681" customFormat="false" ht="15.75" hidden="false" customHeight="true" outlineLevel="0" collapsed="false">
      <c r="A681" s="64"/>
      <c r="B681" s="64"/>
      <c r="C681" s="7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75"/>
      <c r="P681" s="63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</row>
    <row r="682" customFormat="false" ht="15.75" hidden="false" customHeight="true" outlineLevel="0" collapsed="false">
      <c r="A682" s="64"/>
      <c r="B682" s="64"/>
      <c r="C682" s="7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75"/>
      <c r="P682" s="63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</row>
    <row r="683" customFormat="false" ht="15.75" hidden="false" customHeight="true" outlineLevel="0" collapsed="false">
      <c r="A683" s="64"/>
      <c r="B683" s="64"/>
      <c r="C683" s="7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75"/>
      <c r="P683" s="63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</row>
    <row r="684" customFormat="false" ht="15.75" hidden="false" customHeight="true" outlineLevel="0" collapsed="false">
      <c r="A684" s="64"/>
      <c r="B684" s="64"/>
      <c r="C684" s="7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75"/>
      <c r="P684" s="63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</row>
    <row r="685" customFormat="false" ht="15.75" hidden="false" customHeight="true" outlineLevel="0" collapsed="false">
      <c r="A685" s="64"/>
      <c r="B685" s="64"/>
      <c r="C685" s="7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75"/>
      <c r="P685" s="63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</row>
    <row r="686" customFormat="false" ht="15.75" hidden="false" customHeight="true" outlineLevel="0" collapsed="false">
      <c r="A686" s="64"/>
      <c r="B686" s="64"/>
      <c r="C686" s="7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75"/>
      <c r="P686" s="63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</row>
    <row r="687" customFormat="false" ht="15.75" hidden="false" customHeight="true" outlineLevel="0" collapsed="false">
      <c r="A687" s="64"/>
      <c r="B687" s="64"/>
      <c r="C687" s="7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75"/>
      <c r="P687" s="63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</row>
    <row r="688" customFormat="false" ht="15.75" hidden="false" customHeight="true" outlineLevel="0" collapsed="false">
      <c r="A688" s="64"/>
      <c r="B688" s="64"/>
      <c r="C688" s="7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75"/>
      <c r="P688" s="63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</row>
    <row r="689" customFormat="false" ht="15.75" hidden="false" customHeight="true" outlineLevel="0" collapsed="false">
      <c r="A689" s="64"/>
      <c r="B689" s="64"/>
      <c r="C689" s="7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75"/>
      <c r="P689" s="63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</row>
    <row r="690" customFormat="false" ht="15.75" hidden="false" customHeight="true" outlineLevel="0" collapsed="false">
      <c r="A690" s="64"/>
      <c r="B690" s="64"/>
      <c r="C690" s="7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75"/>
      <c r="P690" s="63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</row>
    <row r="691" customFormat="false" ht="15.75" hidden="false" customHeight="true" outlineLevel="0" collapsed="false">
      <c r="A691" s="64"/>
      <c r="B691" s="64"/>
      <c r="C691" s="7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75"/>
      <c r="P691" s="63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</row>
    <row r="692" customFormat="false" ht="15.75" hidden="false" customHeight="true" outlineLevel="0" collapsed="false">
      <c r="A692" s="64"/>
      <c r="B692" s="64"/>
      <c r="C692" s="7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75"/>
      <c r="P692" s="63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</row>
    <row r="693" customFormat="false" ht="15.75" hidden="false" customHeight="true" outlineLevel="0" collapsed="false">
      <c r="A693" s="64"/>
      <c r="B693" s="64"/>
      <c r="C693" s="7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75"/>
      <c r="P693" s="63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</row>
    <row r="694" customFormat="false" ht="15.75" hidden="false" customHeight="true" outlineLevel="0" collapsed="false">
      <c r="A694" s="64"/>
      <c r="B694" s="64"/>
      <c r="C694" s="7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75"/>
      <c r="P694" s="63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</row>
    <row r="695" customFormat="false" ht="15.75" hidden="false" customHeight="true" outlineLevel="0" collapsed="false">
      <c r="A695" s="64"/>
      <c r="B695" s="64"/>
      <c r="C695" s="7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75"/>
      <c r="P695" s="63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</row>
    <row r="696" customFormat="false" ht="15.75" hidden="false" customHeight="true" outlineLevel="0" collapsed="false">
      <c r="A696" s="64"/>
      <c r="B696" s="64"/>
      <c r="C696" s="7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75"/>
      <c r="P696" s="63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</row>
    <row r="697" customFormat="false" ht="15.75" hidden="false" customHeight="true" outlineLevel="0" collapsed="false">
      <c r="A697" s="64"/>
      <c r="B697" s="64"/>
      <c r="C697" s="7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75"/>
      <c r="P697" s="63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</row>
    <row r="698" customFormat="false" ht="15.75" hidden="false" customHeight="true" outlineLevel="0" collapsed="false">
      <c r="A698" s="64"/>
      <c r="B698" s="64"/>
      <c r="C698" s="7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75"/>
      <c r="P698" s="63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</row>
    <row r="699" customFormat="false" ht="15.75" hidden="false" customHeight="true" outlineLevel="0" collapsed="false">
      <c r="A699" s="64"/>
      <c r="B699" s="64"/>
      <c r="C699" s="7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75"/>
      <c r="P699" s="63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</row>
    <row r="700" customFormat="false" ht="15.75" hidden="false" customHeight="true" outlineLevel="0" collapsed="false">
      <c r="A700" s="64"/>
      <c r="B700" s="64"/>
      <c r="C700" s="7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75"/>
      <c r="P700" s="63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</row>
    <row r="701" customFormat="false" ht="15.75" hidden="false" customHeight="true" outlineLevel="0" collapsed="false">
      <c r="A701" s="64"/>
      <c r="B701" s="64"/>
      <c r="C701" s="7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75"/>
      <c r="P701" s="63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</row>
    <row r="702" customFormat="false" ht="15.75" hidden="false" customHeight="true" outlineLevel="0" collapsed="false">
      <c r="A702" s="64"/>
      <c r="B702" s="64"/>
      <c r="C702" s="7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75"/>
      <c r="P702" s="63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</row>
    <row r="703" customFormat="false" ht="15.75" hidden="false" customHeight="true" outlineLevel="0" collapsed="false">
      <c r="A703" s="64"/>
      <c r="B703" s="64"/>
      <c r="C703" s="7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75"/>
      <c r="P703" s="63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</row>
    <row r="704" customFormat="false" ht="15.75" hidden="false" customHeight="true" outlineLevel="0" collapsed="false">
      <c r="A704" s="64"/>
      <c r="B704" s="64"/>
      <c r="C704" s="7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75"/>
      <c r="P704" s="63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</row>
    <row r="705" customFormat="false" ht="15.75" hidden="false" customHeight="true" outlineLevel="0" collapsed="false">
      <c r="A705" s="64"/>
      <c r="B705" s="64"/>
      <c r="C705" s="7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75"/>
      <c r="P705" s="63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</row>
    <row r="706" customFormat="false" ht="15.75" hidden="false" customHeight="true" outlineLevel="0" collapsed="false">
      <c r="A706" s="64"/>
      <c r="B706" s="64"/>
      <c r="C706" s="7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75"/>
      <c r="P706" s="63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</row>
    <row r="707" customFormat="false" ht="15.75" hidden="false" customHeight="true" outlineLevel="0" collapsed="false">
      <c r="A707" s="64"/>
      <c r="B707" s="64"/>
      <c r="C707" s="7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75"/>
      <c r="P707" s="63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</row>
    <row r="708" customFormat="false" ht="15.75" hidden="false" customHeight="true" outlineLevel="0" collapsed="false">
      <c r="A708" s="64"/>
      <c r="B708" s="64"/>
      <c r="C708" s="7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75"/>
      <c r="P708" s="63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</row>
    <row r="709" customFormat="false" ht="15.75" hidden="false" customHeight="true" outlineLevel="0" collapsed="false">
      <c r="A709" s="64"/>
      <c r="B709" s="64"/>
      <c r="C709" s="7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75"/>
      <c r="P709" s="63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</row>
    <row r="710" customFormat="false" ht="15.75" hidden="false" customHeight="true" outlineLevel="0" collapsed="false">
      <c r="A710" s="64"/>
      <c r="B710" s="64"/>
      <c r="C710" s="7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75"/>
      <c r="P710" s="63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</row>
    <row r="711" customFormat="false" ht="15.75" hidden="false" customHeight="true" outlineLevel="0" collapsed="false">
      <c r="A711" s="64"/>
      <c r="B711" s="64"/>
      <c r="C711" s="7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75"/>
      <c r="P711" s="63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</row>
    <row r="712" customFormat="false" ht="15.75" hidden="false" customHeight="true" outlineLevel="0" collapsed="false">
      <c r="A712" s="64"/>
      <c r="B712" s="64"/>
      <c r="C712" s="7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75"/>
      <c r="P712" s="63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</row>
    <row r="713" customFormat="false" ht="15.75" hidden="false" customHeight="true" outlineLevel="0" collapsed="false">
      <c r="A713" s="64"/>
      <c r="B713" s="64"/>
      <c r="C713" s="7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75"/>
      <c r="P713" s="63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</row>
    <row r="714" customFormat="false" ht="15.75" hidden="false" customHeight="true" outlineLevel="0" collapsed="false">
      <c r="A714" s="64"/>
      <c r="B714" s="64"/>
      <c r="C714" s="7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75"/>
      <c r="P714" s="63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</row>
    <row r="715" customFormat="false" ht="15.75" hidden="false" customHeight="true" outlineLevel="0" collapsed="false">
      <c r="A715" s="64"/>
      <c r="B715" s="64"/>
      <c r="C715" s="7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75"/>
      <c r="P715" s="63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</row>
    <row r="716" customFormat="false" ht="15.75" hidden="false" customHeight="true" outlineLevel="0" collapsed="false">
      <c r="A716" s="64"/>
      <c r="B716" s="64"/>
      <c r="C716" s="7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75"/>
      <c r="P716" s="63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</row>
    <row r="717" customFormat="false" ht="15.75" hidden="false" customHeight="true" outlineLevel="0" collapsed="false">
      <c r="A717" s="64"/>
      <c r="B717" s="64"/>
      <c r="C717" s="7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75"/>
      <c r="P717" s="63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</row>
    <row r="718" customFormat="false" ht="15.75" hidden="false" customHeight="true" outlineLevel="0" collapsed="false">
      <c r="A718" s="64"/>
      <c r="B718" s="64"/>
      <c r="C718" s="7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75"/>
      <c r="P718" s="63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</row>
    <row r="719" customFormat="false" ht="15.75" hidden="false" customHeight="true" outlineLevel="0" collapsed="false">
      <c r="A719" s="64"/>
      <c r="B719" s="64"/>
      <c r="C719" s="7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75"/>
      <c r="P719" s="63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</row>
    <row r="720" customFormat="false" ht="15.75" hidden="false" customHeight="true" outlineLevel="0" collapsed="false">
      <c r="A720" s="64"/>
      <c r="B720" s="64"/>
      <c r="C720" s="7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75"/>
      <c r="P720" s="63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</row>
    <row r="721" customFormat="false" ht="15.75" hidden="false" customHeight="true" outlineLevel="0" collapsed="false">
      <c r="A721" s="64"/>
      <c r="B721" s="64"/>
      <c r="C721" s="7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75"/>
      <c r="P721" s="63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</row>
    <row r="722" customFormat="false" ht="15.75" hidden="false" customHeight="true" outlineLevel="0" collapsed="false">
      <c r="A722" s="64"/>
      <c r="B722" s="64"/>
      <c r="C722" s="7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75"/>
      <c r="P722" s="63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</row>
    <row r="723" customFormat="false" ht="15.75" hidden="false" customHeight="true" outlineLevel="0" collapsed="false">
      <c r="A723" s="64"/>
      <c r="B723" s="64"/>
      <c r="C723" s="7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75"/>
      <c r="P723" s="63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</row>
    <row r="724" customFormat="false" ht="15.75" hidden="false" customHeight="true" outlineLevel="0" collapsed="false">
      <c r="A724" s="64"/>
      <c r="B724" s="64"/>
      <c r="C724" s="7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75"/>
      <c r="P724" s="63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</row>
    <row r="725" customFormat="false" ht="15.75" hidden="false" customHeight="true" outlineLevel="0" collapsed="false">
      <c r="A725" s="64"/>
      <c r="B725" s="64"/>
      <c r="C725" s="7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75"/>
      <c r="P725" s="63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</row>
    <row r="726" customFormat="false" ht="15.75" hidden="false" customHeight="true" outlineLevel="0" collapsed="false">
      <c r="A726" s="64"/>
      <c r="B726" s="64"/>
      <c r="C726" s="7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75"/>
      <c r="P726" s="63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</row>
    <row r="727" customFormat="false" ht="15.75" hidden="false" customHeight="true" outlineLevel="0" collapsed="false">
      <c r="A727" s="64"/>
      <c r="B727" s="64"/>
      <c r="C727" s="7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75"/>
      <c r="P727" s="63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</row>
    <row r="728" customFormat="false" ht="15.75" hidden="false" customHeight="true" outlineLevel="0" collapsed="false">
      <c r="A728" s="64"/>
      <c r="B728" s="64"/>
      <c r="C728" s="7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75"/>
      <c r="P728" s="63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</row>
    <row r="729" customFormat="false" ht="15.75" hidden="false" customHeight="true" outlineLevel="0" collapsed="false">
      <c r="A729" s="64"/>
      <c r="B729" s="64"/>
      <c r="C729" s="7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75"/>
      <c r="P729" s="63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</row>
    <row r="730" customFormat="false" ht="15.75" hidden="false" customHeight="true" outlineLevel="0" collapsed="false">
      <c r="A730" s="64"/>
      <c r="B730" s="64"/>
      <c r="C730" s="7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75"/>
      <c r="P730" s="63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</row>
    <row r="731" customFormat="false" ht="15.75" hidden="false" customHeight="true" outlineLevel="0" collapsed="false">
      <c r="A731" s="64"/>
      <c r="B731" s="64"/>
      <c r="C731" s="7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75"/>
      <c r="P731" s="63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</row>
    <row r="732" customFormat="false" ht="15.75" hidden="false" customHeight="true" outlineLevel="0" collapsed="false">
      <c r="A732" s="64"/>
      <c r="B732" s="64"/>
      <c r="C732" s="7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75"/>
      <c r="P732" s="63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</row>
    <row r="733" customFormat="false" ht="15.75" hidden="false" customHeight="true" outlineLevel="0" collapsed="false">
      <c r="A733" s="64"/>
      <c r="B733" s="64"/>
      <c r="C733" s="7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75"/>
      <c r="P733" s="63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</row>
    <row r="734" customFormat="false" ht="15.75" hidden="false" customHeight="true" outlineLevel="0" collapsed="false">
      <c r="A734" s="64"/>
      <c r="B734" s="64"/>
      <c r="C734" s="7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75"/>
      <c r="P734" s="63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</row>
    <row r="735" customFormat="false" ht="15.75" hidden="false" customHeight="true" outlineLevel="0" collapsed="false">
      <c r="A735" s="64"/>
      <c r="B735" s="64"/>
      <c r="C735" s="7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75"/>
      <c r="P735" s="63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</row>
    <row r="736" customFormat="false" ht="15.75" hidden="false" customHeight="true" outlineLevel="0" collapsed="false">
      <c r="A736" s="64"/>
      <c r="B736" s="64"/>
      <c r="C736" s="7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75"/>
      <c r="P736" s="63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</row>
    <row r="737" customFormat="false" ht="15.75" hidden="false" customHeight="true" outlineLevel="0" collapsed="false">
      <c r="A737" s="64"/>
      <c r="B737" s="64"/>
      <c r="C737" s="7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75"/>
      <c r="P737" s="63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</row>
    <row r="738" customFormat="false" ht="15.75" hidden="false" customHeight="true" outlineLevel="0" collapsed="false">
      <c r="A738" s="64"/>
      <c r="B738" s="64"/>
      <c r="C738" s="7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75"/>
      <c r="P738" s="63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</row>
    <row r="739" customFormat="false" ht="15.75" hidden="false" customHeight="true" outlineLevel="0" collapsed="false">
      <c r="A739" s="64"/>
      <c r="B739" s="64"/>
      <c r="C739" s="7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75"/>
      <c r="P739" s="63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</row>
    <row r="740" customFormat="false" ht="15.75" hidden="false" customHeight="true" outlineLevel="0" collapsed="false">
      <c r="A740" s="64"/>
      <c r="B740" s="64"/>
      <c r="C740" s="7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75"/>
      <c r="P740" s="63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</row>
    <row r="741" customFormat="false" ht="15.75" hidden="false" customHeight="true" outlineLevel="0" collapsed="false">
      <c r="A741" s="64"/>
      <c r="B741" s="64"/>
      <c r="C741" s="7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75"/>
      <c r="P741" s="63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</row>
    <row r="742" customFormat="false" ht="15.75" hidden="false" customHeight="true" outlineLevel="0" collapsed="false">
      <c r="A742" s="64"/>
      <c r="B742" s="64"/>
      <c r="C742" s="7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75"/>
      <c r="P742" s="63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</row>
    <row r="743" customFormat="false" ht="15.75" hidden="false" customHeight="true" outlineLevel="0" collapsed="false">
      <c r="A743" s="64"/>
      <c r="B743" s="64"/>
      <c r="C743" s="7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75"/>
      <c r="P743" s="63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</row>
    <row r="744" customFormat="false" ht="15.75" hidden="false" customHeight="true" outlineLevel="0" collapsed="false">
      <c r="A744" s="64"/>
      <c r="B744" s="64"/>
      <c r="C744" s="7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75"/>
      <c r="P744" s="63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</row>
    <row r="745" customFormat="false" ht="15.75" hidden="false" customHeight="true" outlineLevel="0" collapsed="false">
      <c r="A745" s="64"/>
      <c r="B745" s="64"/>
      <c r="C745" s="7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75"/>
      <c r="P745" s="63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</row>
    <row r="746" customFormat="false" ht="15.75" hidden="false" customHeight="true" outlineLevel="0" collapsed="false">
      <c r="A746" s="64"/>
      <c r="B746" s="64"/>
      <c r="C746" s="7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75"/>
      <c r="P746" s="63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</row>
    <row r="747" customFormat="false" ht="15.75" hidden="false" customHeight="true" outlineLevel="0" collapsed="false">
      <c r="A747" s="64"/>
      <c r="B747" s="64"/>
      <c r="C747" s="7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75"/>
      <c r="P747" s="63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</row>
    <row r="748" customFormat="false" ht="15.75" hidden="false" customHeight="true" outlineLevel="0" collapsed="false">
      <c r="A748" s="64"/>
      <c r="B748" s="64"/>
      <c r="C748" s="7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75"/>
      <c r="P748" s="63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</row>
    <row r="749" customFormat="false" ht="15.75" hidden="false" customHeight="true" outlineLevel="0" collapsed="false">
      <c r="A749" s="64"/>
      <c r="B749" s="64"/>
      <c r="C749" s="7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75"/>
      <c r="P749" s="63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</row>
    <row r="750" customFormat="false" ht="15.75" hidden="false" customHeight="true" outlineLevel="0" collapsed="false">
      <c r="A750" s="64"/>
      <c r="B750" s="64"/>
      <c r="C750" s="7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75"/>
      <c r="P750" s="63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</row>
    <row r="751" customFormat="false" ht="15.75" hidden="false" customHeight="true" outlineLevel="0" collapsed="false">
      <c r="A751" s="64"/>
      <c r="B751" s="64"/>
      <c r="C751" s="7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75"/>
      <c r="P751" s="63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</row>
    <row r="752" customFormat="false" ht="15.75" hidden="false" customHeight="true" outlineLevel="0" collapsed="false">
      <c r="A752" s="64"/>
      <c r="B752" s="64"/>
      <c r="C752" s="7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75"/>
      <c r="P752" s="63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</row>
    <row r="753" customFormat="false" ht="15.75" hidden="false" customHeight="true" outlineLevel="0" collapsed="false">
      <c r="A753" s="64"/>
      <c r="B753" s="64"/>
      <c r="C753" s="7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75"/>
      <c r="P753" s="63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</row>
    <row r="754" customFormat="false" ht="15.75" hidden="false" customHeight="true" outlineLevel="0" collapsed="false">
      <c r="A754" s="64"/>
      <c r="B754" s="64"/>
      <c r="C754" s="7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75"/>
      <c r="P754" s="63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</row>
    <row r="755" customFormat="false" ht="15.75" hidden="false" customHeight="true" outlineLevel="0" collapsed="false">
      <c r="A755" s="64"/>
      <c r="B755" s="64"/>
      <c r="C755" s="7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75"/>
      <c r="P755" s="63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</row>
    <row r="756" customFormat="false" ht="15.75" hidden="false" customHeight="true" outlineLevel="0" collapsed="false">
      <c r="A756" s="64"/>
      <c r="B756" s="64"/>
      <c r="C756" s="7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75"/>
      <c r="P756" s="63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</row>
    <row r="757" customFormat="false" ht="15.75" hidden="false" customHeight="true" outlineLevel="0" collapsed="false">
      <c r="A757" s="64"/>
      <c r="B757" s="64"/>
      <c r="C757" s="7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75"/>
      <c r="P757" s="63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</row>
    <row r="758" customFormat="false" ht="15.75" hidden="false" customHeight="true" outlineLevel="0" collapsed="false">
      <c r="A758" s="64"/>
      <c r="B758" s="64"/>
      <c r="C758" s="7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75"/>
      <c r="P758" s="63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</row>
    <row r="759" customFormat="false" ht="15.75" hidden="false" customHeight="true" outlineLevel="0" collapsed="false">
      <c r="A759" s="64"/>
      <c r="B759" s="64"/>
      <c r="C759" s="7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75"/>
      <c r="P759" s="63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</row>
    <row r="760" customFormat="false" ht="15.75" hidden="false" customHeight="true" outlineLevel="0" collapsed="false">
      <c r="A760" s="64"/>
      <c r="B760" s="64"/>
      <c r="C760" s="7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75"/>
      <c r="P760" s="63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</row>
    <row r="761" customFormat="false" ht="15.75" hidden="false" customHeight="true" outlineLevel="0" collapsed="false">
      <c r="A761" s="64"/>
      <c r="B761" s="64"/>
      <c r="C761" s="7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75"/>
      <c r="P761" s="63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</row>
    <row r="762" customFormat="false" ht="15.75" hidden="false" customHeight="true" outlineLevel="0" collapsed="false">
      <c r="A762" s="64"/>
      <c r="B762" s="64"/>
      <c r="C762" s="7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75"/>
      <c r="P762" s="63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</row>
    <row r="763" customFormat="false" ht="15.75" hidden="false" customHeight="true" outlineLevel="0" collapsed="false">
      <c r="A763" s="64"/>
      <c r="B763" s="64"/>
      <c r="C763" s="7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75"/>
      <c r="P763" s="63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</row>
    <row r="764" customFormat="false" ht="15.75" hidden="false" customHeight="true" outlineLevel="0" collapsed="false">
      <c r="A764" s="64"/>
      <c r="B764" s="64"/>
      <c r="C764" s="7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75"/>
      <c r="P764" s="63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</row>
    <row r="765" customFormat="false" ht="15.75" hidden="false" customHeight="true" outlineLevel="0" collapsed="false">
      <c r="A765" s="64"/>
      <c r="B765" s="64"/>
      <c r="C765" s="7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75"/>
      <c r="P765" s="63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</row>
    <row r="766" customFormat="false" ht="15.75" hidden="false" customHeight="true" outlineLevel="0" collapsed="false">
      <c r="A766" s="64"/>
      <c r="B766" s="64"/>
      <c r="C766" s="7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75"/>
      <c r="P766" s="63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</row>
    <row r="767" customFormat="false" ht="15.75" hidden="false" customHeight="true" outlineLevel="0" collapsed="false">
      <c r="A767" s="64"/>
      <c r="B767" s="64"/>
      <c r="C767" s="7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75"/>
      <c r="P767" s="63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</row>
    <row r="768" customFormat="false" ht="15.75" hidden="false" customHeight="true" outlineLevel="0" collapsed="false">
      <c r="A768" s="64"/>
      <c r="B768" s="64"/>
      <c r="C768" s="7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75"/>
      <c r="P768" s="63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</row>
    <row r="769" customFormat="false" ht="15.75" hidden="false" customHeight="true" outlineLevel="0" collapsed="false">
      <c r="A769" s="64"/>
      <c r="B769" s="64"/>
      <c r="C769" s="7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75"/>
      <c r="P769" s="63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</row>
    <row r="770" customFormat="false" ht="15.75" hidden="false" customHeight="true" outlineLevel="0" collapsed="false">
      <c r="A770" s="64"/>
      <c r="B770" s="64"/>
      <c r="C770" s="7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75"/>
      <c r="P770" s="63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</row>
    <row r="771" customFormat="false" ht="15.75" hidden="false" customHeight="true" outlineLevel="0" collapsed="false">
      <c r="A771" s="64"/>
      <c r="B771" s="64"/>
      <c r="C771" s="7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75"/>
      <c r="P771" s="63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</row>
    <row r="772" customFormat="false" ht="15.75" hidden="false" customHeight="true" outlineLevel="0" collapsed="false">
      <c r="A772" s="64"/>
      <c r="B772" s="64"/>
      <c r="C772" s="7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75"/>
      <c r="P772" s="63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</row>
    <row r="773" customFormat="false" ht="15.75" hidden="false" customHeight="true" outlineLevel="0" collapsed="false">
      <c r="A773" s="64"/>
      <c r="B773" s="64"/>
      <c r="C773" s="7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75"/>
      <c r="P773" s="63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</row>
    <row r="774" customFormat="false" ht="15.75" hidden="false" customHeight="true" outlineLevel="0" collapsed="false">
      <c r="A774" s="64"/>
      <c r="B774" s="64"/>
      <c r="C774" s="7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75"/>
      <c r="P774" s="63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</row>
    <row r="775" customFormat="false" ht="15.75" hidden="false" customHeight="true" outlineLevel="0" collapsed="false">
      <c r="A775" s="64"/>
      <c r="B775" s="64"/>
      <c r="C775" s="7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75"/>
      <c r="P775" s="63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</row>
    <row r="776" customFormat="false" ht="15.75" hidden="false" customHeight="true" outlineLevel="0" collapsed="false">
      <c r="A776" s="64"/>
      <c r="B776" s="64"/>
      <c r="C776" s="7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75"/>
      <c r="P776" s="63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</row>
    <row r="777" customFormat="false" ht="15.75" hidden="false" customHeight="true" outlineLevel="0" collapsed="false">
      <c r="A777" s="64"/>
      <c r="B777" s="64"/>
      <c r="C777" s="7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75"/>
      <c r="P777" s="63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</row>
    <row r="778" customFormat="false" ht="15.75" hidden="false" customHeight="true" outlineLevel="0" collapsed="false">
      <c r="A778" s="64"/>
      <c r="B778" s="64"/>
      <c r="C778" s="7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75"/>
      <c r="P778" s="63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</row>
    <row r="779" customFormat="false" ht="15.75" hidden="false" customHeight="true" outlineLevel="0" collapsed="false">
      <c r="A779" s="64"/>
      <c r="B779" s="64"/>
      <c r="C779" s="7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75"/>
      <c r="P779" s="63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</row>
    <row r="780" customFormat="false" ht="15.75" hidden="false" customHeight="true" outlineLevel="0" collapsed="false">
      <c r="A780" s="64"/>
      <c r="B780" s="64"/>
      <c r="C780" s="7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75"/>
      <c r="P780" s="63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</row>
    <row r="781" customFormat="false" ht="15.75" hidden="false" customHeight="true" outlineLevel="0" collapsed="false">
      <c r="A781" s="64"/>
      <c r="B781" s="64"/>
      <c r="C781" s="7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75"/>
      <c r="P781" s="63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</row>
    <row r="782" customFormat="false" ht="15.75" hidden="false" customHeight="true" outlineLevel="0" collapsed="false">
      <c r="A782" s="64"/>
      <c r="B782" s="64"/>
      <c r="C782" s="7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75"/>
      <c r="P782" s="63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</row>
    <row r="783" customFormat="false" ht="15.75" hidden="false" customHeight="true" outlineLevel="0" collapsed="false">
      <c r="A783" s="64"/>
      <c r="B783" s="64"/>
      <c r="C783" s="7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75"/>
      <c r="P783" s="63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</row>
    <row r="784" customFormat="false" ht="15.75" hidden="false" customHeight="true" outlineLevel="0" collapsed="false">
      <c r="A784" s="64"/>
      <c r="B784" s="64"/>
      <c r="C784" s="7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75"/>
      <c r="P784" s="63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</row>
    <row r="785" customFormat="false" ht="15.75" hidden="false" customHeight="true" outlineLevel="0" collapsed="false">
      <c r="A785" s="64"/>
      <c r="B785" s="64"/>
      <c r="C785" s="7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75"/>
      <c r="P785" s="63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</row>
    <row r="786" customFormat="false" ht="15.75" hidden="false" customHeight="true" outlineLevel="0" collapsed="false">
      <c r="A786" s="64"/>
      <c r="B786" s="64"/>
      <c r="C786" s="7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75"/>
      <c r="P786" s="63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</row>
    <row r="787" customFormat="false" ht="15.75" hidden="false" customHeight="true" outlineLevel="0" collapsed="false">
      <c r="A787" s="64"/>
      <c r="B787" s="64"/>
      <c r="C787" s="7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75"/>
      <c r="P787" s="63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</row>
    <row r="788" customFormat="false" ht="15.75" hidden="false" customHeight="true" outlineLevel="0" collapsed="false">
      <c r="A788" s="64"/>
      <c r="B788" s="64"/>
      <c r="C788" s="7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75"/>
      <c r="P788" s="63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</row>
    <row r="789" customFormat="false" ht="15.75" hidden="false" customHeight="true" outlineLevel="0" collapsed="false">
      <c r="A789" s="64"/>
      <c r="B789" s="64"/>
      <c r="C789" s="7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75"/>
      <c r="P789" s="63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</row>
    <row r="790" customFormat="false" ht="15.75" hidden="false" customHeight="true" outlineLevel="0" collapsed="false">
      <c r="A790" s="64"/>
      <c r="B790" s="64"/>
      <c r="C790" s="7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75"/>
      <c r="P790" s="63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</row>
    <row r="791" customFormat="false" ht="15.75" hidden="false" customHeight="true" outlineLevel="0" collapsed="false">
      <c r="A791" s="64"/>
      <c r="B791" s="64"/>
      <c r="C791" s="7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75"/>
      <c r="P791" s="63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</row>
    <row r="792" customFormat="false" ht="15.75" hidden="false" customHeight="true" outlineLevel="0" collapsed="false">
      <c r="A792" s="64"/>
      <c r="B792" s="64"/>
      <c r="C792" s="7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75"/>
      <c r="P792" s="63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</row>
    <row r="793" customFormat="false" ht="15.75" hidden="false" customHeight="true" outlineLevel="0" collapsed="false">
      <c r="A793" s="64"/>
      <c r="B793" s="64"/>
      <c r="C793" s="7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75"/>
      <c r="P793" s="63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</row>
    <row r="794" customFormat="false" ht="15.75" hidden="false" customHeight="true" outlineLevel="0" collapsed="false">
      <c r="A794" s="64"/>
      <c r="B794" s="64"/>
      <c r="C794" s="7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75"/>
      <c r="P794" s="63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</row>
    <row r="795" customFormat="false" ht="15.75" hidden="false" customHeight="true" outlineLevel="0" collapsed="false">
      <c r="A795" s="64"/>
      <c r="B795" s="64"/>
      <c r="C795" s="7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75"/>
      <c r="P795" s="63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</row>
    <row r="796" customFormat="false" ht="15.75" hidden="false" customHeight="true" outlineLevel="0" collapsed="false">
      <c r="A796" s="64"/>
      <c r="B796" s="64"/>
      <c r="C796" s="7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75"/>
      <c r="P796" s="63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</row>
    <row r="797" customFormat="false" ht="15.75" hidden="false" customHeight="true" outlineLevel="0" collapsed="false">
      <c r="A797" s="64"/>
      <c r="B797" s="64"/>
      <c r="C797" s="7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75"/>
      <c r="P797" s="63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</row>
    <row r="798" customFormat="false" ht="15.75" hidden="false" customHeight="true" outlineLevel="0" collapsed="false">
      <c r="A798" s="64"/>
      <c r="B798" s="64"/>
      <c r="C798" s="7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75"/>
      <c r="P798" s="63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</row>
    <row r="799" customFormat="false" ht="15.75" hidden="false" customHeight="true" outlineLevel="0" collapsed="false">
      <c r="A799" s="64"/>
      <c r="B799" s="64"/>
      <c r="C799" s="7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75"/>
      <c r="P799" s="63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</row>
    <row r="800" customFormat="false" ht="15.75" hidden="false" customHeight="true" outlineLevel="0" collapsed="false">
      <c r="A800" s="64"/>
      <c r="B800" s="64"/>
      <c r="C800" s="7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75"/>
      <c r="P800" s="63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</row>
    <row r="801" customFormat="false" ht="15.75" hidden="false" customHeight="true" outlineLevel="0" collapsed="false">
      <c r="A801" s="64"/>
      <c r="B801" s="64"/>
      <c r="C801" s="7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75"/>
      <c r="P801" s="63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</row>
    <row r="802" customFormat="false" ht="15.75" hidden="false" customHeight="true" outlineLevel="0" collapsed="false">
      <c r="A802" s="64"/>
      <c r="B802" s="64"/>
      <c r="C802" s="7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75"/>
      <c r="P802" s="63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</row>
    <row r="803" customFormat="false" ht="15.75" hidden="false" customHeight="true" outlineLevel="0" collapsed="false">
      <c r="A803" s="64"/>
      <c r="B803" s="64"/>
      <c r="C803" s="7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75"/>
      <c r="P803" s="63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</row>
    <row r="804" customFormat="false" ht="15.75" hidden="false" customHeight="true" outlineLevel="0" collapsed="false">
      <c r="A804" s="64"/>
      <c r="B804" s="64"/>
      <c r="C804" s="7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75"/>
      <c r="P804" s="63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</row>
    <row r="805" customFormat="false" ht="15.75" hidden="false" customHeight="true" outlineLevel="0" collapsed="false">
      <c r="A805" s="64"/>
      <c r="B805" s="64"/>
      <c r="C805" s="7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75"/>
      <c r="P805" s="63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</row>
    <row r="806" customFormat="false" ht="15.75" hidden="false" customHeight="true" outlineLevel="0" collapsed="false">
      <c r="A806" s="64"/>
      <c r="B806" s="64"/>
      <c r="C806" s="7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75"/>
      <c r="P806" s="63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</row>
    <row r="807" customFormat="false" ht="15.75" hidden="false" customHeight="true" outlineLevel="0" collapsed="false">
      <c r="A807" s="64"/>
      <c r="B807" s="64"/>
      <c r="C807" s="7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75"/>
      <c r="P807" s="63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</row>
    <row r="808" customFormat="false" ht="15.75" hidden="false" customHeight="true" outlineLevel="0" collapsed="false">
      <c r="A808" s="64"/>
      <c r="B808" s="64"/>
      <c r="C808" s="7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75"/>
      <c r="P808" s="63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</row>
    <row r="809" customFormat="false" ht="15.75" hidden="false" customHeight="true" outlineLevel="0" collapsed="false">
      <c r="A809" s="64"/>
      <c r="B809" s="64"/>
      <c r="C809" s="7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75"/>
      <c r="P809" s="63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</row>
    <row r="810" customFormat="false" ht="15.75" hidden="false" customHeight="true" outlineLevel="0" collapsed="false">
      <c r="A810" s="64"/>
      <c r="B810" s="64"/>
      <c r="C810" s="7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75"/>
      <c r="P810" s="63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</row>
    <row r="811" customFormat="false" ht="15.75" hidden="false" customHeight="true" outlineLevel="0" collapsed="false">
      <c r="A811" s="64"/>
      <c r="B811" s="64"/>
      <c r="C811" s="7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75"/>
      <c r="P811" s="63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</row>
    <row r="812" customFormat="false" ht="15.75" hidden="false" customHeight="true" outlineLevel="0" collapsed="false">
      <c r="A812" s="64"/>
      <c r="B812" s="64"/>
      <c r="C812" s="7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75"/>
      <c r="P812" s="63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</row>
    <row r="813" customFormat="false" ht="15.75" hidden="false" customHeight="true" outlineLevel="0" collapsed="false">
      <c r="A813" s="64"/>
      <c r="B813" s="64"/>
      <c r="C813" s="7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75"/>
      <c r="P813" s="63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</row>
    <row r="814" customFormat="false" ht="15.75" hidden="false" customHeight="true" outlineLevel="0" collapsed="false">
      <c r="A814" s="64"/>
      <c r="B814" s="64"/>
      <c r="C814" s="7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75"/>
      <c r="P814" s="63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</row>
    <row r="815" customFormat="false" ht="15.75" hidden="false" customHeight="true" outlineLevel="0" collapsed="false">
      <c r="A815" s="64"/>
      <c r="B815" s="64"/>
      <c r="C815" s="7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75"/>
      <c r="P815" s="63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</row>
    <row r="816" customFormat="false" ht="15.75" hidden="false" customHeight="true" outlineLevel="0" collapsed="false">
      <c r="A816" s="64"/>
      <c r="B816" s="64"/>
      <c r="C816" s="7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75"/>
      <c r="P816" s="63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</row>
    <row r="817" customFormat="false" ht="15.75" hidden="false" customHeight="true" outlineLevel="0" collapsed="false">
      <c r="A817" s="64"/>
      <c r="B817" s="64"/>
      <c r="C817" s="7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75"/>
      <c r="P817" s="63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</row>
    <row r="818" customFormat="false" ht="15.75" hidden="false" customHeight="true" outlineLevel="0" collapsed="false">
      <c r="A818" s="64"/>
      <c r="B818" s="64"/>
      <c r="C818" s="7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75"/>
      <c r="P818" s="63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</row>
    <row r="819" customFormat="false" ht="15.75" hidden="false" customHeight="true" outlineLevel="0" collapsed="false">
      <c r="A819" s="64"/>
      <c r="B819" s="64"/>
      <c r="C819" s="7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75"/>
      <c r="P819" s="63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</row>
    <row r="820" customFormat="false" ht="15.75" hidden="false" customHeight="true" outlineLevel="0" collapsed="false">
      <c r="A820" s="64"/>
      <c r="B820" s="64"/>
      <c r="C820" s="7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75"/>
      <c r="P820" s="63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</row>
    <row r="821" customFormat="false" ht="15.75" hidden="false" customHeight="true" outlineLevel="0" collapsed="false">
      <c r="A821" s="64"/>
      <c r="B821" s="64"/>
      <c r="C821" s="7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75"/>
      <c r="P821" s="63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</row>
    <row r="822" customFormat="false" ht="15.75" hidden="false" customHeight="true" outlineLevel="0" collapsed="false">
      <c r="A822" s="64"/>
      <c r="B822" s="64"/>
      <c r="C822" s="7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75"/>
      <c r="P822" s="63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</row>
    <row r="823" customFormat="false" ht="15.75" hidden="false" customHeight="true" outlineLevel="0" collapsed="false">
      <c r="A823" s="64"/>
      <c r="B823" s="64"/>
      <c r="C823" s="7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75"/>
      <c r="P823" s="63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</row>
    <row r="824" customFormat="false" ht="15.75" hidden="false" customHeight="true" outlineLevel="0" collapsed="false">
      <c r="A824" s="64"/>
      <c r="B824" s="64"/>
      <c r="C824" s="7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75"/>
      <c r="P824" s="63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</row>
    <row r="825" customFormat="false" ht="15.75" hidden="false" customHeight="true" outlineLevel="0" collapsed="false">
      <c r="A825" s="64"/>
      <c r="B825" s="64"/>
      <c r="C825" s="7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75"/>
      <c r="P825" s="63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</row>
    <row r="826" customFormat="false" ht="15.75" hidden="false" customHeight="true" outlineLevel="0" collapsed="false">
      <c r="A826" s="64"/>
      <c r="B826" s="64"/>
      <c r="C826" s="7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75"/>
      <c r="P826" s="63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</row>
    <row r="827" customFormat="false" ht="15.75" hidden="false" customHeight="true" outlineLevel="0" collapsed="false">
      <c r="A827" s="64"/>
      <c r="B827" s="64"/>
      <c r="C827" s="7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75"/>
      <c r="P827" s="63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</row>
    <row r="828" customFormat="false" ht="15.75" hidden="false" customHeight="true" outlineLevel="0" collapsed="false">
      <c r="A828" s="64"/>
      <c r="B828" s="64"/>
      <c r="C828" s="7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75"/>
      <c r="P828" s="63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</row>
    <row r="829" customFormat="false" ht="15.75" hidden="false" customHeight="true" outlineLevel="0" collapsed="false">
      <c r="A829" s="64"/>
      <c r="B829" s="64"/>
      <c r="C829" s="7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75"/>
      <c r="P829" s="63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</row>
    <row r="830" customFormat="false" ht="15.75" hidden="false" customHeight="true" outlineLevel="0" collapsed="false">
      <c r="A830" s="64"/>
      <c r="B830" s="64"/>
      <c r="C830" s="7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75"/>
      <c r="P830" s="63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</row>
    <row r="831" customFormat="false" ht="15.75" hidden="false" customHeight="true" outlineLevel="0" collapsed="false">
      <c r="A831" s="64"/>
      <c r="B831" s="64"/>
      <c r="C831" s="7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75"/>
      <c r="P831" s="63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</row>
    <row r="832" customFormat="false" ht="15.75" hidden="false" customHeight="true" outlineLevel="0" collapsed="false">
      <c r="A832" s="64"/>
      <c r="B832" s="64"/>
      <c r="C832" s="7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75"/>
      <c r="P832" s="63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</row>
    <row r="833" customFormat="false" ht="15.75" hidden="false" customHeight="true" outlineLevel="0" collapsed="false">
      <c r="A833" s="64"/>
      <c r="B833" s="64"/>
      <c r="C833" s="7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75"/>
      <c r="P833" s="63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</row>
    <row r="834" customFormat="false" ht="15.75" hidden="false" customHeight="true" outlineLevel="0" collapsed="false">
      <c r="A834" s="64"/>
      <c r="B834" s="64"/>
      <c r="C834" s="7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75"/>
      <c r="P834" s="63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</row>
    <row r="835" customFormat="false" ht="15.75" hidden="false" customHeight="true" outlineLevel="0" collapsed="false">
      <c r="A835" s="64"/>
      <c r="B835" s="64"/>
      <c r="C835" s="7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75"/>
      <c r="P835" s="63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</row>
    <row r="836" customFormat="false" ht="15.75" hidden="false" customHeight="true" outlineLevel="0" collapsed="false">
      <c r="A836" s="64"/>
      <c r="B836" s="64"/>
      <c r="C836" s="7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75"/>
      <c r="P836" s="63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</row>
    <row r="837" customFormat="false" ht="15.75" hidden="false" customHeight="true" outlineLevel="0" collapsed="false">
      <c r="A837" s="64"/>
      <c r="B837" s="64"/>
      <c r="C837" s="7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75"/>
      <c r="P837" s="63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</row>
    <row r="838" customFormat="false" ht="15.75" hidden="false" customHeight="true" outlineLevel="0" collapsed="false">
      <c r="A838" s="64"/>
      <c r="B838" s="64"/>
      <c r="C838" s="7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75"/>
      <c r="P838" s="63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</row>
    <row r="839" customFormat="false" ht="15.75" hidden="false" customHeight="true" outlineLevel="0" collapsed="false">
      <c r="A839" s="64"/>
      <c r="B839" s="64"/>
      <c r="C839" s="7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75"/>
      <c r="P839" s="63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</row>
    <row r="840" customFormat="false" ht="15.75" hidden="false" customHeight="true" outlineLevel="0" collapsed="false">
      <c r="A840" s="64"/>
      <c r="B840" s="64"/>
      <c r="C840" s="7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75"/>
      <c r="P840" s="63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</row>
    <row r="841" customFormat="false" ht="15.75" hidden="false" customHeight="true" outlineLevel="0" collapsed="false">
      <c r="A841" s="64"/>
      <c r="B841" s="64"/>
      <c r="C841" s="7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75"/>
      <c r="P841" s="63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</row>
    <row r="842" customFormat="false" ht="15.75" hidden="false" customHeight="true" outlineLevel="0" collapsed="false">
      <c r="A842" s="64"/>
      <c r="B842" s="64"/>
      <c r="C842" s="7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75"/>
      <c r="P842" s="63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</row>
    <row r="843" customFormat="false" ht="15.75" hidden="false" customHeight="true" outlineLevel="0" collapsed="false">
      <c r="A843" s="64"/>
      <c r="B843" s="64"/>
      <c r="C843" s="7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75"/>
      <c r="P843" s="63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</row>
    <row r="844" customFormat="false" ht="15.75" hidden="false" customHeight="true" outlineLevel="0" collapsed="false">
      <c r="A844" s="64"/>
      <c r="B844" s="64"/>
      <c r="C844" s="7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75"/>
      <c r="P844" s="63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</row>
    <row r="845" customFormat="false" ht="15.75" hidden="false" customHeight="true" outlineLevel="0" collapsed="false">
      <c r="A845" s="64"/>
      <c r="B845" s="64"/>
      <c r="C845" s="7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75"/>
      <c r="P845" s="63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</row>
    <row r="846" customFormat="false" ht="15.75" hidden="false" customHeight="true" outlineLevel="0" collapsed="false">
      <c r="A846" s="64"/>
      <c r="B846" s="64"/>
      <c r="C846" s="7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75"/>
      <c r="P846" s="63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</row>
    <row r="847" customFormat="false" ht="15.75" hidden="false" customHeight="true" outlineLevel="0" collapsed="false">
      <c r="A847" s="64"/>
      <c r="B847" s="64"/>
      <c r="C847" s="7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75"/>
      <c r="P847" s="63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</row>
    <row r="848" customFormat="false" ht="15.75" hidden="false" customHeight="true" outlineLevel="0" collapsed="false">
      <c r="A848" s="64"/>
      <c r="B848" s="64"/>
      <c r="C848" s="7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75"/>
      <c r="P848" s="63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</row>
    <row r="849" customFormat="false" ht="15.75" hidden="false" customHeight="true" outlineLevel="0" collapsed="false">
      <c r="A849" s="64"/>
      <c r="B849" s="64"/>
      <c r="C849" s="7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75"/>
      <c r="P849" s="63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</row>
    <row r="850" customFormat="false" ht="15.75" hidden="false" customHeight="true" outlineLevel="0" collapsed="false">
      <c r="A850" s="64"/>
      <c r="B850" s="64"/>
      <c r="C850" s="7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75"/>
      <c r="P850" s="63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</row>
    <row r="851" customFormat="false" ht="15.75" hidden="false" customHeight="true" outlineLevel="0" collapsed="false">
      <c r="A851" s="64"/>
      <c r="B851" s="64"/>
      <c r="C851" s="7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75"/>
      <c r="P851" s="63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</row>
    <row r="852" customFormat="false" ht="15.75" hidden="false" customHeight="true" outlineLevel="0" collapsed="false">
      <c r="A852" s="64"/>
      <c r="B852" s="64"/>
      <c r="C852" s="7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75"/>
      <c r="P852" s="63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</row>
    <row r="853" customFormat="false" ht="15.75" hidden="false" customHeight="true" outlineLevel="0" collapsed="false">
      <c r="A853" s="64"/>
      <c r="B853" s="64"/>
      <c r="C853" s="7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75"/>
      <c r="P853" s="63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</row>
    <row r="854" customFormat="false" ht="15.75" hidden="false" customHeight="true" outlineLevel="0" collapsed="false">
      <c r="A854" s="64"/>
      <c r="B854" s="64"/>
      <c r="C854" s="7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75"/>
      <c r="P854" s="63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</row>
    <row r="855" customFormat="false" ht="15.75" hidden="false" customHeight="true" outlineLevel="0" collapsed="false">
      <c r="A855" s="64"/>
      <c r="B855" s="64"/>
      <c r="C855" s="7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75"/>
      <c r="P855" s="63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</row>
    <row r="856" customFormat="false" ht="15.75" hidden="false" customHeight="true" outlineLevel="0" collapsed="false">
      <c r="A856" s="64"/>
      <c r="B856" s="64"/>
      <c r="C856" s="7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75"/>
      <c r="P856" s="63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</row>
    <row r="857" customFormat="false" ht="15.75" hidden="false" customHeight="true" outlineLevel="0" collapsed="false">
      <c r="A857" s="64"/>
      <c r="B857" s="64"/>
      <c r="C857" s="7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75"/>
      <c r="P857" s="63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</row>
    <row r="858" customFormat="false" ht="15.75" hidden="false" customHeight="true" outlineLevel="0" collapsed="false">
      <c r="A858" s="64"/>
      <c r="B858" s="64"/>
      <c r="C858" s="7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75"/>
      <c r="P858" s="63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</row>
    <row r="859" customFormat="false" ht="15.75" hidden="false" customHeight="true" outlineLevel="0" collapsed="false">
      <c r="A859" s="64"/>
      <c r="B859" s="64"/>
      <c r="C859" s="7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75"/>
      <c r="P859" s="63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</row>
    <row r="860" customFormat="false" ht="15.75" hidden="false" customHeight="true" outlineLevel="0" collapsed="false">
      <c r="A860" s="64"/>
      <c r="B860" s="64"/>
      <c r="C860" s="7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75"/>
      <c r="P860" s="63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</row>
    <row r="861" customFormat="false" ht="15.75" hidden="false" customHeight="true" outlineLevel="0" collapsed="false">
      <c r="A861" s="64"/>
      <c r="B861" s="64"/>
      <c r="C861" s="7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75"/>
      <c r="P861" s="63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</row>
    <row r="862" customFormat="false" ht="15.75" hidden="false" customHeight="true" outlineLevel="0" collapsed="false">
      <c r="A862" s="64"/>
      <c r="B862" s="64"/>
      <c r="C862" s="7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75"/>
      <c r="P862" s="63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</row>
    <row r="863" customFormat="false" ht="15.75" hidden="false" customHeight="true" outlineLevel="0" collapsed="false">
      <c r="A863" s="64"/>
      <c r="B863" s="64"/>
      <c r="C863" s="7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75"/>
      <c r="P863" s="63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</row>
    <row r="864" customFormat="false" ht="15.75" hidden="false" customHeight="true" outlineLevel="0" collapsed="false">
      <c r="A864" s="64"/>
      <c r="B864" s="64"/>
      <c r="C864" s="7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75"/>
      <c r="P864" s="63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</row>
    <row r="865" customFormat="false" ht="15.75" hidden="false" customHeight="true" outlineLevel="0" collapsed="false">
      <c r="A865" s="64"/>
      <c r="B865" s="64"/>
      <c r="C865" s="7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75"/>
      <c r="P865" s="63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</row>
    <row r="866" customFormat="false" ht="15.75" hidden="false" customHeight="true" outlineLevel="0" collapsed="false">
      <c r="A866" s="64"/>
      <c r="B866" s="64"/>
      <c r="C866" s="7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75"/>
      <c r="P866" s="63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</row>
    <row r="867" customFormat="false" ht="15.75" hidden="false" customHeight="true" outlineLevel="0" collapsed="false">
      <c r="A867" s="64"/>
      <c r="B867" s="64"/>
      <c r="C867" s="7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75"/>
      <c r="P867" s="63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</row>
    <row r="868" customFormat="false" ht="15.75" hidden="false" customHeight="true" outlineLevel="0" collapsed="false">
      <c r="A868" s="64"/>
      <c r="B868" s="64"/>
      <c r="C868" s="7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75"/>
      <c r="P868" s="63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</row>
    <row r="869" customFormat="false" ht="15.75" hidden="false" customHeight="true" outlineLevel="0" collapsed="false">
      <c r="A869" s="64"/>
      <c r="B869" s="64"/>
      <c r="C869" s="7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75"/>
      <c r="P869" s="63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</row>
    <row r="870" customFormat="false" ht="15.75" hidden="false" customHeight="true" outlineLevel="0" collapsed="false">
      <c r="A870" s="64"/>
      <c r="B870" s="64"/>
      <c r="C870" s="7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75"/>
      <c r="P870" s="63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</row>
    <row r="871" customFormat="false" ht="15.75" hidden="false" customHeight="true" outlineLevel="0" collapsed="false">
      <c r="A871" s="64"/>
      <c r="B871" s="64"/>
      <c r="C871" s="7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75"/>
      <c r="P871" s="63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</row>
    <row r="872" customFormat="false" ht="15.75" hidden="false" customHeight="true" outlineLevel="0" collapsed="false">
      <c r="A872" s="64"/>
      <c r="B872" s="64"/>
      <c r="C872" s="7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75"/>
      <c r="P872" s="63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</row>
    <row r="873" customFormat="false" ht="15.75" hidden="false" customHeight="true" outlineLevel="0" collapsed="false">
      <c r="A873" s="64"/>
      <c r="B873" s="64"/>
      <c r="C873" s="7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75"/>
      <c r="P873" s="63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</row>
    <row r="874" customFormat="false" ht="15.75" hidden="false" customHeight="true" outlineLevel="0" collapsed="false">
      <c r="A874" s="64"/>
      <c r="B874" s="64"/>
      <c r="C874" s="7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75"/>
      <c r="P874" s="63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</row>
    <row r="875" customFormat="false" ht="15.75" hidden="false" customHeight="true" outlineLevel="0" collapsed="false">
      <c r="A875" s="64"/>
      <c r="B875" s="64"/>
      <c r="C875" s="7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75"/>
      <c r="P875" s="63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</row>
    <row r="876" customFormat="false" ht="15.75" hidden="false" customHeight="true" outlineLevel="0" collapsed="false">
      <c r="A876" s="64"/>
      <c r="B876" s="64"/>
      <c r="C876" s="7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75"/>
      <c r="P876" s="63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</row>
    <row r="877" customFormat="false" ht="15.75" hidden="false" customHeight="true" outlineLevel="0" collapsed="false">
      <c r="A877" s="64"/>
      <c r="B877" s="64"/>
      <c r="C877" s="7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75"/>
      <c r="P877" s="63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</row>
    <row r="878" customFormat="false" ht="15.75" hidden="false" customHeight="true" outlineLevel="0" collapsed="false">
      <c r="A878" s="64"/>
      <c r="B878" s="64"/>
      <c r="C878" s="7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75"/>
      <c r="P878" s="63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</row>
    <row r="879" customFormat="false" ht="15.75" hidden="false" customHeight="true" outlineLevel="0" collapsed="false">
      <c r="A879" s="64"/>
      <c r="B879" s="64"/>
      <c r="C879" s="7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75"/>
      <c r="P879" s="63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</row>
    <row r="880" customFormat="false" ht="15.75" hidden="false" customHeight="true" outlineLevel="0" collapsed="false">
      <c r="A880" s="64"/>
      <c r="B880" s="64"/>
      <c r="C880" s="7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75"/>
      <c r="P880" s="63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</row>
    <row r="881" customFormat="false" ht="15.75" hidden="false" customHeight="true" outlineLevel="0" collapsed="false">
      <c r="A881" s="64"/>
      <c r="B881" s="64"/>
      <c r="C881" s="7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75"/>
      <c r="P881" s="63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</row>
    <row r="882" customFormat="false" ht="15.75" hidden="false" customHeight="true" outlineLevel="0" collapsed="false">
      <c r="A882" s="64"/>
      <c r="B882" s="64"/>
      <c r="C882" s="7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75"/>
      <c r="P882" s="63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</row>
    <row r="883" customFormat="false" ht="15.75" hidden="false" customHeight="true" outlineLevel="0" collapsed="false">
      <c r="A883" s="64"/>
      <c r="B883" s="64"/>
      <c r="C883" s="7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75"/>
      <c r="P883" s="63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</row>
    <row r="884" customFormat="false" ht="15.75" hidden="false" customHeight="true" outlineLevel="0" collapsed="false">
      <c r="A884" s="64"/>
      <c r="B884" s="64"/>
      <c r="C884" s="7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75"/>
      <c r="P884" s="63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</row>
    <row r="885" customFormat="false" ht="15.75" hidden="false" customHeight="true" outlineLevel="0" collapsed="false">
      <c r="A885" s="64"/>
      <c r="B885" s="64"/>
      <c r="C885" s="7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75"/>
      <c r="P885" s="63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</row>
    <row r="886" customFormat="false" ht="15.75" hidden="false" customHeight="true" outlineLevel="0" collapsed="false">
      <c r="A886" s="64"/>
      <c r="B886" s="64"/>
      <c r="C886" s="7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75"/>
      <c r="P886" s="63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</row>
    <row r="887" customFormat="false" ht="15.75" hidden="false" customHeight="true" outlineLevel="0" collapsed="false">
      <c r="A887" s="64"/>
      <c r="B887" s="64"/>
      <c r="C887" s="7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75"/>
      <c r="P887" s="63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</row>
    <row r="888" customFormat="false" ht="15.75" hidden="false" customHeight="true" outlineLevel="0" collapsed="false">
      <c r="A888" s="64"/>
      <c r="B888" s="64"/>
      <c r="C888" s="7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75"/>
      <c r="P888" s="63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</row>
    <row r="889" customFormat="false" ht="15.75" hidden="false" customHeight="true" outlineLevel="0" collapsed="false">
      <c r="A889" s="64"/>
      <c r="B889" s="64"/>
      <c r="C889" s="7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75"/>
      <c r="P889" s="63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</row>
    <row r="890" customFormat="false" ht="15.75" hidden="false" customHeight="true" outlineLevel="0" collapsed="false">
      <c r="A890" s="64"/>
      <c r="B890" s="64"/>
      <c r="C890" s="7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75"/>
      <c r="P890" s="63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</row>
    <row r="891" customFormat="false" ht="15.75" hidden="false" customHeight="true" outlineLevel="0" collapsed="false">
      <c r="A891" s="64"/>
      <c r="B891" s="64"/>
      <c r="C891" s="7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75"/>
      <c r="P891" s="63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</row>
    <row r="892" customFormat="false" ht="15.75" hidden="false" customHeight="true" outlineLevel="0" collapsed="false">
      <c r="A892" s="64"/>
      <c r="B892" s="64"/>
      <c r="C892" s="7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75"/>
      <c r="P892" s="63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</row>
    <row r="893" customFormat="false" ht="15.75" hidden="false" customHeight="true" outlineLevel="0" collapsed="false">
      <c r="A893" s="64"/>
      <c r="B893" s="64"/>
      <c r="C893" s="7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75"/>
      <c r="P893" s="63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</row>
    <row r="894" customFormat="false" ht="15.75" hidden="false" customHeight="true" outlineLevel="0" collapsed="false">
      <c r="A894" s="64"/>
      <c r="B894" s="64"/>
      <c r="C894" s="7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75"/>
      <c r="P894" s="63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</row>
    <row r="895" customFormat="false" ht="15.75" hidden="false" customHeight="true" outlineLevel="0" collapsed="false">
      <c r="A895" s="64"/>
      <c r="B895" s="64"/>
      <c r="C895" s="7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75"/>
      <c r="P895" s="63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</row>
    <row r="896" customFormat="false" ht="15.75" hidden="false" customHeight="true" outlineLevel="0" collapsed="false">
      <c r="A896" s="64"/>
      <c r="B896" s="64"/>
      <c r="C896" s="7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75"/>
      <c r="P896" s="63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</row>
    <row r="897" customFormat="false" ht="15.75" hidden="false" customHeight="true" outlineLevel="0" collapsed="false">
      <c r="A897" s="64"/>
      <c r="B897" s="64"/>
      <c r="C897" s="7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75"/>
      <c r="P897" s="63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</row>
    <row r="898" customFormat="false" ht="15.75" hidden="false" customHeight="true" outlineLevel="0" collapsed="false">
      <c r="A898" s="64"/>
      <c r="B898" s="64"/>
      <c r="C898" s="7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75"/>
      <c r="P898" s="63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</row>
    <row r="899" customFormat="false" ht="15.75" hidden="false" customHeight="true" outlineLevel="0" collapsed="false">
      <c r="A899" s="64"/>
      <c r="B899" s="64"/>
      <c r="C899" s="7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75"/>
      <c r="P899" s="63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</row>
    <row r="900" customFormat="false" ht="15.75" hidden="false" customHeight="true" outlineLevel="0" collapsed="false">
      <c r="A900" s="64"/>
      <c r="B900" s="64"/>
      <c r="C900" s="7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75"/>
      <c r="P900" s="63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</row>
    <row r="901" customFormat="false" ht="15.75" hidden="false" customHeight="true" outlineLevel="0" collapsed="false">
      <c r="A901" s="64"/>
      <c r="B901" s="64"/>
      <c r="C901" s="7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75"/>
      <c r="P901" s="63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</row>
    <row r="902" customFormat="false" ht="15.75" hidden="false" customHeight="true" outlineLevel="0" collapsed="false">
      <c r="A902" s="64"/>
      <c r="B902" s="64"/>
      <c r="C902" s="7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75"/>
      <c r="P902" s="63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</row>
    <row r="903" customFormat="false" ht="15.75" hidden="false" customHeight="true" outlineLevel="0" collapsed="false">
      <c r="A903" s="64"/>
      <c r="B903" s="64"/>
      <c r="C903" s="7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75"/>
      <c r="P903" s="63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</row>
    <row r="904" customFormat="false" ht="15.75" hidden="false" customHeight="true" outlineLevel="0" collapsed="false">
      <c r="A904" s="64"/>
      <c r="B904" s="64"/>
      <c r="C904" s="7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75"/>
      <c r="P904" s="63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</row>
    <row r="905" customFormat="false" ht="15.75" hidden="false" customHeight="true" outlineLevel="0" collapsed="false">
      <c r="A905" s="64"/>
      <c r="B905" s="64"/>
      <c r="C905" s="7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75"/>
      <c r="P905" s="63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</row>
    <row r="906" customFormat="false" ht="15.75" hidden="false" customHeight="true" outlineLevel="0" collapsed="false">
      <c r="A906" s="64"/>
      <c r="B906" s="64"/>
      <c r="C906" s="7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75"/>
      <c r="P906" s="63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</row>
    <row r="907" customFormat="false" ht="15.75" hidden="false" customHeight="true" outlineLevel="0" collapsed="false">
      <c r="A907" s="64"/>
      <c r="B907" s="64"/>
      <c r="C907" s="7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75"/>
      <c r="P907" s="63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</row>
    <row r="908" customFormat="false" ht="15.75" hidden="false" customHeight="true" outlineLevel="0" collapsed="false">
      <c r="A908" s="64"/>
      <c r="B908" s="64"/>
      <c r="C908" s="7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75"/>
      <c r="P908" s="63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</row>
    <row r="909" customFormat="false" ht="15.75" hidden="false" customHeight="true" outlineLevel="0" collapsed="false">
      <c r="A909" s="64"/>
      <c r="B909" s="64"/>
      <c r="C909" s="7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75"/>
      <c r="P909" s="63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</row>
    <row r="910" customFormat="false" ht="15.75" hidden="false" customHeight="true" outlineLevel="0" collapsed="false">
      <c r="A910" s="64"/>
      <c r="B910" s="64"/>
      <c r="C910" s="7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75"/>
      <c r="P910" s="63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</row>
    <row r="911" customFormat="false" ht="15.75" hidden="false" customHeight="true" outlineLevel="0" collapsed="false">
      <c r="A911" s="64"/>
      <c r="B911" s="64"/>
      <c r="C911" s="7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75"/>
      <c r="P911" s="63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</row>
    <row r="912" customFormat="false" ht="15.75" hidden="false" customHeight="true" outlineLevel="0" collapsed="false">
      <c r="A912" s="64"/>
      <c r="B912" s="64"/>
      <c r="C912" s="7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75"/>
      <c r="P912" s="63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</row>
    <row r="913" customFormat="false" ht="15.75" hidden="false" customHeight="true" outlineLevel="0" collapsed="false">
      <c r="A913" s="64"/>
      <c r="B913" s="64"/>
      <c r="C913" s="7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75"/>
      <c r="P913" s="63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</row>
    <row r="914" customFormat="false" ht="15.75" hidden="false" customHeight="true" outlineLevel="0" collapsed="false">
      <c r="A914" s="64"/>
      <c r="B914" s="64"/>
      <c r="C914" s="7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75"/>
      <c r="P914" s="63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</row>
    <row r="915" customFormat="false" ht="15.75" hidden="false" customHeight="true" outlineLevel="0" collapsed="false">
      <c r="A915" s="64"/>
      <c r="B915" s="64"/>
      <c r="C915" s="7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75"/>
      <c r="P915" s="63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</row>
    <row r="916" customFormat="false" ht="15.75" hidden="false" customHeight="true" outlineLevel="0" collapsed="false">
      <c r="A916" s="64"/>
      <c r="B916" s="64"/>
      <c r="C916" s="7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75"/>
      <c r="P916" s="63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</row>
    <row r="917" customFormat="false" ht="15.75" hidden="false" customHeight="true" outlineLevel="0" collapsed="false">
      <c r="A917" s="64"/>
      <c r="B917" s="64"/>
      <c r="C917" s="7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75"/>
      <c r="P917" s="63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</row>
    <row r="918" customFormat="false" ht="15.75" hidden="false" customHeight="true" outlineLevel="0" collapsed="false">
      <c r="A918" s="64"/>
      <c r="B918" s="64"/>
      <c r="C918" s="7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75"/>
      <c r="P918" s="63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</row>
    <row r="919" customFormat="false" ht="15.75" hidden="false" customHeight="true" outlineLevel="0" collapsed="false">
      <c r="A919" s="64"/>
      <c r="B919" s="64"/>
      <c r="C919" s="7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75"/>
      <c r="P919" s="63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</row>
    <row r="920" customFormat="false" ht="15.75" hidden="false" customHeight="true" outlineLevel="0" collapsed="false">
      <c r="A920" s="64"/>
      <c r="B920" s="64"/>
      <c r="C920" s="7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75"/>
      <c r="P920" s="63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</row>
    <row r="921" customFormat="false" ht="15.75" hidden="false" customHeight="true" outlineLevel="0" collapsed="false">
      <c r="A921" s="64"/>
      <c r="B921" s="64"/>
      <c r="C921" s="7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75"/>
      <c r="P921" s="63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</row>
    <row r="922" customFormat="false" ht="15.75" hidden="false" customHeight="true" outlineLevel="0" collapsed="false">
      <c r="A922" s="64"/>
      <c r="B922" s="64"/>
      <c r="C922" s="7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75"/>
      <c r="P922" s="63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</row>
    <row r="923" customFormat="false" ht="15.75" hidden="false" customHeight="true" outlineLevel="0" collapsed="false">
      <c r="A923" s="64"/>
      <c r="B923" s="64"/>
      <c r="C923" s="7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75"/>
      <c r="P923" s="63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</row>
    <row r="924" customFormat="false" ht="15.75" hidden="false" customHeight="true" outlineLevel="0" collapsed="false">
      <c r="A924" s="64"/>
      <c r="B924" s="64"/>
      <c r="C924" s="7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75"/>
      <c r="P924" s="63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</row>
    <row r="925" customFormat="false" ht="15.75" hidden="false" customHeight="true" outlineLevel="0" collapsed="false">
      <c r="A925" s="64"/>
      <c r="B925" s="64"/>
      <c r="C925" s="7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75"/>
      <c r="P925" s="63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</row>
    <row r="926" customFormat="false" ht="15.75" hidden="false" customHeight="true" outlineLevel="0" collapsed="false">
      <c r="A926" s="64"/>
      <c r="B926" s="64"/>
      <c r="C926" s="7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75"/>
      <c r="P926" s="63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</row>
    <row r="927" customFormat="false" ht="15.75" hidden="false" customHeight="true" outlineLevel="0" collapsed="false">
      <c r="A927" s="64"/>
      <c r="B927" s="64"/>
      <c r="C927" s="7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75"/>
      <c r="P927" s="63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</row>
    <row r="928" customFormat="false" ht="15.75" hidden="false" customHeight="true" outlineLevel="0" collapsed="false">
      <c r="A928" s="64"/>
      <c r="B928" s="64"/>
      <c r="C928" s="7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75"/>
      <c r="P928" s="63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</row>
    <row r="929" customFormat="false" ht="15.75" hidden="false" customHeight="true" outlineLevel="0" collapsed="false">
      <c r="A929" s="64"/>
      <c r="B929" s="64"/>
      <c r="C929" s="7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75"/>
      <c r="P929" s="63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</row>
    <row r="930" customFormat="false" ht="15.75" hidden="false" customHeight="true" outlineLevel="0" collapsed="false">
      <c r="A930" s="64"/>
      <c r="B930" s="64"/>
      <c r="C930" s="7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75"/>
      <c r="P930" s="63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</row>
    <row r="931" customFormat="false" ht="15.75" hidden="false" customHeight="true" outlineLevel="0" collapsed="false">
      <c r="A931" s="64"/>
      <c r="B931" s="64"/>
      <c r="C931" s="7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75"/>
      <c r="P931" s="63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</row>
    <row r="932" customFormat="false" ht="15.75" hidden="false" customHeight="true" outlineLevel="0" collapsed="false">
      <c r="A932" s="64"/>
      <c r="B932" s="64"/>
      <c r="C932" s="7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75"/>
      <c r="P932" s="63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</row>
    <row r="933" customFormat="false" ht="15.75" hidden="false" customHeight="true" outlineLevel="0" collapsed="false">
      <c r="A933" s="64"/>
      <c r="B933" s="64"/>
      <c r="C933" s="7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75"/>
      <c r="P933" s="63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</row>
    <row r="934" customFormat="false" ht="15.75" hidden="false" customHeight="true" outlineLevel="0" collapsed="false">
      <c r="A934" s="64"/>
      <c r="B934" s="64"/>
      <c r="C934" s="7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75"/>
      <c r="P934" s="63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</row>
    <row r="935" customFormat="false" ht="15.75" hidden="false" customHeight="true" outlineLevel="0" collapsed="false">
      <c r="A935" s="64"/>
      <c r="B935" s="64"/>
      <c r="C935" s="7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75"/>
      <c r="P935" s="63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</row>
    <row r="936" customFormat="false" ht="15.75" hidden="false" customHeight="true" outlineLevel="0" collapsed="false">
      <c r="A936" s="64"/>
      <c r="B936" s="64"/>
      <c r="C936" s="7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75"/>
      <c r="P936" s="63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</row>
    <row r="937" customFormat="false" ht="15.75" hidden="false" customHeight="true" outlineLevel="0" collapsed="false">
      <c r="A937" s="64"/>
      <c r="B937" s="64"/>
      <c r="C937" s="7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75"/>
      <c r="P937" s="63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</row>
    <row r="938" customFormat="false" ht="15.75" hidden="false" customHeight="true" outlineLevel="0" collapsed="false">
      <c r="A938" s="64"/>
      <c r="B938" s="64"/>
      <c r="C938" s="7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75"/>
      <c r="P938" s="63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</row>
    <row r="939" customFormat="false" ht="15.75" hidden="false" customHeight="true" outlineLevel="0" collapsed="false">
      <c r="A939" s="64"/>
      <c r="B939" s="64"/>
      <c r="C939" s="7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75"/>
      <c r="P939" s="63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</row>
    <row r="940" customFormat="false" ht="15.75" hidden="false" customHeight="true" outlineLevel="0" collapsed="false">
      <c r="A940" s="64"/>
      <c r="B940" s="64"/>
      <c r="C940" s="7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75"/>
      <c r="P940" s="63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</row>
    <row r="941" customFormat="false" ht="15.75" hidden="false" customHeight="true" outlineLevel="0" collapsed="false">
      <c r="A941" s="64"/>
      <c r="B941" s="64"/>
      <c r="C941" s="7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75"/>
      <c r="P941" s="63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</row>
    <row r="942" customFormat="false" ht="15.75" hidden="false" customHeight="true" outlineLevel="0" collapsed="false">
      <c r="A942" s="64"/>
      <c r="B942" s="64"/>
      <c r="C942" s="7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75"/>
      <c r="P942" s="63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</row>
    <row r="943" customFormat="false" ht="15.75" hidden="false" customHeight="true" outlineLevel="0" collapsed="false">
      <c r="A943" s="64"/>
      <c r="B943" s="64"/>
      <c r="C943" s="7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75"/>
      <c r="P943" s="63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</row>
    <row r="944" customFormat="false" ht="15.75" hidden="false" customHeight="true" outlineLevel="0" collapsed="false">
      <c r="A944" s="64"/>
      <c r="B944" s="64"/>
      <c r="C944" s="7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75"/>
      <c r="P944" s="63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</row>
    <row r="945" customFormat="false" ht="15.75" hidden="false" customHeight="true" outlineLevel="0" collapsed="false">
      <c r="A945" s="64"/>
      <c r="B945" s="64"/>
      <c r="C945" s="7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75"/>
      <c r="P945" s="63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</row>
    <row r="946" customFormat="false" ht="15.75" hidden="false" customHeight="true" outlineLevel="0" collapsed="false">
      <c r="A946" s="64"/>
      <c r="B946" s="64"/>
      <c r="C946" s="7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75"/>
      <c r="P946" s="63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</row>
    <row r="947" customFormat="false" ht="15.75" hidden="false" customHeight="true" outlineLevel="0" collapsed="false">
      <c r="A947" s="64"/>
      <c r="B947" s="64"/>
      <c r="C947" s="7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75"/>
      <c r="P947" s="63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</row>
    <row r="948" customFormat="false" ht="15.75" hidden="false" customHeight="true" outlineLevel="0" collapsed="false">
      <c r="A948" s="64"/>
      <c r="B948" s="64"/>
      <c r="C948" s="7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75"/>
      <c r="P948" s="63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</row>
    <row r="949" customFormat="false" ht="15.75" hidden="false" customHeight="true" outlineLevel="0" collapsed="false">
      <c r="A949" s="64"/>
      <c r="B949" s="64"/>
      <c r="C949" s="7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75"/>
      <c r="P949" s="63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</row>
    <row r="950" customFormat="false" ht="15.75" hidden="false" customHeight="true" outlineLevel="0" collapsed="false">
      <c r="A950" s="64"/>
      <c r="B950" s="64"/>
      <c r="C950" s="7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75"/>
      <c r="P950" s="63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</row>
    <row r="951" customFormat="false" ht="15.75" hidden="false" customHeight="true" outlineLevel="0" collapsed="false">
      <c r="A951" s="64"/>
      <c r="B951" s="64"/>
      <c r="C951" s="7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75"/>
      <c r="P951" s="63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</row>
    <row r="952" customFormat="false" ht="15.75" hidden="false" customHeight="true" outlineLevel="0" collapsed="false">
      <c r="A952" s="64"/>
      <c r="B952" s="64"/>
      <c r="C952" s="7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75"/>
      <c r="P952" s="63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</row>
    <row r="953" customFormat="false" ht="15.75" hidden="false" customHeight="true" outlineLevel="0" collapsed="false">
      <c r="A953" s="64"/>
      <c r="B953" s="64"/>
      <c r="C953" s="7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75"/>
      <c r="P953" s="63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</row>
    <row r="954" customFormat="false" ht="15.75" hidden="false" customHeight="true" outlineLevel="0" collapsed="false">
      <c r="A954" s="64"/>
      <c r="B954" s="64"/>
      <c r="C954" s="7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75"/>
      <c r="P954" s="63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</row>
    <row r="955" customFormat="false" ht="15.75" hidden="false" customHeight="true" outlineLevel="0" collapsed="false">
      <c r="A955" s="64"/>
      <c r="B955" s="64"/>
      <c r="C955" s="7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75"/>
      <c r="P955" s="63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</row>
    <row r="956" customFormat="false" ht="15.75" hidden="false" customHeight="true" outlineLevel="0" collapsed="false">
      <c r="A956" s="64"/>
      <c r="B956" s="64"/>
      <c r="C956" s="7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75"/>
      <c r="P956" s="63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</row>
    <row r="957" customFormat="false" ht="15.75" hidden="false" customHeight="true" outlineLevel="0" collapsed="false">
      <c r="A957" s="64"/>
      <c r="B957" s="64"/>
      <c r="C957" s="7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75"/>
      <c r="P957" s="63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</row>
    <row r="958" customFormat="false" ht="15.75" hidden="false" customHeight="true" outlineLevel="0" collapsed="false">
      <c r="A958" s="64"/>
      <c r="B958" s="64"/>
      <c r="C958" s="7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75"/>
      <c r="P958" s="63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</row>
    <row r="959" customFormat="false" ht="15.75" hidden="false" customHeight="true" outlineLevel="0" collapsed="false">
      <c r="A959" s="64"/>
      <c r="B959" s="64"/>
      <c r="C959" s="7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75"/>
      <c r="P959" s="63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</row>
    <row r="960" customFormat="false" ht="15.75" hidden="false" customHeight="true" outlineLevel="0" collapsed="false">
      <c r="A960" s="64"/>
      <c r="B960" s="64"/>
      <c r="C960" s="7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75"/>
      <c r="P960" s="63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</row>
    <row r="961" customFormat="false" ht="15.75" hidden="false" customHeight="true" outlineLevel="0" collapsed="false">
      <c r="A961" s="64"/>
      <c r="B961" s="64"/>
      <c r="C961" s="7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75"/>
      <c r="P961" s="63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</row>
    <row r="962" customFormat="false" ht="15.75" hidden="false" customHeight="true" outlineLevel="0" collapsed="false">
      <c r="A962" s="64"/>
      <c r="B962" s="64"/>
      <c r="C962" s="7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75"/>
      <c r="P962" s="63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</row>
    <row r="963" customFormat="false" ht="15.75" hidden="false" customHeight="true" outlineLevel="0" collapsed="false">
      <c r="A963" s="64"/>
      <c r="B963" s="64"/>
      <c r="C963" s="7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75"/>
      <c r="P963" s="63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</row>
    <row r="964" customFormat="false" ht="15.75" hidden="false" customHeight="true" outlineLevel="0" collapsed="false">
      <c r="A964" s="64"/>
      <c r="B964" s="64"/>
      <c r="C964" s="7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75"/>
      <c r="P964" s="63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</row>
    <row r="965" customFormat="false" ht="15.75" hidden="false" customHeight="true" outlineLevel="0" collapsed="false">
      <c r="A965" s="64"/>
      <c r="B965" s="64"/>
      <c r="C965" s="7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75"/>
      <c r="P965" s="63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</row>
    <row r="966" customFormat="false" ht="15.75" hidden="false" customHeight="true" outlineLevel="0" collapsed="false">
      <c r="A966" s="64"/>
      <c r="B966" s="64"/>
      <c r="C966" s="7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75"/>
      <c r="P966" s="63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</row>
    <row r="967" customFormat="false" ht="15.75" hidden="false" customHeight="true" outlineLevel="0" collapsed="false">
      <c r="A967" s="64"/>
      <c r="B967" s="64"/>
      <c r="C967" s="7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75"/>
      <c r="P967" s="63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</row>
    <row r="968" customFormat="false" ht="15.75" hidden="false" customHeight="true" outlineLevel="0" collapsed="false">
      <c r="A968" s="64"/>
      <c r="B968" s="64"/>
      <c r="C968" s="7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75"/>
      <c r="P968" s="63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</row>
    <row r="969" customFormat="false" ht="15.75" hidden="false" customHeight="true" outlineLevel="0" collapsed="false">
      <c r="A969" s="64"/>
      <c r="B969" s="64"/>
      <c r="C969" s="7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75"/>
      <c r="P969" s="63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</row>
    <row r="970" customFormat="false" ht="15.75" hidden="false" customHeight="true" outlineLevel="0" collapsed="false">
      <c r="A970" s="64"/>
      <c r="B970" s="64"/>
      <c r="C970" s="7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75"/>
      <c r="P970" s="63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</row>
    <row r="971" customFormat="false" ht="15.75" hidden="false" customHeight="true" outlineLevel="0" collapsed="false">
      <c r="A971" s="64"/>
      <c r="B971" s="64"/>
      <c r="C971" s="7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75"/>
      <c r="P971" s="63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</row>
    <row r="972" customFormat="false" ht="15.75" hidden="false" customHeight="true" outlineLevel="0" collapsed="false">
      <c r="A972" s="64"/>
      <c r="B972" s="64"/>
      <c r="C972" s="7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75"/>
      <c r="P972" s="63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</row>
    <row r="973" customFormat="false" ht="15.75" hidden="false" customHeight="true" outlineLevel="0" collapsed="false">
      <c r="A973" s="64"/>
      <c r="B973" s="64"/>
      <c r="C973" s="7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75"/>
      <c r="P973" s="63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</row>
    <row r="974" customFormat="false" ht="15.75" hidden="false" customHeight="true" outlineLevel="0" collapsed="false">
      <c r="A974" s="64"/>
      <c r="B974" s="64"/>
      <c r="C974" s="7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75"/>
      <c r="P974" s="63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</row>
    <row r="975" customFormat="false" ht="15.75" hidden="false" customHeight="true" outlineLevel="0" collapsed="false">
      <c r="A975" s="64"/>
      <c r="B975" s="64"/>
      <c r="C975" s="7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75"/>
      <c r="P975" s="63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</row>
    <row r="976" customFormat="false" ht="15.75" hidden="false" customHeight="true" outlineLevel="0" collapsed="false">
      <c r="A976" s="64"/>
      <c r="B976" s="64"/>
      <c r="C976" s="7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75"/>
      <c r="P976" s="63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</row>
    <row r="977" customFormat="false" ht="15.75" hidden="false" customHeight="true" outlineLevel="0" collapsed="false">
      <c r="A977" s="64"/>
      <c r="B977" s="64"/>
      <c r="C977" s="7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75"/>
      <c r="P977" s="63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</row>
    <row r="978" customFormat="false" ht="15.75" hidden="false" customHeight="true" outlineLevel="0" collapsed="false">
      <c r="A978" s="64"/>
      <c r="B978" s="64"/>
      <c r="C978" s="7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75"/>
      <c r="P978" s="63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</row>
    <row r="979" customFormat="false" ht="15.75" hidden="false" customHeight="true" outlineLevel="0" collapsed="false">
      <c r="A979" s="64"/>
      <c r="B979" s="64"/>
      <c r="C979" s="7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75"/>
      <c r="P979" s="63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</row>
    <row r="980" customFormat="false" ht="15.75" hidden="false" customHeight="true" outlineLevel="0" collapsed="false">
      <c r="A980" s="64"/>
      <c r="B980" s="64"/>
      <c r="C980" s="7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75"/>
      <c r="P980" s="63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</row>
    <row r="981" customFormat="false" ht="15.75" hidden="false" customHeight="true" outlineLevel="0" collapsed="false">
      <c r="A981" s="64"/>
      <c r="B981" s="64"/>
      <c r="C981" s="7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75"/>
      <c r="P981" s="63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</row>
    <row r="982" customFormat="false" ht="15.75" hidden="false" customHeight="true" outlineLevel="0" collapsed="false">
      <c r="A982" s="64"/>
      <c r="B982" s="64"/>
      <c r="C982" s="7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75"/>
      <c r="P982" s="63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</row>
    <row r="983" customFormat="false" ht="15.75" hidden="false" customHeight="true" outlineLevel="0" collapsed="false">
      <c r="A983" s="64"/>
      <c r="B983" s="64"/>
      <c r="C983" s="7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75"/>
      <c r="P983" s="63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</row>
    <row r="984" customFormat="false" ht="15.75" hidden="false" customHeight="true" outlineLevel="0" collapsed="false">
      <c r="A984" s="64"/>
      <c r="B984" s="64"/>
      <c r="C984" s="7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75"/>
      <c r="P984" s="63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</row>
    <row r="985" customFormat="false" ht="15.75" hidden="false" customHeight="true" outlineLevel="0" collapsed="false">
      <c r="A985" s="64"/>
      <c r="B985" s="64"/>
      <c r="C985" s="7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75"/>
      <c r="P985" s="63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</row>
    <row r="986" customFormat="false" ht="15.75" hidden="false" customHeight="true" outlineLevel="0" collapsed="false">
      <c r="A986" s="64"/>
      <c r="B986" s="64"/>
      <c r="C986" s="7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75"/>
      <c r="P986" s="63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</row>
    <row r="987" customFormat="false" ht="15.75" hidden="false" customHeight="true" outlineLevel="0" collapsed="false">
      <c r="A987" s="64"/>
      <c r="B987" s="64"/>
      <c r="C987" s="7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75"/>
      <c r="P987" s="63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</row>
    <row r="988" customFormat="false" ht="15.75" hidden="false" customHeight="true" outlineLevel="0" collapsed="false">
      <c r="A988" s="64"/>
      <c r="B988" s="64"/>
      <c r="C988" s="7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75"/>
      <c r="P988" s="63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</row>
    <row r="989" customFormat="false" ht="15.75" hidden="false" customHeight="true" outlineLevel="0" collapsed="false">
      <c r="A989" s="64"/>
      <c r="B989" s="64"/>
      <c r="C989" s="7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75"/>
      <c r="P989" s="63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</row>
    <row r="990" customFormat="false" ht="15.75" hidden="false" customHeight="true" outlineLevel="0" collapsed="false">
      <c r="A990" s="64"/>
      <c r="B990" s="64"/>
      <c r="C990" s="7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75"/>
      <c r="P990" s="63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</row>
    <row r="991" customFormat="false" ht="15.75" hidden="false" customHeight="true" outlineLevel="0" collapsed="false">
      <c r="A991" s="64"/>
      <c r="B991" s="64"/>
      <c r="C991" s="7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75"/>
      <c r="P991" s="63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</row>
    <row r="992" customFormat="false" ht="15.75" hidden="false" customHeight="true" outlineLevel="0" collapsed="false">
      <c r="A992" s="64"/>
      <c r="B992" s="64"/>
      <c r="C992" s="7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75"/>
      <c r="P992" s="63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</row>
    <row r="993" customFormat="false" ht="15.75" hidden="false" customHeight="true" outlineLevel="0" collapsed="false">
      <c r="A993" s="64"/>
      <c r="B993" s="64"/>
      <c r="C993" s="7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75"/>
      <c r="P993" s="63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</row>
    <row r="994" customFormat="false" ht="15.75" hidden="false" customHeight="true" outlineLevel="0" collapsed="false">
      <c r="A994" s="64"/>
      <c r="B994" s="64"/>
      <c r="C994" s="7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75"/>
      <c r="P994" s="63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</row>
    <row r="995" customFormat="false" ht="15.75" hidden="false" customHeight="true" outlineLevel="0" collapsed="false">
      <c r="A995" s="64"/>
      <c r="B995" s="64"/>
      <c r="C995" s="7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75"/>
      <c r="P995" s="63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</row>
    <row r="996" customFormat="false" ht="15.75" hidden="false" customHeight="true" outlineLevel="0" collapsed="false">
      <c r="A996" s="64"/>
      <c r="B996" s="64"/>
      <c r="C996" s="7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75"/>
      <c r="P996" s="63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</row>
    <row r="997" customFormat="false" ht="15.75" hidden="false" customHeight="true" outlineLevel="0" collapsed="false">
      <c r="A997" s="64"/>
      <c r="B997" s="64"/>
      <c r="C997" s="7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75"/>
      <c r="P997" s="63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</row>
    <row r="998" customFormat="false" ht="15.75" hidden="false" customHeight="true" outlineLevel="0" collapsed="false">
      <c r="A998" s="64"/>
      <c r="B998" s="64"/>
      <c r="C998" s="7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75"/>
      <c r="P998" s="63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</row>
    <row r="999" customFormat="false" ht="15.75" hidden="false" customHeight="true" outlineLevel="0" collapsed="false">
      <c r="A999" s="64"/>
      <c r="B999" s="64"/>
      <c r="C999" s="7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75"/>
      <c r="P999" s="63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</row>
    <row r="1000" customFormat="false" ht="15.75" hidden="false" customHeight="true" outlineLevel="0" collapsed="false">
      <c r="A1000" s="64"/>
      <c r="B1000" s="64"/>
      <c r="C1000" s="7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75"/>
      <c r="P1000" s="63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</row>
  </sheetData>
  <autoFilter ref="A2:AB212"/>
  <mergeCells count="2">
    <mergeCell ref="A1:B1"/>
    <mergeCell ref="C1: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0.43"/>
    <col collapsed="false" customWidth="true" hidden="false" outlineLevel="0" max="3" min="3" style="0" width="9.14"/>
    <col collapsed="false" customWidth="true" hidden="false" outlineLevel="0" max="4" min="4" style="0" width="8"/>
    <col collapsed="false" customWidth="true" hidden="false" outlineLevel="0" max="5" min="5" style="0" width="8.71"/>
    <col collapsed="false" customWidth="true" hidden="false" outlineLevel="0" max="6" min="6" style="0" width="10.29"/>
    <col collapsed="false" customWidth="true" hidden="false" outlineLevel="0" max="7" min="7" style="0" width="9.29"/>
    <col collapsed="false" customWidth="true" hidden="false" outlineLevel="0" max="9" min="8" style="0" width="8.71"/>
    <col collapsed="false" customWidth="true" hidden="false" outlineLevel="0" max="10" min="10" style="0" width="10.71"/>
    <col collapsed="false" customWidth="true" hidden="false" outlineLevel="0" max="26" min="11" style="0" width="8.71"/>
  </cols>
  <sheetData>
    <row r="2" customFormat="false" ht="15" hidden="false" customHeight="false" outlineLevel="0" collapsed="false">
      <c r="B2" s="76"/>
      <c r="C2" s="76"/>
      <c r="D2" s="76"/>
      <c r="E2" s="76"/>
      <c r="F2" s="77" t="s">
        <v>901</v>
      </c>
      <c r="G2" s="76"/>
      <c r="H2" s="76"/>
    </row>
    <row r="3" customFormat="false" ht="15" hidden="false" customHeight="false" outlineLevel="0" collapsed="false">
      <c r="B3" s="78" t="s">
        <v>8</v>
      </c>
      <c r="C3" s="79" t="s">
        <v>902</v>
      </c>
      <c r="D3" s="80" t="s">
        <v>14</v>
      </c>
      <c r="E3" s="76"/>
      <c r="F3" s="81" t="s">
        <v>902</v>
      </c>
      <c r="G3" s="81" t="s">
        <v>901</v>
      </c>
      <c r="H3" s="76"/>
      <c r="J3" s="82" t="s">
        <v>903</v>
      </c>
      <c r="K3" s="83" t="n">
        <v>1.1334</v>
      </c>
    </row>
    <row r="4" customFormat="false" ht="15" hidden="false" customHeight="false" outlineLevel="0" collapsed="false">
      <c r="B4" s="84" t="s">
        <v>904</v>
      </c>
      <c r="C4" s="76" t="s">
        <v>905</v>
      </c>
      <c r="D4" s="85" t="s">
        <v>33</v>
      </c>
      <c r="E4" s="76"/>
      <c r="F4" s="86" t="s">
        <v>906</v>
      </c>
      <c r="G4" s="87" t="n">
        <v>0.02</v>
      </c>
      <c r="H4" s="76"/>
      <c r="J4" s="82" t="s">
        <v>907</v>
      </c>
      <c r="K4" s="83" t="n">
        <v>1.5594</v>
      </c>
    </row>
    <row r="5" customFormat="false" ht="15" hidden="false" customHeight="false" outlineLevel="0" collapsed="false">
      <c r="B5" s="84" t="s">
        <v>904</v>
      </c>
      <c r="C5" s="76" t="s">
        <v>906</v>
      </c>
      <c r="D5" s="85" t="s">
        <v>33</v>
      </c>
      <c r="E5" s="76"/>
      <c r="F5" s="88" t="s">
        <v>905</v>
      </c>
      <c r="G5" s="89" t="n">
        <v>0.01</v>
      </c>
      <c r="H5" s="76"/>
      <c r="J5" s="82"/>
      <c r="K5" s="83"/>
    </row>
    <row r="6" customFormat="false" ht="15" hidden="false" customHeight="false" outlineLevel="0" collapsed="false">
      <c r="B6" s="84" t="s">
        <v>904</v>
      </c>
      <c r="C6" s="76" t="s">
        <v>908</v>
      </c>
      <c r="D6" s="85" t="s">
        <v>33</v>
      </c>
      <c r="E6" s="76"/>
      <c r="F6" s="88" t="s">
        <v>908</v>
      </c>
      <c r="G6" s="89" t="n">
        <v>0.04</v>
      </c>
      <c r="H6" s="76"/>
      <c r="J6" s="82" t="s">
        <v>909</v>
      </c>
      <c r="K6" s="83" t="n">
        <v>1.37586024351509</v>
      </c>
      <c r="L6" s="83"/>
    </row>
    <row r="7" customFormat="false" ht="15" hidden="false" customHeight="false" outlineLevel="0" collapsed="false">
      <c r="B7" s="84" t="s">
        <v>910</v>
      </c>
      <c r="C7" s="76" t="s">
        <v>911</v>
      </c>
      <c r="D7" s="85" t="s">
        <v>34</v>
      </c>
      <c r="E7" s="76"/>
      <c r="F7" s="88" t="s">
        <v>911</v>
      </c>
      <c r="G7" s="89" t="n">
        <v>0.11</v>
      </c>
      <c r="H7" s="76"/>
      <c r="J7" s="82" t="s">
        <v>912</v>
      </c>
      <c r="K7" s="83" t="n">
        <v>0.726818006925741</v>
      </c>
    </row>
    <row r="8" customFormat="false" ht="15" hidden="false" customHeight="false" outlineLevel="0" collapsed="false">
      <c r="B8" s="84" t="s">
        <v>913</v>
      </c>
      <c r="C8" s="76" t="s">
        <v>914</v>
      </c>
      <c r="D8" s="85" t="s">
        <v>34</v>
      </c>
      <c r="E8" s="76"/>
      <c r="F8" s="88" t="s">
        <v>915</v>
      </c>
      <c r="G8" s="89" t="n">
        <v>0.05</v>
      </c>
      <c r="H8" s="76"/>
    </row>
    <row r="9" customFormat="false" ht="15" hidden="false" customHeight="false" outlineLevel="0" collapsed="false">
      <c r="B9" s="90" t="s">
        <v>916</v>
      </c>
      <c r="C9" s="91" t="s">
        <v>915</v>
      </c>
      <c r="D9" s="92" t="s">
        <v>34</v>
      </c>
      <c r="E9" s="76"/>
      <c r="F9" s="93" t="s">
        <v>914</v>
      </c>
      <c r="G9" s="94" t="n">
        <v>0.07</v>
      </c>
      <c r="H9" s="76"/>
      <c r="K9" s="64"/>
    </row>
    <row r="12" customFormat="false" ht="15" hidden="false" customHeight="false" outlineLevel="0" collapsed="false">
      <c r="G12" s="64" t="s">
        <v>917</v>
      </c>
      <c r="H12" s="64" t="s">
        <v>918</v>
      </c>
      <c r="I12" s="64" t="s">
        <v>919</v>
      </c>
    </row>
    <row r="13" customFormat="false" ht="15" hidden="false" customHeight="false" outlineLevel="0" collapsed="false">
      <c r="F13" s="95" t="s">
        <v>902</v>
      </c>
      <c r="G13" s="96" t="s">
        <v>920</v>
      </c>
      <c r="H13" s="96" t="s">
        <v>920</v>
      </c>
      <c r="I13" s="96" t="s">
        <v>920</v>
      </c>
    </row>
    <row r="14" customFormat="false" ht="15" hidden="false" customHeight="false" outlineLevel="0" collapsed="false">
      <c r="F14" s="97" t="s">
        <v>906</v>
      </c>
      <c r="G14" s="98" t="n">
        <v>0.012</v>
      </c>
      <c r="H14" s="98" t="n">
        <v>0.012</v>
      </c>
      <c r="I14" s="98" t="n">
        <v>0.095</v>
      </c>
      <c r="J14" s="64" t="s">
        <v>921</v>
      </c>
    </row>
    <row r="15" customFormat="false" ht="15" hidden="false" customHeight="false" outlineLevel="0" collapsed="false">
      <c r="F15" s="97" t="s">
        <v>905</v>
      </c>
      <c r="G15" s="98" t="n">
        <v>0.012</v>
      </c>
      <c r="H15" s="98" t="n">
        <v>0.012</v>
      </c>
      <c r="I15" s="98" t="n">
        <v>0.085</v>
      </c>
      <c r="J15" s="64" t="s">
        <v>921</v>
      </c>
    </row>
    <row r="16" customFormat="false" ht="15" hidden="false" customHeight="false" outlineLevel="0" collapsed="false">
      <c r="F16" s="97" t="s">
        <v>908</v>
      </c>
      <c r="G16" s="98" t="n">
        <v>0.012</v>
      </c>
      <c r="H16" s="98" t="n">
        <v>0.012</v>
      </c>
      <c r="I16" s="98" t="n">
        <v>0.03</v>
      </c>
      <c r="J16" s="64" t="s">
        <v>921</v>
      </c>
    </row>
    <row r="17" customFormat="false" ht="15" hidden="false" customHeight="false" outlineLevel="0" collapsed="false">
      <c r="F17" s="97" t="s">
        <v>915</v>
      </c>
      <c r="G17" s="98" t="n">
        <v>0.01</v>
      </c>
      <c r="H17" s="98" t="n">
        <v>0.07</v>
      </c>
      <c r="I17" s="98" t="n">
        <v>0.07</v>
      </c>
      <c r="J17" s="64" t="s">
        <v>921</v>
      </c>
    </row>
    <row r="18" customFormat="false" ht="15" hidden="false" customHeight="false" outlineLevel="0" collapsed="false">
      <c r="F18" s="97" t="s">
        <v>911</v>
      </c>
      <c r="G18" s="98" t="n">
        <v>0.01</v>
      </c>
      <c r="H18" s="98" t="n">
        <v>0.115</v>
      </c>
      <c r="I18" s="98" t="n">
        <v>0.115</v>
      </c>
      <c r="J18" s="64" t="s">
        <v>921</v>
      </c>
    </row>
    <row r="19" customFormat="false" ht="15" hidden="false" customHeight="false" outlineLevel="0" collapsed="false">
      <c r="F19" s="97" t="s">
        <v>914</v>
      </c>
      <c r="G19" s="98" t="n">
        <v>0.01</v>
      </c>
      <c r="H19" s="98" t="n">
        <v>0.08</v>
      </c>
      <c r="I19" s="98" t="n">
        <v>0.105</v>
      </c>
      <c r="J19" s="64" t="s">
        <v>921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0" sqref="B5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"/>
    <col collapsed="false" customWidth="true" hidden="false" outlineLevel="0" max="6" min="4" style="0" width="7.43"/>
    <col collapsed="false" customWidth="true" hidden="false" outlineLevel="0" max="26" min="7" style="0" width="9.14"/>
  </cols>
  <sheetData>
    <row r="1" customFormat="false" ht="15" hidden="false" customHeight="false" outlineLevel="0" collapsed="false">
      <c r="A1" s="99" t="s">
        <v>922</v>
      </c>
      <c r="B1" s="99"/>
      <c r="C1" s="99"/>
      <c r="D1" s="100"/>
      <c r="E1" s="99"/>
      <c r="F1" s="99"/>
      <c r="G1" s="101" t="s">
        <v>923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customFormat="false" ht="15" hidden="false" customHeight="false" outlineLevel="0" collapsed="false">
      <c r="A2" s="99"/>
      <c r="B2" s="99"/>
      <c r="C2" s="99"/>
      <c r="D2" s="100"/>
      <c r="E2" s="102" t="s">
        <v>924</v>
      </c>
      <c r="F2" s="102" t="s">
        <v>925</v>
      </c>
      <c r="G2" s="101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customFormat="false" ht="15" hidden="false" customHeight="false" outlineLevel="0" collapsed="false">
      <c r="A3" s="101" t="s">
        <v>926</v>
      </c>
      <c r="B3" s="101" t="s">
        <v>927</v>
      </c>
      <c r="C3" s="101" t="s">
        <v>928</v>
      </c>
      <c r="D3" s="103" t="s">
        <v>929</v>
      </c>
      <c r="E3" s="101" t="s">
        <v>930</v>
      </c>
      <c r="F3" s="101" t="s">
        <v>931</v>
      </c>
      <c r="G3" s="101" t="s">
        <v>932</v>
      </c>
      <c r="H3" s="104"/>
      <c r="I3" s="104" t="s">
        <v>933</v>
      </c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customFormat="false" ht="15" hidden="false" customHeight="false" outlineLevel="0" collapsed="false">
      <c r="A4" s="99" t="s">
        <v>601</v>
      </c>
      <c r="B4" s="99" t="s">
        <v>934</v>
      </c>
      <c r="C4" s="99" t="s">
        <v>935</v>
      </c>
      <c r="D4" s="100" t="n">
        <v>920</v>
      </c>
      <c r="E4" s="99" t="n">
        <v>190</v>
      </c>
      <c r="F4" s="99" t="n">
        <v>390</v>
      </c>
      <c r="G4" s="101" t="n">
        <v>1500</v>
      </c>
      <c r="H4" s="70" t="n">
        <f aca="false">D4*80%</f>
        <v>736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customFormat="false" ht="15" hidden="false" customHeight="false" outlineLevel="0" collapsed="false">
      <c r="A5" s="99" t="s">
        <v>601</v>
      </c>
      <c r="B5" s="99" t="s">
        <v>934</v>
      </c>
      <c r="C5" s="99" t="s">
        <v>936</v>
      </c>
      <c r="D5" s="100" t="n">
        <v>3250</v>
      </c>
      <c r="E5" s="99" t="n">
        <v>500</v>
      </c>
      <c r="F5" s="99" t="n">
        <v>1250</v>
      </c>
      <c r="G5" s="101" t="n">
        <v>5000</v>
      </c>
      <c r="H5" s="70" t="n">
        <f aca="false">D5*80%</f>
        <v>2600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customFormat="false" ht="15" hidden="false" customHeight="false" outlineLevel="0" collapsed="false">
      <c r="A6" s="99" t="s">
        <v>601</v>
      </c>
      <c r="B6" s="99" t="s">
        <v>934</v>
      </c>
      <c r="C6" s="99" t="s">
        <v>937</v>
      </c>
      <c r="D6" s="100" t="n">
        <v>2125</v>
      </c>
      <c r="E6" s="99" t="n">
        <v>375</v>
      </c>
      <c r="F6" s="99" t="n">
        <v>1000</v>
      </c>
      <c r="G6" s="101" t="n">
        <v>3500</v>
      </c>
      <c r="H6" s="70" t="n">
        <f aca="false">D6*80%</f>
        <v>1700</v>
      </c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customFormat="false" ht="15" hidden="false" customHeight="false" outlineLevel="0" collapsed="false">
      <c r="A7" s="99" t="s">
        <v>601</v>
      </c>
      <c r="B7" s="99" t="s">
        <v>934</v>
      </c>
      <c r="C7" s="99" t="s">
        <v>938</v>
      </c>
      <c r="D7" s="100" t="n">
        <v>3900</v>
      </c>
      <c r="E7" s="99" t="n">
        <v>600</v>
      </c>
      <c r="F7" s="99" t="n">
        <v>1500</v>
      </c>
      <c r="G7" s="101" t="n">
        <v>6000</v>
      </c>
      <c r="H7" s="70" t="n">
        <f aca="false">D7*80%</f>
        <v>3120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customFormat="false" ht="15" hidden="false" customHeight="false" outlineLevel="0" collapsed="false">
      <c r="A8" s="99" t="s">
        <v>601</v>
      </c>
      <c r="B8" s="99" t="s">
        <v>934</v>
      </c>
      <c r="C8" s="99" t="s">
        <v>939</v>
      </c>
      <c r="D8" s="100" t="n">
        <v>8000</v>
      </c>
      <c r="E8" s="99" t="n">
        <v>1500</v>
      </c>
      <c r="F8" s="99" t="n">
        <v>1500</v>
      </c>
      <c r="G8" s="101" t="n">
        <v>11000</v>
      </c>
      <c r="H8" s="70" t="n">
        <f aca="false">D8*80%</f>
        <v>6400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customFormat="false" ht="15" hidden="false" customHeight="false" outlineLevel="0" collapsed="false">
      <c r="A9" s="99" t="s">
        <v>601</v>
      </c>
      <c r="B9" s="99" t="s">
        <v>934</v>
      </c>
      <c r="C9" s="99" t="s">
        <v>940</v>
      </c>
      <c r="D9" s="100" t="n">
        <v>16000</v>
      </c>
      <c r="E9" s="99" t="n">
        <v>2000</v>
      </c>
      <c r="F9" s="99" t="n">
        <v>2000</v>
      </c>
      <c r="G9" s="101" t="n">
        <v>20000</v>
      </c>
      <c r="H9" s="70" t="n">
        <f aca="false">D9*80%</f>
        <v>12800</v>
      </c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customFormat="false" ht="15" hidden="false" customHeight="false" outlineLevel="0" collapsed="false">
      <c r="A10" s="99" t="s">
        <v>601</v>
      </c>
      <c r="B10" s="99" t="s">
        <v>934</v>
      </c>
      <c r="C10" s="99" t="s">
        <v>941</v>
      </c>
      <c r="D10" s="100" t="n">
        <v>990</v>
      </c>
      <c r="E10" s="99" t="n">
        <v>200</v>
      </c>
      <c r="F10" s="99" t="n">
        <v>500</v>
      </c>
      <c r="G10" s="101" t="n">
        <v>1690</v>
      </c>
      <c r="H10" s="70" t="n">
        <f aca="false">D10*80%</f>
        <v>792</v>
      </c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customFormat="false" ht="15" hidden="false" customHeight="false" outlineLevel="0" collapsed="false">
      <c r="A11" s="99" t="s">
        <v>601</v>
      </c>
      <c r="B11" s="99" t="s">
        <v>934</v>
      </c>
      <c r="C11" s="99" t="s">
        <v>942</v>
      </c>
      <c r="D11" s="100" t="n">
        <v>9500</v>
      </c>
      <c r="E11" s="99" t="n">
        <v>1500</v>
      </c>
      <c r="F11" s="99" t="n">
        <v>1500</v>
      </c>
      <c r="G11" s="101" t="n">
        <v>12500</v>
      </c>
      <c r="H11" s="70" t="n">
        <f aca="false">D11*80%</f>
        <v>7600</v>
      </c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customFormat="false" ht="15" hidden="false" customHeight="false" outlineLevel="0" collapsed="false">
      <c r="A12" s="99" t="s">
        <v>601</v>
      </c>
      <c r="B12" s="99" t="s">
        <v>934</v>
      </c>
      <c r="C12" s="99" t="s">
        <v>943</v>
      </c>
      <c r="D12" s="100" t="n">
        <v>2800</v>
      </c>
      <c r="E12" s="99" t="n">
        <v>490</v>
      </c>
      <c r="F12" s="99" t="n">
        <v>1510</v>
      </c>
      <c r="G12" s="101" t="n">
        <v>4800</v>
      </c>
      <c r="H12" s="70" t="n">
        <f aca="false">D12*80%</f>
        <v>2240</v>
      </c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customFormat="false" ht="15" hidden="false" customHeight="false" outlineLevel="0" collapsed="false">
      <c r="A13" s="99" t="s">
        <v>601</v>
      </c>
      <c r="B13" s="99" t="s">
        <v>934</v>
      </c>
      <c r="C13" s="99" t="s">
        <v>944</v>
      </c>
      <c r="D13" s="100" t="n">
        <v>1215</v>
      </c>
      <c r="E13" s="99" t="n">
        <v>200</v>
      </c>
      <c r="F13" s="99" t="n">
        <v>500</v>
      </c>
      <c r="G13" s="101" t="n">
        <v>1915</v>
      </c>
      <c r="H13" s="70" t="n">
        <f aca="false">D13*80%</f>
        <v>972</v>
      </c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customFormat="false" ht="15" hidden="false" customHeight="false" outlineLevel="0" collapsed="false">
      <c r="A14" s="99" t="s">
        <v>601</v>
      </c>
      <c r="B14" s="99" t="s">
        <v>934</v>
      </c>
      <c r="C14" s="99" t="s">
        <v>945</v>
      </c>
      <c r="D14" s="100" t="n">
        <v>2950</v>
      </c>
      <c r="E14" s="99" t="n">
        <v>200</v>
      </c>
      <c r="F14" s="99" t="n">
        <v>500</v>
      </c>
      <c r="G14" s="101" t="n">
        <v>3650</v>
      </c>
      <c r="H14" s="70" t="n">
        <f aca="false">D14*80%</f>
        <v>2360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customFormat="false" ht="15" hidden="false" customHeight="false" outlineLevel="0" collapsed="false">
      <c r="A15" s="99" t="s">
        <v>601</v>
      </c>
      <c r="B15" s="99" t="s">
        <v>934</v>
      </c>
      <c r="C15" s="99" t="s">
        <v>946</v>
      </c>
      <c r="D15" s="100" t="n">
        <v>1410</v>
      </c>
      <c r="E15" s="99" t="n">
        <v>200</v>
      </c>
      <c r="F15" s="99" t="n">
        <v>295</v>
      </c>
      <c r="G15" s="101" t="n">
        <v>1905</v>
      </c>
      <c r="H15" s="70" t="n">
        <f aca="false">D15*80%</f>
        <v>1128</v>
      </c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customFormat="false" ht="15" hidden="false" customHeight="false" outlineLevel="0" collapsed="false">
      <c r="A16" s="99" t="s">
        <v>601</v>
      </c>
      <c r="B16" s="99" t="s">
        <v>934</v>
      </c>
      <c r="C16" s="99" t="s">
        <v>947</v>
      </c>
      <c r="D16" s="100" t="n">
        <v>750</v>
      </c>
      <c r="E16" s="99" t="n">
        <v>120</v>
      </c>
      <c r="F16" s="99" t="n">
        <v>295</v>
      </c>
      <c r="G16" s="101" t="n">
        <v>1165</v>
      </c>
      <c r="H16" s="70" t="n">
        <f aca="false">D16*80%</f>
        <v>600</v>
      </c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customFormat="false" ht="15" hidden="false" customHeight="false" outlineLevel="0" collapsed="false">
      <c r="A17" s="99" t="s">
        <v>601</v>
      </c>
      <c r="B17" s="99" t="s">
        <v>934</v>
      </c>
      <c r="C17" s="99" t="s">
        <v>948</v>
      </c>
      <c r="D17" s="100" t="n">
        <v>27600</v>
      </c>
      <c r="E17" s="99" t="n">
        <v>3000</v>
      </c>
      <c r="F17" s="99" t="n">
        <v>3000</v>
      </c>
      <c r="G17" s="101" t="n">
        <v>33600</v>
      </c>
      <c r="H17" s="70" t="n">
        <f aca="false">D17*80%</f>
        <v>22080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customFormat="false" ht="15" hidden="false" customHeight="false" outlineLevel="0" collapsed="false">
      <c r="A18" s="99" t="s">
        <v>601</v>
      </c>
      <c r="B18" s="99" t="s">
        <v>934</v>
      </c>
      <c r="C18" s="99" t="s">
        <v>949</v>
      </c>
      <c r="D18" s="100" t="n">
        <v>2000</v>
      </c>
      <c r="E18" s="99" t="n">
        <v>200</v>
      </c>
      <c r="F18" s="99" t="n">
        <v>800</v>
      </c>
      <c r="G18" s="101" t="n">
        <v>3000</v>
      </c>
      <c r="H18" s="70" t="n">
        <f aca="false">D18*80%</f>
        <v>1600</v>
      </c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customFormat="false" ht="15" hidden="false" customHeight="false" outlineLevel="0" collapsed="false">
      <c r="A19" s="99" t="s">
        <v>601</v>
      </c>
      <c r="B19" s="99" t="s">
        <v>934</v>
      </c>
      <c r="C19" s="99" t="s">
        <v>950</v>
      </c>
      <c r="D19" s="100" t="n">
        <v>1850</v>
      </c>
      <c r="E19" s="99" t="n">
        <v>280</v>
      </c>
      <c r="F19" s="99" t="n">
        <v>705</v>
      </c>
      <c r="G19" s="101" t="n">
        <v>2835</v>
      </c>
      <c r="H19" s="70" t="n">
        <f aca="false">D19*80%</f>
        <v>1480</v>
      </c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customFormat="false" ht="15" hidden="false" customHeight="false" outlineLevel="0" collapsed="false">
      <c r="A20" s="99" t="s">
        <v>601</v>
      </c>
      <c r="B20" s="99" t="s">
        <v>934</v>
      </c>
      <c r="C20" s="99" t="s">
        <v>951</v>
      </c>
      <c r="D20" s="100" t="n">
        <v>815</v>
      </c>
      <c r="E20" s="99" t="n">
        <v>185</v>
      </c>
      <c r="F20" s="99" t="n">
        <v>500</v>
      </c>
      <c r="G20" s="101" t="n">
        <v>1500</v>
      </c>
      <c r="H20" s="70" t="n">
        <f aca="false">D20*80%</f>
        <v>652</v>
      </c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customFormat="false" ht="15.75" hidden="false" customHeight="true" outlineLevel="0" collapsed="false">
      <c r="A21" s="99" t="s">
        <v>601</v>
      </c>
      <c r="B21" s="99" t="s">
        <v>934</v>
      </c>
      <c r="C21" s="99" t="s">
        <v>952</v>
      </c>
      <c r="D21" s="100" t="n">
        <v>1700</v>
      </c>
      <c r="E21" s="99" t="n">
        <v>500</v>
      </c>
      <c r="F21" s="99" t="n">
        <v>1000</v>
      </c>
      <c r="G21" s="101" t="n">
        <v>3200</v>
      </c>
      <c r="H21" s="70" t="n">
        <f aca="false">D21*80%</f>
        <v>1360</v>
      </c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customFormat="false" ht="15.75" hidden="false" customHeight="true" outlineLevel="0" collapsed="false">
      <c r="A22" s="99" t="s">
        <v>601</v>
      </c>
      <c r="B22" s="99" t="s">
        <v>934</v>
      </c>
      <c r="C22" s="99" t="s">
        <v>953</v>
      </c>
      <c r="D22" s="100" t="n">
        <v>1000</v>
      </c>
      <c r="E22" s="99" t="n">
        <v>200</v>
      </c>
      <c r="F22" s="99" t="n">
        <v>500</v>
      </c>
      <c r="G22" s="101" t="n">
        <v>1700</v>
      </c>
      <c r="H22" s="70" t="n">
        <f aca="false">D22*80%</f>
        <v>800</v>
      </c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customFormat="false" ht="15.75" hidden="false" customHeight="true" outlineLevel="0" collapsed="false">
      <c r="A23" s="99" t="s">
        <v>601</v>
      </c>
      <c r="B23" s="99" t="s">
        <v>934</v>
      </c>
      <c r="C23" s="99" t="s">
        <v>954</v>
      </c>
      <c r="D23" s="100" t="n">
        <v>1000</v>
      </c>
      <c r="E23" s="99" t="n">
        <v>200</v>
      </c>
      <c r="F23" s="99" t="n">
        <v>500</v>
      </c>
      <c r="G23" s="101" t="n">
        <v>1700</v>
      </c>
      <c r="H23" s="70" t="n">
        <f aca="false">D23*80%</f>
        <v>800</v>
      </c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customFormat="false" ht="15.75" hidden="false" customHeight="true" outlineLevel="0" collapsed="false">
      <c r="A24" s="99" t="s">
        <v>601</v>
      </c>
      <c r="B24" s="99" t="s">
        <v>934</v>
      </c>
      <c r="C24" s="99" t="s">
        <v>955</v>
      </c>
      <c r="D24" s="100" t="n">
        <v>1000</v>
      </c>
      <c r="E24" s="99" t="n">
        <v>200</v>
      </c>
      <c r="F24" s="99" t="n">
        <v>500</v>
      </c>
      <c r="G24" s="101" t="n">
        <v>1700</v>
      </c>
      <c r="H24" s="70" t="n">
        <f aca="false">D24*80%</f>
        <v>800</v>
      </c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customFormat="false" ht="15.75" hidden="false" customHeight="true" outlineLevel="0" collapsed="false">
      <c r="A25" s="99" t="s">
        <v>601</v>
      </c>
      <c r="B25" s="99" t="s">
        <v>934</v>
      </c>
      <c r="C25" s="99" t="s">
        <v>956</v>
      </c>
      <c r="D25" s="100" t="n">
        <v>2000</v>
      </c>
      <c r="E25" s="99" t="n">
        <v>300</v>
      </c>
      <c r="F25" s="99" t="n">
        <v>700</v>
      </c>
      <c r="G25" s="101" t="n">
        <v>3000</v>
      </c>
      <c r="H25" s="70" t="n">
        <f aca="false">D25*80%</f>
        <v>1600</v>
      </c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customFormat="false" ht="15.75" hidden="false" customHeight="true" outlineLevel="0" collapsed="false">
      <c r="A26" s="99" t="s">
        <v>601</v>
      </c>
      <c r="B26" s="99" t="s">
        <v>934</v>
      </c>
      <c r="C26" s="99" t="s">
        <v>957</v>
      </c>
      <c r="D26" s="100" t="n">
        <v>615</v>
      </c>
      <c r="E26" s="99" t="n">
        <v>230</v>
      </c>
      <c r="F26" s="99" t="n">
        <v>655</v>
      </c>
      <c r="G26" s="101" t="n">
        <v>1500</v>
      </c>
      <c r="H26" s="70" t="n">
        <f aca="false">D26*80%</f>
        <v>492</v>
      </c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customFormat="false" ht="15.75" hidden="false" customHeight="true" outlineLevel="0" collapsed="false">
      <c r="A27" s="99" t="s">
        <v>601</v>
      </c>
      <c r="B27" s="99" t="s">
        <v>934</v>
      </c>
      <c r="C27" s="99" t="s">
        <v>958</v>
      </c>
      <c r="D27" s="100" t="n">
        <v>1200</v>
      </c>
      <c r="E27" s="99" t="n">
        <v>200</v>
      </c>
      <c r="F27" s="99" t="n">
        <v>600</v>
      </c>
      <c r="G27" s="101" t="n">
        <v>2000</v>
      </c>
      <c r="H27" s="70" t="n">
        <f aca="false">D27*80%</f>
        <v>960</v>
      </c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customFormat="false" ht="15.75" hidden="false" customHeight="true" outlineLevel="0" collapsed="false">
      <c r="A28" s="99" t="s">
        <v>601</v>
      </c>
      <c r="B28" s="99" t="s">
        <v>934</v>
      </c>
      <c r="C28" s="99" t="s">
        <v>959</v>
      </c>
      <c r="D28" s="100" t="n">
        <v>1950</v>
      </c>
      <c r="E28" s="99" t="n">
        <v>300</v>
      </c>
      <c r="F28" s="99" t="n">
        <v>750</v>
      </c>
      <c r="G28" s="101" t="n">
        <v>3000</v>
      </c>
      <c r="H28" s="70" t="n">
        <f aca="false">D28*80%</f>
        <v>1560</v>
      </c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customFormat="false" ht="15.75" hidden="false" customHeight="true" outlineLevel="0" collapsed="false">
      <c r="A29" s="99" t="s">
        <v>601</v>
      </c>
      <c r="B29" s="99" t="s">
        <v>934</v>
      </c>
      <c r="C29" s="99" t="s">
        <v>960</v>
      </c>
      <c r="D29" s="100" t="n">
        <v>880</v>
      </c>
      <c r="E29" s="99" t="n">
        <v>180</v>
      </c>
      <c r="F29" s="99" t="n">
        <v>440</v>
      </c>
      <c r="G29" s="101" t="n">
        <v>1500</v>
      </c>
      <c r="H29" s="70" t="n">
        <f aca="false">D29*80%</f>
        <v>704</v>
      </c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customFormat="false" ht="15.75" hidden="false" customHeight="true" outlineLevel="0" collapsed="false">
      <c r="A30" s="99" t="s">
        <v>601</v>
      </c>
      <c r="B30" s="99" t="s">
        <v>934</v>
      </c>
      <c r="C30" s="99" t="s">
        <v>961</v>
      </c>
      <c r="D30" s="100" t="n">
        <v>1050</v>
      </c>
      <c r="E30" s="99" t="n">
        <v>175</v>
      </c>
      <c r="F30" s="99" t="n">
        <v>440</v>
      </c>
      <c r="G30" s="101" t="n">
        <v>1665</v>
      </c>
      <c r="H30" s="70" t="n">
        <f aca="false">D30*80%</f>
        <v>840</v>
      </c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customFormat="false" ht="15.75" hidden="false" customHeight="true" outlineLevel="0" collapsed="false">
      <c r="A31" s="99" t="s">
        <v>601</v>
      </c>
      <c r="B31" s="99" t="s">
        <v>934</v>
      </c>
      <c r="C31" s="99" t="s">
        <v>962</v>
      </c>
      <c r="D31" s="100" t="n">
        <v>20000</v>
      </c>
      <c r="E31" s="99" t="n">
        <v>3000</v>
      </c>
      <c r="F31" s="99" t="n">
        <v>3000</v>
      </c>
      <c r="G31" s="101" t="n">
        <v>26000</v>
      </c>
      <c r="H31" s="70" t="n">
        <f aca="false">D31*80%</f>
        <v>16000</v>
      </c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customFormat="false" ht="15.75" hidden="false" customHeight="true" outlineLevel="0" collapsed="false">
      <c r="A32" s="99" t="s">
        <v>601</v>
      </c>
      <c r="B32" s="99" t="s">
        <v>934</v>
      </c>
      <c r="C32" s="99" t="s">
        <v>963</v>
      </c>
      <c r="D32" s="100" t="n">
        <v>550</v>
      </c>
      <c r="E32" s="99" t="n">
        <v>100</v>
      </c>
      <c r="F32" s="99" t="n">
        <v>200</v>
      </c>
      <c r="G32" s="101" t="n">
        <v>850</v>
      </c>
      <c r="H32" s="70" t="n">
        <f aca="false">D32*80%</f>
        <v>440</v>
      </c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customFormat="false" ht="15.75" hidden="false" customHeight="true" outlineLevel="0" collapsed="false">
      <c r="A33" s="99" t="s">
        <v>601</v>
      </c>
      <c r="B33" s="99" t="s">
        <v>934</v>
      </c>
      <c r="C33" s="99" t="s">
        <v>964</v>
      </c>
      <c r="D33" s="100" t="n">
        <v>500</v>
      </c>
      <c r="E33" s="99" t="n">
        <v>200</v>
      </c>
      <c r="F33" s="99" t="n">
        <v>300</v>
      </c>
      <c r="G33" s="101" t="n">
        <v>1000</v>
      </c>
      <c r="H33" s="70" t="n">
        <f aca="false">D33*80%</f>
        <v>400</v>
      </c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customFormat="false" ht="15.75" hidden="false" customHeight="true" outlineLevel="0" collapsed="false">
      <c r="A34" s="99" t="s">
        <v>601</v>
      </c>
      <c r="B34" s="99" t="s">
        <v>934</v>
      </c>
      <c r="C34" s="99" t="s">
        <v>965</v>
      </c>
      <c r="D34" s="100" t="n">
        <v>675</v>
      </c>
      <c r="E34" s="99" t="n">
        <v>200</v>
      </c>
      <c r="F34" s="99" t="n">
        <v>300</v>
      </c>
      <c r="G34" s="101" t="n">
        <v>1175</v>
      </c>
      <c r="H34" s="70" t="n">
        <f aca="false">D34*80%</f>
        <v>540</v>
      </c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customFormat="false" ht="15.75" hidden="false" customHeight="true" outlineLevel="0" collapsed="false">
      <c r="A35" s="99" t="s">
        <v>601</v>
      </c>
      <c r="B35" s="99" t="s">
        <v>934</v>
      </c>
      <c r="C35" s="99" t="s">
        <v>966</v>
      </c>
      <c r="D35" s="100" t="n">
        <v>565</v>
      </c>
      <c r="E35" s="99" t="n">
        <v>100</v>
      </c>
      <c r="F35" s="99" t="n">
        <v>300</v>
      </c>
      <c r="G35" s="101" t="n">
        <v>965</v>
      </c>
      <c r="H35" s="70" t="n">
        <f aca="false">D35*80%</f>
        <v>452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customFormat="false" ht="15.75" hidden="false" customHeight="true" outlineLevel="0" collapsed="false">
      <c r="A36" s="99" t="s">
        <v>601</v>
      </c>
      <c r="B36" s="99" t="s">
        <v>934</v>
      </c>
      <c r="C36" s="99" t="s">
        <v>967</v>
      </c>
      <c r="D36" s="100" t="n">
        <v>1435</v>
      </c>
      <c r="E36" s="99" t="n">
        <v>165</v>
      </c>
      <c r="F36" s="99" t="n">
        <v>400</v>
      </c>
      <c r="G36" s="101" t="n">
        <v>2000</v>
      </c>
      <c r="H36" s="70" t="n">
        <f aca="false">D36*80%</f>
        <v>1148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customFormat="false" ht="15.75" hidden="false" customHeight="true" outlineLevel="0" collapsed="false">
      <c r="A37" s="99" t="s">
        <v>601</v>
      </c>
      <c r="B37" s="99" t="s">
        <v>934</v>
      </c>
      <c r="C37" s="99" t="s">
        <v>968</v>
      </c>
      <c r="D37" s="100" t="n">
        <v>31500</v>
      </c>
      <c r="E37" s="99" t="n">
        <v>3500</v>
      </c>
      <c r="F37" s="99" t="n">
        <v>3000</v>
      </c>
      <c r="G37" s="101" t="n">
        <v>38000</v>
      </c>
      <c r="H37" s="70" t="n">
        <f aca="false">D37*80%</f>
        <v>25200</v>
      </c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customFormat="false" ht="15.75" hidden="false" customHeight="true" outlineLevel="0" collapsed="false">
      <c r="A38" s="99" t="s">
        <v>601</v>
      </c>
      <c r="B38" s="99" t="s">
        <v>934</v>
      </c>
      <c r="C38" s="99" t="s">
        <v>969</v>
      </c>
      <c r="D38" s="100" t="n">
        <v>585</v>
      </c>
      <c r="E38" s="99" t="n">
        <v>125</v>
      </c>
      <c r="F38" s="99" t="n">
        <v>300</v>
      </c>
      <c r="G38" s="101" t="n">
        <v>1010</v>
      </c>
      <c r="H38" s="70" t="n">
        <f aca="false">D38*80%</f>
        <v>468</v>
      </c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customFormat="false" ht="15.75" hidden="false" customHeight="true" outlineLevel="0" collapsed="false">
      <c r="A39" s="99" t="s">
        <v>601</v>
      </c>
      <c r="B39" s="99" t="s">
        <v>934</v>
      </c>
      <c r="C39" s="99" t="s">
        <v>970</v>
      </c>
      <c r="D39" s="100" t="n">
        <v>1575</v>
      </c>
      <c r="E39" s="99" t="n">
        <v>125</v>
      </c>
      <c r="F39" s="99" t="n">
        <v>300</v>
      </c>
      <c r="G39" s="101" t="n">
        <v>2000</v>
      </c>
      <c r="H39" s="70" t="n">
        <f aca="false">D39*80%</f>
        <v>1260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customFormat="false" ht="15.75" hidden="false" customHeight="true" outlineLevel="0" collapsed="false">
      <c r="A40" s="99" t="s">
        <v>601</v>
      </c>
      <c r="B40" s="99" t="s">
        <v>934</v>
      </c>
      <c r="C40" s="99" t="s">
        <v>971</v>
      </c>
      <c r="D40" s="100" t="n">
        <v>560</v>
      </c>
      <c r="E40" s="99" t="n">
        <v>120</v>
      </c>
      <c r="F40" s="99" t="n">
        <v>300</v>
      </c>
      <c r="G40" s="101" t="n">
        <v>980</v>
      </c>
      <c r="H40" s="70" t="n">
        <f aca="false">D40*80%</f>
        <v>448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customFormat="false" ht="15.75" hidden="false" customHeight="true" outlineLevel="0" collapsed="false">
      <c r="A41" s="99" t="s">
        <v>601</v>
      </c>
      <c r="B41" s="99" t="s">
        <v>934</v>
      </c>
      <c r="C41" s="99" t="s">
        <v>972</v>
      </c>
      <c r="D41" s="100" t="n">
        <v>750</v>
      </c>
      <c r="E41" s="99" t="n">
        <v>120</v>
      </c>
      <c r="F41" s="99" t="n">
        <v>295</v>
      </c>
      <c r="G41" s="101" t="n">
        <v>1165</v>
      </c>
      <c r="H41" s="70" t="n">
        <f aca="false">D41*80%</f>
        <v>600</v>
      </c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customFormat="false" ht="15.75" hidden="false" customHeight="true" outlineLevel="0" collapsed="false">
      <c r="A42" s="99" t="s">
        <v>601</v>
      </c>
      <c r="B42" s="99" t="s">
        <v>934</v>
      </c>
      <c r="C42" s="99" t="s">
        <v>973</v>
      </c>
      <c r="D42" s="100" t="n">
        <v>1195</v>
      </c>
      <c r="E42" s="99" t="n">
        <v>215</v>
      </c>
      <c r="F42" s="99" t="n">
        <v>530</v>
      </c>
      <c r="G42" s="101" t="n">
        <v>1940</v>
      </c>
      <c r="H42" s="70" t="n">
        <f aca="false">D42*80%</f>
        <v>956</v>
      </c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customFormat="false" ht="15.75" hidden="false" customHeight="true" outlineLevel="0" collapsed="false">
      <c r="A43" s="99" t="s">
        <v>601</v>
      </c>
      <c r="B43" s="99" t="s">
        <v>934</v>
      </c>
      <c r="C43" s="99" t="s">
        <v>974</v>
      </c>
      <c r="D43" s="100" t="n">
        <v>740</v>
      </c>
      <c r="E43" s="99" t="n">
        <v>140</v>
      </c>
      <c r="F43" s="99" t="n">
        <v>285</v>
      </c>
      <c r="G43" s="101" t="n">
        <v>1165</v>
      </c>
      <c r="H43" s="70" t="n">
        <f aca="false">D43*80%</f>
        <v>592</v>
      </c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customFormat="false" ht="15.75" hidden="false" customHeight="true" outlineLevel="0" collapsed="false">
      <c r="A44" s="99" t="s">
        <v>601</v>
      </c>
      <c r="B44" s="99" t="s">
        <v>934</v>
      </c>
      <c r="C44" s="99" t="s">
        <v>975</v>
      </c>
      <c r="D44" s="100" t="n">
        <v>560</v>
      </c>
      <c r="E44" s="99" t="n">
        <v>120</v>
      </c>
      <c r="F44" s="99" t="n">
        <v>300</v>
      </c>
      <c r="G44" s="101" t="n">
        <v>980</v>
      </c>
      <c r="H44" s="70" t="n">
        <f aca="false">D44*80%</f>
        <v>448</v>
      </c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customFormat="false" ht="15.75" hidden="false" customHeight="true" outlineLevel="0" collapsed="false">
      <c r="A45" s="99" t="s">
        <v>601</v>
      </c>
      <c r="B45" s="99" t="s">
        <v>934</v>
      </c>
      <c r="C45" s="99" t="s">
        <v>976</v>
      </c>
      <c r="D45" s="100" t="n">
        <v>680</v>
      </c>
      <c r="E45" s="99" t="n">
        <v>150</v>
      </c>
      <c r="F45" s="99" t="n">
        <v>500</v>
      </c>
      <c r="G45" s="101" t="n">
        <v>1330</v>
      </c>
      <c r="H45" s="70" t="n">
        <f aca="false">D45*80%</f>
        <v>544</v>
      </c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customFormat="false" ht="15.75" hidden="false" customHeight="true" outlineLevel="0" collapsed="false">
      <c r="A46" s="99" t="s">
        <v>601</v>
      </c>
      <c r="B46" s="99" t="s">
        <v>934</v>
      </c>
      <c r="C46" s="99" t="s">
        <v>977</v>
      </c>
      <c r="D46" s="100" t="n">
        <v>635</v>
      </c>
      <c r="E46" s="99" t="n">
        <v>100</v>
      </c>
      <c r="F46" s="99" t="n">
        <v>240</v>
      </c>
      <c r="G46" s="101" t="n">
        <v>975</v>
      </c>
      <c r="H46" s="70" t="n">
        <f aca="false">D46*80%</f>
        <v>508</v>
      </c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customFormat="false" ht="15.75" hidden="false" customHeight="true" outlineLevel="0" collapsed="false">
      <c r="A47" s="99" t="s">
        <v>601</v>
      </c>
      <c r="B47" s="99" t="s">
        <v>934</v>
      </c>
      <c r="C47" s="99" t="s">
        <v>978</v>
      </c>
      <c r="D47" s="100" t="n">
        <v>11700</v>
      </c>
      <c r="E47" s="99" t="n">
        <v>1700</v>
      </c>
      <c r="F47" s="99" t="n">
        <v>2600</v>
      </c>
      <c r="G47" s="101" t="n">
        <v>16000</v>
      </c>
      <c r="H47" s="70" t="n">
        <f aca="false">D47*80%</f>
        <v>9360</v>
      </c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customFormat="false" ht="15.75" hidden="false" customHeight="true" outlineLevel="0" collapsed="false">
      <c r="A48" s="99" t="s">
        <v>601</v>
      </c>
      <c r="B48" s="99" t="s">
        <v>934</v>
      </c>
      <c r="C48" s="99" t="s">
        <v>979</v>
      </c>
      <c r="D48" s="100" t="n">
        <v>9900</v>
      </c>
      <c r="E48" s="99" t="n">
        <v>1700</v>
      </c>
      <c r="F48" s="99" t="n">
        <v>2400</v>
      </c>
      <c r="G48" s="101" t="n">
        <v>14000</v>
      </c>
      <c r="H48" s="70" t="n">
        <f aca="false">D48*80%</f>
        <v>7920</v>
      </c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customFormat="false" ht="15.75" hidden="false" customHeight="true" outlineLevel="0" collapsed="false">
      <c r="A49" s="99" t="s">
        <v>601</v>
      </c>
      <c r="B49" s="99" t="s">
        <v>934</v>
      </c>
      <c r="C49" s="99" t="s">
        <v>980</v>
      </c>
      <c r="D49" s="100" t="n">
        <v>1000</v>
      </c>
      <c r="E49" s="99" t="n">
        <v>200</v>
      </c>
      <c r="F49" s="99" t="n">
        <v>500</v>
      </c>
      <c r="G49" s="101" t="n">
        <v>1700</v>
      </c>
      <c r="H49" s="70" t="n">
        <f aca="false">D49*80%</f>
        <v>800</v>
      </c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customFormat="false" ht="15.75" hidden="false" customHeight="true" outlineLevel="0" collapsed="false">
      <c r="A50" s="99" t="s">
        <v>601</v>
      </c>
      <c r="B50" s="99" t="s">
        <v>934</v>
      </c>
      <c r="C50" s="99" t="s">
        <v>981</v>
      </c>
      <c r="D50" s="100" t="n">
        <v>1000</v>
      </c>
      <c r="E50" s="99" t="n">
        <v>200</v>
      </c>
      <c r="F50" s="99" t="n">
        <v>500</v>
      </c>
      <c r="G50" s="101" t="n">
        <v>1700</v>
      </c>
      <c r="H50" s="70" t="n">
        <f aca="false">D50*80%</f>
        <v>800</v>
      </c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customFormat="false" ht="15.75" hidden="false" customHeight="true" outlineLevel="0" collapsed="false">
      <c r="A51" s="99" t="s">
        <v>601</v>
      </c>
      <c r="B51" s="99" t="s">
        <v>934</v>
      </c>
      <c r="C51" s="99" t="s">
        <v>982</v>
      </c>
      <c r="D51" s="100" t="n">
        <v>970</v>
      </c>
      <c r="E51" s="99" t="n">
        <v>200</v>
      </c>
      <c r="F51" s="99" t="n">
        <v>500</v>
      </c>
      <c r="G51" s="101" t="n">
        <v>1670</v>
      </c>
      <c r="H51" s="70" t="n">
        <f aca="false">D51*80%</f>
        <v>776</v>
      </c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customFormat="false" ht="15.75" hidden="false" customHeight="true" outlineLevel="0" collapsed="false">
      <c r="A52" s="99" t="s">
        <v>601</v>
      </c>
      <c r="B52" s="99" t="s">
        <v>934</v>
      </c>
      <c r="C52" s="99" t="s">
        <v>983</v>
      </c>
      <c r="D52" s="100" t="n">
        <v>940</v>
      </c>
      <c r="E52" s="99" t="n">
        <v>200</v>
      </c>
      <c r="F52" s="99" t="n">
        <v>500</v>
      </c>
      <c r="G52" s="101" t="n">
        <v>1640</v>
      </c>
      <c r="H52" s="70" t="n">
        <f aca="false">D52*80%</f>
        <v>752</v>
      </c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customFormat="false" ht="15.75" hidden="false" customHeight="true" outlineLevel="0" collapsed="false">
      <c r="A53" s="99" t="s">
        <v>601</v>
      </c>
      <c r="B53" s="99" t="s">
        <v>934</v>
      </c>
      <c r="C53" s="99" t="s">
        <v>984</v>
      </c>
      <c r="D53" s="100" t="n">
        <v>260</v>
      </c>
      <c r="E53" s="99" t="n">
        <v>120</v>
      </c>
      <c r="F53" s="99" t="n">
        <v>120</v>
      </c>
      <c r="G53" s="101" t="n">
        <v>500</v>
      </c>
      <c r="H53" s="70" t="n">
        <f aca="false">D53*80%</f>
        <v>208</v>
      </c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customFormat="false" ht="15.75" hidden="false" customHeight="true" outlineLevel="0" collapsed="false">
      <c r="A54" s="99" t="s">
        <v>601</v>
      </c>
      <c r="B54" s="99" t="s">
        <v>934</v>
      </c>
      <c r="C54" s="99" t="s">
        <v>985</v>
      </c>
      <c r="D54" s="100" t="n">
        <v>2175</v>
      </c>
      <c r="E54" s="99" t="n">
        <v>235</v>
      </c>
      <c r="F54" s="99" t="n">
        <v>590</v>
      </c>
      <c r="G54" s="101" t="n">
        <v>3000</v>
      </c>
      <c r="H54" s="70" t="n">
        <f aca="false">D54*80%</f>
        <v>1740</v>
      </c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customFormat="false" ht="15.75" hidden="false" customHeight="true" outlineLevel="0" collapsed="false">
      <c r="A55" s="99" t="s">
        <v>601</v>
      </c>
      <c r="B55" s="99" t="s">
        <v>934</v>
      </c>
      <c r="C55" s="99" t="s">
        <v>986</v>
      </c>
      <c r="D55" s="100" t="n">
        <v>1350</v>
      </c>
      <c r="E55" s="99" t="n">
        <v>150</v>
      </c>
      <c r="F55" s="99" t="n">
        <v>500</v>
      </c>
      <c r="G55" s="101" t="n">
        <v>2000</v>
      </c>
      <c r="H55" s="70" t="n">
        <f aca="false">D55*80%</f>
        <v>1080</v>
      </c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customFormat="false" ht="15.75" hidden="false" customHeight="true" outlineLevel="0" collapsed="false">
      <c r="A56" s="99" t="s">
        <v>601</v>
      </c>
      <c r="B56" s="99" t="s">
        <v>934</v>
      </c>
      <c r="C56" s="99" t="s">
        <v>987</v>
      </c>
      <c r="D56" s="100" t="n">
        <v>470</v>
      </c>
      <c r="E56" s="99" t="n">
        <v>150</v>
      </c>
      <c r="F56" s="99" t="n">
        <v>180</v>
      </c>
      <c r="G56" s="101" t="n">
        <v>800</v>
      </c>
      <c r="H56" s="70" t="n">
        <f aca="false">D56*80%</f>
        <v>376</v>
      </c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customFormat="false" ht="15.75" hidden="false" customHeight="true" outlineLevel="0" collapsed="false">
      <c r="A57" s="99" t="s">
        <v>601</v>
      </c>
      <c r="B57" s="99" t="s">
        <v>934</v>
      </c>
      <c r="C57" s="99" t="s">
        <v>988</v>
      </c>
      <c r="D57" s="100" t="n">
        <v>4445</v>
      </c>
      <c r="E57" s="99" t="n">
        <v>155</v>
      </c>
      <c r="F57" s="99" t="n">
        <v>400</v>
      </c>
      <c r="G57" s="101" t="n">
        <v>5000</v>
      </c>
      <c r="H57" s="70" t="n">
        <f aca="false">D57*80%</f>
        <v>3556</v>
      </c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customFormat="false" ht="15.75" hidden="false" customHeight="true" outlineLevel="0" collapsed="false">
      <c r="A58" s="99" t="s">
        <v>601</v>
      </c>
      <c r="B58" s="99" t="s">
        <v>934</v>
      </c>
      <c r="C58" s="99" t="s">
        <v>989</v>
      </c>
      <c r="D58" s="100" t="n">
        <v>2150</v>
      </c>
      <c r="E58" s="99" t="n">
        <v>350</v>
      </c>
      <c r="F58" s="99" t="n">
        <v>1000</v>
      </c>
      <c r="G58" s="101" t="n">
        <v>3500</v>
      </c>
      <c r="H58" s="70" t="n">
        <f aca="false">D58*80%</f>
        <v>1720</v>
      </c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customFormat="false" ht="15.75" hidden="false" customHeight="true" outlineLevel="0" collapsed="false">
      <c r="A59" s="99" t="s">
        <v>601</v>
      </c>
      <c r="B59" s="99" t="s">
        <v>934</v>
      </c>
      <c r="C59" s="99" t="s">
        <v>990</v>
      </c>
      <c r="D59" s="100" t="n">
        <v>1600</v>
      </c>
      <c r="E59" s="99" t="n">
        <v>300</v>
      </c>
      <c r="F59" s="99" t="n">
        <v>600</v>
      </c>
      <c r="G59" s="101" t="n">
        <v>2500</v>
      </c>
      <c r="H59" s="70" t="n">
        <f aca="false">D59*80%</f>
        <v>1280</v>
      </c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customFormat="false" ht="15.75" hidden="false" customHeight="true" outlineLevel="0" collapsed="false">
      <c r="A60" s="99" t="s">
        <v>601</v>
      </c>
      <c r="B60" s="99" t="s">
        <v>934</v>
      </c>
      <c r="C60" s="99" t="s">
        <v>991</v>
      </c>
      <c r="D60" s="100" t="n">
        <v>555</v>
      </c>
      <c r="E60" s="99" t="n">
        <v>70</v>
      </c>
      <c r="F60" s="99" t="n">
        <v>175</v>
      </c>
      <c r="G60" s="101" t="n">
        <v>800</v>
      </c>
      <c r="H60" s="70" t="n">
        <f aca="false">D60*80%</f>
        <v>444</v>
      </c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customFormat="false" ht="15.75" hidden="false" customHeight="true" outlineLevel="0" collapsed="false">
      <c r="A61" s="99" t="s">
        <v>601</v>
      </c>
      <c r="B61" s="99" t="s">
        <v>934</v>
      </c>
      <c r="C61" s="99" t="s">
        <v>992</v>
      </c>
      <c r="D61" s="100" t="n">
        <v>1425</v>
      </c>
      <c r="E61" s="99" t="n">
        <v>500</v>
      </c>
      <c r="F61" s="99" t="n">
        <v>700</v>
      </c>
      <c r="G61" s="101" t="n">
        <v>2625</v>
      </c>
      <c r="H61" s="70" t="n">
        <f aca="false">D61*80%</f>
        <v>1140</v>
      </c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customFormat="false" ht="15.75" hidden="false" customHeight="true" outlineLevel="0" collapsed="false">
      <c r="A62" s="99" t="s">
        <v>601</v>
      </c>
      <c r="B62" s="99" t="s">
        <v>934</v>
      </c>
      <c r="C62" s="99" t="s">
        <v>993</v>
      </c>
      <c r="D62" s="100" t="n">
        <v>4055</v>
      </c>
      <c r="E62" s="99" t="n">
        <v>330</v>
      </c>
      <c r="F62" s="99" t="n">
        <v>615</v>
      </c>
      <c r="G62" s="101" t="n">
        <v>5000</v>
      </c>
      <c r="H62" s="70" t="n">
        <f aca="false">D62*80%</f>
        <v>3244</v>
      </c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customFormat="false" ht="15.75" hidden="false" customHeight="true" outlineLevel="0" collapsed="false">
      <c r="A63" s="99" t="s">
        <v>601</v>
      </c>
      <c r="B63" s="99" t="s">
        <v>934</v>
      </c>
      <c r="C63" s="99" t="s">
        <v>994</v>
      </c>
      <c r="D63" s="100" t="n">
        <v>1000</v>
      </c>
      <c r="E63" s="99" t="n">
        <v>200</v>
      </c>
      <c r="F63" s="99" t="n">
        <v>500</v>
      </c>
      <c r="G63" s="101" t="n">
        <v>1700</v>
      </c>
      <c r="H63" s="70" t="n">
        <f aca="false">D63*80%</f>
        <v>800</v>
      </c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customFormat="false" ht="15.75" hidden="false" customHeight="true" outlineLevel="0" collapsed="false">
      <c r="A64" s="99" t="s">
        <v>601</v>
      </c>
      <c r="B64" s="99" t="s">
        <v>934</v>
      </c>
      <c r="C64" s="99" t="s">
        <v>995</v>
      </c>
      <c r="D64" s="100" t="n">
        <v>350</v>
      </c>
      <c r="E64" s="99" t="n">
        <v>70</v>
      </c>
      <c r="F64" s="99" t="n">
        <v>180</v>
      </c>
      <c r="G64" s="101" t="n">
        <v>600</v>
      </c>
      <c r="H64" s="70" t="n">
        <f aca="false">D64*80%</f>
        <v>280</v>
      </c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customFormat="false" ht="15.75" hidden="false" customHeight="true" outlineLevel="0" collapsed="false">
      <c r="A65" s="99" t="s">
        <v>601</v>
      </c>
      <c r="B65" s="99" t="s">
        <v>934</v>
      </c>
      <c r="C65" s="99" t="s">
        <v>996</v>
      </c>
      <c r="D65" s="100" t="n">
        <v>680</v>
      </c>
      <c r="E65" s="99" t="n">
        <v>200</v>
      </c>
      <c r="F65" s="99" t="n">
        <v>390</v>
      </c>
      <c r="G65" s="101" t="n">
        <v>1270</v>
      </c>
      <c r="H65" s="70" t="n">
        <f aca="false">D65*80%</f>
        <v>544</v>
      </c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customFormat="false" ht="15.75" hidden="false" customHeight="true" outlineLevel="0" collapsed="false">
      <c r="A66" s="99" t="s">
        <v>601</v>
      </c>
      <c r="B66" s="99" t="s">
        <v>934</v>
      </c>
      <c r="C66" s="99" t="s">
        <v>997</v>
      </c>
      <c r="D66" s="100" t="n">
        <v>890</v>
      </c>
      <c r="E66" s="99" t="n">
        <v>250</v>
      </c>
      <c r="F66" s="99" t="n">
        <v>460</v>
      </c>
      <c r="G66" s="101" t="n">
        <v>1600</v>
      </c>
      <c r="H66" s="70" t="n">
        <f aca="false">D66*80%</f>
        <v>712</v>
      </c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customFormat="false" ht="15.75" hidden="false" customHeight="true" outlineLevel="0" collapsed="false">
      <c r="A67" s="99" t="s">
        <v>601</v>
      </c>
      <c r="B67" s="99" t="s">
        <v>934</v>
      </c>
      <c r="C67" s="99" t="s">
        <v>998</v>
      </c>
      <c r="D67" s="100" t="n">
        <v>1000</v>
      </c>
      <c r="E67" s="99" t="n">
        <v>200</v>
      </c>
      <c r="F67" s="99" t="n">
        <v>500</v>
      </c>
      <c r="G67" s="101" t="n">
        <v>1700</v>
      </c>
      <c r="H67" s="70" t="n">
        <f aca="false">D67*80%</f>
        <v>800</v>
      </c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customFormat="false" ht="15.75" hidden="false" customHeight="true" outlineLevel="0" collapsed="false">
      <c r="A68" s="99" t="s">
        <v>601</v>
      </c>
      <c r="B68" s="99" t="s">
        <v>934</v>
      </c>
      <c r="C68" s="99" t="s">
        <v>999</v>
      </c>
      <c r="D68" s="100" t="n">
        <v>270</v>
      </c>
      <c r="E68" s="99" t="n">
        <v>150</v>
      </c>
      <c r="F68" s="99" t="n">
        <v>180</v>
      </c>
      <c r="G68" s="101" t="n">
        <v>600</v>
      </c>
      <c r="H68" s="70" t="n">
        <f aca="false">D68*80%</f>
        <v>216</v>
      </c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customFormat="false" ht="15.75" hidden="false" customHeight="true" outlineLevel="0" collapsed="false">
      <c r="A69" s="99" t="s">
        <v>601</v>
      </c>
      <c r="B69" s="99" t="s">
        <v>934</v>
      </c>
      <c r="C69" s="99" t="s">
        <v>1000</v>
      </c>
      <c r="D69" s="100" t="n">
        <v>570</v>
      </c>
      <c r="E69" s="99" t="n">
        <v>200</v>
      </c>
      <c r="F69" s="99" t="n">
        <v>280</v>
      </c>
      <c r="G69" s="101" t="n">
        <v>1050</v>
      </c>
      <c r="H69" s="70" t="n">
        <f aca="false">D69*80%</f>
        <v>456</v>
      </c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customFormat="false" ht="15.75" hidden="false" customHeight="true" outlineLevel="0" collapsed="false">
      <c r="A70" s="99" t="s">
        <v>601</v>
      </c>
      <c r="B70" s="99" t="s">
        <v>934</v>
      </c>
      <c r="C70" s="99" t="s">
        <v>1001</v>
      </c>
      <c r="D70" s="100" t="n">
        <v>1000</v>
      </c>
      <c r="E70" s="99" t="n">
        <v>200</v>
      </c>
      <c r="F70" s="99" t="n">
        <v>500</v>
      </c>
      <c r="G70" s="101" t="n">
        <v>1700</v>
      </c>
      <c r="H70" s="70" t="n">
        <f aca="false">D70*80%</f>
        <v>800</v>
      </c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customFormat="false" ht="15.75" hidden="false" customHeight="true" outlineLevel="0" collapsed="false">
      <c r="A71" s="99" t="s">
        <v>601</v>
      </c>
      <c r="B71" s="99" t="s">
        <v>934</v>
      </c>
      <c r="C71" s="99" t="s">
        <v>1002</v>
      </c>
      <c r="D71" s="100" t="n">
        <v>680</v>
      </c>
      <c r="E71" s="99" t="n">
        <v>150</v>
      </c>
      <c r="F71" s="99" t="n">
        <v>500</v>
      </c>
      <c r="G71" s="101" t="n">
        <v>1330</v>
      </c>
      <c r="H71" s="70" t="n">
        <f aca="false">D71*80%</f>
        <v>544</v>
      </c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customFormat="false" ht="15.75" hidden="false" customHeight="true" outlineLevel="0" collapsed="false">
      <c r="A72" s="99" t="s">
        <v>601</v>
      </c>
      <c r="B72" s="99" t="s">
        <v>934</v>
      </c>
      <c r="C72" s="99" t="s">
        <v>1003</v>
      </c>
      <c r="D72" s="100" t="n">
        <v>970</v>
      </c>
      <c r="E72" s="99" t="n">
        <v>200</v>
      </c>
      <c r="F72" s="99" t="n">
        <v>500</v>
      </c>
      <c r="G72" s="101" t="n">
        <v>1670</v>
      </c>
      <c r="H72" s="70" t="n">
        <f aca="false">D72*80%</f>
        <v>776</v>
      </c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customFormat="false" ht="15.75" hidden="false" customHeight="true" outlineLevel="0" collapsed="false">
      <c r="A73" s="99" t="s">
        <v>601</v>
      </c>
      <c r="B73" s="99" t="s">
        <v>934</v>
      </c>
      <c r="C73" s="99" t="s">
        <v>1004</v>
      </c>
      <c r="D73" s="100" t="n">
        <v>570</v>
      </c>
      <c r="E73" s="99" t="n">
        <v>200</v>
      </c>
      <c r="F73" s="99" t="n">
        <v>280</v>
      </c>
      <c r="G73" s="101" t="n">
        <v>1050</v>
      </c>
      <c r="H73" s="70" t="n">
        <f aca="false">D73*80%</f>
        <v>456</v>
      </c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customFormat="false" ht="15.75" hidden="false" customHeight="true" outlineLevel="0" collapsed="false">
      <c r="A74" s="99" t="s">
        <v>601</v>
      </c>
      <c r="B74" s="99" t="s">
        <v>934</v>
      </c>
      <c r="C74" s="99" t="s">
        <v>1005</v>
      </c>
      <c r="D74" s="100" t="n">
        <v>1350</v>
      </c>
      <c r="E74" s="99" t="n">
        <v>150</v>
      </c>
      <c r="F74" s="99" t="n">
        <v>500</v>
      </c>
      <c r="G74" s="101" t="n">
        <v>2000</v>
      </c>
      <c r="H74" s="70" t="n">
        <f aca="false">D74*80%</f>
        <v>1080</v>
      </c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customFormat="false" ht="15.75" hidden="false" customHeight="true" outlineLevel="0" collapsed="false">
      <c r="A75" s="99" t="s">
        <v>601</v>
      </c>
      <c r="B75" s="99" t="s">
        <v>934</v>
      </c>
      <c r="C75" s="99" t="s">
        <v>1006</v>
      </c>
      <c r="D75" s="100" t="n">
        <v>1000</v>
      </c>
      <c r="E75" s="99" t="n">
        <v>200</v>
      </c>
      <c r="F75" s="99" t="n">
        <v>500</v>
      </c>
      <c r="G75" s="101" t="n">
        <v>1700</v>
      </c>
      <c r="H75" s="70" t="n">
        <f aca="false">D75*80%</f>
        <v>800</v>
      </c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customFormat="false" ht="15.75" hidden="false" customHeight="true" outlineLevel="0" collapsed="false">
      <c r="A76" s="99" t="s">
        <v>601</v>
      </c>
      <c r="B76" s="99" t="s">
        <v>934</v>
      </c>
      <c r="C76" s="99" t="s">
        <v>1007</v>
      </c>
      <c r="D76" s="100" t="n">
        <v>14700</v>
      </c>
      <c r="E76" s="99" t="n">
        <v>2950</v>
      </c>
      <c r="F76" s="99" t="n">
        <v>7350</v>
      </c>
      <c r="G76" s="101" t="n">
        <v>25000</v>
      </c>
      <c r="H76" s="70" t="n">
        <f aca="false">D76*80%</f>
        <v>11760</v>
      </c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customFormat="false" ht="15.75" hidden="false" customHeight="true" outlineLevel="0" collapsed="false">
      <c r="A77" s="99" t="s">
        <v>601</v>
      </c>
      <c r="B77" s="99" t="s">
        <v>934</v>
      </c>
      <c r="C77" s="99" t="s">
        <v>1008</v>
      </c>
      <c r="D77" s="100" t="n">
        <v>260</v>
      </c>
      <c r="E77" s="99" t="n">
        <v>120</v>
      </c>
      <c r="F77" s="99" t="n">
        <v>120</v>
      </c>
      <c r="G77" s="101" t="n">
        <v>500</v>
      </c>
      <c r="H77" s="70" t="n">
        <f aca="false">D77*80%</f>
        <v>208</v>
      </c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customFormat="false" ht="15.75" hidden="false" customHeight="true" outlineLevel="0" collapsed="false">
      <c r="A78" s="99" t="s">
        <v>601</v>
      </c>
      <c r="B78" s="99" t="s">
        <v>934</v>
      </c>
      <c r="C78" s="99" t="s">
        <v>1009</v>
      </c>
      <c r="D78" s="100" t="n">
        <v>4445</v>
      </c>
      <c r="E78" s="99" t="n">
        <v>155</v>
      </c>
      <c r="F78" s="99" t="n">
        <v>400</v>
      </c>
      <c r="G78" s="101" t="n">
        <v>5000</v>
      </c>
      <c r="H78" s="70" t="n">
        <f aca="false">D78*80%</f>
        <v>3556</v>
      </c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customFormat="false" ht="15.75" hidden="false" customHeight="true" outlineLevel="0" collapsed="false">
      <c r="A79" s="99" t="s">
        <v>601</v>
      </c>
      <c r="B79" s="99" t="s">
        <v>934</v>
      </c>
      <c r="C79" s="99" t="s">
        <v>1010</v>
      </c>
      <c r="D79" s="100" t="n">
        <v>1600</v>
      </c>
      <c r="E79" s="99" t="n">
        <v>300</v>
      </c>
      <c r="F79" s="99" t="n">
        <v>600</v>
      </c>
      <c r="G79" s="101" t="n">
        <v>2500</v>
      </c>
      <c r="H79" s="70" t="n">
        <f aca="false">D79*80%</f>
        <v>1280</v>
      </c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customFormat="false" ht="15.75" hidden="false" customHeight="true" outlineLevel="0" collapsed="false">
      <c r="A80" s="99" t="s">
        <v>601</v>
      </c>
      <c r="B80" s="99" t="s">
        <v>934</v>
      </c>
      <c r="C80" s="99" t="s">
        <v>1011</v>
      </c>
      <c r="D80" s="100" t="n">
        <v>5000</v>
      </c>
      <c r="E80" s="99" t="n">
        <v>800</v>
      </c>
      <c r="F80" s="99" t="n">
        <v>1200</v>
      </c>
      <c r="G80" s="101" t="n">
        <v>7000</v>
      </c>
      <c r="H80" s="70" t="n">
        <f aca="false">D80*80%</f>
        <v>4000</v>
      </c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customFormat="false" ht="15.75" hidden="false" customHeight="true" outlineLevel="0" collapsed="false">
      <c r="A81" s="99" t="s">
        <v>601</v>
      </c>
      <c r="B81" s="99" t="s">
        <v>934</v>
      </c>
      <c r="C81" s="99" t="s">
        <v>1012</v>
      </c>
      <c r="D81" s="100" t="n">
        <v>254</v>
      </c>
      <c r="E81" s="99" t="n">
        <v>116</v>
      </c>
      <c r="F81" s="99" t="n">
        <v>230</v>
      </c>
      <c r="G81" s="101" t="n">
        <v>600</v>
      </c>
      <c r="H81" s="70" t="n">
        <f aca="false">D81*80%</f>
        <v>203.2</v>
      </c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customFormat="false" ht="15.75" hidden="false" customHeight="true" outlineLevel="0" collapsed="false">
      <c r="A82" s="99" t="s">
        <v>601</v>
      </c>
      <c r="B82" s="99" t="s">
        <v>934</v>
      </c>
      <c r="C82" s="99" t="s">
        <v>1013</v>
      </c>
      <c r="D82" s="100" t="n">
        <v>1000</v>
      </c>
      <c r="E82" s="99" t="n">
        <v>200</v>
      </c>
      <c r="F82" s="99" t="n">
        <v>500</v>
      </c>
      <c r="G82" s="101" t="n">
        <v>1700</v>
      </c>
      <c r="H82" s="70" t="n">
        <f aca="false">D82*80%</f>
        <v>800</v>
      </c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customFormat="false" ht="15.75" hidden="false" customHeight="true" outlineLevel="0" collapsed="false">
      <c r="A83" s="99" t="s">
        <v>601</v>
      </c>
      <c r="B83" s="99" t="s">
        <v>934</v>
      </c>
      <c r="C83" s="99" t="s">
        <v>1014</v>
      </c>
      <c r="D83" s="100" t="n">
        <v>1000</v>
      </c>
      <c r="E83" s="99" t="n">
        <v>200</v>
      </c>
      <c r="F83" s="99" t="n">
        <v>500</v>
      </c>
      <c r="G83" s="101" t="n">
        <v>1700</v>
      </c>
      <c r="H83" s="70" t="n">
        <f aca="false">D83*80%</f>
        <v>800</v>
      </c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customFormat="false" ht="15.75" hidden="false" customHeight="true" outlineLevel="0" collapsed="false">
      <c r="A84" s="99" t="s">
        <v>601</v>
      </c>
      <c r="B84" s="99" t="s">
        <v>934</v>
      </c>
      <c r="C84" s="99" t="s">
        <v>1015</v>
      </c>
      <c r="D84" s="100" t="n">
        <v>270</v>
      </c>
      <c r="E84" s="99" t="n">
        <v>150</v>
      </c>
      <c r="F84" s="99" t="n">
        <v>180</v>
      </c>
      <c r="G84" s="101" t="n">
        <v>600</v>
      </c>
      <c r="H84" s="70" t="n">
        <f aca="false">D84*80%</f>
        <v>216</v>
      </c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customFormat="false" ht="15.75" hidden="false" customHeight="true" outlineLevel="0" collapsed="false">
      <c r="A85" s="99" t="s">
        <v>601</v>
      </c>
      <c r="B85" s="99" t="s">
        <v>934</v>
      </c>
      <c r="C85" s="99" t="s">
        <v>1016</v>
      </c>
      <c r="D85" s="100" t="n">
        <v>254</v>
      </c>
      <c r="E85" s="99" t="n">
        <v>116</v>
      </c>
      <c r="F85" s="99" t="n">
        <v>230</v>
      </c>
      <c r="G85" s="101" t="n">
        <v>600</v>
      </c>
      <c r="H85" s="70" t="n">
        <f aca="false">D85*80%</f>
        <v>203.2</v>
      </c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customFormat="false" ht="15.75" hidden="false" customHeight="true" outlineLevel="0" collapsed="false">
      <c r="A86" s="99" t="s">
        <v>601</v>
      </c>
      <c r="B86" s="99" t="s">
        <v>934</v>
      </c>
      <c r="C86" s="99" t="s">
        <v>1017</v>
      </c>
      <c r="D86" s="100" t="n">
        <v>470</v>
      </c>
      <c r="E86" s="99" t="n">
        <v>150</v>
      </c>
      <c r="F86" s="99" t="n">
        <v>180</v>
      </c>
      <c r="G86" s="101" t="n">
        <v>800</v>
      </c>
      <c r="H86" s="70" t="n">
        <f aca="false">D86*80%</f>
        <v>376</v>
      </c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customFormat="false" ht="15.75" hidden="false" customHeight="true" outlineLevel="0" collapsed="false">
      <c r="A87" s="99" t="s">
        <v>601</v>
      </c>
      <c r="B87" s="99" t="s">
        <v>934</v>
      </c>
      <c r="C87" s="99" t="s">
        <v>1018</v>
      </c>
      <c r="D87" s="100" t="n">
        <v>270</v>
      </c>
      <c r="E87" s="99" t="n">
        <v>150</v>
      </c>
      <c r="F87" s="99" t="n">
        <v>180</v>
      </c>
      <c r="G87" s="101" t="n">
        <v>600</v>
      </c>
      <c r="H87" s="70" t="n">
        <f aca="false">D87*80%</f>
        <v>216</v>
      </c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customFormat="false" ht="15.75" hidden="false" customHeight="true" outlineLevel="0" collapsed="false">
      <c r="A88" s="99" t="s">
        <v>601</v>
      </c>
      <c r="B88" s="99" t="s">
        <v>934</v>
      </c>
      <c r="C88" s="99" t="s">
        <v>1019</v>
      </c>
      <c r="D88" s="100" t="n">
        <v>470</v>
      </c>
      <c r="E88" s="99" t="n">
        <v>150</v>
      </c>
      <c r="F88" s="99" t="n">
        <v>180</v>
      </c>
      <c r="G88" s="101" t="n">
        <v>800</v>
      </c>
      <c r="H88" s="70" t="n">
        <f aca="false">D88*80%</f>
        <v>376</v>
      </c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customFormat="false" ht="15.75" hidden="false" customHeight="true" outlineLevel="0" collapsed="false">
      <c r="A89" s="99" t="s">
        <v>601</v>
      </c>
      <c r="B89" s="99" t="s">
        <v>934</v>
      </c>
      <c r="C89" s="99" t="s">
        <v>1020</v>
      </c>
      <c r="D89" s="100" t="n">
        <v>31500</v>
      </c>
      <c r="E89" s="99" t="n">
        <v>3500</v>
      </c>
      <c r="F89" s="99" t="n">
        <v>3000</v>
      </c>
      <c r="G89" s="101" t="n">
        <v>38000</v>
      </c>
      <c r="H89" s="70" t="n">
        <f aca="false">D89*80%</f>
        <v>25200</v>
      </c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customFormat="false" ht="15.75" hidden="false" customHeight="true" outlineLevel="0" collapsed="false">
      <c r="A90" s="99" t="s">
        <v>601</v>
      </c>
      <c r="B90" s="99" t="s">
        <v>934</v>
      </c>
      <c r="C90" s="99" t="s">
        <v>1021</v>
      </c>
      <c r="D90" s="100" t="n">
        <v>1750</v>
      </c>
      <c r="E90" s="99" t="n">
        <v>70</v>
      </c>
      <c r="F90" s="99" t="n">
        <v>180</v>
      </c>
      <c r="G90" s="101" t="n">
        <v>2000</v>
      </c>
      <c r="H90" s="70" t="n">
        <f aca="false">D90*80%</f>
        <v>1400</v>
      </c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customFormat="false" ht="15.75" hidden="false" customHeight="true" outlineLevel="0" collapsed="false">
      <c r="A91" s="99" t="s">
        <v>601</v>
      </c>
      <c r="B91" s="99" t="s">
        <v>934</v>
      </c>
      <c r="C91" s="99" t="s">
        <v>1022</v>
      </c>
      <c r="D91" s="100" t="n">
        <v>1340</v>
      </c>
      <c r="E91" s="99" t="n">
        <v>190</v>
      </c>
      <c r="F91" s="99" t="n">
        <v>470</v>
      </c>
      <c r="G91" s="101" t="n">
        <v>2000</v>
      </c>
      <c r="H91" s="70" t="n">
        <f aca="false">D91*80%</f>
        <v>1072</v>
      </c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customFormat="false" ht="15.75" hidden="false" customHeight="true" outlineLevel="0" collapsed="false">
      <c r="A92" s="99" t="s">
        <v>601</v>
      </c>
      <c r="B92" s="99" t="s">
        <v>934</v>
      </c>
      <c r="C92" s="99" t="s">
        <v>1023</v>
      </c>
      <c r="D92" s="100" t="n">
        <v>1300</v>
      </c>
      <c r="E92" s="99" t="n">
        <v>200</v>
      </c>
      <c r="F92" s="99" t="n">
        <v>500</v>
      </c>
      <c r="G92" s="101" t="n">
        <v>2000</v>
      </c>
      <c r="H92" s="70" t="n">
        <f aca="false">D92*80%</f>
        <v>1040</v>
      </c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customFormat="false" ht="15.75" hidden="false" customHeight="true" outlineLevel="0" collapsed="false">
      <c r="A93" s="99" t="s">
        <v>601</v>
      </c>
      <c r="B93" s="99" t="s">
        <v>934</v>
      </c>
      <c r="C93" s="99" t="s">
        <v>1024</v>
      </c>
      <c r="D93" s="100" t="n">
        <v>1000</v>
      </c>
      <c r="E93" s="99" t="n">
        <v>200</v>
      </c>
      <c r="F93" s="99" t="n">
        <v>500</v>
      </c>
      <c r="G93" s="101" t="n">
        <v>1700</v>
      </c>
      <c r="H93" s="70" t="n">
        <f aca="false">D93*80%</f>
        <v>800</v>
      </c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customFormat="false" ht="15.75" hidden="false" customHeight="true" outlineLevel="0" collapsed="false">
      <c r="A94" s="99" t="s">
        <v>601</v>
      </c>
      <c r="B94" s="99" t="s">
        <v>934</v>
      </c>
      <c r="C94" s="99" t="s">
        <v>1025</v>
      </c>
      <c r="D94" s="100" t="n">
        <v>1300</v>
      </c>
      <c r="E94" s="99" t="n">
        <v>200</v>
      </c>
      <c r="F94" s="99" t="n">
        <v>500</v>
      </c>
      <c r="G94" s="101" t="n">
        <v>2000</v>
      </c>
      <c r="H94" s="70" t="n">
        <f aca="false">D94*80%</f>
        <v>1040</v>
      </c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customFormat="false" ht="15.75" hidden="false" customHeight="true" outlineLevel="0" collapsed="false">
      <c r="A95" s="99" t="s">
        <v>601</v>
      </c>
      <c r="B95" s="99" t="s">
        <v>934</v>
      </c>
      <c r="C95" s="99" t="s">
        <v>1026</v>
      </c>
      <c r="D95" s="100" t="n">
        <v>1000</v>
      </c>
      <c r="E95" s="99" t="n">
        <v>200</v>
      </c>
      <c r="F95" s="99" t="n">
        <v>500</v>
      </c>
      <c r="G95" s="101" t="n">
        <v>1700</v>
      </c>
      <c r="H95" s="70" t="n">
        <f aca="false">D95*80%</f>
        <v>800</v>
      </c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customFormat="false" ht="15.75" hidden="false" customHeight="true" outlineLevel="0" collapsed="false">
      <c r="A96" s="99" t="s">
        <v>601</v>
      </c>
      <c r="B96" s="99" t="s">
        <v>934</v>
      </c>
      <c r="C96" s="99" t="s">
        <v>1027</v>
      </c>
      <c r="D96" s="100" t="n">
        <v>1600</v>
      </c>
      <c r="E96" s="99" t="n">
        <v>200</v>
      </c>
      <c r="F96" s="99" t="n">
        <v>200</v>
      </c>
      <c r="G96" s="101" t="n">
        <v>2000</v>
      </c>
      <c r="H96" s="70" t="n">
        <f aca="false">D96*80%</f>
        <v>1280</v>
      </c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customFormat="false" ht="15.75" hidden="false" customHeight="true" outlineLevel="0" collapsed="false">
      <c r="A97" s="99" t="s">
        <v>601</v>
      </c>
      <c r="B97" s="99" t="s">
        <v>934</v>
      </c>
      <c r="C97" s="99" t="s">
        <v>1028</v>
      </c>
      <c r="D97" s="100" t="n">
        <v>600</v>
      </c>
      <c r="E97" s="99" t="n">
        <v>100</v>
      </c>
      <c r="F97" s="99" t="n">
        <v>200</v>
      </c>
      <c r="G97" s="101" t="n">
        <v>900</v>
      </c>
      <c r="H97" s="70" t="n">
        <f aca="false">D97*80%</f>
        <v>480</v>
      </c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customFormat="false" ht="15.75" hidden="false" customHeight="true" outlineLevel="0" collapsed="false">
      <c r="A98" s="99" t="s">
        <v>601</v>
      </c>
      <c r="B98" s="99" t="s">
        <v>934</v>
      </c>
      <c r="C98" s="99" t="s">
        <v>1029</v>
      </c>
      <c r="D98" s="100" t="n">
        <v>530</v>
      </c>
      <c r="E98" s="99" t="n">
        <v>120</v>
      </c>
      <c r="F98" s="99" t="n">
        <v>300</v>
      </c>
      <c r="G98" s="101" t="n">
        <v>950</v>
      </c>
      <c r="H98" s="70" t="n">
        <f aca="false">D98*80%</f>
        <v>424</v>
      </c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customFormat="false" ht="15.75" hidden="false" customHeight="true" outlineLevel="0" collapsed="false">
      <c r="A99" s="99" t="s">
        <v>601</v>
      </c>
      <c r="B99" s="99" t="s">
        <v>934</v>
      </c>
      <c r="C99" s="99" t="s">
        <v>1030</v>
      </c>
      <c r="D99" s="100" t="n">
        <v>1880</v>
      </c>
      <c r="E99" s="99" t="n">
        <v>340</v>
      </c>
      <c r="F99" s="99" t="n">
        <v>280</v>
      </c>
      <c r="G99" s="101" t="n">
        <v>2500</v>
      </c>
      <c r="H99" s="70" t="n">
        <f aca="false">D99*80%</f>
        <v>1504</v>
      </c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customFormat="false" ht="15.75" hidden="false" customHeight="true" outlineLevel="0" collapsed="false">
      <c r="A100" s="99" t="s">
        <v>601</v>
      </c>
      <c r="B100" s="99" t="s">
        <v>934</v>
      </c>
      <c r="C100" s="99" t="s">
        <v>1031</v>
      </c>
      <c r="D100" s="100" t="n">
        <v>1000</v>
      </c>
      <c r="E100" s="99" t="n">
        <v>200</v>
      </c>
      <c r="F100" s="99" t="n">
        <v>500</v>
      </c>
      <c r="G100" s="101" t="n">
        <v>1700</v>
      </c>
      <c r="H100" s="70" t="n">
        <f aca="false">D100*80%</f>
        <v>800</v>
      </c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customFormat="false" ht="15.75" hidden="false" customHeight="true" outlineLevel="0" collapsed="false">
      <c r="A101" s="99" t="s">
        <v>601</v>
      </c>
      <c r="B101" s="99" t="s">
        <v>934</v>
      </c>
      <c r="C101" s="99" t="s">
        <v>1032</v>
      </c>
      <c r="D101" s="100" t="n">
        <v>430</v>
      </c>
      <c r="E101" s="99" t="n">
        <v>90</v>
      </c>
      <c r="F101" s="99" t="n">
        <v>220</v>
      </c>
      <c r="G101" s="101" t="n">
        <v>740</v>
      </c>
      <c r="H101" s="70" t="n">
        <f aca="false">D101*80%</f>
        <v>344</v>
      </c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customFormat="false" ht="15.75" hidden="false" customHeight="true" outlineLevel="0" collapsed="false">
      <c r="A102" s="99" t="s">
        <v>601</v>
      </c>
      <c r="B102" s="99" t="s">
        <v>934</v>
      </c>
      <c r="C102" s="99" t="s">
        <v>1033</v>
      </c>
      <c r="D102" s="100" t="n">
        <v>1280</v>
      </c>
      <c r="E102" s="99" t="n">
        <v>120</v>
      </c>
      <c r="F102" s="99" t="n">
        <v>300</v>
      </c>
      <c r="G102" s="101" t="n">
        <v>1700</v>
      </c>
      <c r="H102" s="70" t="n">
        <f aca="false">D102*80%</f>
        <v>1024</v>
      </c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customFormat="false" ht="15.75" hidden="false" customHeight="true" outlineLevel="0" collapsed="false">
      <c r="A103" s="99" t="s">
        <v>601</v>
      </c>
      <c r="B103" s="99" t="s">
        <v>934</v>
      </c>
      <c r="C103" s="99" t="s">
        <v>1034</v>
      </c>
      <c r="D103" s="100" t="n">
        <v>1000</v>
      </c>
      <c r="E103" s="99" t="n">
        <v>200</v>
      </c>
      <c r="F103" s="99" t="n">
        <v>500</v>
      </c>
      <c r="G103" s="101" t="n">
        <v>1700</v>
      </c>
      <c r="H103" s="70" t="n">
        <f aca="false">D103*80%</f>
        <v>800</v>
      </c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customFormat="false" ht="15.75" hidden="false" customHeight="true" outlineLevel="0" collapsed="false">
      <c r="A104" s="99" t="s">
        <v>601</v>
      </c>
      <c r="B104" s="99" t="s">
        <v>934</v>
      </c>
      <c r="C104" s="99" t="s">
        <v>1035</v>
      </c>
      <c r="D104" s="100" t="n">
        <v>430</v>
      </c>
      <c r="E104" s="99" t="n">
        <v>90</v>
      </c>
      <c r="F104" s="99" t="n">
        <v>220</v>
      </c>
      <c r="G104" s="101" t="n">
        <v>740</v>
      </c>
      <c r="H104" s="70" t="n">
        <f aca="false">D104*80%</f>
        <v>344</v>
      </c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customFormat="false" ht="15.75" hidden="false" customHeight="true" outlineLevel="0" collapsed="false">
      <c r="A105" s="99" t="s">
        <v>601</v>
      </c>
      <c r="B105" s="99" t="s">
        <v>934</v>
      </c>
      <c r="C105" s="99" t="s">
        <v>1036</v>
      </c>
      <c r="D105" s="100" t="n">
        <v>430</v>
      </c>
      <c r="E105" s="99" t="n">
        <v>90</v>
      </c>
      <c r="F105" s="99" t="n">
        <v>220</v>
      </c>
      <c r="G105" s="101" t="n">
        <v>740</v>
      </c>
      <c r="H105" s="70" t="n">
        <f aca="false">D105*80%</f>
        <v>344</v>
      </c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customFormat="false" ht="15.75" hidden="false" customHeight="true" outlineLevel="0" collapsed="false">
      <c r="A106" s="99" t="s">
        <v>601</v>
      </c>
      <c r="B106" s="99" t="s">
        <v>934</v>
      </c>
      <c r="C106" s="99" t="s">
        <v>1037</v>
      </c>
      <c r="D106" s="100" t="n">
        <v>1000</v>
      </c>
      <c r="E106" s="99" t="n">
        <v>200</v>
      </c>
      <c r="F106" s="99" t="n">
        <v>500</v>
      </c>
      <c r="G106" s="101" t="n">
        <v>1700</v>
      </c>
      <c r="H106" s="70" t="n">
        <f aca="false">D106*80%</f>
        <v>800</v>
      </c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customFormat="false" ht="15.75" hidden="false" customHeight="true" outlineLevel="0" collapsed="false">
      <c r="A107" s="99" t="s">
        <v>601</v>
      </c>
      <c r="B107" s="99" t="s">
        <v>934</v>
      </c>
      <c r="C107" s="99" t="s">
        <v>1038</v>
      </c>
      <c r="D107" s="100" t="n">
        <v>1510</v>
      </c>
      <c r="E107" s="99" t="n">
        <v>140</v>
      </c>
      <c r="F107" s="99" t="n">
        <v>250</v>
      </c>
      <c r="G107" s="101" t="n">
        <v>1900</v>
      </c>
      <c r="H107" s="70" t="n">
        <f aca="false">D107*80%</f>
        <v>1208</v>
      </c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customFormat="false" ht="15.75" hidden="false" customHeight="true" outlineLevel="0" collapsed="false">
      <c r="A108" s="99" t="s">
        <v>601</v>
      </c>
      <c r="B108" s="99" t="s">
        <v>934</v>
      </c>
      <c r="C108" s="99" t="s">
        <v>1039</v>
      </c>
      <c r="D108" s="100" t="n">
        <v>530</v>
      </c>
      <c r="E108" s="99" t="n">
        <v>120</v>
      </c>
      <c r="F108" s="99" t="n">
        <v>300</v>
      </c>
      <c r="G108" s="101" t="n">
        <v>950</v>
      </c>
      <c r="H108" s="70" t="n">
        <f aca="false">D108*80%</f>
        <v>424</v>
      </c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customFormat="false" ht="15.75" hidden="false" customHeight="true" outlineLevel="0" collapsed="false">
      <c r="A109" s="99" t="s">
        <v>601</v>
      </c>
      <c r="B109" s="99" t="s">
        <v>934</v>
      </c>
      <c r="C109" s="99" t="s">
        <v>1040</v>
      </c>
      <c r="D109" s="100" t="n">
        <v>1000</v>
      </c>
      <c r="E109" s="99" t="n">
        <v>200</v>
      </c>
      <c r="F109" s="99" t="n">
        <v>500</v>
      </c>
      <c r="G109" s="101" t="n">
        <v>1700</v>
      </c>
      <c r="H109" s="70" t="n">
        <f aca="false">D109*80%</f>
        <v>800</v>
      </c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customFormat="false" ht="15.75" hidden="false" customHeight="true" outlineLevel="0" collapsed="false">
      <c r="A110" s="99" t="s">
        <v>601</v>
      </c>
      <c r="B110" s="99" t="s">
        <v>934</v>
      </c>
      <c r="C110" s="99" t="s">
        <v>1041</v>
      </c>
      <c r="D110" s="100" t="n">
        <v>530</v>
      </c>
      <c r="E110" s="99" t="n">
        <v>120</v>
      </c>
      <c r="F110" s="99" t="n">
        <v>300</v>
      </c>
      <c r="G110" s="101" t="n">
        <v>950</v>
      </c>
      <c r="H110" s="70" t="n">
        <f aca="false">D110*80%</f>
        <v>424</v>
      </c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customFormat="false" ht="15.75" hidden="false" customHeight="true" outlineLevel="0" collapsed="false">
      <c r="A111" s="99" t="s">
        <v>601</v>
      </c>
      <c r="B111" s="99" t="s">
        <v>934</v>
      </c>
      <c r="C111" s="99" t="s">
        <v>1042</v>
      </c>
      <c r="D111" s="100" t="n">
        <v>550</v>
      </c>
      <c r="E111" s="99" t="n">
        <v>100</v>
      </c>
      <c r="F111" s="99" t="n">
        <v>300</v>
      </c>
      <c r="G111" s="101" t="n">
        <v>950</v>
      </c>
      <c r="H111" s="70" t="n">
        <f aca="false">D111*80%</f>
        <v>440</v>
      </c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customFormat="false" ht="15.75" hidden="false" customHeight="true" outlineLevel="0" collapsed="false">
      <c r="A112" s="99" t="s">
        <v>601</v>
      </c>
      <c r="B112" s="99" t="s">
        <v>934</v>
      </c>
      <c r="C112" s="99" t="s">
        <v>1043</v>
      </c>
      <c r="D112" s="100" t="n">
        <v>850</v>
      </c>
      <c r="E112" s="99" t="n">
        <v>200</v>
      </c>
      <c r="F112" s="99" t="n">
        <v>500</v>
      </c>
      <c r="G112" s="101" t="n">
        <v>1550</v>
      </c>
      <c r="H112" s="70" t="n">
        <f aca="false">D112*80%</f>
        <v>680</v>
      </c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customFormat="false" ht="15.75" hidden="false" customHeight="true" outlineLevel="0" collapsed="false">
      <c r="A113" s="99" t="s">
        <v>601</v>
      </c>
      <c r="B113" s="99" t="s">
        <v>934</v>
      </c>
      <c r="C113" s="99" t="s">
        <v>1044</v>
      </c>
      <c r="D113" s="100" t="n">
        <v>3450</v>
      </c>
      <c r="E113" s="99" t="n">
        <v>150</v>
      </c>
      <c r="F113" s="99" t="n">
        <v>400</v>
      </c>
      <c r="G113" s="101" t="n">
        <v>4000</v>
      </c>
      <c r="H113" s="70" t="n">
        <f aca="false">D113*80%</f>
        <v>2760</v>
      </c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customFormat="false" ht="15.75" hidden="false" customHeight="true" outlineLevel="0" collapsed="false">
      <c r="A114" s="99" t="s">
        <v>601</v>
      </c>
      <c r="B114" s="99" t="s">
        <v>934</v>
      </c>
      <c r="C114" s="99" t="s">
        <v>1045</v>
      </c>
      <c r="D114" s="100" t="n">
        <v>765</v>
      </c>
      <c r="E114" s="99" t="n">
        <v>150</v>
      </c>
      <c r="F114" s="99" t="n">
        <v>250</v>
      </c>
      <c r="G114" s="101" t="n">
        <v>1165</v>
      </c>
      <c r="H114" s="70" t="n">
        <f aca="false">D114*80%</f>
        <v>612</v>
      </c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customFormat="false" ht="15.75" hidden="false" customHeight="true" outlineLevel="0" collapsed="false">
      <c r="A115" s="99" t="s">
        <v>601</v>
      </c>
      <c r="B115" s="99" t="s">
        <v>934</v>
      </c>
      <c r="C115" s="99" t="s">
        <v>1046</v>
      </c>
      <c r="D115" s="100" t="n">
        <v>1280</v>
      </c>
      <c r="E115" s="99" t="n">
        <v>170</v>
      </c>
      <c r="F115" s="99" t="n">
        <v>550</v>
      </c>
      <c r="G115" s="101" t="n">
        <v>2000</v>
      </c>
      <c r="H115" s="70" t="n">
        <f aca="false">D115*80%</f>
        <v>1024</v>
      </c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customFormat="false" ht="15.75" hidden="false" customHeight="true" outlineLevel="0" collapsed="false">
      <c r="A116" s="99" t="s">
        <v>601</v>
      </c>
      <c r="B116" s="99" t="s">
        <v>934</v>
      </c>
      <c r="C116" s="99" t="s">
        <v>1047</v>
      </c>
      <c r="D116" s="100" t="n">
        <v>430</v>
      </c>
      <c r="E116" s="99" t="n">
        <v>90</v>
      </c>
      <c r="F116" s="99" t="n">
        <v>220</v>
      </c>
      <c r="G116" s="101" t="n">
        <v>740</v>
      </c>
      <c r="H116" s="70" t="n">
        <f aca="false">D116*80%</f>
        <v>344</v>
      </c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customFormat="false" ht="15.75" hidden="false" customHeight="true" outlineLevel="0" collapsed="false">
      <c r="A117" s="99" t="s">
        <v>601</v>
      </c>
      <c r="B117" s="99" t="s">
        <v>934</v>
      </c>
      <c r="C117" s="99" t="s">
        <v>1048</v>
      </c>
      <c r="D117" s="100" t="n">
        <v>1090</v>
      </c>
      <c r="E117" s="99" t="n">
        <v>210</v>
      </c>
      <c r="F117" s="99" t="n">
        <v>200</v>
      </c>
      <c r="G117" s="101" t="n">
        <v>1500</v>
      </c>
      <c r="H117" s="70" t="n">
        <f aca="false">D117*80%</f>
        <v>872</v>
      </c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customFormat="false" ht="15.75" hidden="false" customHeight="true" outlineLevel="0" collapsed="false">
      <c r="A118" s="99" t="s">
        <v>601</v>
      </c>
      <c r="B118" s="99" t="s">
        <v>934</v>
      </c>
      <c r="C118" s="99" t="s">
        <v>1049</v>
      </c>
      <c r="D118" s="100" t="n">
        <v>1760</v>
      </c>
      <c r="E118" s="99" t="n">
        <v>470</v>
      </c>
      <c r="F118" s="99" t="n">
        <v>1180</v>
      </c>
      <c r="G118" s="101" t="n">
        <v>3410</v>
      </c>
      <c r="H118" s="70" t="n">
        <f aca="false">D118*80%</f>
        <v>1408</v>
      </c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customFormat="false" ht="15.75" hidden="false" customHeight="true" outlineLevel="0" collapsed="false">
      <c r="A119" s="99" t="s">
        <v>601</v>
      </c>
      <c r="B119" s="99" t="s">
        <v>934</v>
      </c>
      <c r="C119" s="99" t="s">
        <v>1050</v>
      </c>
      <c r="D119" s="100" t="n">
        <v>1000</v>
      </c>
      <c r="E119" s="99" t="n">
        <v>200</v>
      </c>
      <c r="F119" s="99" t="n">
        <v>500</v>
      </c>
      <c r="G119" s="101" t="n">
        <v>1700</v>
      </c>
      <c r="H119" s="70" t="n">
        <f aca="false">D119*80%</f>
        <v>800</v>
      </c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customFormat="false" ht="15.75" hidden="false" customHeight="true" outlineLevel="0" collapsed="false">
      <c r="A120" s="99" t="s">
        <v>601</v>
      </c>
      <c r="B120" s="99" t="s">
        <v>934</v>
      </c>
      <c r="C120" s="99" t="s">
        <v>1051</v>
      </c>
      <c r="D120" s="100" t="n">
        <v>1080</v>
      </c>
      <c r="E120" s="99" t="n">
        <v>260</v>
      </c>
      <c r="F120" s="99" t="n">
        <v>640</v>
      </c>
      <c r="G120" s="101" t="n">
        <v>1980</v>
      </c>
      <c r="H120" s="70" t="n">
        <f aca="false">D120*80%</f>
        <v>864</v>
      </c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customFormat="false" ht="15.75" hidden="false" customHeight="true" outlineLevel="0" collapsed="false">
      <c r="A121" s="99" t="s">
        <v>601</v>
      </c>
      <c r="B121" s="99" t="s">
        <v>934</v>
      </c>
      <c r="C121" s="99" t="s">
        <v>1052</v>
      </c>
      <c r="D121" s="100" t="n">
        <v>3600</v>
      </c>
      <c r="E121" s="99" t="n">
        <v>260</v>
      </c>
      <c r="F121" s="99" t="n">
        <v>640</v>
      </c>
      <c r="G121" s="101" t="n">
        <v>4500</v>
      </c>
      <c r="H121" s="70" t="n">
        <f aca="false">D121*80%</f>
        <v>2880</v>
      </c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customFormat="false" ht="15.75" hidden="false" customHeight="true" outlineLevel="0" collapsed="false">
      <c r="A122" s="99" t="s">
        <v>601</v>
      </c>
      <c r="B122" s="99" t="s">
        <v>934</v>
      </c>
      <c r="C122" s="99" t="s">
        <v>1053</v>
      </c>
      <c r="D122" s="100" t="n">
        <v>1400</v>
      </c>
      <c r="E122" s="99" t="n">
        <v>200</v>
      </c>
      <c r="F122" s="99" t="n">
        <v>400</v>
      </c>
      <c r="G122" s="101" t="n">
        <v>2000</v>
      </c>
      <c r="H122" s="70" t="n">
        <f aca="false">D122*80%</f>
        <v>1120</v>
      </c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customFormat="false" ht="15.75" hidden="false" customHeight="true" outlineLevel="0" collapsed="false">
      <c r="A123" s="99" t="s">
        <v>601</v>
      </c>
      <c r="B123" s="99" t="s">
        <v>934</v>
      </c>
      <c r="C123" s="99" t="s">
        <v>1054</v>
      </c>
      <c r="D123" s="100" t="n">
        <v>3000</v>
      </c>
      <c r="E123" s="99" t="n">
        <v>300</v>
      </c>
      <c r="F123" s="99" t="n">
        <v>700</v>
      </c>
      <c r="G123" s="101" t="n">
        <v>4000</v>
      </c>
      <c r="H123" s="70" t="n">
        <f aca="false">D123*80%</f>
        <v>2400</v>
      </c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customFormat="false" ht="15.75" hidden="false" customHeight="true" outlineLevel="0" collapsed="false">
      <c r="A124" s="99" t="s">
        <v>601</v>
      </c>
      <c r="B124" s="99" t="s">
        <v>934</v>
      </c>
      <c r="C124" s="99" t="s">
        <v>1055</v>
      </c>
      <c r="D124" s="100" t="n">
        <v>1590</v>
      </c>
      <c r="E124" s="99" t="n">
        <v>280</v>
      </c>
      <c r="F124" s="99" t="n">
        <v>700</v>
      </c>
      <c r="G124" s="101" t="n">
        <v>2570</v>
      </c>
      <c r="H124" s="70" t="n">
        <f aca="false">D124*80%</f>
        <v>1272</v>
      </c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customFormat="false" ht="15.75" hidden="false" customHeight="true" outlineLevel="0" collapsed="false">
      <c r="A125" s="99" t="s">
        <v>601</v>
      </c>
      <c r="B125" s="99" t="s">
        <v>934</v>
      </c>
      <c r="C125" s="99" t="s">
        <v>1056</v>
      </c>
      <c r="D125" s="100" t="n">
        <v>1000</v>
      </c>
      <c r="E125" s="99" t="n">
        <v>200</v>
      </c>
      <c r="F125" s="99" t="n">
        <v>500</v>
      </c>
      <c r="G125" s="101" t="n">
        <v>1700</v>
      </c>
      <c r="H125" s="70" t="n">
        <f aca="false">D125*80%</f>
        <v>800</v>
      </c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customFormat="false" ht="15.75" hidden="false" customHeight="true" outlineLevel="0" collapsed="false">
      <c r="A126" s="99" t="s">
        <v>601</v>
      </c>
      <c r="B126" s="99" t="s">
        <v>934</v>
      </c>
      <c r="C126" s="99" t="s">
        <v>1057</v>
      </c>
      <c r="D126" s="100" t="n">
        <v>1000</v>
      </c>
      <c r="E126" s="99" t="n">
        <v>200</v>
      </c>
      <c r="F126" s="99" t="n">
        <v>500</v>
      </c>
      <c r="G126" s="101" t="n">
        <v>1700</v>
      </c>
      <c r="H126" s="70" t="n">
        <f aca="false">D126*80%</f>
        <v>800</v>
      </c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customFormat="false" ht="15.75" hidden="false" customHeight="true" outlineLevel="0" collapsed="false">
      <c r="A127" s="99" t="s">
        <v>601</v>
      </c>
      <c r="B127" s="99" t="s">
        <v>934</v>
      </c>
      <c r="C127" s="99" t="s">
        <v>1058</v>
      </c>
      <c r="D127" s="100" t="n">
        <v>1400</v>
      </c>
      <c r="E127" s="99" t="n">
        <v>200</v>
      </c>
      <c r="F127" s="99" t="n">
        <v>400</v>
      </c>
      <c r="G127" s="101" t="n">
        <v>2000</v>
      </c>
      <c r="H127" s="70" t="n">
        <f aca="false">D127*80%</f>
        <v>1120</v>
      </c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customFormat="false" ht="15.75" hidden="false" customHeight="true" outlineLevel="0" collapsed="false">
      <c r="A128" s="99" t="s">
        <v>601</v>
      </c>
      <c r="B128" s="99" t="s">
        <v>934</v>
      </c>
      <c r="C128" s="99" t="s">
        <v>1059</v>
      </c>
      <c r="D128" s="100" t="n">
        <v>1490</v>
      </c>
      <c r="E128" s="99" t="n">
        <v>200</v>
      </c>
      <c r="F128" s="99" t="n">
        <v>310</v>
      </c>
      <c r="G128" s="101" t="n">
        <v>2000</v>
      </c>
      <c r="H128" s="70" t="n">
        <f aca="false">D128*80%</f>
        <v>1192</v>
      </c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customFormat="false" ht="15.75" hidden="false" customHeight="true" outlineLevel="0" collapsed="false">
      <c r="A129" s="99" t="s">
        <v>601</v>
      </c>
      <c r="B129" s="99" t="s">
        <v>934</v>
      </c>
      <c r="C129" s="99" t="s">
        <v>1060</v>
      </c>
      <c r="D129" s="100" t="n">
        <v>530</v>
      </c>
      <c r="E129" s="99" t="n">
        <v>70</v>
      </c>
      <c r="F129" s="99" t="n">
        <v>175</v>
      </c>
      <c r="G129" s="101" t="n">
        <v>775</v>
      </c>
      <c r="H129" s="70" t="n">
        <f aca="false">D129*80%</f>
        <v>424</v>
      </c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customFormat="false" ht="15.75" hidden="false" customHeight="true" outlineLevel="0" collapsed="false">
      <c r="A130" s="99" t="s">
        <v>601</v>
      </c>
      <c r="B130" s="99" t="s">
        <v>934</v>
      </c>
      <c r="C130" s="99" t="s">
        <v>1061</v>
      </c>
      <c r="D130" s="100" t="n">
        <v>530</v>
      </c>
      <c r="E130" s="99" t="n">
        <v>70</v>
      </c>
      <c r="F130" s="99" t="n">
        <v>175</v>
      </c>
      <c r="G130" s="101" t="n">
        <v>775</v>
      </c>
      <c r="H130" s="70" t="n">
        <f aca="false">D130*80%</f>
        <v>424</v>
      </c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customFormat="false" ht="15.75" hidden="false" customHeight="true" outlineLevel="0" collapsed="false">
      <c r="A131" s="99" t="s">
        <v>601</v>
      </c>
      <c r="B131" s="99" t="s">
        <v>934</v>
      </c>
      <c r="C131" s="99" t="s">
        <v>1062</v>
      </c>
      <c r="D131" s="100" t="n">
        <v>710</v>
      </c>
      <c r="E131" s="99" t="n">
        <v>155</v>
      </c>
      <c r="F131" s="99" t="n">
        <v>400</v>
      </c>
      <c r="G131" s="101" t="n">
        <v>1265</v>
      </c>
      <c r="H131" s="70" t="n">
        <f aca="false">D131*80%</f>
        <v>568</v>
      </c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customFormat="false" ht="15.75" hidden="false" customHeight="true" outlineLevel="0" collapsed="false">
      <c r="A132" s="99" t="s">
        <v>601</v>
      </c>
      <c r="B132" s="99" t="s">
        <v>934</v>
      </c>
      <c r="C132" s="99" t="s">
        <v>1063</v>
      </c>
      <c r="D132" s="100" t="n">
        <v>240</v>
      </c>
      <c r="E132" s="99" t="n">
        <v>180</v>
      </c>
      <c r="F132" s="99" t="n">
        <v>180</v>
      </c>
      <c r="G132" s="101" t="n">
        <v>600</v>
      </c>
      <c r="H132" s="70" t="n">
        <f aca="false">D132*80%</f>
        <v>192</v>
      </c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customFormat="false" ht="15.75" hidden="false" customHeight="true" outlineLevel="0" collapsed="false">
      <c r="A133" s="99" t="s">
        <v>601</v>
      </c>
      <c r="B133" s="99" t="s">
        <v>934</v>
      </c>
      <c r="C133" s="99" t="s">
        <v>1064</v>
      </c>
      <c r="D133" s="100" t="n">
        <v>1600</v>
      </c>
      <c r="E133" s="99" t="n">
        <v>100</v>
      </c>
      <c r="F133" s="99" t="n">
        <v>300</v>
      </c>
      <c r="G133" s="101" t="n">
        <v>2000</v>
      </c>
      <c r="H133" s="70" t="n">
        <f aca="false">D133*80%</f>
        <v>1280</v>
      </c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customFormat="false" ht="15.75" hidden="false" customHeight="true" outlineLevel="0" collapsed="false">
      <c r="A134" s="99" t="s">
        <v>601</v>
      </c>
      <c r="B134" s="99" t="s">
        <v>934</v>
      </c>
      <c r="C134" s="99" t="s">
        <v>1065</v>
      </c>
      <c r="D134" s="100" t="n">
        <v>1700</v>
      </c>
      <c r="E134" s="99" t="n">
        <v>500</v>
      </c>
      <c r="F134" s="99" t="n">
        <v>1000</v>
      </c>
      <c r="G134" s="101" t="n">
        <v>3200</v>
      </c>
      <c r="H134" s="70" t="n">
        <f aca="false">D134*80%</f>
        <v>1360</v>
      </c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customFormat="false" ht="15.75" hidden="false" customHeight="true" outlineLevel="0" collapsed="false">
      <c r="A135" s="99" t="s">
        <v>601</v>
      </c>
      <c r="B135" s="99" t="s">
        <v>934</v>
      </c>
      <c r="C135" s="99" t="s">
        <v>1066</v>
      </c>
      <c r="D135" s="100" t="n">
        <v>2200</v>
      </c>
      <c r="E135" s="99" t="n">
        <v>300</v>
      </c>
      <c r="F135" s="99" t="n">
        <v>500</v>
      </c>
      <c r="G135" s="101" t="n">
        <v>3000</v>
      </c>
      <c r="H135" s="70" t="n">
        <f aca="false">D135*80%</f>
        <v>1760</v>
      </c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customFormat="false" ht="15.75" hidden="false" customHeight="true" outlineLevel="0" collapsed="false">
      <c r="A136" s="99" t="s">
        <v>601</v>
      </c>
      <c r="B136" s="99" t="s">
        <v>934</v>
      </c>
      <c r="C136" s="99" t="s">
        <v>1067</v>
      </c>
      <c r="D136" s="100" t="n">
        <v>550</v>
      </c>
      <c r="E136" s="99" t="n">
        <v>100</v>
      </c>
      <c r="F136" s="99" t="n">
        <v>200</v>
      </c>
      <c r="G136" s="101" t="n">
        <v>850</v>
      </c>
      <c r="H136" s="70" t="n">
        <f aca="false">D136*80%</f>
        <v>440</v>
      </c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customFormat="false" ht="15.75" hidden="false" customHeight="true" outlineLevel="0" collapsed="false">
      <c r="A137" s="99" t="s">
        <v>601</v>
      </c>
      <c r="B137" s="99" t="s">
        <v>934</v>
      </c>
      <c r="C137" s="99" t="s">
        <v>1068</v>
      </c>
      <c r="D137" s="100" t="n">
        <v>950</v>
      </c>
      <c r="E137" s="99" t="n">
        <v>185</v>
      </c>
      <c r="F137" s="99" t="n">
        <v>365</v>
      </c>
      <c r="G137" s="101" t="n">
        <v>1500</v>
      </c>
      <c r="H137" s="70" t="n">
        <f aca="false">D137*80%</f>
        <v>760</v>
      </c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customFormat="false" ht="15.75" hidden="false" customHeight="true" outlineLevel="0" collapsed="false">
      <c r="A138" s="99" t="s">
        <v>601</v>
      </c>
      <c r="B138" s="99" t="s">
        <v>934</v>
      </c>
      <c r="C138" s="99" t="s">
        <v>1069</v>
      </c>
      <c r="D138" s="100" t="n">
        <v>990</v>
      </c>
      <c r="E138" s="99" t="n">
        <v>200</v>
      </c>
      <c r="F138" s="99" t="n">
        <v>500</v>
      </c>
      <c r="G138" s="101" t="n">
        <v>1690</v>
      </c>
      <c r="H138" s="70" t="n">
        <f aca="false">D138*80%</f>
        <v>792</v>
      </c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customFormat="false" ht="15.75" hidden="false" customHeight="true" outlineLevel="0" collapsed="false">
      <c r="A139" s="99" t="s">
        <v>601</v>
      </c>
      <c r="B139" s="99" t="s">
        <v>934</v>
      </c>
      <c r="C139" s="99" t="s">
        <v>1070</v>
      </c>
      <c r="D139" s="100" t="n">
        <v>640</v>
      </c>
      <c r="E139" s="99" t="n">
        <v>260</v>
      </c>
      <c r="F139" s="99" t="n">
        <v>570</v>
      </c>
      <c r="G139" s="101" t="n">
        <v>1470</v>
      </c>
      <c r="H139" s="70" t="n">
        <f aca="false">D139*80%</f>
        <v>512</v>
      </c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customFormat="false" ht="15.75" hidden="false" customHeight="true" outlineLevel="0" collapsed="false">
      <c r="A140" s="99" t="s">
        <v>601</v>
      </c>
      <c r="B140" s="99" t="s">
        <v>934</v>
      </c>
      <c r="C140" s="99" t="s">
        <v>1071</v>
      </c>
      <c r="D140" s="100" t="n">
        <v>1490</v>
      </c>
      <c r="E140" s="99" t="n">
        <v>200</v>
      </c>
      <c r="F140" s="99" t="n">
        <v>310</v>
      </c>
      <c r="G140" s="101" t="n">
        <v>2000</v>
      </c>
      <c r="H140" s="70" t="n">
        <f aca="false">D140*80%</f>
        <v>1192</v>
      </c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customFormat="false" ht="15.75" hidden="false" customHeight="true" outlineLevel="0" collapsed="false">
      <c r="A141" s="99" t="s">
        <v>601</v>
      </c>
      <c r="B141" s="99" t="s">
        <v>934</v>
      </c>
      <c r="C141" s="99" t="s">
        <v>1072</v>
      </c>
      <c r="D141" s="100" t="n">
        <v>2520</v>
      </c>
      <c r="E141" s="99" t="n">
        <v>375</v>
      </c>
      <c r="F141" s="99" t="n">
        <v>605</v>
      </c>
      <c r="G141" s="101" t="n">
        <v>3500</v>
      </c>
      <c r="H141" s="70" t="n">
        <f aca="false">D141*80%</f>
        <v>2016</v>
      </c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customFormat="false" ht="15.75" hidden="false" customHeight="true" outlineLevel="0" collapsed="false">
      <c r="A142" s="99" t="s">
        <v>601</v>
      </c>
      <c r="B142" s="99" t="s">
        <v>934</v>
      </c>
      <c r="C142" s="99" t="s">
        <v>1073</v>
      </c>
      <c r="D142" s="100" t="n">
        <v>750</v>
      </c>
      <c r="E142" s="99" t="n">
        <v>120</v>
      </c>
      <c r="F142" s="99" t="n">
        <v>295</v>
      </c>
      <c r="G142" s="101" t="n">
        <v>1165</v>
      </c>
      <c r="H142" s="70" t="n">
        <f aca="false">D142*80%</f>
        <v>600</v>
      </c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customFormat="false" ht="15.75" hidden="false" customHeight="true" outlineLevel="0" collapsed="false">
      <c r="A143" s="99" t="s">
        <v>601</v>
      </c>
      <c r="B143" s="99" t="s">
        <v>934</v>
      </c>
      <c r="C143" s="99" t="s">
        <v>1074</v>
      </c>
      <c r="D143" s="100" t="n">
        <v>3000</v>
      </c>
      <c r="E143" s="99" t="n">
        <v>300</v>
      </c>
      <c r="F143" s="99" t="n">
        <v>700</v>
      </c>
      <c r="G143" s="101" t="n">
        <v>4000</v>
      </c>
      <c r="H143" s="70" t="n">
        <f aca="false">D143*80%</f>
        <v>2400</v>
      </c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customFormat="false" ht="15.75" hidden="false" customHeight="true" outlineLevel="0" collapsed="false">
      <c r="A144" s="99" t="s">
        <v>601</v>
      </c>
      <c r="B144" s="99" t="s">
        <v>934</v>
      </c>
      <c r="C144" s="99" t="s">
        <v>1075</v>
      </c>
      <c r="D144" s="100" t="n">
        <v>3600</v>
      </c>
      <c r="E144" s="99" t="n">
        <v>500</v>
      </c>
      <c r="F144" s="99" t="n">
        <v>900</v>
      </c>
      <c r="G144" s="101" t="n">
        <v>5000</v>
      </c>
      <c r="H144" s="70" t="n">
        <f aca="false">D144*80%</f>
        <v>2880</v>
      </c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customFormat="false" ht="15.75" hidden="false" customHeight="true" outlineLevel="0" collapsed="false">
      <c r="A145" s="99" t="s">
        <v>601</v>
      </c>
      <c r="B145" s="99" t="s">
        <v>934</v>
      </c>
      <c r="C145" s="99" t="s">
        <v>1076</v>
      </c>
      <c r="D145" s="100" t="n">
        <v>750</v>
      </c>
      <c r="E145" s="99" t="n">
        <v>120</v>
      </c>
      <c r="F145" s="99" t="n">
        <v>295</v>
      </c>
      <c r="G145" s="101" t="n">
        <v>1165</v>
      </c>
      <c r="H145" s="70" t="n">
        <f aca="false">D145*80%</f>
        <v>600</v>
      </c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customFormat="false" ht="15.75" hidden="false" customHeight="true" outlineLevel="0" collapsed="false">
      <c r="A146" s="99" t="s">
        <v>601</v>
      </c>
      <c r="B146" s="99" t="s">
        <v>934</v>
      </c>
      <c r="C146" s="99" t="s">
        <v>1077</v>
      </c>
      <c r="D146" s="100" t="n">
        <v>3450</v>
      </c>
      <c r="E146" s="99" t="n">
        <v>150</v>
      </c>
      <c r="F146" s="99" t="n">
        <v>400</v>
      </c>
      <c r="G146" s="101" t="n">
        <v>4000</v>
      </c>
      <c r="H146" s="70" t="n">
        <f aca="false">D146*80%</f>
        <v>2760</v>
      </c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customFormat="false" ht="15.75" hidden="false" customHeight="true" outlineLevel="0" collapsed="false">
      <c r="A147" s="99" t="s">
        <v>601</v>
      </c>
      <c r="B147" s="99" t="s">
        <v>934</v>
      </c>
      <c r="C147" s="99" t="s">
        <v>1078</v>
      </c>
      <c r="D147" s="100" t="n">
        <v>1280</v>
      </c>
      <c r="E147" s="99" t="n">
        <v>170</v>
      </c>
      <c r="F147" s="99" t="n">
        <v>550</v>
      </c>
      <c r="G147" s="101" t="n">
        <v>2000</v>
      </c>
      <c r="H147" s="70" t="n">
        <f aca="false">D147*80%</f>
        <v>1024</v>
      </c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customFormat="false" ht="15.75" hidden="false" customHeight="true" outlineLevel="0" collapsed="false">
      <c r="A148" s="99" t="s">
        <v>601</v>
      </c>
      <c r="B148" s="99" t="s">
        <v>934</v>
      </c>
      <c r="C148" s="99" t="s">
        <v>1079</v>
      </c>
      <c r="D148" s="100" t="n">
        <v>2300</v>
      </c>
      <c r="E148" s="99" t="n">
        <v>200</v>
      </c>
      <c r="F148" s="99" t="n">
        <v>500</v>
      </c>
      <c r="G148" s="101" t="n">
        <v>3000</v>
      </c>
      <c r="H148" s="70" t="n">
        <f aca="false">D148*80%</f>
        <v>1840</v>
      </c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customFormat="false" ht="15.75" hidden="false" customHeight="true" outlineLevel="0" collapsed="false">
      <c r="A149" s="99" t="s">
        <v>601</v>
      </c>
      <c r="B149" s="99" t="s">
        <v>934</v>
      </c>
      <c r="C149" s="99" t="s">
        <v>1080</v>
      </c>
      <c r="D149" s="100" t="n">
        <v>565</v>
      </c>
      <c r="E149" s="99" t="n">
        <v>100</v>
      </c>
      <c r="F149" s="99" t="n">
        <v>300</v>
      </c>
      <c r="G149" s="101" t="n">
        <v>965</v>
      </c>
      <c r="H149" s="70" t="n">
        <f aca="false">D149*80%</f>
        <v>452</v>
      </c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customFormat="false" ht="15.75" hidden="false" customHeight="true" outlineLevel="0" collapsed="false">
      <c r="A150" s="99" t="s">
        <v>601</v>
      </c>
      <c r="B150" s="99" t="s">
        <v>934</v>
      </c>
      <c r="C150" s="99" t="s">
        <v>1081</v>
      </c>
      <c r="D150" s="100" t="n">
        <v>1850</v>
      </c>
      <c r="E150" s="99" t="n">
        <v>280</v>
      </c>
      <c r="F150" s="99" t="n">
        <v>705</v>
      </c>
      <c r="G150" s="101" t="n">
        <v>2835</v>
      </c>
      <c r="H150" s="70" t="n">
        <f aca="false">D150*80%</f>
        <v>1480</v>
      </c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customFormat="false" ht="15.75" hidden="false" customHeight="true" outlineLevel="0" collapsed="false">
      <c r="A151" s="99" t="s">
        <v>601</v>
      </c>
      <c r="B151" s="99" t="s">
        <v>934</v>
      </c>
      <c r="C151" s="99" t="s">
        <v>1082</v>
      </c>
      <c r="D151" s="100" t="n">
        <v>1215</v>
      </c>
      <c r="E151" s="99" t="n">
        <v>200</v>
      </c>
      <c r="F151" s="99" t="n">
        <v>500</v>
      </c>
      <c r="G151" s="101" t="n">
        <v>1915</v>
      </c>
      <c r="H151" s="70" t="n">
        <f aca="false">D151*80%</f>
        <v>972</v>
      </c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customFormat="false" ht="15.75" hidden="false" customHeight="true" outlineLevel="0" collapsed="false">
      <c r="A152" s="99" t="s">
        <v>601</v>
      </c>
      <c r="B152" s="99" t="s">
        <v>934</v>
      </c>
      <c r="C152" s="99" t="s">
        <v>1083</v>
      </c>
      <c r="D152" s="100" t="n">
        <v>1000</v>
      </c>
      <c r="E152" s="99" t="n">
        <v>200</v>
      </c>
      <c r="F152" s="99" t="n">
        <v>500</v>
      </c>
      <c r="G152" s="101" t="n">
        <v>1700</v>
      </c>
      <c r="H152" s="70" t="n">
        <f aca="false">D152*80%</f>
        <v>800</v>
      </c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customFormat="false" ht="15.75" hidden="false" customHeight="true" outlineLevel="0" collapsed="false">
      <c r="A153" s="99" t="s">
        <v>601</v>
      </c>
      <c r="B153" s="99" t="s">
        <v>934</v>
      </c>
      <c r="C153" s="99" t="s">
        <v>1084</v>
      </c>
      <c r="D153" s="100" t="n">
        <v>1000</v>
      </c>
      <c r="E153" s="99" t="n">
        <v>200</v>
      </c>
      <c r="F153" s="99" t="n">
        <v>500</v>
      </c>
      <c r="G153" s="101" t="n">
        <v>1700</v>
      </c>
      <c r="H153" s="70" t="n">
        <f aca="false">D153*80%</f>
        <v>800</v>
      </c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customFormat="false" ht="15.75" hidden="false" customHeight="true" outlineLevel="0" collapsed="false">
      <c r="A154" s="99" t="s">
        <v>601</v>
      </c>
      <c r="B154" s="99" t="s">
        <v>934</v>
      </c>
      <c r="C154" s="99" t="s">
        <v>1085</v>
      </c>
      <c r="D154" s="100" t="n">
        <v>1280</v>
      </c>
      <c r="E154" s="99" t="n">
        <v>120</v>
      </c>
      <c r="F154" s="99" t="n">
        <v>300</v>
      </c>
      <c r="G154" s="101" t="n">
        <v>1700</v>
      </c>
      <c r="H154" s="70" t="n">
        <f aca="false">D154*80%</f>
        <v>1024</v>
      </c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customFormat="false" ht="15.75" hidden="false" customHeight="true" outlineLevel="0" collapsed="false">
      <c r="A155" s="99" t="s">
        <v>601</v>
      </c>
      <c r="B155" s="99" t="s">
        <v>934</v>
      </c>
      <c r="C155" s="99" t="s">
        <v>1086</v>
      </c>
      <c r="D155" s="100" t="n">
        <v>1000</v>
      </c>
      <c r="E155" s="99" t="n">
        <v>200</v>
      </c>
      <c r="F155" s="99" t="n">
        <v>500</v>
      </c>
      <c r="G155" s="101" t="n">
        <v>1700</v>
      </c>
      <c r="H155" s="70" t="n">
        <f aca="false">D155*80%</f>
        <v>800</v>
      </c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customFormat="false" ht="15.75" hidden="false" customHeight="true" outlineLevel="0" collapsed="false">
      <c r="A156" s="99" t="s">
        <v>601</v>
      </c>
      <c r="B156" s="99" t="s">
        <v>934</v>
      </c>
      <c r="C156" s="99" t="s">
        <v>1087</v>
      </c>
      <c r="D156" s="100" t="n">
        <v>430</v>
      </c>
      <c r="E156" s="99" t="n">
        <v>90</v>
      </c>
      <c r="F156" s="99" t="n">
        <v>220</v>
      </c>
      <c r="G156" s="101" t="n">
        <v>740</v>
      </c>
      <c r="H156" s="70" t="n">
        <f aca="false">D156*80%</f>
        <v>344</v>
      </c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customFormat="false" ht="15.75" hidden="false" customHeight="true" outlineLevel="0" collapsed="false">
      <c r="A157" s="99" t="s">
        <v>601</v>
      </c>
      <c r="B157" s="99" t="s">
        <v>934</v>
      </c>
      <c r="C157" s="99" t="s">
        <v>1088</v>
      </c>
      <c r="D157" s="100" t="n">
        <v>430</v>
      </c>
      <c r="E157" s="99" t="n">
        <v>90</v>
      </c>
      <c r="F157" s="99" t="n">
        <v>220</v>
      </c>
      <c r="G157" s="101" t="n">
        <v>740</v>
      </c>
      <c r="H157" s="70" t="n">
        <f aca="false">D157*80%</f>
        <v>344</v>
      </c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customFormat="false" ht="15.75" hidden="false" customHeight="true" outlineLevel="0" collapsed="false">
      <c r="A158" s="99" t="s">
        <v>601</v>
      </c>
      <c r="B158" s="99" t="s">
        <v>934</v>
      </c>
      <c r="C158" s="99" t="s">
        <v>1089</v>
      </c>
      <c r="D158" s="100" t="n">
        <v>1880</v>
      </c>
      <c r="E158" s="99" t="n">
        <v>340</v>
      </c>
      <c r="F158" s="99" t="n">
        <v>280</v>
      </c>
      <c r="G158" s="101" t="n">
        <v>2500</v>
      </c>
      <c r="H158" s="70" t="n">
        <f aca="false">D158*80%</f>
        <v>1504</v>
      </c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customFormat="false" ht="15.75" hidden="false" customHeight="true" outlineLevel="0" collapsed="false">
      <c r="A159" s="99" t="s">
        <v>601</v>
      </c>
      <c r="B159" s="99" t="s">
        <v>934</v>
      </c>
      <c r="C159" s="99" t="s">
        <v>1090</v>
      </c>
      <c r="D159" s="100" t="n">
        <v>430</v>
      </c>
      <c r="E159" s="99" t="n">
        <v>90</v>
      </c>
      <c r="F159" s="99" t="n">
        <v>220</v>
      </c>
      <c r="G159" s="101" t="n">
        <v>740</v>
      </c>
      <c r="H159" s="70" t="n">
        <f aca="false">D159*80%</f>
        <v>344</v>
      </c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customFormat="false" ht="15.75" hidden="false" customHeight="true" outlineLevel="0" collapsed="false">
      <c r="A160" s="99" t="s">
        <v>601</v>
      </c>
      <c r="B160" s="99" t="s">
        <v>934</v>
      </c>
      <c r="C160" s="99" t="s">
        <v>1091</v>
      </c>
      <c r="D160" s="100" t="n">
        <v>1000</v>
      </c>
      <c r="E160" s="99" t="n">
        <v>200</v>
      </c>
      <c r="F160" s="99" t="n">
        <v>500</v>
      </c>
      <c r="G160" s="101" t="n">
        <v>1700</v>
      </c>
      <c r="H160" s="70" t="n">
        <f aca="false">D160*80%</f>
        <v>800</v>
      </c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customFormat="false" ht="15.75" hidden="false" customHeight="true" outlineLevel="0" collapsed="false">
      <c r="A161" s="99" t="s">
        <v>601</v>
      </c>
      <c r="B161" s="99" t="s">
        <v>934</v>
      </c>
      <c r="C161" s="99" t="s">
        <v>1092</v>
      </c>
      <c r="D161" s="100" t="n">
        <v>550</v>
      </c>
      <c r="E161" s="99" t="n">
        <v>100</v>
      </c>
      <c r="F161" s="99" t="n">
        <v>300</v>
      </c>
      <c r="G161" s="101" t="n">
        <v>950</v>
      </c>
      <c r="H161" s="70" t="n">
        <f aca="false">D161*80%</f>
        <v>440</v>
      </c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customFormat="false" ht="15.75" hidden="false" customHeight="true" outlineLevel="0" collapsed="false">
      <c r="A162" s="99" t="s">
        <v>601</v>
      </c>
      <c r="B162" s="99" t="s">
        <v>934</v>
      </c>
      <c r="C162" s="99" t="s">
        <v>1093</v>
      </c>
      <c r="D162" s="100" t="n">
        <v>1000</v>
      </c>
      <c r="E162" s="99" t="n">
        <v>200</v>
      </c>
      <c r="F162" s="99" t="n">
        <v>500</v>
      </c>
      <c r="G162" s="101" t="n">
        <v>1700</v>
      </c>
      <c r="H162" s="70" t="n">
        <f aca="false">D162*80%</f>
        <v>800</v>
      </c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customFormat="false" ht="15.75" hidden="false" customHeight="true" outlineLevel="0" collapsed="false">
      <c r="A163" s="99" t="s">
        <v>601</v>
      </c>
      <c r="B163" s="99" t="s">
        <v>934</v>
      </c>
      <c r="C163" s="99" t="s">
        <v>1094</v>
      </c>
      <c r="D163" s="100" t="n">
        <v>1000</v>
      </c>
      <c r="E163" s="99" t="n">
        <v>200</v>
      </c>
      <c r="F163" s="99" t="n">
        <v>500</v>
      </c>
      <c r="G163" s="101" t="n">
        <v>1700</v>
      </c>
      <c r="H163" s="70" t="n">
        <f aca="false">D163*80%</f>
        <v>800</v>
      </c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customFormat="false" ht="15.75" hidden="false" customHeight="true" outlineLevel="0" collapsed="false">
      <c r="A164" s="99" t="s">
        <v>601</v>
      </c>
      <c r="B164" s="99" t="s">
        <v>934</v>
      </c>
      <c r="C164" s="99" t="s">
        <v>1095</v>
      </c>
      <c r="D164" s="100" t="n">
        <v>1510</v>
      </c>
      <c r="E164" s="99" t="n">
        <v>140</v>
      </c>
      <c r="F164" s="99" t="n">
        <v>250</v>
      </c>
      <c r="G164" s="101" t="n">
        <v>1900</v>
      </c>
      <c r="H164" s="70" t="n">
        <f aca="false">D164*80%</f>
        <v>1208</v>
      </c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customFormat="false" ht="15.75" hidden="false" customHeight="true" outlineLevel="0" collapsed="false">
      <c r="A165" s="99" t="s">
        <v>601</v>
      </c>
      <c r="B165" s="99" t="s">
        <v>934</v>
      </c>
      <c r="C165" s="99" t="s">
        <v>1096</v>
      </c>
      <c r="D165" s="100" t="n">
        <v>600</v>
      </c>
      <c r="E165" s="99" t="n">
        <v>100</v>
      </c>
      <c r="F165" s="99" t="n">
        <v>200</v>
      </c>
      <c r="G165" s="101" t="n">
        <v>900</v>
      </c>
      <c r="H165" s="70" t="n">
        <f aca="false">D165*80%</f>
        <v>480</v>
      </c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customFormat="false" ht="15.75" hidden="false" customHeight="true" outlineLevel="0" collapsed="false">
      <c r="A166" s="99" t="s">
        <v>601</v>
      </c>
      <c r="B166" s="99" t="s">
        <v>934</v>
      </c>
      <c r="C166" s="99" t="s">
        <v>1097</v>
      </c>
      <c r="D166" s="100" t="n">
        <v>2150</v>
      </c>
      <c r="E166" s="99" t="n">
        <v>350</v>
      </c>
      <c r="F166" s="99" t="n">
        <v>1000</v>
      </c>
      <c r="G166" s="101" t="n">
        <v>3500</v>
      </c>
      <c r="H166" s="70" t="n">
        <f aca="false">D166*80%</f>
        <v>1720</v>
      </c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customFormat="false" ht="15.75" hidden="false" customHeight="true" outlineLevel="0" collapsed="false">
      <c r="A167" s="99" t="s">
        <v>601</v>
      </c>
      <c r="B167" s="99" t="s">
        <v>934</v>
      </c>
      <c r="C167" s="99" t="s">
        <v>1098</v>
      </c>
      <c r="D167" s="100" t="n">
        <v>1090</v>
      </c>
      <c r="E167" s="99" t="n">
        <v>210</v>
      </c>
      <c r="F167" s="99" t="n">
        <v>200</v>
      </c>
      <c r="G167" s="101" t="n">
        <v>1500</v>
      </c>
      <c r="H167" s="70" t="n">
        <f aca="false">D167*80%</f>
        <v>872</v>
      </c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customFormat="false" ht="15.75" hidden="false" customHeight="true" outlineLevel="0" collapsed="false">
      <c r="A168" s="99" t="s">
        <v>601</v>
      </c>
      <c r="B168" s="99" t="s">
        <v>934</v>
      </c>
      <c r="C168" s="99" t="s">
        <v>1099</v>
      </c>
      <c r="D168" s="100" t="n">
        <v>1760</v>
      </c>
      <c r="E168" s="99" t="n">
        <v>470</v>
      </c>
      <c r="F168" s="99" t="n">
        <v>1180</v>
      </c>
      <c r="G168" s="101" t="n">
        <v>3410</v>
      </c>
      <c r="H168" s="70" t="n">
        <f aca="false">D168*80%</f>
        <v>1408</v>
      </c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customFormat="false" ht="15.75" hidden="false" customHeight="true" outlineLevel="0" collapsed="false">
      <c r="A169" s="99" t="s">
        <v>601</v>
      </c>
      <c r="B169" s="99" t="s">
        <v>934</v>
      </c>
      <c r="C169" s="99" t="s">
        <v>1100</v>
      </c>
      <c r="D169" s="100" t="n">
        <v>1000</v>
      </c>
      <c r="E169" s="99" t="n">
        <v>200</v>
      </c>
      <c r="F169" s="99" t="n">
        <v>500</v>
      </c>
      <c r="G169" s="101" t="n">
        <v>1700</v>
      </c>
      <c r="H169" s="70" t="n">
        <f aca="false">D169*80%</f>
        <v>800</v>
      </c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customFormat="false" ht="15.75" hidden="false" customHeight="true" outlineLevel="0" collapsed="false">
      <c r="A170" s="99" t="s">
        <v>601</v>
      </c>
      <c r="B170" s="99" t="s">
        <v>934</v>
      </c>
      <c r="C170" s="99" t="s">
        <v>1101</v>
      </c>
      <c r="D170" s="100" t="n">
        <v>1070</v>
      </c>
      <c r="E170" s="99" t="n">
        <v>260</v>
      </c>
      <c r="F170" s="99" t="n">
        <v>650</v>
      </c>
      <c r="G170" s="101" t="n">
        <v>1980</v>
      </c>
      <c r="H170" s="70" t="n">
        <f aca="false">D170*80%</f>
        <v>856</v>
      </c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customFormat="false" ht="15.75" hidden="false" customHeight="true" outlineLevel="0" collapsed="false">
      <c r="A171" s="99" t="s">
        <v>601</v>
      </c>
      <c r="B171" s="99" t="s">
        <v>934</v>
      </c>
      <c r="C171" s="99" t="s">
        <v>1102</v>
      </c>
      <c r="D171" s="100" t="n">
        <v>3590</v>
      </c>
      <c r="E171" s="99" t="n">
        <v>260</v>
      </c>
      <c r="F171" s="99" t="n">
        <v>650</v>
      </c>
      <c r="G171" s="101" t="n">
        <v>4500</v>
      </c>
      <c r="H171" s="70" t="n">
        <f aca="false">D171*80%</f>
        <v>2872</v>
      </c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customFormat="false" ht="15.75" hidden="false" customHeight="true" outlineLevel="0" collapsed="false">
      <c r="A172" s="99" t="s">
        <v>601</v>
      </c>
      <c r="B172" s="99" t="s">
        <v>934</v>
      </c>
      <c r="C172" s="99" t="s">
        <v>1103</v>
      </c>
      <c r="D172" s="100" t="n">
        <v>1500</v>
      </c>
      <c r="E172" s="99" t="n">
        <v>200</v>
      </c>
      <c r="F172" s="99" t="n">
        <v>300</v>
      </c>
      <c r="G172" s="101" t="n">
        <v>2000</v>
      </c>
      <c r="H172" s="70" t="n">
        <f aca="false">D172*80%</f>
        <v>1200</v>
      </c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customFormat="false" ht="15.75" hidden="false" customHeight="true" outlineLevel="0" collapsed="false">
      <c r="A173" s="99" t="s">
        <v>601</v>
      </c>
      <c r="B173" s="99" t="s">
        <v>934</v>
      </c>
      <c r="C173" s="99" t="s">
        <v>1104</v>
      </c>
      <c r="D173" s="100" t="n">
        <v>815</v>
      </c>
      <c r="E173" s="99" t="n">
        <v>230</v>
      </c>
      <c r="F173" s="99" t="n">
        <v>455</v>
      </c>
      <c r="G173" s="101" t="n">
        <v>1500</v>
      </c>
      <c r="H173" s="70" t="n">
        <f aca="false">D173*80%</f>
        <v>652</v>
      </c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customFormat="false" ht="15.75" hidden="false" customHeight="true" outlineLevel="0" collapsed="false">
      <c r="A174" s="99" t="s">
        <v>601</v>
      </c>
      <c r="B174" s="99" t="s">
        <v>934</v>
      </c>
      <c r="C174" s="99" t="s">
        <v>1105</v>
      </c>
      <c r="D174" s="100" t="n">
        <v>8000</v>
      </c>
      <c r="E174" s="99" t="n">
        <v>1500</v>
      </c>
      <c r="F174" s="99" t="n">
        <v>1500</v>
      </c>
      <c r="G174" s="101" t="n">
        <v>11000</v>
      </c>
      <c r="H174" s="70" t="n">
        <f aca="false">D174*80%</f>
        <v>6400</v>
      </c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customFormat="false" ht="15.75" hidden="false" customHeight="true" outlineLevel="0" collapsed="false">
      <c r="A175" s="99" t="s">
        <v>601</v>
      </c>
      <c r="B175" s="99" t="s">
        <v>934</v>
      </c>
      <c r="C175" s="99" t="s">
        <v>1106</v>
      </c>
      <c r="D175" s="100" t="n">
        <v>9500</v>
      </c>
      <c r="E175" s="99" t="n">
        <v>1500</v>
      </c>
      <c r="F175" s="99" t="n">
        <v>1500</v>
      </c>
      <c r="G175" s="101" t="n">
        <v>12500</v>
      </c>
      <c r="H175" s="70" t="n">
        <f aca="false">D175*80%</f>
        <v>7600</v>
      </c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customFormat="false" ht="15.75" hidden="false" customHeight="true" outlineLevel="0" collapsed="false">
      <c r="A176" s="99" t="s">
        <v>601</v>
      </c>
      <c r="B176" s="99" t="s">
        <v>934</v>
      </c>
      <c r="C176" s="99" t="s">
        <v>1107</v>
      </c>
      <c r="D176" s="100" t="n">
        <v>4400</v>
      </c>
      <c r="E176" s="99" t="n">
        <v>600</v>
      </c>
      <c r="F176" s="99" t="n">
        <v>1000</v>
      </c>
      <c r="G176" s="101" t="n">
        <v>6000</v>
      </c>
      <c r="H176" s="70" t="n">
        <f aca="false">D176*80%</f>
        <v>3520</v>
      </c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customFormat="false" ht="15.75" hidden="false" customHeight="true" outlineLevel="0" collapsed="false">
      <c r="A177" s="99" t="s">
        <v>601</v>
      </c>
      <c r="B177" s="99" t="s">
        <v>934</v>
      </c>
      <c r="C177" s="99" t="s">
        <v>1108</v>
      </c>
      <c r="D177" s="100" t="n">
        <v>3100</v>
      </c>
      <c r="E177" s="99" t="n">
        <v>490</v>
      </c>
      <c r="F177" s="99" t="n">
        <v>1210</v>
      </c>
      <c r="G177" s="101" t="n">
        <v>4800</v>
      </c>
      <c r="H177" s="70" t="n">
        <f aca="false">D177*80%</f>
        <v>2480</v>
      </c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customFormat="false" ht="15.75" hidden="false" customHeight="true" outlineLevel="0" collapsed="false">
      <c r="A178" s="99" t="s">
        <v>601</v>
      </c>
      <c r="B178" s="99" t="s">
        <v>934</v>
      </c>
      <c r="C178" s="99" t="s">
        <v>1109</v>
      </c>
      <c r="D178" s="100" t="n">
        <v>1575</v>
      </c>
      <c r="E178" s="99" t="n">
        <v>125</v>
      </c>
      <c r="F178" s="99" t="n">
        <v>300</v>
      </c>
      <c r="G178" s="101" t="n">
        <v>2000</v>
      </c>
      <c r="H178" s="70" t="n">
        <f aca="false">D178*80%</f>
        <v>1260</v>
      </c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customFormat="false" ht="15.75" hidden="false" customHeight="true" outlineLevel="0" collapsed="false">
      <c r="A179" s="99" t="s">
        <v>601</v>
      </c>
      <c r="B179" s="99" t="s">
        <v>934</v>
      </c>
      <c r="C179" s="99" t="s">
        <v>1110</v>
      </c>
      <c r="D179" s="100" t="n">
        <v>560</v>
      </c>
      <c r="E179" s="99" t="n">
        <v>120</v>
      </c>
      <c r="F179" s="99" t="n">
        <v>300</v>
      </c>
      <c r="G179" s="101" t="n">
        <v>980</v>
      </c>
      <c r="H179" s="70" t="n">
        <f aca="false">D179*80%</f>
        <v>448</v>
      </c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customFormat="false" ht="15.75" hidden="false" customHeight="true" outlineLevel="0" collapsed="false">
      <c r="A180" s="99" t="s">
        <v>601</v>
      </c>
      <c r="B180" s="99" t="s">
        <v>934</v>
      </c>
      <c r="C180" s="99" t="s">
        <v>1111</v>
      </c>
      <c r="D180" s="100" t="n">
        <v>1435</v>
      </c>
      <c r="E180" s="99" t="n">
        <v>165</v>
      </c>
      <c r="F180" s="99" t="n">
        <v>400</v>
      </c>
      <c r="G180" s="101" t="n">
        <v>2000</v>
      </c>
      <c r="H180" s="70" t="n">
        <f aca="false">D180*80%</f>
        <v>1148</v>
      </c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customFormat="false" ht="15.75" hidden="false" customHeight="true" outlineLevel="0" collapsed="false">
      <c r="A181" s="99" t="s">
        <v>601</v>
      </c>
      <c r="B181" s="99" t="s">
        <v>934</v>
      </c>
      <c r="C181" s="99" t="s">
        <v>1112</v>
      </c>
      <c r="D181" s="100" t="n">
        <v>880</v>
      </c>
      <c r="E181" s="99" t="n">
        <v>180</v>
      </c>
      <c r="F181" s="99" t="n">
        <v>440</v>
      </c>
      <c r="G181" s="101" t="n">
        <v>1500</v>
      </c>
      <c r="H181" s="70" t="n">
        <f aca="false">D181*80%</f>
        <v>704</v>
      </c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customFormat="false" ht="15.75" hidden="false" customHeight="true" outlineLevel="0" collapsed="false">
      <c r="A182" s="99" t="s">
        <v>601</v>
      </c>
      <c r="B182" s="99" t="s">
        <v>934</v>
      </c>
      <c r="C182" s="99" t="s">
        <v>1113</v>
      </c>
      <c r="D182" s="100" t="n">
        <v>560</v>
      </c>
      <c r="E182" s="99" t="n">
        <v>120</v>
      </c>
      <c r="F182" s="99" t="n">
        <v>300</v>
      </c>
      <c r="G182" s="101" t="n">
        <v>980</v>
      </c>
      <c r="H182" s="70" t="n">
        <f aca="false">D182*80%</f>
        <v>448</v>
      </c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customFormat="false" ht="15.75" hidden="false" customHeight="true" outlineLevel="0" collapsed="false">
      <c r="A183" s="99" t="s">
        <v>601</v>
      </c>
      <c r="B183" s="99" t="s">
        <v>934</v>
      </c>
      <c r="C183" s="99" t="s">
        <v>1114</v>
      </c>
      <c r="D183" s="100" t="n">
        <v>680</v>
      </c>
      <c r="E183" s="99" t="n">
        <v>150</v>
      </c>
      <c r="F183" s="99" t="n">
        <v>500</v>
      </c>
      <c r="G183" s="101" t="n">
        <v>1330</v>
      </c>
      <c r="H183" s="70" t="n">
        <f aca="false">D183*80%</f>
        <v>544</v>
      </c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customFormat="false" ht="15.75" hidden="false" customHeight="true" outlineLevel="0" collapsed="false">
      <c r="A184" s="99" t="s">
        <v>601</v>
      </c>
      <c r="B184" s="99" t="s">
        <v>934</v>
      </c>
      <c r="C184" s="99" t="s">
        <v>1115</v>
      </c>
      <c r="D184" s="100" t="n">
        <v>645</v>
      </c>
      <c r="E184" s="99" t="n">
        <v>120</v>
      </c>
      <c r="F184" s="99" t="n">
        <v>210</v>
      </c>
      <c r="G184" s="101" t="n">
        <v>975</v>
      </c>
      <c r="H184" s="70" t="n">
        <f aca="false">D184*80%</f>
        <v>516</v>
      </c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customFormat="false" ht="15.75" hidden="false" customHeight="true" outlineLevel="0" collapsed="false">
      <c r="A185" s="99" t="s">
        <v>601</v>
      </c>
      <c r="B185" s="99" t="s">
        <v>934</v>
      </c>
      <c r="C185" s="99" t="s">
        <v>1116</v>
      </c>
      <c r="D185" s="100" t="n">
        <v>530</v>
      </c>
      <c r="E185" s="99" t="n">
        <v>120</v>
      </c>
      <c r="F185" s="99" t="n">
        <v>300</v>
      </c>
      <c r="G185" s="101" t="n">
        <v>950</v>
      </c>
      <c r="H185" s="70" t="n">
        <f aca="false">D185*80%</f>
        <v>424</v>
      </c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customFormat="false" ht="15.75" hidden="false" customHeight="true" outlineLevel="0" collapsed="false">
      <c r="A186" s="99" t="s">
        <v>601</v>
      </c>
      <c r="B186" s="99" t="s">
        <v>934</v>
      </c>
      <c r="C186" s="99" t="s">
        <v>1117</v>
      </c>
      <c r="D186" s="100" t="n">
        <v>1000</v>
      </c>
      <c r="E186" s="99" t="n">
        <v>200</v>
      </c>
      <c r="F186" s="99" t="n">
        <v>500</v>
      </c>
      <c r="G186" s="101" t="n">
        <v>1700</v>
      </c>
      <c r="H186" s="70" t="n">
        <f aca="false">D186*80%</f>
        <v>800</v>
      </c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customFormat="false" ht="15.75" hidden="false" customHeight="true" outlineLevel="0" collapsed="false">
      <c r="A187" s="99" t="s">
        <v>601</v>
      </c>
      <c r="B187" s="99" t="s">
        <v>934</v>
      </c>
      <c r="C187" s="99" t="s">
        <v>1118</v>
      </c>
      <c r="D187" s="100" t="n">
        <v>753</v>
      </c>
      <c r="E187" s="99" t="n">
        <v>118</v>
      </c>
      <c r="F187" s="99" t="n">
        <v>294</v>
      </c>
      <c r="G187" s="101" t="n">
        <v>1165</v>
      </c>
      <c r="H187" s="70" t="n">
        <f aca="false">D187*80%</f>
        <v>602.4</v>
      </c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customFormat="false" ht="15.75" hidden="false" customHeight="true" outlineLevel="0" collapsed="false">
      <c r="A188" s="99" t="s">
        <v>601</v>
      </c>
      <c r="B188" s="99" t="s">
        <v>934</v>
      </c>
      <c r="C188" s="99" t="s">
        <v>1119</v>
      </c>
      <c r="D188" s="100" t="n">
        <v>1600</v>
      </c>
      <c r="E188" s="99" t="n">
        <v>100</v>
      </c>
      <c r="F188" s="99" t="n">
        <v>300</v>
      </c>
      <c r="G188" s="101" t="n">
        <v>2000</v>
      </c>
      <c r="H188" s="70" t="n">
        <f aca="false">D188*80%</f>
        <v>1280</v>
      </c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customFormat="false" ht="15.75" hidden="false" customHeight="true" outlineLevel="0" collapsed="false">
      <c r="A189" s="99" t="s">
        <v>601</v>
      </c>
      <c r="B189" s="99" t="s">
        <v>934</v>
      </c>
      <c r="C189" s="99" t="s">
        <v>1120</v>
      </c>
      <c r="D189" s="100" t="n">
        <v>1200</v>
      </c>
      <c r="E189" s="99" t="n">
        <v>210</v>
      </c>
      <c r="F189" s="99" t="n">
        <v>530</v>
      </c>
      <c r="G189" s="101" t="n">
        <v>1940</v>
      </c>
      <c r="H189" s="70" t="n">
        <f aca="false">D189*80%</f>
        <v>960</v>
      </c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customFormat="false" ht="15.75" hidden="false" customHeight="true" outlineLevel="0" collapsed="false">
      <c r="A190" s="99" t="s">
        <v>601</v>
      </c>
      <c r="B190" s="99" t="s">
        <v>934</v>
      </c>
      <c r="C190" s="99" t="s">
        <v>1121</v>
      </c>
      <c r="D190" s="100" t="n">
        <v>750</v>
      </c>
      <c r="E190" s="99" t="n">
        <v>120</v>
      </c>
      <c r="F190" s="99" t="n">
        <v>295</v>
      </c>
      <c r="G190" s="101" t="n">
        <v>1165</v>
      </c>
      <c r="H190" s="70" t="n">
        <f aca="false">D190*80%</f>
        <v>600</v>
      </c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customFormat="false" ht="15.75" hidden="false" customHeight="true" outlineLevel="0" collapsed="false">
      <c r="A191" s="99" t="s">
        <v>601</v>
      </c>
      <c r="B191" s="99" t="s">
        <v>934</v>
      </c>
      <c r="C191" s="99" t="s">
        <v>1122</v>
      </c>
      <c r="D191" s="100" t="n">
        <v>860</v>
      </c>
      <c r="E191" s="99" t="n">
        <v>140</v>
      </c>
      <c r="F191" s="99" t="n">
        <v>355</v>
      </c>
      <c r="G191" s="101" t="n">
        <v>1355</v>
      </c>
      <c r="H191" s="70" t="n">
        <f aca="false">D191*80%</f>
        <v>688</v>
      </c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customFormat="false" ht="15.75" hidden="false" customHeight="true" outlineLevel="0" collapsed="false">
      <c r="A192" s="99" t="s">
        <v>601</v>
      </c>
      <c r="B192" s="99" t="s">
        <v>934</v>
      </c>
      <c r="C192" s="99" t="s">
        <v>1123</v>
      </c>
      <c r="D192" s="100" t="n">
        <v>560</v>
      </c>
      <c r="E192" s="99" t="n">
        <v>120</v>
      </c>
      <c r="F192" s="99" t="n">
        <v>300</v>
      </c>
      <c r="G192" s="101" t="n">
        <v>980</v>
      </c>
      <c r="H192" s="70" t="n">
        <f aca="false">D192*80%</f>
        <v>448</v>
      </c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customFormat="false" ht="15.75" hidden="false" customHeight="true" outlineLevel="0" collapsed="false">
      <c r="A193" s="99" t="s">
        <v>601</v>
      </c>
      <c r="B193" s="99" t="s">
        <v>934</v>
      </c>
      <c r="C193" s="99" t="s">
        <v>1124</v>
      </c>
      <c r="D193" s="100" t="n">
        <v>560</v>
      </c>
      <c r="E193" s="99" t="n">
        <v>120</v>
      </c>
      <c r="F193" s="99" t="n">
        <v>300</v>
      </c>
      <c r="G193" s="101" t="n">
        <v>980</v>
      </c>
      <c r="H193" s="70" t="n">
        <f aca="false">D193*80%</f>
        <v>448</v>
      </c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customFormat="false" ht="15.75" hidden="false" customHeight="true" outlineLevel="0" collapsed="false">
      <c r="A194" s="99" t="s">
        <v>601</v>
      </c>
      <c r="B194" s="99" t="s">
        <v>934</v>
      </c>
      <c r="C194" s="99" t="s">
        <v>1125</v>
      </c>
      <c r="D194" s="100" t="n">
        <v>530</v>
      </c>
      <c r="E194" s="99" t="n">
        <v>70</v>
      </c>
      <c r="F194" s="99" t="n">
        <v>175</v>
      </c>
      <c r="G194" s="101" t="n">
        <v>775</v>
      </c>
      <c r="H194" s="70" t="n">
        <f aca="false">D194*80%</f>
        <v>424</v>
      </c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customFormat="false" ht="15.75" hidden="false" customHeight="true" outlineLevel="0" collapsed="false">
      <c r="A195" s="99" t="s">
        <v>601</v>
      </c>
      <c r="B195" s="99" t="s">
        <v>934</v>
      </c>
      <c r="C195" s="99" t="s">
        <v>1126</v>
      </c>
      <c r="D195" s="100" t="n">
        <v>530</v>
      </c>
      <c r="E195" s="99" t="n">
        <v>70</v>
      </c>
      <c r="F195" s="99" t="n">
        <v>175</v>
      </c>
      <c r="G195" s="101" t="n">
        <v>775</v>
      </c>
      <c r="H195" s="70" t="n">
        <f aca="false">D195*80%</f>
        <v>424</v>
      </c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customFormat="false" ht="15.75" hidden="false" customHeight="true" outlineLevel="0" collapsed="false">
      <c r="A196" s="99" t="s">
        <v>601</v>
      </c>
      <c r="B196" s="99" t="s">
        <v>934</v>
      </c>
      <c r="C196" s="99" t="s">
        <v>1127</v>
      </c>
      <c r="D196" s="100" t="n">
        <v>680</v>
      </c>
      <c r="E196" s="99" t="n">
        <v>150</v>
      </c>
      <c r="F196" s="99" t="n">
        <v>500</v>
      </c>
      <c r="G196" s="101" t="n">
        <v>1330</v>
      </c>
      <c r="H196" s="70" t="n">
        <f aca="false">D196*80%</f>
        <v>544</v>
      </c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customFormat="false" ht="15.75" hidden="false" customHeight="true" outlineLevel="0" collapsed="false">
      <c r="A197" s="99" t="s">
        <v>601</v>
      </c>
      <c r="B197" s="99" t="s">
        <v>934</v>
      </c>
      <c r="C197" s="99" t="s">
        <v>1128</v>
      </c>
      <c r="D197" s="100" t="n">
        <v>1300</v>
      </c>
      <c r="E197" s="99" t="n">
        <v>300</v>
      </c>
      <c r="F197" s="99" t="n">
        <v>305</v>
      </c>
      <c r="G197" s="101" t="n">
        <v>1905</v>
      </c>
      <c r="H197" s="70" t="n">
        <f aca="false">D197*80%</f>
        <v>1040</v>
      </c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customFormat="false" ht="15.75" hidden="false" customHeight="true" outlineLevel="0" collapsed="false">
      <c r="A198" s="99" t="s">
        <v>601</v>
      </c>
      <c r="B198" s="99" t="s">
        <v>934</v>
      </c>
      <c r="C198" s="99" t="s">
        <v>1129</v>
      </c>
      <c r="D198" s="100" t="n">
        <v>5000</v>
      </c>
      <c r="E198" s="99" t="n">
        <v>800</v>
      </c>
      <c r="F198" s="99" t="n">
        <v>1200</v>
      </c>
      <c r="G198" s="101" t="n">
        <v>7000</v>
      </c>
      <c r="H198" s="70" t="n">
        <f aca="false">D198*80%</f>
        <v>4000</v>
      </c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customFormat="false" ht="15.75" hidden="false" customHeight="true" outlineLevel="0" collapsed="false">
      <c r="A199" s="99" t="s">
        <v>601</v>
      </c>
      <c r="B199" s="99" t="s">
        <v>934</v>
      </c>
      <c r="C199" s="99" t="s">
        <v>1130</v>
      </c>
      <c r="D199" s="100" t="n">
        <v>2200</v>
      </c>
      <c r="E199" s="99" t="n">
        <v>300</v>
      </c>
      <c r="F199" s="99" t="n">
        <v>500</v>
      </c>
      <c r="G199" s="101" t="n">
        <v>3000</v>
      </c>
      <c r="H199" s="70" t="n">
        <f aca="false">D199*80%</f>
        <v>1760</v>
      </c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customFormat="false" ht="15.75" hidden="false" customHeight="true" outlineLevel="0" collapsed="false">
      <c r="A200" s="99" t="s">
        <v>601</v>
      </c>
      <c r="B200" s="99" t="s">
        <v>934</v>
      </c>
      <c r="C200" s="99" t="s">
        <v>1131</v>
      </c>
      <c r="D200" s="100" t="n">
        <v>560</v>
      </c>
      <c r="E200" s="99" t="n">
        <v>120</v>
      </c>
      <c r="F200" s="99" t="n">
        <v>300</v>
      </c>
      <c r="G200" s="101" t="n">
        <v>980</v>
      </c>
      <c r="H200" s="70" t="n">
        <f aca="false">D200*80%</f>
        <v>448</v>
      </c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customFormat="false" ht="15.75" hidden="false" customHeight="true" outlineLevel="0" collapsed="false">
      <c r="A201" s="99" t="s">
        <v>601</v>
      </c>
      <c r="B201" s="99" t="s">
        <v>934</v>
      </c>
      <c r="C201" s="99" t="s">
        <v>1132</v>
      </c>
      <c r="D201" s="100" t="n">
        <v>22500</v>
      </c>
      <c r="E201" s="99" t="n">
        <v>2500</v>
      </c>
      <c r="F201" s="99" t="n">
        <v>3000</v>
      </c>
      <c r="G201" s="101" t="n">
        <v>28000</v>
      </c>
      <c r="H201" s="70" t="n">
        <f aca="false">D201*80%</f>
        <v>18000</v>
      </c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customFormat="false" ht="15.75" hidden="false" customHeight="true" outlineLevel="0" collapsed="false">
      <c r="A202" s="99" t="s">
        <v>601</v>
      </c>
      <c r="B202" s="99" t="s">
        <v>934</v>
      </c>
      <c r="C202" s="99" t="s">
        <v>1133</v>
      </c>
      <c r="D202" s="100" t="n">
        <v>560</v>
      </c>
      <c r="E202" s="99" t="n">
        <v>120</v>
      </c>
      <c r="F202" s="99" t="n">
        <v>300</v>
      </c>
      <c r="G202" s="101" t="n">
        <v>980</v>
      </c>
      <c r="H202" s="70" t="n">
        <f aca="false">D202*80%</f>
        <v>448</v>
      </c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customFormat="false" ht="15.75" hidden="false" customHeight="true" outlineLevel="0" collapsed="false">
      <c r="A203" s="99" t="s">
        <v>601</v>
      </c>
      <c r="B203" s="99" t="s">
        <v>934</v>
      </c>
      <c r="C203" s="99" t="s">
        <v>1134</v>
      </c>
      <c r="D203" s="100" t="n">
        <v>585</v>
      </c>
      <c r="E203" s="99" t="n">
        <v>125</v>
      </c>
      <c r="F203" s="99" t="n">
        <v>300</v>
      </c>
      <c r="G203" s="101" t="n">
        <v>1010</v>
      </c>
      <c r="H203" s="70" t="n">
        <f aca="false">D203*80%</f>
        <v>468</v>
      </c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customFormat="false" ht="15.75" hidden="false" customHeight="true" outlineLevel="0" collapsed="false">
      <c r="A204" s="99" t="s">
        <v>601</v>
      </c>
      <c r="B204" s="99" t="s">
        <v>934</v>
      </c>
      <c r="C204" s="99" t="s">
        <v>1135</v>
      </c>
      <c r="D204" s="100" t="n">
        <v>1000</v>
      </c>
      <c r="E204" s="99" t="n">
        <v>190</v>
      </c>
      <c r="F204" s="99" t="n">
        <v>310</v>
      </c>
      <c r="G204" s="101" t="n">
        <v>1500</v>
      </c>
      <c r="H204" s="70" t="n">
        <f aca="false">D204*80%</f>
        <v>800</v>
      </c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customFormat="false" ht="15.75" hidden="false" customHeight="true" outlineLevel="0" collapsed="false">
      <c r="A205" s="99" t="s">
        <v>601</v>
      </c>
      <c r="B205" s="99" t="s">
        <v>934</v>
      </c>
      <c r="C205" s="99" t="s">
        <v>1136</v>
      </c>
      <c r="D205" s="100" t="n">
        <v>2950</v>
      </c>
      <c r="E205" s="99" t="n">
        <v>200</v>
      </c>
      <c r="F205" s="99" t="n">
        <v>500</v>
      </c>
      <c r="G205" s="101" t="n">
        <v>3650</v>
      </c>
      <c r="H205" s="70" t="n">
        <f aca="false">D205*80%</f>
        <v>2360</v>
      </c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customFormat="false" ht="15.75" hidden="false" customHeight="true" outlineLevel="0" collapsed="false">
      <c r="A206" s="99" t="s">
        <v>601</v>
      </c>
      <c r="B206" s="99" t="s">
        <v>934</v>
      </c>
      <c r="C206" s="99" t="s">
        <v>1137</v>
      </c>
      <c r="D206" s="100" t="n">
        <v>1160</v>
      </c>
      <c r="E206" s="99" t="n">
        <v>280</v>
      </c>
      <c r="F206" s="99" t="n">
        <v>710</v>
      </c>
      <c r="G206" s="101" t="n">
        <v>2150</v>
      </c>
      <c r="H206" s="70" t="n">
        <f aca="false">D206*80%</f>
        <v>928</v>
      </c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customFormat="false" ht="15.75" hidden="false" customHeight="true" outlineLevel="0" collapsed="false">
      <c r="A207" s="99" t="s">
        <v>601</v>
      </c>
      <c r="B207" s="99" t="s">
        <v>934</v>
      </c>
      <c r="C207" s="99" t="s">
        <v>1138</v>
      </c>
      <c r="D207" s="100" t="n">
        <v>1160</v>
      </c>
      <c r="E207" s="99" t="n">
        <v>280</v>
      </c>
      <c r="F207" s="99" t="n">
        <v>710</v>
      </c>
      <c r="G207" s="101" t="n">
        <v>2150</v>
      </c>
      <c r="H207" s="70" t="n">
        <f aca="false">D207*80%</f>
        <v>928</v>
      </c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customFormat="false" ht="15.75" hidden="false" customHeight="true" outlineLevel="0" collapsed="false">
      <c r="A208" s="99" t="s">
        <v>601</v>
      </c>
      <c r="B208" s="99" t="s">
        <v>934</v>
      </c>
      <c r="C208" s="99" t="s">
        <v>1139</v>
      </c>
      <c r="D208" s="100" t="n">
        <v>1000</v>
      </c>
      <c r="E208" s="99" t="n">
        <v>190</v>
      </c>
      <c r="F208" s="99" t="n">
        <v>310</v>
      </c>
      <c r="G208" s="101" t="n">
        <v>1500</v>
      </c>
      <c r="H208" s="70" t="n">
        <f aca="false">D208*80%</f>
        <v>800</v>
      </c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customFormat="false" ht="15.75" hidden="false" customHeight="true" outlineLevel="0" collapsed="false">
      <c r="A209" s="99" t="s">
        <v>601</v>
      </c>
      <c r="B209" s="99" t="s">
        <v>934</v>
      </c>
      <c r="C209" s="99" t="s">
        <v>1140</v>
      </c>
      <c r="D209" s="100" t="n">
        <v>555</v>
      </c>
      <c r="E209" s="99" t="n">
        <v>70</v>
      </c>
      <c r="F209" s="99" t="n">
        <v>175</v>
      </c>
      <c r="G209" s="101" t="n">
        <v>800</v>
      </c>
      <c r="H209" s="70" t="n">
        <f aca="false">D209*80%</f>
        <v>444</v>
      </c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customFormat="false" ht="15.75" hidden="false" customHeight="true" outlineLevel="0" collapsed="false">
      <c r="A210" s="99" t="s">
        <v>601</v>
      </c>
      <c r="B210" s="99" t="s">
        <v>934</v>
      </c>
      <c r="C210" s="99" t="s">
        <v>1141</v>
      </c>
      <c r="D210" s="100" t="n">
        <v>500</v>
      </c>
      <c r="E210" s="99" t="n">
        <v>100</v>
      </c>
      <c r="F210" s="99" t="n">
        <v>200</v>
      </c>
      <c r="G210" s="101" t="n">
        <v>800</v>
      </c>
      <c r="H210" s="70" t="n">
        <f aca="false">D210*80%</f>
        <v>400</v>
      </c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customFormat="false" ht="15.75" hidden="false" customHeight="true" outlineLevel="0" collapsed="false">
      <c r="A211" s="99" t="s">
        <v>601</v>
      </c>
      <c r="B211" s="99" t="s">
        <v>934</v>
      </c>
      <c r="C211" s="99" t="s">
        <v>1142</v>
      </c>
      <c r="D211" s="100" t="n">
        <v>1425</v>
      </c>
      <c r="E211" s="99" t="n">
        <v>500</v>
      </c>
      <c r="F211" s="99" t="n">
        <v>700</v>
      </c>
      <c r="G211" s="101" t="n">
        <v>2625</v>
      </c>
      <c r="H211" s="70" t="n">
        <f aca="false">D211*80%</f>
        <v>1140</v>
      </c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customFormat="false" ht="15.75" hidden="false" customHeight="true" outlineLevel="0" collapsed="false">
      <c r="A212" s="99" t="s">
        <v>601</v>
      </c>
      <c r="B212" s="99" t="s">
        <v>934</v>
      </c>
      <c r="C212" s="99" t="s">
        <v>1143</v>
      </c>
      <c r="D212" s="100" t="n">
        <v>1630</v>
      </c>
      <c r="E212" s="99" t="n">
        <v>330</v>
      </c>
      <c r="F212" s="99" t="n">
        <v>615</v>
      </c>
      <c r="G212" s="101" t="n">
        <v>2575</v>
      </c>
      <c r="H212" s="70" t="n">
        <f aca="false">D212*80%</f>
        <v>1304</v>
      </c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customFormat="false" ht="15.75" hidden="false" customHeight="true" outlineLevel="0" collapsed="false">
      <c r="A213" s="99" t="s">
        <v>601</v>
      </c>
      <c r="B213" s="99" t="s">
        <v>934</v>
      </c>
      <c r="C213" s="99" t="s">
        <v>1144</v>
      </c>
      <c r="D213" s="100" t="n">
        <v>1000</v>
      </c>
      <c r="E213" s="99" t="n">
        <v>200</v>
      </c>
      <c r="F213" s="99" t="n">
        <v>500</v>
      </c>
      <c r="G213" s="101" t="n">
        <v>1700</v>
      </c>
      <c r="H213" s="70" t="n">
        <f aca="false">D213*80%</f>
        <v>800</v>
      </c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customFormat="false" ht="15.75" hidden="false" customHeight="true" outlineLevel="0" collapsed="false">
      <c r="A214" s="99" t="s">
        <v>601</v>
      </c>
      <c r="B214" s="99" t="s">
        <v>934</v>
      </c>
      <c r="C214" s="99" t="s">
        <v>1145</v>
      </c>
      <c r="D214" s="100" t="n">
        <v>3375</v>
      </c>
      <c r="E214" s="99" t="n">
        <v>185</v>
      </c>
      <c r="F214" s="99" t="n">
        <v>440</v>
      </c>
      <c r="G214" s="101" t="n">
        <v>4000</v>
      </c>
      <c r="H214" s="70" t="n">
        <f aca="false">D214*80%</f>
        <v>2700</v>
      </c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customFormat="false" ht="15.75" hidden="false" customHeight="true" outlineLevel="0" collapsed="false">
      <c r="A215" s="99" t="s">
        <v>601</v>
      </c>
      <c r="B215" s="99" t="s">
        <v>934</v>
      </c>
      <c r="C215" s="99" t="s">
        <v>1146</v>
      </c>
      <c r="D215" s="100" t="n">
        <v>2100</v>
      </c>
      <c r="E215" s="99" t="n">
        <v>300</v>
      </c>
      <c r="F215" s="99" t="n">
        <v>600</v>
      </c>
      <c r="G215" s="101" t="n">
        <v>3000</v>
      </c>
      <c r="H215" s="70" t="n">
        <f aca="false">D215*80%</f>
        <v>1680</v>
      </c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customFormat="false" ht="15.75" hidden="false" customHeight="true" outlineLevel="0" collapsed="false">
      <c r="A216" s="99" t="s">
        <v>601</v>
      </c>
      <c r="B216" s="99" t="s">
        <v>934</v>
      </c>
      <c r="C216" s="99" t="s">
        <v>1147</v>
      </c>
      <c r="D216" s="100" t="n">
        <v>670</v>
      </c>
      <c r="E216" s="99" t="n">
        <v>200</v>
      </c>
      <c r="F216" s="99" t="n">
        <v>400</v>
      </c>
      <c r="G216" s="101" t="n">
        <v>1270</v>
      </c>
      <c r="H216" s="70" t="n">
        <f aca="false">D216*80%</f>
        <v>536</v>
      </c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customFormat="false" ht="15.75" hidden="false" customHeight="true" outlineLevel="0" collapsed="false">
      <c r="A217" s="99" t="s">
        <v>601</v>
      </c>
      <c r="B217" s="99" t="s">
        <v>934</v>
      </c>
      <c r="C217" s="99" t="s">
        <v>1148</v>
      </c>
      <c r="D217" s="100" t="n">
        <v>890</v>
      </c>
      <c r="E217" s="99" t="n">
        <v>250</v>
      </c>
      <c r="F217" s="99" t="n">
        <v>460</v>
      </c>
      <c r="G217" s="101" t="n">
        <v>1600</v>
      </c>
      <c r="H217" s="70" t="n">
        <f aca="false">D217*80%</f>
        <v>712</v>
      </c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customFormat="false" ht="15.75" hidden="false" customHeight="true" outlineLevel="0" collapsed="false">
      <c r="A218" s="99" t="s">
        <v>601</v>
      </c>
      <c r="B218" s="99" t="s">
        <v>934</v>
      </c>
      <c r="C218" s="99" t="s">
        <v>1149</v>
      </c>
      <c r="D218" s="100" t="n">
        <v>538</v>
      </c>
      <c r="E218" s="99" t="n">
        <v>118</v>
      </c>
      <c r="F218" s="99" t="n">
        <v>294</v>
      </c>
      <c r="G218" s="101" t="n">
        <v>950</v>
      </c>
      <c r="H218" s="70" t="n">
        <f aca="false">D218*80%</f>
        <v>430.4</v>
      </c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customFormat="false" ht="15.75" hidden="false" customHeight="true" outlineLevel="0" collapsed="false">
      <c r="A219" s="99" t="s">
        <v>601</v>
      </c>
      <c r="B219" s="99" t="s">
        <v>934</v>
      </c>
      <c r="C219" s="99" t="s">
        <v>1150</v>
      </c>
      <c r="D219" s="100" t="n">
        <v>538</v>
      </c>
      <c r="E219" s="99" t="n">
        <v>118</v>
      </c>
      <c r="F219" s="99" t="n">
        <v>294</v>
      </c>
      <c r="G219" s="101" t="n">
        <v>950</v>
      </c>
      <c r="H219" s="70" t="n">
        <f aca="false">D219*80%</f>
        <v>430.4</v>
      </c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customFormat="false" ht="15.75" hidden="false" customHeight="true" outlineLevel="0" collapsed="false">
      <c r="A220" s="99" t="s">
        <v>601</v>
      </c>
      <c r="B220" s="99" t="s">
        <v>934</v>
      </c>
      <c r="C220" s="99" t="s">
        <v>1151</v>
      </c>
      <c r="D220" s="100" t="n">
        <v>3375</v>
      </c>
      <c r="E220" s="99" t="n">
        <v>185</v>
      </c>
      <c r="F220" s="99" t="n">
        <v>440</v>
      </c>
      <c r="G220" s="101" t="n">
        <v>4000</v>
      </c>
      <c r="H220" s="70" t="n">
        <f aca="false">D220*80%</f>
        <v>2700</v>
      </c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customFormat="false" ht="15.75" hidden="false" customHeight="true" outlineLevel="0" collapsed="false">
      <c r="A221" s="99" t="s">
        <v>601</v>
      </c>
      <c r="B221" s="99" t="s">
        <v>934</v>
      </c>
      <c r="C221" s="99" t="s">
        <v>1152</v>
      </c>
      <c r="D221" s="100" t="n">
        <v>1000</v>
      </c>
      <c r="E221" s="99" t="n">
        <v>200</v>
      </c>
      <c r="F221" s="99" t="n">
        <v>500</v>
      </c>
      <c r="G221" s="101" t="n">
        <v>1700</v>
      </c>
      <c r="H221" s="70" t="n">
        <f aca="false">D221*80%</f>
        <v>800</v>
      </c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customFormat="false" ht="15.75" hidden="false" customHeight="true" outlineLevel="0" collapsed="false">
      <c r="A222" s="99" t="s">
        <v>601</v>
      </c>
      <c r="B222" s="99" t="s">
        <v>934</v>
      </c>
      <c r="C222" s="99" t="s">
        <v>1153</v>
      </c>
      <c r="D222" s="100" t="n">
        <v>440</v>
      </c>
      <c r="E222" s="99" t="n">
        <v>180</v>
      </c>
      <c r="F222" s="99" t="n">
        <v>180</v>
      </c>
      <c r="G222" s="101" t="n">
        <v>800</v>
      </c>
      <c r="H222" s="70" t="n">
        <f aca="false">D222*80%</f>
        <v>352</v>
      </c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customFormat="false" ht="15.75" hidden="false" customHeight="true" outlineLevel="0" collapsed="false">
      <c r="A223" s="99" t="s">
        <v>601</v>
      </c>
      <c r="B223" s="99" t="s">
        <v>934</v>
      </c>
      <c r="C223" s="99" t="s">
        <v>1154</v>
      </c>
      <c r="D223" s="100" t="n">
        <v>440</v>
      </c>
      <c r="E223" s="99" t="n">
        <v>180</v>
      </c>
      <c r="F223" s="99" t="n">
        <v>180</v>
      </c>
      <c r="G223" s="101" t="n">
        <v>800</v>
      </c>
      <c r="H223" s="70" t="n">
        <f aca="false">D223*80%</f>
        <v>352</v>
      </c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customFormat="false" ht="15.75" hidden="false" customHeight="true" outlineLevel="0" collapsed="false">
      <c r="A224" s="99" t="s">
        <v>601</v>
      </c>
      <c r="B224" s="99" t="s">
        <v>934</v>
      </c>
      <c r="C224" s="99" t="s">
        <v>1155</v>
      </c>
      <c r="D224" s="100" t="n">
        <v>440</v>
      </c>
      <c r="E224" s="99" t="n">
        <v>180</v>
      </c>
      <c r="F224" s="99" t="n">
        <v>180</v>
      </c>
      <c r="G224" s="101" t="n">
        <v>800</v>
      </c>
      <c r="H224" s="70" t="n">
        <f aca="false">D224*80%</f>
        <v>352</v>
      </c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customFormat="false" ht="15.75" hidden="false" customHeight="true" outlineLevel="0" collapsed="false">
      <c r="A225" s="99" t="s">
        <v>601</v>
      </c>
      <c r="B225" s="99" t="s">
        <v>934</v>
      </c>
      <c r="C225" s="99" t="s">
        <v>1156</v>
      </c>
      <c r="D225" s="100" t="n">
        <v>440</v>
      </c>
      <c r="E225" s="99" t="n">
        <v>180</v>
      </c>
      <c r="F225" s="99" t="n">
        <v>180</v>
      </c>
      <c r="G225" s="101" t="n">
        <v>800</v>
      </c>
      <c r="H225" s="70" t="n">
        <f aca="false">D225*80%</f>
        <v>352</v>
      </c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customFormat="false" ht="15.75" hidden="false" customHeight="true" outlineLevel="0" collapsed="false">
      <c r="A226" s="99" t="s">
        <v>601</v>
      </c>
      <c r="B226" s="99" t="s">
        <v>934</v>
      </c>
      <c r="C226" s="99" t="s">
        <v>1157</v>
      </c>
      <c r="D226" s="100" t="n">
        <v>440</v>
      </c>
      <c r="E226" s="99" t="n">
        <v>180</v>
      </c>
      <c r="F226" s="99" t="n">
        <v>180</v>
      </c>
      <c r="G226" s="101" t="n">
        <v>800</v>
      </c>
      <c r="H226" s="70" t="n">
        <f aca="false">D226*80%</f>
        <v>352</v>
      </c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customFormat="false" ht="15.75" hidden="false" customHeight="true" outlineLevel="0" collapsed="false">
      <c r="A227" s="99" t="s">
        <v>601</v>
      </c>
      <c r="B227" s="99" t="s">
        <v>934</v>
      </c>
      <c r="C227" s="99" t="s">
        <v>1158</v>
      </c>
      <c r="D227" s="100" t="n">
        <v>440</v>
      </c>
      <c r="E227" s="99" t="n">
        <v>180</v>
      </c>
      <c r="F227" s="99" t="n">
        <v>180</v>
      </c>
      <c r="G227" s="101" t="n">
        <v>800</v>
      </c>
      <c r="H227" s="70" t="n">
        <f aca="false">D227*80%</f>
        <v>352</v>
      </c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customFormat="false" ht="15.75" hidden="false" customHeight="true" outlineLevel="0" collapsed="false">
      <c r="A228" s="99" t="s">
        <v>601</v>
      </c>
      <c r="B228" s="99" t="s">
        <v>934</v>
      </c>
      <c r="C228" s="99" t="s">
        <v>1159</v>
      </c>
      <c r="D228" s="100" t="n">
        <v>1520</v>
      </c>
      <c r="E228" s="99" t="n">
        <v>200</v>
      </c>
      <c r="F228" s="99" t="n">
        <v>280</v>
      </c>
      <c r="G228" s="101" t="n">
        <v>2000</v>
      </c>
      <c r="H228" s="70" t="n">
        <f aca="false">D228*80%</f>
        <v>1216</v>
      </c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customFormat="false" ht="15.75" hidden="false" customHeight="true" outlineLevel="0" collapsed="false">
      <c r="A229" s="99" t="s">
        <v>601</v>
      </c>
      <c r="B229" s="99" t="s">
        <v>934</v>
      </c>
      <c r="C229" s="99" t="s">
        <v>1160</v>
      </c>
      <c r="D229" s="100" t="n">
        <v>440</v>
      </c>
      <c r="E229" s="99" t="n">
        <v>180</v>
      </c>
      <c r="F229" s="99" t="n">
        <v>180</v>
      </c>
      <c r="G229" s="101" t="n">
        <v>800</v>
      </c>
      <c r="H229" s="70" t="n">
        <f aca="false">D229*80%</f>
        <v>352</v>
      </c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customFormat="false" ht="15.75" hidden="false" customHeight="true" outlineLevel="0" collapsed="false">
      <c r="A230" s="99" t="s">
        <v>601</v>
      </c>
      <c r="B230" s="99" t="s">
        <v>934</v>
      </c>
      <c r="C230" s="99" t="s">
        <v>1161</v>
      </c>
      <c r="D230" s="100" t="n">
        <v>440</v>
      </c>
      <c r="E230" s="99" t="n">
        <v>180</v>
      </c>
      <c r="F230" s="99" t="n">
        <v>180</v>
      </c>
      <c r="G230" s="101" t="n">
        <v>800</v>
      </c>
      <c r="H230" s="70" t="n">
        <f aca="false">D230*80%</f>
        <v>352</v>
      </c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customFormat="false" ht="15.75" hidden="false" customHeight="true" outlineLevel="0" collapsed="false">
      <c r="A231" s="99" t="s">
        <v>601</v>
      </c>
      <c r="B231" s="99" t="s">
        <v>934</v>
      </c>
      <c r="C231" s="99" t="s">
        <v>1162</v>
      </c>
      <c r="D231" s="100" t="n">
        <v>440</v>
      </c>
      <c r="E231" s="99" t="n">
        <v>180</v>
      </c>
      <c r="F231" s="99" t="n">
        <v>180</v>
      </c>
      <c r="G231" s="101" t="n">
        <v>800</v>
      </c>
      <c r="H231" s="70" t="n">
        <f aca="false">D231*80%</f>
        <v>352</v>
      </c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customFormat="false" ht="15.75" hidden="false" customHeight="true" outlineLevel="0" collapsed="false">
      <c r="A232" s="99" t="s">
        <v>601</v>
      </c>
      <c r="B232" s="99" t="s">
        <v>934</v>
      </c>
      <c r="C232" s="99" t="s">
        <v>1163</v>
      </c>
      <c r="D232" s="100" t="n">
        <v>440</v>
      </c>
      <c r="E232" s="99" t="n">
        <v>180</v>
      </c>
      <c r="F232" s="99" t="n">
        <v>180</v>
      </c>
      <c r="G232" s="101" t="n">
        <v>800</v>
      </c>
      <c r="H232" s="70" t="n">
        <f aca="false">D232*80%</f>
        <v>352</v>
      </c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customFormat="false" ht="15.75" hidden="false" customHeight="true" outlineLevel="0" collapsed="false">
      <c r="A233" s="99" t="s">
        <v>601</v>
      </c>
      <c r="B233" s="99" t="s">
        <v>934</v>
      </c>
      <c r="C233" s="99" t="s">
        <v>1164</v>
      </c>
      <c r="D233" s="100" t="n">
        <v>440</v>
      </c>
      <c r="E233" s="99" t="n">
        <v>180</v>
      </c>
      <c r="F233" s="99" t="n">
        <v>180</v>
      </c>
      <c r="G233" s="101" t="n">
        <v>800</v>
      </c>
      <c r="H233" s="70" t="n">
        <f aca="false">D233*80%</f>
        <v>352</v>
      </c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customFormat="false" ht="15.75" hidden="false" customHeight="true" outlineLevel="0" collapsed="false">
      <c r="A234" s="99" t="s">
        <v>601</v>
      </c>
      <c r="B234" s="99" t="s">
        <v>934</v>
      </c>
      <c r="C234" s="99" t="s">
        <v>1165</v>
      </c>
      <c r="D234" s="100" t="n">
        <v>440</v>
      </c>
      <c r="E234" s="99" t="n">
        <v>180</v>
      </c>
      <c r="F234" s="99" t="n">
        <v>180</v>
      </c>
      <c r="G234" s="101" t="n">
        <v>800</v>
      </c>
      <c r="H234" s="70" t="n">
        <f aca="false">D234*80%</f>
        <v>352</v>
      </c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customFormat="false" ht="15.75" hidden="false" customHeight="true" outlineLevel="0" collapsed="false">
      <c r="A235" s="99" t="s">
        <v>601</v>
      </c>
      <c r="B235" s="99" t="s">
        <v>934</v>
      </c>
      <c r="C235" s="99" t="s">
        <v>1166</v>
      </c>
      <c r="D235" s="100" t="n">
        <v>440</v>
      </c>
      <c r="E235" s="99" t="n">
        <v>180</v>
      </c>
      <c r="F235" s="99" t="n">
        <v>180</v>
      </c>
      <c r="G235" s="101" t="n">
        <v>800</v>
      </c>
      <c r="H235" s="70" t="n">
        <f aca="false">D235*80%</f>
        <v>352</v>
      </c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customFormat="false" ht="15.75" hidden="false" customHeight="true" outlineLevel="0" collapsed="false">
      <c r="A236" s="99" t="s">
        <v>601</v>
      </c>
      <c r="B236" s="99" t="s">
        <v>934</v>
      </c>
      <c r="C236" s="99" t="s">
        <v>1167</v>
      </c>
      <c r="D236" s="100" t="n">
        <v>440</v>
      </c>
      <c r="E236" s="99" t="n">
        <v>180</v>
      </c>
      <c r="F236" s="99" t="n">
        <v>180</v>
      </c>
      <c r="G236" s="101" t="n">
        <v>800</v>
      </c>
      <c r="H236" s="70" t="n">
        <f aca="false">D236*80%</f>
        <v>352</v>
      </c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customFormat="false" ht="15.75" hidden="false" customHeight="true" outlineLevel="0" collapsed="false">
      <c r="A237" s="99" t="s">
        <v>601</v>
      </c>
      <c r="B237" s="99" t="s">
        <v>934</v>
      </c>
      <c r="C237" s="99" t="s">
        <v>1168</v>
      </c>
      <c r="D237" s="100" t="n">
        <v>1520</v>
      </c>
      <c r="E237" s="99" t="n">
        <v>200</v>
      </c>
      <c r="F237" s="99" t="n">
        <v>280</v>
      </c>
      <c r="G237" s="101" t="n">
        <v>2000</v>
      </c>
      <c r="H237" s="70" t="n">
        <f aca="false">D237*80%</f>
        <v>1216</v>
      </c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customFormat="false" ht="15.75" hidden="false" customHeight="true" outlineLevel="0" collapsed="false">
      <c r="A238" s="99" t="s">
        <v>601</v>
      </c>
      <c r="B238" s="99" t="s">
        <v>934</v>
      </c>
      <c r="C238" s="99" t="s">
        <v>1169</v>
      </c>
      <c r="D238" s="100" t="n">
        <v>440</v>
      </c>
      <c r="E238" s="99" t="n">
        <v>180</v>
      </c>
      <c r="F238" s="99" t="n">
        <v>180</v>
      </c>
      <c r="G238" s="101" t="n">
        <v>800</v>
      </c>
      <c r="H238" s="70" t="n">
        <f aca="false">D238*80%</f>
        <v>352</v>
      </c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customFormat="false" ht="15.75" hidden="false" customHeight="true" outlineLevel="0" collapsed="false">
      <c r="A239" s="99" t="s">
        <v>601</v>
      </c>
      <c r="B239" s="99" t="s">
        <v>934</v>
      </c>
      <c r="C239" s="99" t="s">
        <v>1170</v>
      </c>
      <c r="D239" s="100" t="n">
        <v>440</v>
      </c>
      <c r="E239" s="99" t="n">
        <v>180</v>
      </c>
      <c r="F239" s="99" t="n">
        <v>180</v>
      </c>
      <c r="G239" s="101" t="n">
        <v>800</v>
      </c>
      <c r="H239" s="70" t="n">
        <f aca="false">D239*80%</f>
        <v>352</v>
      </c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customFormat="false" ht="15.75" hidden="false" customHeight="true" outlineLevel="0" collapsed="false">
      <c r="A240" s="99" t="s">
        <v>601</v>
      </c>
      <c r="B240" s="99" t="s">
        <v>934</v>
      </c>
      <c r="C240" s="99" t="s">
        <v>1171</v>
      </c>
      <c r="D240" s="100" t="n">
        <v>240</v>
      </c>
      <c r="E240" s="99" t="n">
        <v>180</v>
      </c>
      <c r="F240" s="99" t="n">
        <v>180</v>
      </c>
      <c r="G240" s="101" t="n">
        <v>600</v>
      </c>
      <c r="H240" s="70" t="n">
        <f aca="false">D240*80%</f>
        <v>192</v>
      </c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customFormat="false" ht="15.75" hidden="false" customHeight="true" outlineLevel="0" collapsed="false">
      <c r="A241" s="99" t="s">
        <v>601</v>
      </c>
      <c r="B241" s="99" t="s">
        <v>934</v>
      </c>
      <c r="C241" s="99" t="s">
        <v>1172</v>
      </c>
      <c r="D241" s="100" t="n">
        <v>27500</v>
      </c>
      <c r="E241" s="99" t="n">
        <v>3500</v>
      </c>
      <c r="F241" s="99" t="n">
        <v>3000</v>
      </c>
      <c r="G241" s="101" t="n">
        <v>34000</v>
      </c>
      <c r="H241" s="70" t="n">
        <f aca="false">D241*80%</f>
        <v>22000</v>
      </c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customFormat="false" ht="15.75" hidden="false" customHeight="true" outlineLevel="0" collapsed="false">
      <c r="A242" s="99" t="s">
        <v>601</v>
      </c>
      <c r="B242" s="99" t="s">
        <v>934</v>
      </c>
      <c r="C242" s="99" t="s">
        <v>1173</v>
      </c>
      <c r="D242" s="100" t="n">
        <v>440</v>
      </c>
      <c r="E242" s="99" t="n">
        <v>180</v>
      </c>
      <c r="F242" s="99" t="n">
        <v>180</v>
      </c>
      <c r="G242" s="101" t="n">
        <v>800</v>
      </c>
      <c r="H242" s="70" t="n">
        <f aca="false">D242*80%</f>
        <v>352</v>
      </c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customFormat="false" ht="15.75" hidden="false" customHeight="true" outlineLevel="0" collapsed="false">
      <c r="A243" s="99" t="s">
        <v>601</v>
      </c>
      <c r="B243" s="99" t="s">
        <v>934</v>
      </c>
      <c r="C243" s="99" t="s">
        <v>1174</v>
      </c>
      <c r="D243" s="100" t="n">
        <v>850</v>
      </c>
      <c r="E243" s="99" t="n">
        <v>200</v>
      </c>
      <c r="F243" s="99" t="n">
        <v>500</v>
      </c>
      <c r="G243" s="101" t="n">
        <v>1550</v>
      </c>
      <c r="H243" s="70" t="n">
        <f aca="false">D243*80%</f>
        <v>680</v>
      </c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customFormat="false" ht="15.75" hidden="false" customHeight="true" outlineLevel="0" collapsed="false">
      <c r="A244" s="99" t="s">
        <v>601</v>
      </c>
      <c r="B244" s="99" t="s">
        <v>934</v>
      </c>
      <c r="C244" s="99" t="s">
        <v>1175</v>
      </c>
      <c r="D244" s="100" t="n">
        <v>970</v>
      </c>
      <c r="E244" s="99" t="n">
        <v>200</v>
      </c>
      <c r="F244" s="99" t="n">
        <v>500</v>
      </c>
      <c r="G244" s="101" t="n">
        <v>1670</v>
      </c>
      <c r="H244" s="70" t="n">
        <f aca="false">D244*80%</f>
        <v>776</v>
      </c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customFormat="false" ht="15.75" hidden="false" customHeight="true" outlineLevel="0" collapsed="false">
      <c r="A245" s="99" t="s">
        <v>601</v>
      </c>
      <c r="B245" s="99" t="s">
        <v>934</v>
      </c>
      <c r="C245" s="99" t="s">
        <v>1176</v>
      </c>
      <c r="D245" s="100" t="n">
        <v>14700</v>
      </c>
      <c r="E245" s="99" t="n">
        <v>2950</v>
      </c>
      <c r="F245" s="99" t="n">
        <v>7350</v>
      </c>
      <c r="G245" s="101" t="n">
        <v>25000</v>
      </c>
      <c r="H245" s="70" t="n">
        <f aca="false">D245*80%</f>
        <v>11760</v>
      </c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customFormat="false" ht="15.75" hidden="false" customHeight="true" outlineLevel="0" collapsed="false">
      <c r="A246" s="99" t="s">
        <v>601</v>
      </c>
      <c r="B246" s="99" t="s">
        <v>934</v>
      </c>
      <c r="C246" s="99" t="s">
        <v>1177</v>
      </c>
      <c r="D246" s="100" t="n">
        <v>1520</v>
      </c>
      <c r="E246" s="99" t="n">
        <v>200</v>
      </c>
      <c r="F246" s="99" t="n">
        <v>280</v>
      </c>
      <c r="G246" s="101" t="n">
        <v>2000</v>
      </c>
      <c r="H246" s="70" t="n">
        <f aca="false">D246*80%</f>
        <v>1216</v>
      </c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customFormat="false" ht="15.75" hidden="false" customHeight="true" outlineLevel="0" collapsed="false">
      <c r="A247" s="99" t="s">
        <v>601</v>
      </c>
      <c r="B247" s="99" t="s">
        <v>934</v>
      </c>
      <c r="C247" s="99" t="s">
        <v>1178</v>
      </c>
      <c r="D247" s="100" t="n">
        <v>1520</v>
      </c>
      <c r="E247" s="99" t="n">
        <v>200</v>
      </c>
      <c r="F247" s="99" t="n">
        <v>280</v>
      </c>
      <c r="G247" s="101" t="n">
        <v>2000</v>
      </c>
      <c r="H247" s="70" t="n">
        <f aca="false">D247*80%</f>
        <v>1216</v>
      </c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customFormat="false" ht="15.75" hidden="false" customHeight="true" outlineLevel="0" collapsed="false">
      <c r="A248" s="99" t="s">
        <v>601</v>
      </c>
      <c r="B248" s="99" t="s">
        <v>934</v>
      </c>
      <c r="C248" s="99" t="s">
        <v>1179</v>
      </c>
      <c r="D248" s="100" t="n">
        <v>970</v>
      </c>
      <c r="E248" s="99" t="n">
        <v>200</v>
      </c>
      <c r="F248" s="99" t="n">
        <v>500</v>
      </c>
      <c r="G248" s="101" t="n">
        <v>1670</v>
      </c>
      <c r="H248" s="70" t="n">
        <f aca="false">D248*80%</f>
        <v>776</v>
      </c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customFormat="false" ht="15.75" hidden="false" customHeight="true" outlineLevel="0" collapsed="false">
      <c r="A249" s="99" t="s">
        <v>601</v>
      </c>
      <c r="B249" s="99" t="s">
        <v>934</v>
      </c>
      <c r="C249" s="99" t="s">
        <v>1180</v>
      </c>
      <c r="D249" s="100" t="n">
        <v>2000</v>
      </c>
      <c r="E249" s="99" t="n">
        <v>0</v>
      </c>
      <c r="F249" s="99" t="n">
        <v>0</v>
      </c>
      <c r="G249" s="101" t="n">
        <v>2000</v>
      </c>
      <c r="H249" s="70" t="n">
        <f aca="false">D249*80%</f>
        <v>1600</v>
      </c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customFormat="false" ht="15.75" hidden="false" customHeight="true" outlineLevel="0" collapsed="false">
      <c r="A250" s="99" t="s">
        <v>601</v>
      </c>
      <c r="B250" s="99" t="s">
        <v>934</v>
      </c>
      <c r="C250" s="99" t="s">
        <v>1181</v>
      </c>
      <c r="D250" s="100" t="n">
        <v>2000</v>
      </c>
      <c r="E250" s="99" t="n">
        <v>0</v>
      </c>
      <c r="F250" s="99" t="n">
        <v>0</v>
      </c>
      <c r="G250" s="101" t="n">
        <v>2000</v>
      </c>
      <c r="H250" s="70" t="n">
        <f aca="false">D250*80%</f>
        <v>1600</v>
      </c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customFormat="false" ht="15.75" hidden="false" customHeight="true" outlineLevel="0" collapsed="false">
      <c r="A251" s="99" t="s">
        <v>601</v>
      </c>
      <c r="B251" s="99" t="s">
        <v>934</v>
      </c>
      <c r="C251" s="99" t="s">
        <v>1182</v>
      </c>
      <c r="D251" s="100" t="n">
        <v>100</v>
      </c>
      <c r="E251" s="99" t="n">
        <v>0</v>
      </c>
      <c r="F251" s="99" t="n">
        <v>0</v>
      </c>
      <c r="G251" s="101" t="n">
        <v>100</v>
      </c>
      <c r="H251" s="70" t="n">
        <f aca="false">D251*80%</f>
        <v>80</v>
      </c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customFormat="false" ht="15.75" hidden="false" customHeight="true" outlineLevel="0" collapsed="false">
      <c r="A252" s="99" t="s">
        <v>601</v>
      </c>
      <c r="B252" s="99" t="s">
        <v>934</v>
      </c>
      <c r="C252" s="99" t="s">
        <v>1183</v>
      </c>
      <c r="D252" s="100" t="n">
        <v>100</v>
      </c>
      <c r="E252" s="99" t="n">
        <v>0</v>
      </c>
      <c r="F252" s="99" t="n">
        <v>0</v>
      </c>
      <c r="G252" s="101" t="n">
        <v>100</v>
      </c>
      <c r="H252" s="70" t="n">
        <f aca="false">D252*80%</f>
        <v>80</v>
      </c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customFormat="false" ht="15.75" hidden="false" customHeight="true" outlineLevel="0" collapsed="false">
      <c r="A253" s="99" t="s">
        <v>601</v>
      </c>
      <c r="B253" s="99" t="s">
        <v>934</v>
      </c>
      <c r="C253" s="99" t="s">
        <v>1184</v>
      </c>
      <c r="D253" s="100" t="n">
        <v>1520</v>
      </c>
      <c r="E253" s="99" t="n">
        <v>200</v>
      </c>
      <c r="F253" s="99" t="n">
        <v>280</v>
      </c>
      <c r="G253" s="101" t="n">
        <v>2000</v>
      </c>
      <c r="H253" s="70" t="n">
        <f aca="false">D253*80%</f>
        <v>1216</v>
      </c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customFormat="false" ht="15.75" hidden="false" customHeight="true" outlineLevel="0" collapsed="false">
      <c r="A254" s="99" t="s">
        <v>601</v>
      </c>
      <c r="B254" s="99" t="s">
        <v>934</v>
      </c>
      <c r="C254" s="99" t="s">
        <v>1185</v>
      </c>
      <c r="D254" s="100" t="n">
        <v>1520</v>
      </c>
      <c r="E254" s="99" t="n">
        <v>200</v>
      </c>
      <c r="F254" s="99" t="n">
        <v>280</v>
      </c>
      <c r="G254" s="101" t="n">
        <v>2000</v>
      </c>
      <c r="H254" s="70" t="n">
        <f aca="false">D254*80%</f>
        <v>1216</v>
      </c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customFormat="false" ht="15.75" hidden="false" customHeight="true" outlineLevel="0" collapsed="false">
      <c r="A255" s="99" t="s">
        <v>601</v>
      </c>
      <c r="B255" s="99" t="s">
        <v>934</v>
      </c>
      <c r="C255" s="99" t="s">
        <v>1186</v>
      </c>
      <c r="D255" s="100" t="n">
        <v>440</v>
      </c>
      <c r="E255" s="99" t="n">
        <v>180</v>
      </c>
      <c r="F255" s="99" t="n">
        <v>180</v>
      </c>
      <c r="G255" s="101" t="n">
        <v>800</v>
      </c>
      <c r="H255" s="70" t="n">
        <f aca="false">D255*80%</f>
        <v>352</v>
      </c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customFormat="false" ht="15.75" hidden="false" customHeight="true" outlineLevel="0" collapsed="false">
      <c r="A256" s="99" t="s">
        <v>601</v>
      </c>
      <c r="B256" s="99" t="s">
        <v>934</v>
      </c>
      <c r="C256" s="99" t="n">
        <v>921</v>
      </c>
      <c r="D256" s="100" t="n">
        <v>14700</v>
      </c>
      <c r="E256" s="99" t="n">
        <v>2950</v>
      </c>
      <c r="F256" s="99" t="n">
        <v>7350</v>
      </c>
      <c r="G256" s="101" t="n">
        <v>25000</v>
      </c>
      <c r="H256" s="70" t="n">
        <f aca="false">D256*80%</f>
        <v>11760</v>
      </c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customFormat="false" ht="15.75" hidden="false" customHeight="true" outlineLevel="0" collapsed="false">
      <c r="A257" s="70" t="s">
        <v>601</v>
      </c>
      <c r="B257" s="70" t="s">
        <v>934</v>
      </c>
      <c r="C257" s="70" t="s">
        <v>1187</v>
      </c>
      <c r="D257" s="100" t="n">
        <v>9900</v>
      </c>
      <c r="E257" s="99" t="n">
        <v>1700</v>
      </c>
      <c r="F257" s="99" t="n">
        <v>2400</v>
      </c>
      <c r="G257" s="101" t="n">
        <v>14000</v>
      </c>
      <c r="H257" s="70" t="n">
        <f aca="false">D257*80%</f>
        <v>7920</v>
      </c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customFormat="false" ht="15.75" hidden="false" customHeight="true" outlineLevel="0" collapsed="false">
      <c r="A258" s="105" t="s">
        <v>601</v>
      </c>
      <c r="B258" s="105" t="s">
        <v>934</v>
      </c>
      <c r="C258" s="106" t="s">
        <v>1188</v>
      </c>
      <c r="D258" s="100" t="n">
        <v>2000</v>
      </c>
      <c r="E258" s="106" t="n">
        <v>0</v>
      </c>
      <c r="F258" s="106" t="n">
        <v>0</v>
      </c>
      <c r="G258" s="107" t="n">
        <v>2000</v>
      </c>
      <c r="H258" s="70" t="n">
        <f aca="false">D258*80%</f>
        <v>1600</v>
      </c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customFormat="false" ht="15.75" hidden="false" customHeight="true" outlineLevel="0" collapsed="false">
      <c r="A259" s="105" t="s">
        <v>601</v>
      </c>
      <c r="B259" s="105" t="s">
        <v>934</v>
      </c>
      <c r="C259" s="106" t="s">
        <v>1189</v>
      </c>
      <c r="D259" s="100" t="n">
        <v>2000</v>
      </c>
      <c r="E259" s="106" t="n">
        <v>0</v>
      </c>
      <c r="F259" s="106" t="n">
        <v>0</v>
      </c>
      <c r="G259" s="107" t="n">
        <v>2000</v>
      </c>
      <c r="H259" s="70" t="n">
        <f aca="false">D259*80%</f>
        <v>1600</v>
      </c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customFormat="false" ht="15.75" hidden="false" customHeight="true" outlineLevel="0" collapsed="false">
      <c r="A260" s="105" t="s">
        <v>601</v>
      </c>
      <c r="B260" s="105" t="s">
        <v>934</v>
      </c>
      <c r="C260" s="105" t="n">
        <v>406</v>
      </c>
      <c r="D260" s="100" t="n">
        <v>2000</v>
      </c>
      <c r="E260" s="106" t="n">
        <v>0</v>
      </c>
      <c r="F260" s="106" t="n">
        <v>0</v>
      </c>
      <c r="G260" s="107" t="n">
        <v>2000</v>
      </c>
      <c r="H260" s="70" t="n">
        <f aca="false">D260*80%</f>
        <v>1600</v>
      </c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customFormat="false" ht="15.75" hidden="false" customHeight="true" outlineLevel="0" collapsed="false">
      <c r="A261" s="105" t="s">
        <v>601</v>
      </c>
      <c r="B261" s="105" t="s">
        <v>934</v>
      </c>
      <c r="C261" s="106" t="n">
        <v>961</v>
      </c>
      <c r="D261" s="100" t="n">
        <v>2000</v>
      </c>
      <c r="E261" s="106" t="n">
        <v>0</v>
      </c>
      <c r="F261" s="106" t="n">
        <v>0</v>
      </c>
      <c r="G261" s="107" t="n">
        <v>2000</v>
      </c>
      <c r="H261" s="70" t="n">
        <f aca="false">D261*80%</f>
        <v>1600</v>
      </c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customFormat="false" ht="15.75" hidden="false" customHeight="true" outlineLevel="0" collapsed="false">
      <c r="A262" s="99" t="s">
        <v>601</v>
      </c>
      <c r="B262" s="99" t="s">
        <v>934</v>
      </c>
      <c r="C262" s="99" t="s">
        <v>1190</v>
      </c>
      <c r="D262" s="100" t="n">
        <v>440</v>
      </c>
      <c r="E262" s="99" t="n">
        <v>180</v>
      </c>
      <c r="F262" s="99" t="n">
        <v>180</v>
      </c>
      <c r="G262" s="101" t="n">
        <v>800</v>
      </c>
      <c r="H262" s="70" t="n">
        <f aca="false">D262*80%</f>
        <v>352</v>
      </c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customFormat="false" ht="15.75" hidden="false" customHeight="true" outlineLevel="0" collapsed="false">
      <c r="A263" s="70"/>
      <c r="B263" s="70"/>
      <c r="C263" s="70" t="s">
        <v>1191</v>
      </c>
      <c r="D263" s="108"/>
      <c r="E263" s="70"/>
      <c r="F263" s="70"/>
      <c r="G263" s="70" t="n">
        <v>4000</v>
      </c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customFormat="false" ht="15.75" hidden="false" customHeight="true" outlineLevel="0" collapsed="false">
      <c r="A264" s="70"/>
      <c r="B264" s="70"/>
      <c r="C264" s="70"/>
      <c r="D264" s="108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customFormat="false" ht="15.75" hidden="false" customHeight="true" outlineLevel="0" collapsed="false">
      <c r="A265" s="70"/>
      <c r="B265" s="70"/>
      <c r="C265" s="70"/>
      <c r="D265" s="108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customFormat="false" ht="15.75" hidden="false" customHeight="true" outlineLevel="0" collapsed="false">
      <c r="A266" s="70"/>
      <c r="B266" s="70"/>
      <c r="C266" s="70"/>
      <c r="D266" s="108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customFormat="false" ht="15.75" hidden="false" customHeight="true" outlineLevel="0" collapsed="false">
      <c r="A267" s="70"/>
      <c r="B267" s="70"/>
      <c r="C267" s="70"/>
      <c r="D267" s="108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customFormat="false" ht="15.75" hidden="false" customHeight="true" outlineLevel="0" collapsed="false">
      <c r="A268" s="70"/>
      <c r="B268" s="70"/>
      <c r="C268" s="70"/>
      <c r="D268" s="108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customFormat="false" ht="15.75" hidden="false" customHeight="true" outlineLevel="0" collapsed="false">
      <c r="A269" s="70"/>
      <c r="B269" s="70"/>
      <c r="C269" s="70"/>
      <c r="D269" s="108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customFormat="false" ht="15.75" hidden="false" customHeight="true" outlineLevel="0" collapsed="false">
      <c r="A270" s="70"/>
      <c r="B270" s="70"/>
      <c r="C270" s="70"/>
      <c r="D270" s="108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customFormat="false" ht="15.75" hidden="false" customHeight="true" outlineLevel="0" collapsed="false">
      <c r="A271" s="70"/>
      <c r="B271" s="70"/>
      <c r="C271" s="70"/>
      <c r="D271" s="108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customFormat="false" ht="15.75" hidden="false" customHeight="true" outlineLevel="0" collapsed="false">
      <c r="A272" s="70"/>
      <c r="B272" s="70"/>
      <c r="C272" s="70"/>
      <c r="D272" s="108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customFormat="false" ht="15.75" hidden="false" customHeight="true" outlineLevel="0" collapsed="false">
      <c r="A273" s="70"/>
      <c r="B273" s="70"/>
      <c r="C273" s="70"/>
      <c r="D273" s="108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customFormat="false" ht="15.75" hidden="false" customHeight="true" outlineLevel="0" collapsed="false">
      <c r="A274" s="70"/>
      <c r="B274" s="70"/>
      <c r="C274" s="70"/>
      <c r="D274" s="108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customFormat="false" ht="15.75" hidden="false" customHeight="true" outlineLevel="0" collapsed="false">
      <c r="A275" s="70"/>
      <c r="B275" s="70"/>
      <c r="C275" s="70"/>
      <c r="D275" s="108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customFormat="false" ht="15.75" hidden="false" customHeight="true" outlineLevel="0" collapsed="false">
      <c r="A276" s="70"/>
      <c r="B276" s="70"/>
      <c r="C276" s="70"/>
      <c r="D276" s="108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customFormat="false" ht="15.75" hidden="false" customHeight="true" outlineLevel="0" collapsed="false">
      <c r="A277" s="70"/>
      <c r="B277" s="70"/>
      <c r="C277" s="70"/>
      <c r="D277" s="108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customFormat="false" ht="15.75" hidden="false" customHeight="true" outlineLevel="0" collapsed="false">
      <c r="A278" s="70"/>
      <c r="B278" s="70"/>
      <c r="C278" s="70"/>
      <c r="D278" s="108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customFormat="false" ht="15.75" hidden="false" customHeight="true" outlineLevel="0" collapsed="false">
      <c r="A279" s="70"/>
      <c r="B279" s="70"/>
      <c r="C279" s="70"/>
      <c r="D279" s="108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customFormat="false" ht="15.75" hidden="false" customHeight="true" outlineLevel="0" collapsed="false">
      <c r="A280" s="70"/>
      <c r="B280" s="70"/>
      <c r="C280" s="70"/>
      <c r="D280" s="108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customFormat="false" ht="15.75" hidden="false" customHeight="true" outlineLevel="0" collapsed="false">
      <c r="A281" s="70"/>
      <c r="B281" s="70"/>
      <c r="C281" s="70"/>
      <c r="D281" s="108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customFormat="false" ht="15.75" hidden="false" customHeight="true" outlineLevel="0" collapsed="false">
      <c r="A282" s="70"/>
      <c r="B282" s="70"/>
      <c r="C282" s="70"/>
      <c r="D282" s="108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customFormat="false" ht="15.75" hidden="false" customHeight="true" outlineLevel="0" collapsed="false">
      <c r="A283" s="70"/>
      <c r="B283" s="70"/>
      <c r="C283" s="70"/>
      <c r="D283" s="108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customFormat="false" ht="15.75" hidden="false" customHeight="true" outlineLevel="0" collapsed="false">
      <c r="A284" s="70"/>
      <c r="B284" s="70"/>
      <c r="C284" s="70"/>
      <c r="D284" s="108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customFormat="false" ht="15.75" hidden="false" customHeight="true" outlineLevel="0" collapsed="false">
      <c r="A285" s="70"/>
      <c r="B285" s="70"/>
      <c r="C285" s="70"/>
      <c r="D285" s="108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customFormat="false" ht="15.75" hidden="false" customHeight="true" outlineLevel="0" collapsed="false">
      <c r="A286" s="70"/>
      <c r="B286" s="70"/>
      <c r="C286" s="70"/>
      <c r="D286" s="108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customFormat="false" ht="15.75" hidden="false" customHeight="true" outlineLevel="0" collapsed="false">
      <c r="A287" s="70"/>
      <c r="B287" s="70"/>
      <c r="C287" s="70"/>
      <c r="D287" s="108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customFormat="false" ht="15.75" hidden="false" customHeight="true" outlineLevel="0" collapsed="false">
      <c r="A288" s="70"/>
      <c r="B288" s="70"/>
      <c r="C288" s="70"/>
      <c r="D288" s="108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customFormat="false" ht="15.75" hidden="false" customHeight="true" outlineLevel="0" collapsed="false">
      <c r="A289" s="70"/>
      <c r="B289" s="70"/>
      <c r="C289" s="70"/>
      <c r="D289" s="108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customFormat="false" ht="15.75" hidden="false" customHeight="true" outlineLevel="0" collapsed="false">
      <c r="A290" s="70"/>
      <c r="B290" s="70"/>
      <c r="C290" s="70"/>
      <c r="D290" s="108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customFormat="false" ht="15.75" hidden="false" customHeight="true" outlineLevel="0" collapsed="false">
      <c r="A291" s="70"/>
      <c r="B291" s="70"/>
      <c r="C291" s="70"/>
      <c r="D291" s="108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customFormat="false" ht="15.75" hidden="false" customHeight="true" outlineLevel="0" collapsed="false">
      <c r="A292" s="70"/>
      <c r="B292" s="70"/>
      <c r="C292" s="70"/>
      <c r="D292" s="108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customFormat="false" ht="15.75" hidden="false" customHeight="true" outlineLevel="0" collapsed="false">
      <c r="A293" s="70"/>
      <c r="B293" s="70"/>
      <c r="C293" s="70"/>
      <c r="D293" s="108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customFormat="false" ht="15.75" hidden="false" customHeight="true" outlineLevel="0" collapsed="false">
      <c r="A294" s="70"/>
      <c r="B294" s="70"/>
      <c r="C294" s="70"/>
      <c r="D294" s="108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customFormat="false" ht="15.75" hidden="false" customHeight="true" outlineLevel="0" collapsed="false">
      <c r="A295" s="70"/>
      <c r="B295" s="70"/>
      <c r="C295" s="70"/>
      <c r="D295" s="108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customFormat="false" ht="15.75" hidden="false" customHeight="true" outlineLevel="0" collapsed="false">
      <c r="A296" s="70"/>
      <c r="B296" s="70"/>
      <c r="C296" s="70"/>
      <c r="D296" s="108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customFormat="false" ht="15.75" hidden="false" customHeight="true" outlineLevel="0" collapsed="false">
      <c r="A297" s="70"/>
      <c r="B297" s="70"/>
      <c r="C297" s="70"/>
      <c r="D297" s="108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customFormat="false" ht="15.75" hidden="false" customHeight="true" outlineLevel="0" collapsed="false">
      <c r="A298" s="70"/>
      <c r="B298" s="70"/>
      <c r="C298" s="70"/>
      <c r="D298" s="108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customFormat="false" ht="15.75" hidden="false" customHeight="true" outlineLevel="0" collapsed="false">
      <c r="A299" s="70"/>
      <c r="B299" s="70"/>
      <c r="C299" s="70"/>
      <c r="D299" s="108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customFormat="false" ht="15.75" hidden="false" customHeight="true" outlineLevel="0" collapsed="false">
      <c r="A300" s="70"/>
      <c r="B300" s="70"/>
      <c r="C300" s="70"/>
      <c r="D300" s="108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customFormat="false" ht="15.75" hidden="false" customHeight="true" outlineLevel="0" collapsed="false">
      <c r="A301" s="70"/>
      <c r="B301" s="70"/>
      <c r="C301" s="70"/>
      <c r="D301" s="108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customFormat="false" ht="15.75" hidden="false" customHeight="true" outlineLevel="0" collapsed="false">
      <c r="A302" s="70"/>
      <c r="B302" s="70"/>
      <c r="C302" s="70"/>
      <c r="D302" s="108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customFormat="false" ht="15.75" hidden="false" customHeight="true" outlineLevel="0" collapsed="false">
      <c r="A303" s="70"/>
      <c r="B303" s="70"/>
      <c r="C303" s="70"/>
      <c r="D303" s="108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customFormat="false" ht="15.75" hidden="false" customHeight="true" outlineLevel="0" collapsed="false">
      <c r="A304" s="70"/>
      <c r="B304" s="70"/>
      <c r="C304" s="70"/>
      <c r="D304" s="108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customFormat="false" ht="15.75" hidden="false" customHeight="true" outlineLevel="0" collapsed="false">
      <c r="A305" s="70"/>
      <c r="B305" s="70"/>
      <c r="C305" s="70"/>
      <c r="D305" s="108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customFormat="false" ht="15.75" hidden="false" customHeight="true" outlineLevel="0" collapsed="false">
      <c r="A306" s="70"/>
      <c r="B306" s="70"/>
      <c r="C306" s="70"/>
      <c r="D306" s="108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customFormat="false" ht="15.75" hidden="false" customHeight="true" outlineLevel="0" collapsed="false">
      <c r="A307" s="70"/>
      <c r="B307" s="70"/>
      <c r="C307" s="70"/>
      <c r="D307" s="108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customFormat="false" ht="15.75" hidden="false" customHeight="true" outlineLevel="0" collapsed="false">
      <c r="A308" s="70"/>
      <c r="B308" s="70"/>
      <c r="C308" s="70"/>
      <c r="D308" s="108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customFormat="false" ht="15.75" hidden="false" customHeight="true" outlineLevel="0" collapsed="false">
      <c r="A309" s="70"/>
      <c r="B309" s="70"/>
      <c r="C309" s="70"/>
      <c r="D309" s="108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customFormat="false" ht="15.75" hidden="false" customHeight="true" outlineLevel="0" collapsed="false">
      <c r="A310" s="70"/>
      <c r="B310" s="70"/>
      <c r="C310" s="70"/>
      <c r="D310" s="108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customFormat="false" ht="15.75" hidden="false" customHeight="true" outlineLevel="0" collapsed="false">
      <c r="A311" s="70"/>
      <c r="B311" s="70"/>
      <c r="C311" s="70"/>
      <c r="D311" s="108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customFormat="false" ht="15.75" hidden="false" customHeight="true" outlineLevel="0" collapsed="false">
      <c r="A312" s="70"/>
      <c r="B312" s="70"/>
      <c r="C312" s="70"/>
      <c r="D312" s="108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customFormat="false" ht="15.75" hidden="false" customHeight="true" outlineLevel="0" collapsed="false">
      <c r="A313" s="70"/>
      <c r="B313" s="70"/>
      <c r="C313" s="70"/>
      <c r="D313" s="108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customFormat="false" ht="15.75" hidden="false" customHeight="true" outlineLevel="0" collapsed="false">
      <c r="A314" s="70"/>
      <c r="B314" s="70"/>
      <c r="C314" s="70"/>
      <c r="D314" s="108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customFormat="false" ht="15.75" hidden="false" customHeight="true" outlineLevel="0" collapsed="false">
      <c r="A315" s="70"/>
      <c r="B315" s="70"/>
      <c r="C315" s="70"/>
      <c r="D315" s="108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customFormat="false" ht="15.75" hidden="false" customHeight="true" outlineLevel="0" collapsed="false">
      <c r="A316" s="70"/>
      <c r="B316" s="70"/>
      <c r="C316" s="70"/>
      <c r="D316" s="108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customFormat="false" ht="15.75" hidden="false" customHeight="true" outlineLevel="0" collapsed="false">
      <c r="A317" s="70"/>
      <c r="B317" s="70"/>
      <c r="C317" s="70"/>
      <c r="D317" s="108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customFormat="false" ht="15.75" hidden="false" customHeight="true" outlineLevel="0" collapsed="false">
      <c r="A318" s="70"/>
      <c r="B318" s="70"/>
      <c r="C318" s="70"/>
      <c r="D318" s="108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customFormat="false" ht="15.75" hidden="false" customHeight="true" outlineLevel="0" collapsed="false">
      <c r="A319" s="70"/>
      <c r="B319" s="70"/>
      <c r="C319" s="70"/>
      <c r="D319" s="108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customFormat="false" ht="15.75" hidden="false" customHeight="true" outlineLevel="0" collapsed="false">
      <c r="A320" s="70"/>
      <c r="B320" s="70"/>
      <c r="C320" s="70"/>
      <c r="D320" s="108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customFormat="false" ht="15.75" hidden="false" customHeight="true" outlineLevel="0" collapsed="false">
      <c r="A321" s="70"/>
      <c r="B321" s="70"/>
      <c r="C321" s="70"/>
      <c r="D321" s="108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customFormat="false" ht="15.75" hidden="false" customHeight="true" outlineLevel="0" collapsed="false">
      <c r="A322" s="70"/>
      <c r="B322" s="70"/>
      <c r="C322" s="70"/>
      <c r="D322" s="108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customFormat="false" ht="15.75" hidden="false" customHeight="true" outlineLevel="0" collapsed="false">
      <c r="A323" s="70"/>
      <c r="B323" s="70"/>
      <c r="C323" s="70"/>
      <c r="D323" s="108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customFormat="false" ht="15.75" hidden="false" customHeight="true" outlineLevel="0" collapsed="false">
      <c r="A324" s="70"/>
      <c r="B324" s="70"/>
      <c r="C324" s="70"/>
      <c r="D324" s="108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customFormat="false" ht="15.75" hidden="false" customHeight="true" outlineLevel="0" collapsed="false">
      <c r="A325" s="70"/>
      <c r="B325" s="70"/>
      <c r="C325" s="70"/>
      <c r="D325" s="108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customFormat="false" ht="15.75" hidden="false" customHeight="true" outlineLevel="0" collapsed="false">
      <c r="A326" s="70"/>
      <c r="B326" s="70"/>
      <c r="C326" s="70"/>
      <c r="D326" s="108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customFormat="false" ht="15.75" hidden="false" customHeight="true" outlineLevel="0" collapsed="false">
      <c r="A327" s="70"/>
      <c r="B327" s="70"/>
      <c r="C327" s="70"/>
      <c r="D327" s="108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customFormat="false" ht="15.75" hidden="false" customHeight="true" outlineLevel="0" collapsed="false">
      <c r="A328" s="70"/>
      <c r="B328" s="70"/>
      <c r="C328" s="70"/>
      <c r="D328" s="108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customFormat="false" ht="15.75" hidden="false" customHeight="true" outlineLevel="0" collapsed="false">
      <c r="A329" s="70"/>
      <c r="B329" s="70"/>
      <c r="C329" s="70"/>
      <c r="D329" s="108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customFormat="false" ht="15.75" hidden="false" customHeight="true" outlineLevel="0" collapsed="false">
      <c r="A330" s="70"/>
      <c r="B330" s="70"/>
      <c r="C330" s="70"/>
      <c r="D330" s="108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customFormat="false" ht="15.75" hidden="false" customHeight="true" outlineLevel="0" collapsed="false">
      <c r="A331" s="70"/>
      <c r="B331" s="70"/>
      <c r="C331" s="70"/>
      <c r="D331" s="108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customFormat="false" ht="15.75" hidden="false" customHeight="true" outlineLevel="0" collapsed="false">
      <c r="A332" s="70"/>
      <c r="B332" s="70"/>
      <c r="C332" s="70"/>
      <c r="D332" s="108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customFormat="false" ht="15.75" hidden="false" customHeight="true" outlineLevel="0" collapsed="false">
      <c r="A333" s="70"/>
      <c r="B333" s="70"/>
      <c r="C333" s="70"/>
      <c r="D333" s="108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customFormat="false" ht="15.75" hidden="false" customHeight="true" outlineLevel="0" collapsed="false">
      <c r="A334" s="70"/>
      <c r="B334" s="70"/>
      <c r="C334" s="70"/>
      <c r="D334" s="108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customFormat="false" ht="15.75" hidden="false" customHeight="true" outlineLevel="0" collapsed="false">
      <c r="A335" s="70"/>
      <c r="B335" s="70"/>
      <c r="C335" s="70"/>
      <c r="D335" s="108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customFormat="false" ht="15.75" hidden="false" customHeight="true" outlineLevel="0" collapsed="false">
      <c r="A336" s="70"/>
      <c r="B336" s="70"/>
      <c r="C336" s="70"/>
      <c r="D336" s="108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customFormat="false" ht="15.75" hidden="false" customHeight="true" outlineLevel="0" collapsed="false">
      <c r="A337" s="70"/>
      <c r="B337" s="70"/>
      <c r="C337" s="70"/>
      <c r="D337" s="108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customFormat="false" ht="15.75" hidden="false" customHeight="true" outlineLevel="0" collapsed="false">
      <c r="A338" s="70"/>
      <c r="B338" s="70"/>
      <c r="C338" s="70"/>
      <c r="D338" s="108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customFormat="false" ht="15.75" hidden="false" customHeight="true" outlineLevel="0" collapsed="false">
      <c r="A339" s="70"/>
      <c r="B339" s="70"/>
      <c r="C339" s="70"/>
      <c r="D339" s="108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customFormat="false" ht="15.75" hidden="false" customHeight="true" outlineLevel="0" collapsed="false">
      <c r="A340" s="70"/>
      <c r="B340" s="70"/>
      <c r="C340" s="70"/>
      <c r="D340" s="108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customFormat="false" ht="15.75" hidden="false" customHeight="true" outlineLevel="0" collapsed="false">
      <c r="A341" s="70"/>
      <c r="B341" s="70"/>
      <c r="C341" s="70"/>
      <c r="D341" s="108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customFormat="false" ht="15.75" hidden="false" customHeight="true" outlineLevel="0" collapsed="false">
      <c r="A342" s="70"/>
      <c r="B342" s="70"/>
      <c r="C342" s="70"/>
      <c r="D342" s="108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customFormat="false" ht="15.75" hidden="false" customHeight="true" outlineLevel="0" collapsed="false">
      <c r="A343" s="70"/>
      <c r="B343" s="70"/>
      <c r="C343" s="70"/>
      <c r="D343" s="108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customFormat="false" ht="15.75" hidden="false" customHeight="true" outlineLevel="0" collapsed="false">
      <c r="A344" s="70"/>
      <c r="B344" s="70"/>
      <c r="C344" s="70"/>
      <c r="D344" s="108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customFormat="false" ht="15.75" hidden="false" customHeight="true" outlineLevel="0" collapsed="false">
      <c r="A345" s="70"/>
      <c r="B345" s="70"/>
      <c r="C345" s="70"/>
      <c r="D345" s="108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customFormat="false" ht="15.75" hidden="false" customHeight="true" outlineLevel="0" collapsed="false">
      <c r="A346" s="70"/>
      <c r="B346" s="70"/>
      <c r="C346" s="70"/>
      <c r="D346" s="108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customFormat="false" ht="15.75" hidden="false" customHeight="true" outlineLevel="0" collapsed="false">
      <c r="A347" s="70"/>
      <c r="B347" s="70"/>
      <c r="C347" s="70"/>
      <c r="D347" s="108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customFormat="false" ht="15.75" hidden="false" customHeight="true" outlineLevel="0" collapsed="false">
      <c r="A348" s="70"/>
      <c r="B348" s="70"/>
      <c r="C348" s="70"/>
      <c r="D348" s="108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customFormat="false" ht="15.75" hidden="false" customHeight="true" outlineLevel="0" collapsed="false">
      <c r="A349" s="70"/>
      <c r="B349" s="70"/>
      <c r="C349" s="70"/>
      <c r="D349" s="108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customFormat="false" ht="15.75" hidden="false" customHeight="true" outlineLevel="0" collapsed="false">
      <c r="A350" s="70"/>
      <c r="B350" s="70"/>
      <c r="C350" s="70"/>
      <c r="D350" s="108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customFormat="false" ht="15.75" hidden="false" customHeight="true" outlineLevel="0" collapsed="false">
      <c r="A351" s="70"/>
      <c r="B351" s="70"/>
      <c r="C351" s="70"/>
      <c r="D351" s="108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customFormat="false" ht="15.75" hidden="false" customHeight="true" outlineLevel="0" collapsed="false">
      <c r="A352" s="70"/>
      <c r="B352" s="70"/>
      <c r="C352" s="70"/>
      <c r="D352" s="108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customFormat="false" ht="15.75" hidden="false" customHeight="true" outlineLevel="0" collapsed="false">
      <c r="A353" s="70"/>
      <c r="B353" s="70"/>
      <c r="C353" s="70"/>
      <c r="D353" s="108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customFormat="false" ht="15.75" hidden="false" customHeight="true" outlineLevel="0" collapsed="false">
      <c r="A354" s="70"/>
      <c r="B354" s="70"/>
      <c r="C354" s="70"/>
      <c r="D354" s="108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customFormat="false" ht="15.75" hidden="false" customHeight="true" outlineLevel="0" collapsed="false">
      <c r="A355" s="70"/>
      <c r="B355" s="70"/>
      <c r="C355" s="70"/>
      <c r="D355" s="108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customFormat="false" ht="15.75" hidden="false" customHeight="true" outlineLevel="0" collapsed="false">
      <c r="A356" s="70"/>
      <c r="B356" s="70"/>
      <c r="C356" s="70"/>
      <c r="D356" s="108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customFormat="false" ht="15.75" hidden="false" customHeight="true" outlineLevel="0" collapsed="false">
      <c r="A357" s="70"/>
      <c r="B357" s="70"/>
      <c r="C357" s="70"/>
      <c r="D357" s="108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customFormat="false" ht="15.75" hidden="false" customHeight="true" outlineLevel="0" collapsed="false">
      <c r="A358" s="70"/>
      <c r="B358" s="70"/>
      <c r="C358" s="70"/>
      <c r="D358" s="108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customFormat="false" ht="15.75" hidden="false" customHeight="true" outlineLevel="0" collapsed="false">
      <c r="A359" s="70"/>
      <c r="B359" s="70"/>
      <c r="C359" s="70"/>
      <c r="D359" s="108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customFormat="false" ht="15.75" hidden="false" customHeight="true" outlineLevel="0" collapsed="false">
      <c r="A360" s="70"/>
      <c r="B360" s="70"/>
      <c r="C360" s="70"/>
      <c r="D360" s="108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customFormat="false" ht="15.75" hidden="false" customHeight="true" outlineLevel="0" collapsed="false">
      <c r="A361" s="70"/>
      <c r="B361" s="70"/>
      <c r="C361" s="70"/>
      <c r="D361" s="108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customFormat="false" ht="15.75" hidden="false" customHeight="true" outlineLevel="0" collapsed="false">
      <c r="A362" s="70"/>
      <c r="B362" s="70"/>
      <c r="C362" s="70"/>
      <c r="D362" s="108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customFormat="false" ht="15.75" hidden="false" customHeight="true" outlineLevel="0" collapsed="false">
      <c r="A363" s="70"/>
      <c r="B363" s="70"/>
      <c r="C363" s="70"/>
      <c r="D363" s="108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customFormat="false" ht="15.75" hidden="false" customHeight="true" outlineLevel="0" collapsed="false">
      <c r="A364" s="70"/>
      <c r="B364" s="70"/>
      <c r="C364" s="70"/>
      <c r="D364" s="108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customFormat="false" ht="15.75" hidden="false" customHeight="true" outlineLevel="0" collapsed="false">
      <c r="A365" s="70"/>
      <c r="B365" s="70"/>
      <c r="C365" s="70"/>
      <c r="D365" s="108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customFormat="false" ht="15.75" hidden="false" customHeight="true" outlineLevel="0" collapsed="false">
      <c r="A366" s="70"/>
      <c r="B366" s="70"/>
      <c r="C366" s="70"/>
      <c r="D366" s="108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customFormat="false" ht="15.75" hidden="false" customHeight="true" outlineLevel="0" collapsed="false">
      <c r="A367" s="70"/>
      <c r="B367" s="70"/>
      <c r="C367" s="70"/>
      <c r="D367" s="108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customFormat="false" ht="15.75" hidden="false" customHeight="true" outlineLevel="0" collapsed="false">
      <c r="A368" s="70"/>
      <c r="B368" s="70"/>
      <c r="C368" s="70"/>
      <c r="D368" s="108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customFormat="false" ht="15.75" hidden="false" customHeight="true" outlineLevel="0" collapsed="false">
      <c r="A369" s="70"/>
      <c r="B369" s="70"/>
      <c r="C369" s="70"/>
      <c r="D369" s="108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customFormat="false" ht="15.75" hidden="false" customHeight="true" outlineLevel="0" collapsed="false">
      <c r="A370" s="70"/>
      <c r="B370" s="70"/>
      <c r="C370" s="70"/>
      <c r="D370" s="108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customFormat="false" ht="15.75" hidden="false" customHeight="true" outlineLevel="0" collapsed="false">
      <c r="A371" s="70"/>
      <c r="B371" s="70"/>
      <c r="C371" s="70"/>
      <c r="D371" s="108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customFormat="false" ht="15.75" hidden="false" customHeight="true" outlineLevel="0" collapsed="false">
      <c r="A372" s="70"/>
      <c r="B372" s="70"/>
      <c r="C372" s="70"/>
      <c r="D372" s="108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customFormat="false" ht="15.75" hidden="false" customHeight="true" outlineLevel="0" collapsed="false">
      <c r="A373" s="70"/>
      <c r="B373" s="70"/>
      <c r="C373" s="70"/>
      <c r="D373" s="108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customFormat="false" ht="15.75" hidden="false" customHeight="true" outlineLevel="0" collapsed="false">
      <c r="A374" s="70"/>
      <c r="B374" s="70"/>
      <c r="C374" s="70"/>
      <c r="D374" s="108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customFormat="false" ht="15.75" hidden="false" customHeight="true" outlineLevel="0" collapsed="false">
      <c r="A375" s="70"/>
      <c r="B375" s="70"/>
      <c r="C375" s="70"/>
      <c r="D375" s="108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customFormat="false" ht="15.75" hidden="false" customHeight="true" outlineLevel="0" collapsed="false">
      <c r="A376" s="70"/>
      <c r="B376" s="70"/>
      <c r="C376" s="70"/>
      <c r="D376" s="108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customFormat="false" ht="15.75" hidden="false" customHeight="true" outlineLevel="0" collapsed="false">
      <c r="A377" s="70"/>
      <c r="B377" s="70"/>
      <c r="C377" s="70"/>
      <c r="D377" s="108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customFormat="false" ht="15.75" hidden="false" customHeight="true" outlineLevel="0" collapsed="false">
      <c r="A378" s="70"/>
      <c r="B378" s="70"/>
      <c r="C378" s="70"/>
      <c r="D378" s="108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customFormat="false" ht="15.75" hidden="false" customHeight="true" outlineLevel="0" collapsed="false">
      <c r="A379" s="70"/>
      <c r="B379" s="70"/>
      <c r="C379" s="70"/>
      <c r="D379" s="108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customFormat="false" ht="15.75" hidden="false" customHeight="true" outlineLevel="0" collapsed="false">
      <c r="A380" s="70"/>
      <c r="B380" s="70"/>
      <c r="C380" s="70"/>
      <c r="D380" s="108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customFormat="false" ht="15.75" hidden="false" customHeight="true" outlineLevel="0" collapsed="false">
      <c r="A381" s="70"/>
      <c r="B381" s="70"/>
      <c r="C381" s="70"/>
      <c r="D381" s="108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customFormat="false" ht="15.75" hidden="false" customHeight="true" outlineLevel="0" collapsed="false">
      <c r="A382" s="70"/>
      <c r="B382" s="70"/>
      <c r="C382" s="70"/>
      <c r="D382" s="108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customFormat="false" ht="15.75" hidden="false" customHeight="true" outlineLevel="0" collapsed="false">
      <c r="A383" s="70"/>
      <c r="B383" s="70"/>
      <c r="C383" s="70"/>
      <c r="D383" s="108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customFormat="false" ht="15.75" hidden="false" customHeight="true" outlineLevel="0" collapsed="false">
      <c r="A384" s="70"/>
      <c r="B384" s="70"/>
      <c r="C384" s="70"/>
      <c r="D384" s="108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customFormat="false" ht="15.75" hidden="false" customHeight="true" outlineLevel="0" collapsed="false">
      <c r="A385" s="70"/>
      <c r="B385" s="70"/>
      <c r="C385" s="70"/>
      <c r="D385" s="108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customFormat="false" ht="15.75" hidden="false" customHeight="true" outlineLevel="0" collapsed="false">
      <c r="A386" s="70"/>
      <c r="B386" s="70"/>
      <c r="C386" s="70"/>
      <c r="D386" s="108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customFormat="false" ht="15.75" hidden="false" customHeight="true" outlineLevel="0" collapsed="false">
      <c r="A387" s="70"/>
      <c r="B387" s="70"/>
      <c r="C387" s="70"/>
      <c r="D387" s="108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customFormat="false" ht="15.75" hidden="false" customHeight="true" outlineLevel="0" collapsed="false">
      <c r="A388" s="70"/>
      <c r="B388" s="70"/>
      <c r="C388" s="70"/>
      <c r="D388" s="108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customFormat="false" ht="15.75" hidden="false" customHeight="true" outlineLevel="0" collapsed="false">
      <c r="A389" s="70"/>
      <c r="B389" s="70"/>
      <c r="C389" s="70"/>
      <c r="D389" s="108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customFormat="false" ht="15.75" hidden="false" customHeight="true" outlineLevel="0" collapsed="false">
      <c r="A390" s="70"/>
      <c r="B390" s="70"/>
      <c r="C390" s="70"/>
      <c r="D390" s="108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customFormat="false" ht="15.75" hidden="false" customHeight="true" outlineLevel="0" collapsed="false">
      <c r="A391" s="70"/>
      <c r="B391" s="70"/>
      <c r="C391" s="70"/>
      <c r="D391" s="108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customFormat="false" ht="15.75" hidden="false" customHeight="true" outlineLevel="0" collapsed="false">
      <c r="A392" s="70"/>
      <c r="B392" s="70"/>
      <c r="C392" s="70"/>
      <c r="D392" s="108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customFormat="false" ht="15.75" hidden="false" customHeight="true" outlineLevel="0" collapsed="false">
      <c r="A393" s="70"/>
      <c r="B393" s="70"/>
      <c r="C393" s="70"/>
      <c r="D393" s="108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customFormat="false" ht="15.75" hidden="false" customHeight="true" outlineLevel="0" collapsed="false">
      <c r="A394" s="70"/>
      <c r="B394" s="70"/>
      <c r="C394" s="70"/>
      <c r="D394" s="108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customFormat="false" ht="15.75" hidden="false" customHeight="true" outlineLevel="0" collapsed="false">
      <c r="A395" s="70"/>
      <c r="B395" s="70"/>
      <c r="C395" s="70"/>
      <c r="D395" s="108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customFormat="false" ht="15.75" hidden="false" customHeight="true" outlineLevel="0" collapsed="false">
      <c r="A396" s="70"/>
      <c r="B396" s="70"/>
      <c r="C396" s="70"/>
      <c r="D396" s="108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customFormat="false" ht="15.75" hidden="false" customHeight="true" outlineLevel="0" collapsed="false">
      <c r="A397" s="70"/>
      <c r="B397" s="70"/>
      <c r="C397" s="70"/>
      <c r="D397" s="108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customFormat="false" ht="15.75" hidden="false" customHeight="true" outlineLevel="0" collapsed="false">
      <c r="A398" s="70"/>
      <c r="B398" s="70"/>
      <c r="C398" s="70"/>
      <c r="D398" s="108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customFormat="false" ht="15.75" hidden="false" customHeight="true" outlineLevel="0" collapsed="false">
      <c r="A399" s="70"/>
      <c r="B399" s="70"/>
      <c r="C399" s="70"/>
      <c r="D399" s="108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customFormat="false" ht="15.75" hidden="false" customHeight="true" outlineLevel="0" collapsed="false">
      <c r="A400" s="70"/>
      <c r="B400" s="70"/>
      <c r="C400" s="70"/>
      <c r="D400" s="108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customFormat="false" ht="15.75" hidden="false" customHeight="true" outlineLevel="0" collapsed="false">
      <c r="A401" s="70"/>
      <c r="B401" s="70"/>
      <c r="C401" s="70"/>
      <c r="D401" s="108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customFormat="false" ht="15.75" hidden="false" customHeight="true" outlineLevel="0" collapsed="false">
      <c r="A402" s="70"/>
      <c r="B402" s="70"/>
      <c r="C402" s="70"/>
      <c r="D402" s="108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customFormat="false" ht="15.75" hidden="false" customHeight="true" outlineLevel="0" collapsed="false">
      <c r="A403" s="70"/>
      <c r="B403" s="70"/>
      <c r="C403" s="70"/>
      <c r="D403" s="108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customFormat="false" ht="15.75" hidden="false" customHeight="true" outlineLevel="0" collapsed="false">
      <c r="A404" s="70"/>
      <c r="B404" s="70"/>
      <c r="C404" s="70"/>
      <c r="D404" s="108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customFormat="false" ht="15.75" hidden="false" customHeight="true" outlineLevel="0" collapsed="false">
      <c r="A405" s="70"/>
      <c r="B405" s="70"/>
      <c r="C405" s="70"/>
      <c r="D405" s="108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customFormat="false" ht="15.75" hidden="false" customHeight="true" outlineLevel="0" collapsed="false">
      <c r="A406" s="70"/>
      <c r="B406" s="70"/>
      <c r="C406" s="70"/>
      <c r="D406" s="108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customFormat="false" ht="15.75" hidden="false" customHeight="true" outlineLevel="0" collapsed="false">
      <c r="A407" s="70"/>
      <c r="B407" s="70"/>
      <c r="C407" s="70"/>
      <c r="D407" s="108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customFormat="false" ht="15.75" hidden="false" customHeight="true" outlineLevel="0" collapsed="false">
      <c r="A408" s="70"/>
      <c r="B408" s="70"/>
      <c r="C408" s="70"/>
      <c r="D408" s="108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customFormat="false" ht="15.75" hidden="false" customHeight="true" outlineLevel="0" collapsed="false">
      <c r="A409" s="70"/>
      <c r="B409" s="70"/>
      <c r="C409" s="70"/>
      <c r="D409" s="108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customFormat="false" ht="15.75" hidden="false" customHeight="true" outlineLevel="0" collapsed="false">
      <c r="A410" s="70"/>
      <c r="B410" s="70"/>
      <c r="C410" s="70"/>
      <c r="D410" s="108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customFormat="false" ht="15.75" hidden="false" customHeight="true" outlineLevel="0" collapsed="false">
      <c r="A411" s="70"/>
      <c r="B411" s="70"/>
      <c r="C411" s="70"/>
      <c r="D411" s="108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customFormat="false" ht="15.75" hidden="false" customHeight="true" outlineLevel="0" collapsed="false">
      <c r="A412" s="70"/>
      <c r="B412" s="70"/>
      <c r="C412" s="70"/>
      <c r="D412" s="108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customFormat="false" ht="15.75" hidden="false" customHeight="true" outlineLevel="0" collapsed="false">
      <c r="A413" s="70"/>
      <c r="B413" s="70"/>
      <c r="C413" s="70"/>
      <c r="D413" s="108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customFormat="false" ht="15.75" hidden="false" customHeight="true" outlineLevel="0" collapsed="false">
      <c r="A414" s="70"/>
      <c r="B414" s="70"/>
      <c r="C414" s="70"/>
      <c r="D414" s="108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customFormat="false" ht="15.75" hidden="false" customHeight="true" outlineLevel="0" collapsed="false">
      <c r="A415" s="70"/>
      <c r="B415" s="70"/>
      <c r="C415" s="70"/>
      <c r="D415" s="108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customFormat="false" ht="15.75" hidden="false" customHeight="true" outlineLevel="0" collapsed="false">
      <c r="A416" s="70"/>
      <c r="B416" s="70"/>
      <c r="C416" s="70"/>
      <c r="D416" s="108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customFormat="false" ht="15.75" hidden="false" customHeight="true" outlineLevel="0" collapsed="false">
      <c r="A417" s="70"/>
      <c r="B417" s="70"/>
      <c r="C417" s="70"/>
      <c r="D417" s="108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customFormat="false" ht="15.75" hidden="false" customHeight="true" outlineLevel="0" collapsed="false">
      <c r="A418" s="70"/>
      <c r="B418" s="70"/>
      <c r="C418" s="70"/>
      <c r="D418" s="108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customFormat="false" ht="15.75" hidden="false" customHeight="true" outlineLevel="0" collapsed="false">
      <c r="A419" s="70"/>
      <c r="B419" s="70"/>
      <c r="C419" s="70"/>
      <c r="D419" s="108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customFormat="false" ht="15.75" hidden="false" customHeight="true" outlineLevel="0" collapsed="false">
      <c r="A420" s="70"/>
      <c r="B420" s="70"/>
      <c r="C420" s="70"/>
      <c r="D420" s="108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customFormat="false" ht="15.75" hidden="false" customHeight="true" outlineLevel="0" collapsed="false">
      <c r="A421" s="70"/>
      <c r="B421" s="70"/>
      <c r="C421" s="70"/>
      <c r="D421" s="108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customFormat="false" ht="15.75" hidden="false" customHeight="true" outlineLevel="0" collapsed="false">
      <c r="A422" s="70"/>
      <c r="B422" s="70"/>
      <c r="C422" s="70"/>
      <c r="D422" s="108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customFormat="false" ht="15.75" hidden="false" customHeight="true" outlineLevel="0" collapsed="false">
      <c r="A423" s="70"/>
      <c r="B423" s="70"/>
      <c r="C423" s="70"/>
      <c r="D423" s="108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customFormat="false" ht="15.75" hidden="false" customHeight="true" outlineLevel="0" collapsed="false">
      <c r="A424" s="70"/>
      <c r="B424" s="70"/>
      <c r="C424" s="70"/>
      <c r="D424" s="108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customFormat="false" ht="15.75" hidden="false" customHeight="true" outlineLevel="0" collapsed="false">
      <c r="A425" s="70"/>
      <c r="B425" s="70"/>
      <c r="C425" s="70"/>
      <c r="D425" s="108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customFormat="false" ht="15.75" hidden="false" customHeight="true" outlineLevel="0" collapsed="false">
      <c r="A426" s="70"/>
      <c r="B426" s="70"/>
      <c r="C426" s="70"/>
      <c r="D426" s="108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customFormat="false" ht="15.75" hidden="false" customHeight="true" outlineLevel="0" collapsed="false">
      <c r="A427" s="70"/>
      <c r="B427" s="70"/>
      <c r="C427" s="70"/>
      <c r="D427" s="108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customFormat="false" ht="15.75" hidden="false" customHeight="true" outlineLevel="0" collapsed="false">
      <c r="A428" s="70"/>
      <c r="B428" s="70"/>
      <c r="C428" s="70"/>
      <c r="D428" s="108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customFormat="false" ht="15.75" hidden="false" customHeight="true" outlineLevel="0" collapsed="false">
      <c r="A429" s="70"/>
      <c r="B429" s="70"/>
      <c r="C429" s="70"/>
      <c r="D429" s="108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customFormat="false" ht="15.75" hidden="false" customHeight="true" outlineLevel="0" collapsed="false">
      <c r="A430" s="70"/>
      <c r="B430" s="70"/>
      <c r="C430" s="70"/>
      <c r="D430" s="108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customFormat="false" ht="15.75" hidden="false" customHeight="true" outlineLevel="0" collapsed="false">
      <c r="A431" s="70"/>
      <c r="B431" s="70"/>
      <c r="C431" s="70"/>
      <c r="D431" s="108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customFormat="false" ht="15.75" hidden="false" customHeight="true" outlineLevel="0" collapsed="false">
      <c r="A432" s="70"/>
      <c r="B432" s="70"/>
      <c r="C432" s="70"/>
      <c r="D432" s="108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customFormat="false" ht="15.75" hidden="false" customHeight="true" outlineLevel="0" collapsed="false">
      <c r="A433" s="70"/>
      <c r="B433" s="70"/>
      <c r="C433" s="70"/>
      <c r="D433" s="108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customFormat="false" ht="15.75" hidden="false" customHeight="true" outlineLevel="0" collapsed="false">
      <c r="A434" s="70"/>
      <c r="B434" s="70"/>
      <c r="C434" s="70"/>
      <c r="D434" s="108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customFormat="false" ht="15.75" hidden="false" customHeight="true" outlineLevel="0" collapsed="false">
      <c r="A435" s="70"/>
      <c r="B435" s="70"/>
      <c r="C435" s="70"/>
      <c r="D435" s="108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customFormat="false" ht="15.75" hidden="false" customHeight="true" outlineLevel="0" collapsed="false">
      <c r="A436" s="70"/>
      <c r="B436" s="70"/>
      <c r="C436" s="70"/>
      <c r="D436" s="108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customFormat="false" ht="15.75" hidden="false" customHeight="true" outlineLevel="0" collapsed="false">
      <c r="A437" s="70"/>
      <c r="B437" s="70"/>
      <c r="C437" s="70"/>
      <c r="D437" s="108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customFormat="false" ht="15.75" hidden="false" customHeight="true" outlineLevel="0" collapsed="false">
      <c r="A438" s="70"/>
      <c r="B438" s="70"/>
      <c r="C438" s="70"/>
      <c r="D438" s="108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customFormat="false" ht="15.75" hidden="false" customHeight="true" outlineLevel="0" collapsed="false">
      <c r="A439" s="70"/>
      <c r="B439" s="70"/>
      <c r="C439" s="70"/>
      <c r="D439" s="108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customFormat="false" ht="15.75" hidden="false" customHeight="true" outlineLevel="0" collapsed="false">
      <c r="A440" s="70"/>
      <c r="B440" s="70"/>
      <c r="C440" s="70"/>
      <c r="D440" s="108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customFormat="false" ht="15.75" hidden="false" customHeight="true" outlineLevel="0" collapsed="false">
      <c r="A441" s="70"/>
      <c r="B441" s="70"/>
      <c r="C441" s="70"/>
      <c r="D441" s="108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customFormat="false" ht="15.75" hidden="false" customHeight="true" outlineLevel="0" collapsed="false">
      <c r="A442" s="70"/>
      <c r="B442" s="70"/>
      <c r="C442" s="70"/>
      <c r="D442" s="108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customFormat="false" ht="15.75" hidden="false" customHeight="true" outlineLevel="0" collapsed="false">
      <c r="A443" s="70"/>
      <c r="B443" s="70"/>
      <c r="C443" s="70"/>
      <c r="D443" s="108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customFormat="false" ht="15.75" hidden="false" customHeight="true" outlineLevel="0" collapsed="false">
      <c r="A444" s="70"/>
      <c r="B444" s="70"/>
      <c r="C444" s="70"/>
      <c r="D444" s="108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customFormat="false" ht="15.75" hidden="false" customHeight="true" outlineLevel="0" collapsed="false">
      <c r="A445" s="70"/>
      <c r="B445" s="70"/>
      <c r="C445" s="70"/>
      <c r="D445" s="108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customFormat="false" ht="15.75" hidden="false" customHeight="true" outlineLevel="0" collapsed="false">
      <c r="A446" s="70"/>
      <c r="B446" s="70"/>
      <c r="C446" s="70"/>
      <c r="D446" s="108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customFormat="false" ht="15.75" hidden="false" customHeight="true" outlineLevel="0" collapsed="false">
      <c r="A447" s="70"/>
      <c r="B447" s="70"/>
      <c r="C447" s="70"/>
      <c r="D447" s="108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customFormat="false" ht="15.75" hidden="false" customHeight="true" outlineLevel="0" collapsed="false">
      <c r="A448" s="70"/>
      <c r="B448" s="70"/>
      <c r="C448" s="70"/>
      <c r="D448" s="108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customFormat="false" ht="15.75" hidden="false" customHeight="true" outlineLevel="0" collapsed="false">
      <c r="A449" s="70"/>
      <c r="B449" s="70"/>
      <c r="C449" s="70"/>
      <c r="D449" s="108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customFormat="false" ht="15.75" hidden="false" customHeight="true" outlineLevel="0" collapsed="false">
      <c r="A450" s="70"/>
      <c r="B450" s="70"/>
      <c r="C450" s="70"/>
      <c r="D450" s="108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customFormat="false" ht="15.75" hidden="false" customHeight="true" outlineLevel="0" collapsed="false">
      <c r="A451" s="70"/>
      <c r="B451" s="70"/>
      <c r="C451" s="70"/>
      <c r="D451" s="108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customFormat="false" ht="15.75" hidden="false" customHeight="true" outlineLevel="0" collapsed="false">
      <c r="A452" s="70"/>
      <c r="B452" s="70"/>
      <c r="C452" s="70"/>
      <c r="D452" s="108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customFormat="false" ht="15.75" hidden="false" customHeight="true" outlineLevel="0" collapsed="false">
      <c r="A453" s="70"/>
      <c r="B453" s="70"/>
      <c r="C453" s="70"/>
      <c r="D453" s="108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customFormat="false" ht="15.75" hidden="false" customHeight="true" outlineLevel="0" collapsed="false">
      <c r="A454" s="70"/>
      <c r="B454" s="70"/>
      <c r="C454" s="70"/>
      <c r="D454" s="108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customFormat="false" ht="15.75" hidden="false" customHeight="true" outlineLevel="0" collapsed="false">
      <c r="A455" s="70"/>
      <c r="B455" s="70"/>
      <c r="C455" s="70"/>
      <c r="D455" s="108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customFormat="false" ht="15.75" hidden="false" customHeight="true" outlineLevel="0" collapsed="false">
      <c r="A456" s="70"/>
      <c r="B456" s="70"/>
      <c r="C456" s="70"/>
      <c r="D456" s="108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customFormat="false" ht="15.75" hidden="false" customHeight="true" outlineLevel="0" collapsed="false">
      <c r="A457" s="70"/>
      <c r="B457" s="70"/>
      <c r="C457" s="70"/>
      <c r="D457" s="108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customFormat="false" ht="15.75" hidden="false" customHeight="true" outlineLevel="0" collapsed="false">
      <c r="A458" s="70"/>
      <c r="B458" s="70"/>
      <c r="C458" s="70"/>
      <c r="D458" s="108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customFormat="false" ht="15.75" hidden="false" customHeight="true" outlineLevel="0" collapsed="false">
      <c r="A459" s="70"/>
      <c r="B459" s="70"/>
      <c r="C459" s="70"/>
      <c r="D459" s="108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customFormat="false" ht="15.75" hidden="false" customHeight="true" outlineLevel="0" collapsed="false">
      <c r="A460" s="70"/>
      <c r="B460" s="70"/>
      <c r="C460" s="70"/>
      <c r="D460" s="108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customFormat="false" ht="15.75" hidden="false" customHeight="true" outlineLevel="0" collapsed="false">
      <c r="A461" s="70"/>
      <c r="B461" s="70"/>
      <c r="C461" s="70"/>
      <c r="D461" s="108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customFormat="false" ht="15.75" hidden="false" customHeight="true" outlineLevel="0" collapsed="false">
      <c r="A462" s="70"/>
      <c r="B462" s="70"/>
      <c r="C462" s="70"/>
      <c r="D462" s="108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customFormat="false" ht="15.75" hidden="false" customHeight="true" outlineLevel="0" collapsed="false">
      <c r="A463" s="70"/>
      <c r="B463" s="70"/>
      <c r="C463" s="70"/>
      <c r="D463" s="108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customFormat="false" ht="15.75" hidden="false" customHeight="true" outlineLevel="0" collapsed="false">
      <c r="A464" s="70"/>
      <c r="B464" s="70"/>
      <c r="C464" s="70"/>
      <c r="D464" s="108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customFormat="false" ht="15.75" hidden="false" customHeight="true" outlineLevel="0" collapsed="false">
      <c r="A465" s="70"/>
      <c r="B465" s="70"/>
      <c r="C465" s="70"/>
      <c r="D465" s="108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customFormat="false" ht="15.75" hidden="false" customHeight="true" outlineLevel="0" collapsed="false">
      <c r="A466" s="70"/>
      <c r="B466" s="70"/>
      <c r="C466" s="70"/>
      <c r="D466" s="108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customFormat="false" ht="15.75" hidden="false" customHeight="true" outlineLevel="0" collapsed="false">
      <c r="A467" s="70"/>
      <c r="B467" s="70"/>
      <c r="C467" s="70"/>
      <c r="D467" s="108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customFormat="false" ht="15.75" hidden="false" customHeight="true" outlineLevel="0" collapsed="false">
      <c r="A468" s="70"/>
      <c r="B468" s="70"/>
      <c r="C468" s="70"/>
      <c r="D468" s="108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customFormat="false" ht="15.75" hidden="false" customHeight="true" outlineLevel="0" collapsed="false">
      <c r="A469" s="70"/>
      <c r="B469" s="70"/>
      <c r="C469" s="70"/>
      <c r="D469" s="108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customFormat="false" ht="15.75" hidden="false" customHeight="true" outlineLevel="0" collapsed="false">
      <c r="A470" s="70"/>
      <c r="B470" s="70"/>
      <c r="C470" s="70"/>
      <c r="D470" s="108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customFormat="false" ht="15.75" hidden="false" customHeight="true" outlineLevel="0" collapsed="false">
      <c r="A471" s="70"/>
      <c r="B471" s="70"/>
      <c r="C471" s="70"/>
      <c r="D471" s="108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customFormat="false" ht="15.75" hidden="false" customHeight="true" outlineLevel="0" collapsed="false">
      <c r="A472" s="70"/>
      <c r="B472" s="70"/>
      <c r="C472" s="70"/>
      <c r="D472" s="108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customFormat="false" ht="15.75" hidden="false" customHeight="true" outlineLevel="0" collapsed="false">
      <c r="A473" s="70"/>
      <c r="B473" s="70"/>
      <c r="C473" s="70"/>
      <c r="D473" s="108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customFormat="false" ht="15.75" hidden="false" customHeight="true" outlineLevel="0" collapsed="false">
      <c r="A474" s="70"/>
      <c r="B474" s="70"/>
      <c r="C474" s="70"/>
      <c r="D474" s="108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customFormat="false" ht="15.75" hidden="false" customHeight="true" outlineLevel="0" collapsed="false">
      <c r="A475" s="70"/>
      <c r="B475" s="70"/>
      <c r="C475" s="70"/>
      <c r="D475" s="108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customFormat="false" ht="15.75" hidden="false" customHeight="true" outlineLevel="0" collapsed="false">
      <c r="A476" s="70"/>
      <c r="B476" s="70"/>
      <c r="C476" s="70"/>
      <c r="D476" s="108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customFormat="false" ht="15.75" hidden="false" customHeight="true" outlineLevel="0" collapsed="false">
      <c r="A477" s="70"/>
      <c r="B477" s="70"/>
      <c r="C477" s="70"/>
      <c r="D477" s="108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customFormat="false" ht="15.75" hidden="false" customHeight="true" outlineLevel="0" collapsed="false">
      <c r="A478" s="70"/>
      <c r="B478" s="70"/>
      <c r="C478" s="70"/>
      <c r="D478" s="108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customFormat="false" ht="15.75" hidden="false" customHeight="true" outlineLevel="0" collapsed="false">
      <c r="A479" s="70"/>
      <c r="B479" s="70"/>
      <c r="C479" s="70"/>
      <c r="D479" s="108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customFormat="false" ht="15.75" hidden="false" customHeight="true" outlineLevel="0" collapsed="false">
      <c r="A480" s="70"/>
      <c r="B480" s="70"/>
      <c r="C480" s="70"/>
      <c r="D480" s="108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customFormat="false" ht="15.75" hidden="false" customHeight="true" outlineLevel="0" collapsed="false">
      <c r="A481" s="70"/>
      <c r="B481" s="70"/>
      <c r="C481" s="70"/>
      <c r="D481" s="108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customFormat="false" ht="15.75" hidden="false" customHeight="true" outlineLevel="0" collapsed="false">
      <c r="A482" s="70"/>
      <c r="B482" s="70"/>
      <c r="C482" s="70"/>
      <c r="D482" s="108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customFormat="false" ht="15.75" hidden="false" customHeight="true" outlineLevel="0" collapsed="false">
      <c r="A483" s="70"/>
      <c r="B483" s="70"/>
      <c r="C483" s="70"/>
      <c r="D483" s="108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customFormat="false" ht="15.75" hidden="false" customHeight="true" outlineLevel="0" collapsed="false">
      <c r="A484" s="70"/>
      <c r="B484" s="70"/>
      <c r="C484" s="70"/>
      <c r="D484" s="108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customFormat="false" ht="15.75" hidden="false" customHeight="true" outlineLevel="0" collapsed="false">
      <c r="A485" s="70"/>
      <c r="B485" s="70"/>
      <c r="C485" s="70"/>
      <c r="D485" s="108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customFormat="false" ht="15.75" hidden="false" customHeight="true" outlineLevel="0" collapsed="false">
      <c r="A486" s="70"/>
      <c r="B486" s="70"/>
      <c r="C486" s="70"/>
      <c r="D486" s="108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customFormat="false" ht="15.75" hidden="false" customHeight="true" outlineLevel="0" collapsed="false">
      <c r="A487" s="70"/>
      <c r="B487" s="70"/>
      <c r="C487" s="70"/>
      <c r="D487" s="108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customFormat="false" ht="15.75" hidden="false" customHeight="true" outlineLevel="0" collapsed="false">
      <c r="A488" s="70"/>
      <c r="B488" s="70"/>
      <c r="C488" s="70"/>
      <c r="D488" s="108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customFormat="false" ht="15.75" hidden="false" customHeight="true" outlineLevel="0" collapsed="false">
      <c r="A489" s="70"/>
      <c r="B489" s="70"/>
      <c r="C489" s="70"/>
      <c r="D489" s="108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customFormat="false" ht="15.75" hidden="false" customHeight="true" outlineLevel="0" collapsed="false">
      <c r="A490" s="70"/>
      <c r="B490" s="70"/>
      <c r="C490" s="70"/>
      <c r="D490" s="108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customFormat="false" ht="15.75" hidden="false" customHeight="true" outlineLevel="0" collapsed="false">
      <c r="A491" s="70"/>
      <c r="B491" s="70"/>
      <c r="C491" s="70"/>
      <c r="D491" s="108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customFormat="false" ht="15.75" hidden="false" customHeight="true" outlineLevel="0" collapsed="false">
      <c r="A492" s="70"/>
      <c r="B492" s="70"/>
      <c r="C492" s="70"/>
      <c r="D492" s="108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customFormat="false" ht="15.75" hidden="false" customHeight="true" outlineLevel="0" collapsed="false">
      <c r="A493" s="70"/>
      <c r="B493" s="70"/>
      <c r="C493" s="70"/>
      <c r="D493" s="108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customFormat="false" ht="15.75" hidden="false" customHeight="true" outlineLevel="0" collapsed="false">
      <c r="A494" s="70"/>
      <c r="B494" s="70"/>
      <c r="C494" s="70"/>
      <c r="D494" s="108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customFormat="false" ht="15.75" hidden="false" customHeight="true" outlineLevel="0" collapsed="false">
      <c r="A495" s="70"/>
      <c r="B495" s="70"/>
      <c r="C495" s="70"/>
      <c r="D495" s="108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customFormat="false" ht="15.75" hidden="false" customHeight="true" outlineLevel="0" collapsed="false">
      <c r="A496" s="70"/>
      <c r="B496" s="70"/>
      <c r="C496" s="70"/>
      <c r="D496" s="108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customFormat="false" ht="15.75" hidden="false" customHeight="true" outlineLevel="0" collapsed="false">
      <c r="A497" s="70"/>
      <c r="B497" s="70"/>
      <c r="C497" s="70"/>
      <c r="D497" s="108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customFormat="false" ht="15.75" hidden="false" customHeight="true" outlineLevel="0" collapsed="false">
      <c r="A498" s="70"/>
      <c r="B498" s="70"/>
      <c r="C498" s="70"/>
      <c r="D498" s="108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customFormat="false" ht="15.75" hidden="false" customHeight="true" outlineLevel="0" collapsed="false">
      <c r="A499" s="70"/>
      <c r="B499" s="70"/>
      <c r="C499" s="70"/>
      <c r="D499" s="108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customFormat="false" ht="15.75" hidden="false" customHeight="true" outlineLevel="0" collapsed="false">
      <c r="A500" s="70"/>
      <c r="B500" s="70"/>
      <c r="C500" s="70"/>
      <c r="D500" s="108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customFormat="false" ht="15.75" hidden="false" customHeight="true" outlineLevel="0" collapsed="false">
      <c r="A501" s="70"/>
      <c r="B501" s="70"/>
      <c r="C501" s="70"/>
      <c r="D501" s="108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customFormat="false" ht="15.75" hidden="false" customHeight="true" outlineLevel="0" collapsed="false">
      <c r="A502" s="70"/>
      <c r="B502" s="70"/>
      <c r="C502" s="70"/>
      <c r="D502" s="108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customFormat="false" ht="15.75" hidden="false" customHeight="true" outlineLevel="0" collapsed="false">
      <c r="A503" s="70"/>
      <c r="B503" s="70"/>
      <c r="C503" s="70"/>
      <c r="D503" s="108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customFormat="false" ht="15.75" hidden="false" customHeight="true" outlineLevel="0" collapsed="false">
      <c r="A504" s="70"/>
      <c r="B504" s="70"/>
      <c r="C504" s="70"/>
      <c r="D504" s="108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customFormat="false" ht="15.75" hidden="false" customHeight="true" outlineLevel="0" collapsed="false">
      <c r="A505" s="70"/>
      <c r="B505" s="70"/>
      <c r="C505" s="70"/>
      <c r="D505" s="108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customFormat="false" ht="15.75" hidden="false" customHeight="true" outlineLevel="0" collapsed="false">
      <c r="A506" s="70"/>
      <c r="B506" s="70"/>
      <c r="C506" s="70"/>
      <c r="D506" s="108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customFormat="false" ht="15.75" hidden="false" customHeight="true" outlineLevel="0" collapsed="false">
      <c r="A507" s="70"/>
      <c r="B507" s="70"/>
      <c r="C507" s="70"/>
      <c r="D507" s="108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customFormat="false" ht="15.75" hidden="false" customHeight="true" outlineLevel="0" collapsed="false">
      <c r="A508" s="70"/>
      <c r="B508" s="70"/>
      <c r="C508" s="70"/>
      <c r="D508" s="108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customFormat="false" ht="15.75" hidden="false" customHeight="true" outlineLevel="0" collapsed="false">
      <c r="A509" s="70"/>
      <c r="B509" s="70"/>
      <c r="C509" s="70"/>
      <c r="D509" s="108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customFormat="false" ht="15.75" hidden="false" customHeight="true" outlineLevel="0" collapsed="false">
      <c r="A510" s="70"/>
      <c r="B510" s="70"/>
      <c r="C510" s="70"/>
      <c r="D510" s="108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customFormat="false" ht="15.75" hidden="false" customHeight="true" outlineLevel="0" collapsed="false">
      <c r="A511" s="70"/>
      <c r="B511" s="70"/>
      <c r="C511" s="70"/>
      <c r="D511" s="108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customFormat="false" ht="15.75" hidden="false" customHeight="true" outlineLevel="0" collapsed="false">
      <c r="A512" s="70"/>
      <c r="B512" s="70"/>
      <c r="C512" s="70"/>
      <c r="D512" s="108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customFormat="false" ht="15.75" hidden="false" customHeight="true" outlineLevel="0" collapsed="false">
      <c r="A513" s="70"/>
      <c r="B513" s="70"/>
      <c r="C513" s="70"/>
      <c r="D513" s="108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customFormat="false" ht="15.75" hidden="false" customHeight="true" outlineLevel="0" collapsed="false">
      <c r="A514" s="70"/>
      <c r="B514" s="70"/>
      <c r="C514" s="70"/>
      <c r="D514" s="108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customFormat="false" ht="15.75" hidden="false" customHeight="true" outlineLevel="0" collapsed="false">
      <c r="A515" s="70"/>
      <c r="B515" s="70"/>
      <c r="C515" s="70"/>
      <c r="D515" s="108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customFormat="false" ht="15.75" hidden="false" customHeight="true" outlineLevel="0" collapsed="false">
      <c r="A516" s="70"/>
      <c r="B516" s="70"/>
      <c r="C516" s="70"/>
      <c r="D516" s="108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customFormat="false" ht="15.75" hidden="false" customHeight="true" outlineLevel="0" collapsed="false">
      <c r="A517" s="70"/>
      <c r="B517" s="70"/>
      <c r="C517" s="70"/>
      <c r="D517" s="108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customFormat="false" ht="15.75" hidden="false" customHeight="true" outlineLevel="0" collapsed="false">
      <c r="A518" s="70"/>
      <c r="B518" s="70"/>
      <c r="C518" s="70"/>
      <c r="D518" s="108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customFormat="false" ht="15.75" hidden="false" customHeight="true" outlineLevel="0" collapsed="false">
      <c r="A519" s="70"/>
      <c r="B519" s="70"/>
      <c r="C519" s="70"/>
      <c r="D519" s="108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customFormat="false" ht="15.75" hidden="false" customHeight="true" outlineLevel="0" collapsed="false">
      <c r="A520" s="70"/>
      <c r="B520" s="70"/>
      <c r="C520" s="70"/>
      <c r="D520" s="108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customFormat="false" ht="15.75" hidden="false" customHeight="true" outlineLevel="0" collapsed="false">
      <c r="A521" s="70"/>
      <c r="B521" s="70"/>
      <c r="C521" s="70"/>
      <c r="D521" s="108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customFormat="false" ht="15.75" hidden="false" customHeight="true" outlineLevel="0" collapsed="false">
      <c r="A522" s="70"/>
      <c r="B522" s="70"/>
      <c r="C522" s="70"/>
      <c r="D522" s="108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customFormat="false" ht="15.75" hidden="false" customHeight="true" outlineLevel="0" collapsed="false">
      <c r="A523" s="70"/>
      <c r="B523" s="70"/>
      <c r="C523" s="70"/>
      <c r="D523" s="108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customFormat="false" ht="15.75" hidden="false" customHeight="true" outlineLevel="0" collapsed="false">
      <c r="A524" s="70"/>
      <c r="B524" s="70"/>
      <c r="C524" s="70"/>
      <c r="D524" s="108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customFormat="false" ht="15.75" hidden="false" customHeight="true" outlineLevel="0" collapsed="false">
      <c r="A525" s="70"/>
      <c r="B525" s="70"/>
      <c r="C525" s="70"/>
      <c r="D525" s="108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customFormat="false" ht="15.75" hidden="false" customHeight="true" outlineLevel="0" collapsed="false">
      <c r="A526" s="70"/>
      <c r="B526" s="70"/>
      <c r="C526" s="70"/>
      <c r="D526" s="108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customFormat="false" ht="15.75" hidden="false" customHeight="true" outlineLevel="0" collapsed="false">
      <c r="A527" s="70"/>
      <c r="B527" s="70"/>
      <c r="C527" s="70"/>
      <c r="D527" s="108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customFormat="false" ht="15.75" hidden="false" customHeight="true" outlineLevel="0" collapsed="false">
      <c r="A528" s="70"/>
      <c r="B528" s="70"/>
      <c r="C528" s="70"/>
      <c r="D528" s="108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customFormat="false" ht="15.75" hidden="false" customHeight="true" outlineLevel="0" collapsed="false">
      <c r="A529" s="70"/>
      <c r="B529" s="70"/>
      <c r="C529" s="70"/>
      <c r="D529" s="108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customFormat="false" ht="15.75" hidden="false" customHeight="true" outlineLevel="0" collapsed="false">
      <c r="A530" s="70"/>
      <c r="B530" s="70"/>
      <c r="C530" s="70"/>
      <c r="D530" s="108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customFormat="false" ht="15.75" hidden="false" customHeight="true" outlineLevel="0" collapsed="false">
      <c r="A531" s="70"/>
      <c r="B531" s="70"/>
      <c r="C531" s="70"/>
      <c r="D531" s="108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customFormat="false" ht="15.75" hidden="false" customHeight="true" outlineLevel="0" collapsed="false">
      <c r="A532" s="70"/>
      <c r="B532" s="70"/>
      <c r="C532" s="70"/>
      <c r="D532" s="108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customFormat="false" ht="15.75" hidden="false" customHeight="true" outlineLevel="0" collapsed="false">
      <c r="A533" s="70"/>
      <c r="B533" s="70"/>
      <c r="C533" s="70"/>
      <c r="D533" s="108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customFormat="false" ht="15.75" hidden="false" customHeight="true" outlineLevel="0" collapsed="false">
      <c r="A534" s="70"/>
      <c r="B534" s="70"/>
      <c r="C534" s="70"/>
      <c r="D534" s="108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customFormat="false" ht="15.75" hidden="false" customHeight="true" outlineLevel="0" collapsed="false">
      <c r="A535" s="70"/>
      <c r="B535" s="70"/>
      <c r="C535" s="70"/>
      <c r="D535" s="108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customFormat="false" ht="15.75" hidden="false" customHeight="true" outlineLevel="0" collapsed="false">
      <c r="A536" s="70"/>
      <c r="B536" s="70"/>
      <c r="C536" s="70"/>
      <c r="D536" s="108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customFormat="false" ht="15.75" hidden="false" customHeight="true" outlineLevel="0" collapsed="false">
      <c r="A537" s="70"/>
      <c r="B537" s="70"/>
      <c r="C537" s="70"/>
      <c r="D537" s="108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customFormat="false" ht="15.75" hidden="false" customHeight="true" outlineLevel="0" collapsed="false">
      <c r="A538" s="70"/>
      <c r="B538" s="70"/>
      <c r="C538" s="70"/>
      <c r="D538" s="108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customFormat="false" ht="15.75" hidden="false" customHeight="true" outlineLevel="0" collapsed="false">
      <c r="A539" s="70"/>
      <c r="B539" s="70"/>
      <c r="C539" s="70"/>
      <c r="D539" s="108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customFormat="false" ht="15.75" hidden="false" customHeight="true" outlineLevel="0" collapsed="false">
      <c r="A540" s="70"/>
      <c r="B540" s="70"/>
      <c r="C540" s="70"/>
      <c r="D540" s="108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customFormat="false" ht="15.75" hidden="false" customHeight="true" outlineLevel="0" collapsed="false">
      <c r="A541" s="70"/>
      <c r="B541" s="70"/>
      <c r="C541" s="70"/>
      <c r="D541" s="108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customFormat="false" ht="15.75" hidden="false" customHeight="true" outlineLevel="0" collapsed="false">
      <c r="A542" s="70"/>
      <c r="B542" s="70"/>
      <c r="C542" s="70"/>
      <c r="D542" s="108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customFormat="false" ht="15.75" hidden="false" customHeight="true" outlineLevel="0" collapsed="false">
      <c r="A543" s="70"/>
      <c r="B543" s="70"/>
      <c r="C543" s="70"/>
      <c r="D543" s="108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customFormat="false" ht="15.75" hidden="false" customHeight="true" outlineLevel="0" collapsed="false">
      <c r="A544" s="70"/>
      <c r="B544" s="70"/>
      <c r="C544" s="70"/>
      <c r="D544" s="108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customFormat="false" ht="15.75" hidden="false" customHeight="true" outlineLevel="0" collapsed="false">
      <c r="A545" s="70"/>
      <c r="B545" s="70"/>
      <c r="C545" s="70"/>
      <c r="D545" s="108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customFormat="false" ht="15.75" hidden="false" customHeight="true" outlineLevel="0" collapsed="false">
      <c r="A546" s="70"/>
      <c r="B546" s="70"/>
      <c r="C546" s="70"/>
      <c r="D546" s="108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customFormat="false" ht="15.75" hidden="false" customHeight="true" outlineLevel="0" collapsed="false">
      <c r="A547" s="70"/>
      <c r="B547" s="70"/>
      <c r="C547" s="70"/>
      <c r="D547" s="108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customFormat="false" ht="15.75" hidden="false" customHeight="true" outlineLevel="0" collapsed="false">
      <c r="A548" s="70"/>
      <c r="B548" s="70"/>
      <c r="C548" s="70"/>
      <c r="D548" s="108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customFormat="false" ht="15.75" hidden="false" customHeight="true" outlineLevel="0" collapsed="false">
      <c r="A549" s="70"/>
      <c r="B549" s="70"/>
      <c r="C549" s="70"/>
      <c r="D549" s="108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customFormat="false" ht="15.75" hidden="false" customHeight="true" outlineLevel="0" collapsed="false">
      <c r="A550" s="70"/>
      <c r="B550" s="70"/>
      <c r="C550" s="70"/>
      <c r="D550" s="108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customFormat="false" ht="15.75" hidden="false" customHeight="true" outlineLevel="0" collapsed="false">
      <c r="A551" s="70"/>
      <c r="B551" s="70"/>
      <c r="C551" s="70"/>
      <c r="D551" s="108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customFormat="false" ht="15.75" hidden="false" customHeight="true" outlineLevel="0" collapsed="false">
      <c r="A552" s="70"/>
      <c r="B552" s="70"/>
      <c r="C552" s="70"/>
      <c r="D552" s="108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customFormat="false" ht="15.75" hidden="false" customHeight="true" outlineLevel="0" collapsed="false">
      <c r="A553" s="70"/>
      <c r="B553" s="70"/>
      <c r="C553" s="70"/>
      <c r="D553" s="108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customFormat="false" ht="15.75" hidden="false" customHeight="true" outlineLevel="0" collapsed="false">
      <c r="A554" s="70"/>
      <c r="B554" s="70"/>
      <c r="C554" s="70"/>
      <c r="D554" s="108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customFormat="false" ht="15.75" hidden="false" customHeight="true" outlineLevel="0" collapsed="false">
      <c r="A555" s="70"/>
      <c r="B555" s="70"/>
      <c r="C555" s="70"/>
      <c r="D555" s="108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customFormat="false" ht="15.75" hidden="false" customHeight="true" outlineLevel="0" collapsed="false">
      <c r="A556" s="70"/>
      <c r="B556" s="70"/>
      <c r="C556" s="70"/>
      <c r="D556" s="108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customFormat="false" ht="15.75" hidden="false" customHeight="true" outlineLevel="0" collapsed="false">
      <c r="A557" s="70"/>
      <c r="B557" s="70"/>
      <c r="C557" s="70"/>
      <c r="D557" s="108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customFormat="false" ht="15.75" hidden="false" customHeight="true" outlineLevel="0" collapsed="false">
      <c r="A558" s="70"/>
      <c r="B558" s="70"/>
      <c r="C558" s="70"/>
      <c r="D558" s="108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customFormat="false" ht="15.75" hidden="false" customHeight="true" outlineLevel="0" collapsed="false">
      <c r="A559" s="70"/>
      <c r="B559" s="70"/>
      <c r="C559" s="70"/>
      <c r="D559" s="108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customFormat="false" ht="15.75" hidden="false" customHeight="true" outlineLevel="0" collapsed="false">
      <c r="A560" s="70"/>
      <c r="B560" s="70"/>
      <c r="C560" s="70"/>
      <c r="D560" s="108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customFormat="false" ht="15.75" hidden="false" customHeight="true" outlineLevel="0" collapsed="false">
      <c r="A561" s="70"/>
      <c r="B561" s="70"/>
      <c r="C561" s="70"/>
      <c r="D561" s="108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customFormat="false" ht="15.75" hidden="false" customHeight="true" outlineLevel="0" collapsed="false">
      <c r="A562" s="70"/>
      <c r="B562" s="70"/>
      <c r="C562" s="70"/>
      <c r="D562" s="108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customFormat="false" ht="15.75" hidden="false" customHeight="true" outlineLevel="0" collapsed="false">
      <c r="A563" s="70"/>
      <c r="B563" s="70"/>
      <c r="C563" s="70"/>
      <c r="D563" s="108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customFormat="false" ht="15.75" hidden="false" customHeight="true" outlineLevel="0" collapsed="false">
      <c r="A564" s="70"/>
      <c r="B564" s="70"/>
      <c r="C564" s="70"/>
      <c r="D564" s="108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customFormat="false" ht="15.75" hidden="false" customHeight="true" outlineLevel="0" collapsed="false">
      <c r="A565" s="70"/>
      <c r="B565" s="70"/>
      <c r="C565" s="70"/>
      <c r="D565" s="108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customFormat="false" ht="15.75" hidden="false" customHeight="true" outlineLevel="0" collapsed="false">
      <c r="A566" s="70"/>
      <c r="B566" s="70"/>
      <c r="C566" s="70"/>
      <c r="D566" s="108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customFormat="false" ht="15.75" hidden="false" customHeight="true" outlineLevel="0" collapsed="false">
      <c r="A567" s="70"/>
      <c r="B567" s="70"/>
      <c r="C567" s="70"/>
      <c r="D567" s="108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customFormat="false" ht="15.75" hidden="false" customHeight="true" outlineLevel="0" collapsed="false">
      <c r="A568" s="70"/>
      <c r="B568" s="70"/>
      <c r="C568" s="70"/>
      <c r="D568" s="108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customFormat="false" ht="15.75" hidden="false" customHeight="true" outlineLevel="0" collapsed="false">
      <c r="A569" s="70"/>
      <c r="B569" s="70"/>
      <c r="C569" s="70"/>
      <c r="D569" s="108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customFormat="false" ht="15.75" hidden="false" customHeight="true" outlineLevel="0" collapsed="false">
      <c r="A570" s="70"/>
      <c r="B570" s="70"/>
      <c r="C570" s="70"/>
      <c r="D570" s="108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customFormat="false" ht="15.75" hidden="false" customHeight="true" outlineLevel="0" collapsed="false">
      <c r="A571" s="70"/>
      <c r="B571" s="70"/>
      <c r="C571" s="70"/>
      <c r="D571" s="108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customFormat="false" ht="15.75" hidden="false" customHeight="true" outlineLevel="0" collapsed="false">
      <c r="A572" s="70"/>
      <c r="B572" s="70"/>
      <c r="C572" s="70"/>
      <c r="D572" s="108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customFormat="false" ht="15.75" hidden="false" customHeight="true" outlineLevel="0" collapsed="false">
      <c r="A573" s="70"/>
      <c r="B573" s="70"/>
      <c r="C573" s="70"/>
      <c r="D573" s="108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customFormat="false" ht="15.75" hidden="false" customHeight="true" outlineLevel="0" collapsed="false">
      <c r="A574" s="70"/>
      <c r="B574" s="70"/>
      <c r="C574" s="70"/>
      <c r="D574" s="108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customFormat="false" ht="15.75" hidden="false" customHeight="true" outlineLevel="0" collapsed="false">
      <c r="A575" s="70"/>
      <c r="B575" s="70"/>
      <c r="C575" s="70"/>
      <c r="D575" s="108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customFormat="false" ht="15.75" hidden="false" customHeight="true" outlineLevel="0" collapsed="false">
      <c r="A576" s="70"/>
      <c r="B576" s="70"/>
      <c r="C576" s="70"/>
      <c r="D576" s="108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customFormat="false" ht="15.75" hidden="false" customHeight="true" outlineLevel="0" collapsed="false">
      <c r="A577" s="70"/>
      <c r="B577" s="70"/>
      <c r="C577" s="70"/>
      <c r="D577" s="108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customFormat="false" ht="15.75" hidden="false" customHeight="true" outlineLevel="0" collapsed="false">
      <c r="A578" s="70"/>
      <c r="B578" s="70"/>
      <c r="C578" s="70"/>
      <c r="D578" s="108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customFormat="false" ht="15.75" hidden="false" customHeight="true" outlineLevel="0" collapsed="false">
      <c r="A579" s="70"/>
      <c r="B579" s="70"/>
      <c r="C579" s="70"/>
      <c r="D579" s="108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customFormat="false" ht="15.75" hidden="false" customHeight="true" outlineLevel="0" collapsed="false">
      <c r="A580" s="70"/>
      <c r="B580" s="70"/>
      <c r="C580" s="70"/>
      <c r="D580" s="108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customFormat="false" ht="15.75" hidden="false" customHeight="true" outlineLevel="0" collapsed="false">
      <c r="A581" s="70"/>
      <c r="B581" s="70"/>
      <c r="C581" s="70"/>
      <c r="D581" s="108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customFormat="false" ht="15.75" hidden="false" customHeight="true" outlineLevel="0" collapsed="false">
      <c r="A582" s="70"/>
      <c r="B582" s="70"/>
      <c r="C582" s="70"/>
      <c r="D582" s="108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customFormat="false" ht="15.75" hidden="false" customHeight="true" outlineLevel="0" collapsed="false">
      <c r="A583" s="70"/>
      <c r="B583" s="70"/>
      <c r="C583" s="70"/>
      <c r="D583" s="108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customFormat="false" ht="15.75" hidden="false" customHeight="true" outlineLevel="0" collapsed="false">
      <c r="A584" s="70"/>
      <c r="B584" s="70"/>
      <c r="C584" s="70"/>
      <c r="D584" s="108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customFormat="false" ht="15.75" hidden="false" customHeight="true" outlineLevel="0" collapsed="false">
      <c r="A585" s="70"/>
      <c r="B585" s="70"/>
      <c r="C585" s="70"/>
      <c r="D585" s="108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customFormat="false" ht="15.75" hidden="false" customHeight="true" outlineLevel="0" collapsed="false">
      <c r="A586" s="70"/>
      <c r="B586" s="70"/>
      <c r="C586" s="70"/>
      <c r="D586" s="108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customFormat="false" ht="15.75" hidden="false" customHeight="true" outlineLevel="0" collapsed="false">
      <c r="A587" s="70"/>
      <c r="B587" s="70"/>
      <c r="C587" s="70"/>
      <c r="D587" s="108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customFormat="false" ht="15.75" hidden="false" customHeight="true" outlineLevel="0" collapsed="false">
      <c r="A588" s="70"/>
      <c r="B588" s="70"/>
      <c r="C588" s="70"/>
      <c r="D588" s="108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customFormat="false" ht="15.75" hidden="false" customHeight="true" outlineLevel="0" collapsed="false">
      <c r="A589" s="70"/>
      <c r="B589" s="70"/>
      <c r="C589" s="70"/>
      <c r="D589" s="108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customFormat="false" ht="15.75" hidden="false" customHeight="true" outlineLevel="0" collapsed="false">
      <c r="A590" s="70"/>
      <c r="B590" s="70"/>
      <c r="C590" s="70"/>
      <c r="D590" s="108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customFormat="false" ht="15.75" hidden="false" customHeight="true" outlineLevel="0" collapsed="false">
      <c r="A591" s="70"/>
      <c r="B591" s="70"/>
      <c r="C591" s="70"/>
      <c r="D591" s="108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customFormat="false" ht="15.75" hidden="false" customHeight="true" outlineLevel="0" collapsed="false">
      <c r="A592" s="70"/>
      <c r="B592" s="70"/>
      <c r="C592" s="70"/>
      <c r="D592" s="108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customFormat="false" ht="15.75" hidden="false" customHeight="true" outlineLevel="0" collapsed="false">
      <c r="A593" s="70"/>
      <c r="B593" s="70"/>
      <c r="C593" s="70"/>
      <c r="D593" s="108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customFormat="false" ht="15.75" hidden="false" customHeight="true" outlineLevel="0" collapsed="false">
      <c r="A594" s="70"/>
      <c r="B594" s="70"/>
      <c r="C594" s="70"/>
      <c r="D594" s="108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customFormat="false" ht="15.75" hidden="false" customHeight="true" outlineLevel="0" collapsed="false">
      <c r="A595" s="70"/>
      <c r="B595" s="70"/>
      <c r="C595" s="70"/>
      <c r="D595" s="108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customFormat="false" ht="15.75" hidden="false" customHeight="true" outlineLevel="0" collapsed="false">
      <c r="A596" s="70"/>
      <c r="B596" s="70"/>
      <c r="C596" s="70"/>
      <c r="D596" s="108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customFormat="false" ht="15.75" hidden="false" customHeight="true" outlineLevel="0" collapsed="false">
      <c r="A597" s="70"/>
      <c r="B597" s="70"/>
      <c r="C597" s="70"/>
      <c r="D597" s="108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customFormat="false" ht="15.75" hidden="false" customHeight="true" outlineLevel="0" collapsed="false">
      <c r="A598" s="70"/>
      <c r="B598" s="70"/>
      <c r="C598" s="70"/>
      <c r="D598" s="108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customFormat="false" ht="15.75" hidden="false" customHeight="true" outlineLevel="0" collapsed="false">
      <c r="A599" s="70"/>
      <c r="B599" s="70"/>
      <c r="C599" s="70"/>
      <c r="D599" s="108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customFormat="false" ht="15.75" hidden="false" customHeight="true" outlineLevel="0" collapsed="false">
      <c r="A600" s="70"/>
      <c r="B600" s="70"/>
      <c r="C600" s="70"/>
      <c r="D600" s="108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customFormat="false" ht="15.75" hidden="false" customHeight="true" outlineLevel="0" collapsed="false">
      <c r="A601" s="70"/>
      <c r="B601" s="70"/>
      <c r="C601" s="70"/>
      <c r="D601" s="108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customFormat="false" ht="15.75" hidden="false" customHeight="true" outlineLevel="0" collapsed="false">
      <c r="A602" s="70"/>
      <c r="B602" s="70"/>
      <c r="C602" s="70"/>
      <c r="D602" s="108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customFormat="false" ht="15.75" hidden="false" customHeight="true" outlineLevel="0" collapsed="false">
      <c r="A603" s="70"/>
      <c r="B603" s="70"/>
      <c r="C603" s="70"/>
      <c r="D603" s="108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customFormat="false" ht="15.75" hidden="false" customHeight="true" outlineLevel="0" collapsed="false">
      <c r="A604" s="70"/>
      <c r="B604" s="70"/>
      <c r="C604" s="70"/>
      <c r="D604" s="108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customFormat="false" ht="15.75" hidden="false" customHeight="true" outlineLevel="0" collapsed="false">
      <c r="A605" s="70"/>
      <c r="B605" s="70"/>
      <c r="C605" s="70"/>
      <c r="D605" s="108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customFormat="false" ht="15.75" hidden="false" customHeight="true" outlineLevel="0" collapsed="false">
      <c r="A606" s="70"/>
      <c r="B606" s="70"/>
      <c r="C606" s="70"/>
      <c r="D606" s="108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customFormat="false" ht="15.75" hidden="false" customHeight="true" outlineLevel="0" collapsed="false">
      <c r="A607" s="70"/>
      <c r="B607" s="70"/>
      <c r="C607" s="70"/>
      <c r="D607" s="108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customFormat="false" ht="15.75" hidden="false" customHeight="true" outlineLevel="0" collapsed="false">
      <c r="A608" s="70"/>
      <c r="B608" s="70"/>
      <c r="C608" s="70"/>
      <c r="D608" s="108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customFormat="false" ht="15.75" hidden="false" customHeight="true" outlineLevel="0" collapsed="false">
      <c r="A609" s="70"/>
      <c r="B609" s="70"/>
      <c r="C609" s="70"/>
      <c r="D609" s="108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customFormat="false" ht="15.75" hidden="false" customHeight="true" outlineLevel="0" collapsed="false">
      <c r="A610" s="70"/>
      <c r="B610" s="70"/>
      <c r="C610" s="70"/>
      <c r="D610" s="108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customFormat="false" ht="15.75" hidden="false" customHeight="true" outlineLevel="0" collapsed="false">
      <c r="A611" s="70"/>
      <c r="B611" s="70"/>
      <c r="C611" s="70"/>
      <c r="D611" s="108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customFormat="false" ht="15.75" hidden="false" customHeight="true" outlineLevel="0" collapsed="false">
      <c r="A612" s="70"/>
      <c r="B612" s="70"/>
      <c r="C612" s="70"/>
      <c r="D612" s="108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customFormat="false" ht="15.75" hidden="false" customHeight="true" outlineLevel="0" collapsed="false">
      <c r="A613" s="70"/>
      <c r="B613" s="70"/>
      <c r="C613" s="70"/>
      <c r="D613" s="108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customFormat="false" ht="15.75" hidden="false" customHeight="true" outlineLevel="0" collapsed="false">
      <c r="A614" s="70"/>
      <c r="B614" s="70"/>
      <c r="C614" s="70"/>
      <c r="D614" s="108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customFormat="false" ht="15.75" hidden="false" customHeight="true" outlineLevel="0" collapsed="false">
      <c r="A615" s="70"/>
      <c r="B615" s="70"/>
      <c r="C615" s="70"/>
      <c r="D615" s="108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customFormat="false" ht="15.75" hidden="false" customHeight="true" outlineLevel="0" collapsed="false">
      <c r="A616" s="70"/>
      <c r="B616" s="70"/>
      <c r="C616" s="70"/>
      <c r="D616" s="108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customFormat="false" ht="15.75" hidden="false" customHeight="true" outlineLevel="0" collapsed="false">
      <c r="A617" s="70"/>
      <c r="B617" s="70"/>
      <c r="C617" s="70"/>
      <c r="D617" s="108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customFormat="false" ht="15.75" hidden="false" customHeight="true" outlineLevel="0" collapsed="false">
      <c r="A618" s="70"/>
      <c r="B618" s="70"/>
      <c r="C618" s="70"/>
      <c r="D618" s="108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customFormat="false" ht="15.75" hidden="false" customHeight="true" outlineLevel="0" collapsed="false">
      <c r="A619" s="70"/>
      <c r="B619" s="70"/>
      <c r="C619" s="70"/>
      <c r="D619" s="108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customFormat="false" ht="15.75" hidden="false" customHeight="true" outlineLevel="0" collapsed="false">
      <c r="A620" s="70"/>
      <c r="B620" s="70"/>
      <c r="C620" s="70"/>
      <c r="D620" s="108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customFormat="false" ht="15.75" hidden="false" customHeight="true" outlineLevel="0" collapsed="false">
      <c r="A621" s="70"/>
      <c r="B621" s="70"/>
      <c r="C621" s="70"/>
      <c r="D621" s="108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customFormat="false" ht="15.75" hidden="false" customHeight="true" outlineLevel="0" collapsed="false">
      <c r="A622" s="70"/>
      <c r="B622" s="70"/>
      <c r="C622" s="70"/>
      <c r="D622" s="108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customFormat="false" ht="15.75" hidden="false" customHeight="true" outlineLevel="0" collapsed="false">
      <c r="A623" s="70"/>
      <c r="B623" s="70"/>
      <c r="C623" s="70"/>
      <c r="D623" s="108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customFormat="false" ht="15.75" hidden="false" customHeight="true" outlineLevel="0" collapsed="false">
      <c r="A624" s="70"/>
      <c r="B624" s="70"/>
      <c r="C624" s="70"/>
      <c r="D624" s="108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customFormat="false" ht="15.75" hidden="false" customHeight="true" outlineLevel="0" collapsed="false">
      <c r="A625" s="70"/>
      <c r="B625" s="70"/>
      <c r="C625" s="70"/>
      <c r="D625" s="108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customFormat="false" ht="15.75" hidden="false" customHeight="true" outlineLevel="0" collapsed="false">
      <c r="A626" s="70"/>
      <c r="B626" s="70"/>
      <c r="C626" s="70"/>
      <c r="D626" s="108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customFormat="false" ht="15.75" hidden="false" customHeight="true" outlineLevel="0" collapsed="false">
      <c r="A627" s="70"/>
      <c r="B627" s="70"/>
      <c r="C627" s="70"/>
      <c r="D627" s="108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customFormat="false" ht="15.75" hidden="false" customHeight="true" outlineLevel="0" collapsed="false">
      <c r="A628" s="70"/>
      <c r="B628" s="70"/>
      <c r="C628" s="70"/>
      <c r="D628" s="108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customFormat="false" ht="15.75" hidden="false" customHeight="true" outlineLevel="0" collapsed="false">
      <c r="A629" s="70"/>
      <c r="B629" s="70"/>
      <c r="C629" s="70"/>
      <c r="D629" s="108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customFormat="false" ht="15.75" hidden="false" customHeight="true" outlineLevel="0" collapsed="false">
      <c r="A630" s="70"/>
      <c r="B630" s="70"/>
      <c r="C630" s="70"/>
      <c r="D630" s="108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customFormat="false" ht="15.75" hidden="false" customHeight="true" outlineLevel="0" collapsed="false">
      <c r="A631" s="70"/>
      <c r="B631" s="70"/>
      <c r="C631" s="70"/>
      <c r="D631" s="108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customFormat="false" ht="15.75" hidden="false" customHeight="true" outlineLevel="0" collapsed="false">
      <c r="A632" s="70"/>
      <c r="B632" s="70"/>
      <c r="C632" s="70"/>
      <c r="D632" s="108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customFormat="false" ht="15.75" hidden="false" customHeight="true" outlineLevel="0" collapsed="false">
      <c r="A633" s="70"/>
      <c r="B633" s="70"/>
      <c r="C633" s="70"/>
      <c r="D633" s="108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customFormat="false" ht="15.75" hidden="false" customHeight="true" outlineLevel="0" collapsed="false">
      <c r="A634" s="70"/>
      <c r="B634" s="70"/>
      <c r="C634" s="70"/>
      <c r="D634" s="108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customFormat="false" ht="15.75" hidden="false" customHeight="true" outlineLevel="0" collapsed="false">
      <c r="A635" s="70"/>
      <c r="B635" s="70"/>
      <c r="C635" s="70"/>
      <c r="D635" s="108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customFormat="false" ht="15.75" hidden="false" customHeight="true" outlineLevel="0" collapsed="false">
      <c r="A636" s="70"/>
      <c r="B636" s="70"/>
      <c r="C636" s="70"/>
      <c r="D636" s="108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customFormat="false" ht="15.75" hidden="false" customHeight="true" outlineLevel="0" collapsed="false">
      <c r="A637" s="70"/>
      <c r="B637" s="70"/>
      <c r="C637" s="70"/>
      <c r="D637" s="108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customFormat="false" ht="15.75" hidden="false" customHeight="true" outlineLevel="0" collapsed="false">
      <c r="A638" s="70"/>
      <c r="B638" s="70"/>
      <c r="C638" s="70"/>
      <c r="D638" s="108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customFormat="false" ht="15.75" hidden="false" customHeight="true" outlineLevel="0" collapsed="false">
      <c r="A639" s="70"/>
      <c r="B639" s="70"/>
      <c r="C639" s="70"/>
      <c r="D639" s="108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customFormat="false" ht="15.75" hidden="false" customHeight="true" outlineLevel="0" collapsed="false">
      <c r="A640" s="70"/>
      <c r="B640" s="70"/>
      <c r="C640" s="70"/>
      <c r="D640" s="108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customFormat="false" ht="15.75" hidden="false" customHeight="true" outlineLevel="0" collapsed="false">
      <c r="A641" s="70"/>
      <c r="B641" s="70"/>
      <c r="C641" s="70"/>
      <c r="D641" s="108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customFormat="false" ht="15.75" hidden="false" customHeight="true" outlineLevel="0" collapsed="false">
      <c r="A642" s="70"/>
      <c r="B642" s="70"/>
      <c r="C642" s="70"/>
      <c r="D642" s="108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customFormat="false" ht="15.75" hidden="false" customHeight="true" outlineLevel="0" collapsed="false">
      <c r="A643" s="70"/>
      <c r="B643" s="70"/>
      <c r="C643" s="70"/>
      <c r="D643" s="108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customFormat="false" ht="15.75" hidden="false" customHeight="true" outlineLevel="0" collapsed="false">
      <c r="A644" s="70"/>
      <c r="B644" s="70"/>
      <c r="C644" s="70"/>
      <c r="D644" s="108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customFormat="false" ht="15.75" hidden="false" customHeight="true" outlineLevel="0" collapsed="false">
      <c r="A645" s="70"/>
      <c r="B645" s="70"/>
      <c r="C645" s="70"/>
      <c r="D645" s="108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customFormat="false" ht="15.75" hidden="false" customHeight="true" outlineLevel="0" collapsed="false">
      <c r="A646" s="70"/>
      <c r="B646" s="70"/>
      <c r="C646" s="70"/>
      <c r="D646" s="108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customFormat="false" ht="15.75" hidden="false" customHeight="true" outlineLevel="0" collapsed="false">
      <c r="A647" s="70"/>
      <c r="B647" s="70"/>
      <c r="C647" s="70"/>
      <c r="D647" s="108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customFormat="false" ht="15.75" hidden="false" customHeight="true" outlineLevel="0" collapsed="false">
      <c r="A648" s="70"/>
      <c r="B648" s="70"/>
      <c r="C648" s="70"/>
      <c r="D648" s="108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customFormat="false" ht="15.75" hidden="false" customHeight="true" outlineLevel="0" collapsed="false">
      <c r="A649" s="70"/>
      <c r="B649" s="70"/>
      <c r="C649" s="70"/>
      <c r="D649" s="108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customFormat="false" ht="15.75" hidden="false" customHeight="true" outlineLevel="0" collapsed="false">
      <c r="A650" s="70"/>
      <c r="B650" s="70"/>
      <c r="C650" s="70"/>
      <c r="D650" s="108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customFormat="false" ht="15.75" hidden="false" customHeight="true" outlineLevel="0" collapsed="false">
      <c r="A651" s="70"/>
      <c r="B651" s="70"/>
      <c r="C651" s="70"/>
      <c r="D651" s="108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customFormat="false" ht="15.75" hidden="false" customHeight="true" outlineLevel="0" collapsed="false">
      <c r="A652" s="70"/>
      <c r="B652" s="70"/>
      <c r="C652" s="70"/>
      <c r="D652" s="108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customFormat="false" ht="15.75" hidden="false" customHeight="true" outlineLevel="0" collapsed="false">
      <c r="A653" s="70"/>
      <c r="B653" s="70"/>
      <c r="C653" s="70"/>
      <c r="D653" s="108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customFormat="false" ht="15.75" hidden="false" customHeight="true" outlineLevel="0" collapsed="false">
      <c r="A654" s="70"/>
      <c r="B654" s="70"/>
      <c r="C654" s="70"/>
      <c r="D654" s="108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customFormat="false" ht="15.75" hidden="false" customHeight="true" outlineLevel="0" collapsed="false">
      <c r="A655" s="70"/>
      <c r="B655" s="70"/>
      <c r="C655" s="70"/>
      <c r="D655" s="108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customFormat="false" ht="15.75" hidden="false" customHeight="true" outlineLevel="0" collapsed="false">
      <c r="A656" s="70"/>
      <c r="B656" s="70"/>
      <c r="C656" s="70"/>
      <c r="D656" s="108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customFormat="false" ht="15.75" hidden="false" customHeight="true" outlineLevel="0" collapsed="false">
      <c r="A657" s="70"/>
      <c r="B657" s="70"/>
      <c r="C657" s="70"/>
      <c r="D657" s="108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customFormat="false" ht="15.75" hidden="false" customHeight="true" outlineLevel="0" collapsed="false">
      <c r="A658" s="70"/>
      <c r="B658" s="70"/>
      <c r="C658" s="70"/>
      <c r="D658" s="108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customFormat="false" ht="15.75" hidden="false" customHeight="true" outlineLevel="0" collapsed="false">
      <c r="A659" s="70"/>
      <c r="B659" s="70"/>
      <c r="C659" s="70"/>
      <c r="D659" s="108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customFormat="false" ht="15.75" hidden="false" customHeight="true" outlineLevel="0" collapsed="false">
      <c r="A660" s="70"/>
      <c r="B660" s="70"/>
      <c r="C660" s="70"/>
      <c r="D660" s="108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customFormat="false" ht="15.75" hidden="false" customHeight="true" outlineLevel="0" collapsed="false">
      <c r="A661" s="70"/>
      <c r="B661" s="70"/>
      <c r="C661" s="70"/>
      <c r="D661" s="108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customFormat="false" ht="15.75" hidden="false" customHeight="true" outlineLevel="0" collapsed="false">
      <c r="A662" s="70"/>
      <c r="B662" s="70"/>
      <c r="C662" s="70"/>
      <c r="D662" s="108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customFormat="false" ht="15.75" hidden="false" customHeight="true" outlineLevel="0" collapsed="false">
      <c r="A663" s="70"/>
      <c r="B663" s="70"/>
      <c r="C663" s="70"/>
      <c r="D663" s="108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customFormat="false" ht="15.75" hidden="false" customHeight="true" outlineLevel="0" collapsed="false">
      <c r="A664" s="70"/>
      <c r="B664" s="70"/>
      <c r="C664" s="70"/>
      <c r="D664" s="108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customFormat="false" ht="15.75" hidden="false" customHeight="true" outlineLevel="0" collapsed="false">
      <c r="A665" s="70"/>
      <c r="B665" s="70"/>
      <c r="C665" s="70"/>
      <c r="D665" s="108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customFormat="false" ht="15.75" hidden="false" customHeight="true" outlineLevel="0" collapsed="false">
      <c r="A666" s="70"/>
      <c r="B666" s="70"/>
      <c r="C666" s="70"/>
      <c r="D666" s="108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customFormat="false" ht="15.75" hidden="false" customHeight="true" outlineLevel="0" collapsed="false">
      <c r="A667" s="70"/>
      <c r="B667" s="70"/>
      <c r="C667" s="70"/>
      <c r="D667" s="108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customFormat="false" ht="15.75" hidden="false" customHeight="true" outlineLevel="0" collapsed="false">
      <c r="A668" s="70"/>
      <c r="B668" s="70"/>
      <c r="C668" s="70"/>
      <c r="D668" s="108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customFormat="false" ht="15.75" hidden="false" customHeight="true" outlineLevel="0" collapsed="false">
      <c r="A669" s="70"/>
      <c r="B669" s="70"/>
      <c r="C669" s="70"/>
      <c r="D669" s="108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customFormat="false" ht="15.75" hidden="false" customHeight="true" outlineLevel="0" collapsed="false">
      <c r="A670" s="70"/>
      <c r="B670" s="70"/>
      <c r="C670" s="70"/>
      <c r="D670" s="108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customFormat="false" ht="15.75" hidden="false" customHeight="true" outlineLevel="0" collapsed="false">
      <c r="A671" s="70"/>
      <c r="B671" s="70"/>
      <c r="C671" s="70"/>
      <c r="D671" s="108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customFormat="false" ht="15.75" hidden="false" customHeight="true" outlineLevel="0" collapsed="false">
      <c r="A672" s="70"/>
      <c r="B672" s="70"/>
      <c r="C672" s="70"/>
      <c r="D672" s="108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customFormat="false" ht="15.75" hidden="false" customHeight="true" outlineLevel="0" collapsed="false">
      <c r="A673" s="70"/>
      <c r="B673" s="70"/>
      <c r="C673" s="70"/>
      <c r="D673" s="108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customFormat="false" ht="15.75" hidden="false" customHeight="true" outlineLevel="0" collapsed="false">
      <c r="A674" s="70"/>
      <c r="B674" s="70"/>
      <c r="C674" s="70"/>
      <c r="D674" s="108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customFormat="false" ht="15.75" hidden="false" customHeight="true" outlineLevel="0" collapsed="false">
      <c r="A675" s="70"/>
      <c r="B675" s="70"/>
      <c r="C675" s="70"/>
      <c r="D675" s="108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customFormat="false" ht="15.75" hidden="false" customHeight="true" outlineLevel="0" collapsed="false">
      <c r="A676" s="70"/>
      <c r="B676" s="70"/>
      <c r="C676" s="70"/>
      <c r="D676" s="108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customFormat="false" ht="15.75" hidden="false" customHeight="true" outlineLevel="0" collapsed="false">
      <c r="A677" s="70"/>
      <c r="B677" s="70"/>
      <c r="C677" s="70"/>
      <c r="D677" s="108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customFormat="false" ht="15.75" hidden="false" customHeight="true" outlineLevel="0" collapsed="false">
      <c r="A678" s="70"/>
      <c r="B678" s="70"/>
      <c r="C678" s="70"/>
      <c r="D678" s="108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customFormat="false" ht="15.75" hidden="false" customHeight="true" outlineLevel="0" collapsed="false">
      <c r="A679" s="70"/>
      <c r="B679" s="70"/>
      <c r="C679" s="70"/>
      <c r="D679" s="108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customFormat="false" ht="15.75" hidden="false" customHeight="true" outlineLevel="0" collapsed="false">
      <c r="A680" s="70"/>
      <c r="B680" s="70"/>
      <c r="C680" s="70"/>
      <c r="D680" s="108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customFormat="false" ht="15.75" hidden="false" customHeight="true" outlineLevel="0" collapsed="false">
      <c r="A681" s="70"/>
      <c r="B681" s="70"/>
      <c r="C681" s="70"/>
      <c r="D681" s="108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customFormat="false" ht="15.75" hidden="false" customHeight="true" outlineLevel="0" collapsed="false">
      <c r="A682" s="70"/>
      <c r="B682" s="70"/>
      <c r="C682" s="70"/>
      <c r="D682" s="108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customFormat="false" ht="15.75" hidden="false" customHeight="true" outlineLevel="0" collapsed="false">
      <c r="A683" s="70"/>
      <c r="B683" s="70"/>
      <c r="C683" s="70"/>
      <c r="D683" s="108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customFormat="false" ht="15.75" hidden="false" customHeight="true" outlineLevel="0" collapsed="false">
      <c r="A684" s="70"/>
      <c r="B684" s="70"/>
      <c r="C684" s="70"/>
      <c r="D684" s="108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customFormat="false" ht="15.75" hidden="false" customHeight="true" outlineLevel="0" collapsed="false">
      <c r="A685" s="70"/>
      <c r="B685" s="70"/>
      <c r="C685" s="70"/>
      <c r="D685" s="108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customFormat="false" ht="15.75" hidden="false" customHeight="true" outlineLevel="0" collapsed="false">
      <c r="A686" s="70"/>
      <c r="B686" s="70"/>
      <c r="C686" s="70"/>
      <c r="D686" s="108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customFormat="false" ht="15.75" hidden="false" customHeight="true" outlineLevel="0" collapsed="false">
      <c r="A687" s="70"/>
      <c r="B687" s="70"/>
      <c r="C687" s="70"/>
      <c r="D687" s="108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customFormat="false" ht="15.75" hidden="false" customHeight="true" outlineLevel="0" collapsed="false">
      <c r="A688" s="70"/>
      <c r="B688" s="70"/>
      <c r="C688" s="70"/>
      <c r="D688" s="108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customFormat="false" ht="15.75" hidden="false" customHeight="true" outlineLevel="0" collapsed="false">
      <c r="A689" s="70"/>
      <c r="B689" s="70"/>
      <c r="C689" s="70"/>
      <c r="D689" s="108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customFormat="false" ht="15.75" hidden="false" customHeight="true" outlineLevel="0" collapsed="false">
      <c r="A690" s="70"/>
      <c r="B690" s="70"/>
      <c r="C690" s="70"/>
      <c r="D690" s="108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customFormat="false" ht="15.75" hidden="false" customHeight="true" outlineLevel="0" collapsed="false">
      <c r="A691" s="70"/>
      <c r="B691" s="70"/>
      <c r="C691" s="70"/>
      <c r="D691" s="108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customFormat="false" ht="15.75" hidden="false" customHeight="true" outlineLevel="0" collapsed="false">
      <c r="A692" s="70"/>
      <c r="B692" s="70"/>
      <c r="C692" s="70"/>
      <c r="D692" s="108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customFormat="false" ht="15.75" hidden="false" customHeight="true" outlineLevel="0" collapsed="false">
      <c r="A693" s="70"/>
      <c r="B693" s="70"/>
      <c r="C693" s="70"/>
      <c r="D693" s="108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customFormat="false" ht="15.75" hidden="false" customHeight="true" outlineLevel="0" collapsed="false">
      <c r="A694" s="70"/>
      <c r="B694" s="70"/>
      <c r="C694" s="70"/>
      <c r="D694" s="108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customFormat="false" ht="15.75" hidden="false" customHeight="true" outlineLevel="0" collapsed="false">
      <c r="A695" s="70"/>
      <c r="B695" s="70"/>
      <c r="C695" s="70"/>
      <c r="D695" s="108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customFormat="false" ht="15.75" hidden="false" customHeight="true" outlineLevel="0" collapsed="false">
      <c r="A696" s="70"/>
      <c r="B696" s="70"/>
      <c r="C696" s="70"/>
      <c r="D696" s="108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customFormat="false" ht="15.75" hidden="false" customHeight="true" outlineLevel="0" collapsed="false">
      <c r="A697" s="70"/>
      <c r="B697" s="70"/>
      <c r="C697" s="70"/>
      <c r="D697" s="108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customFormat="false" ht="15.75" hidden="false" customHeight="true" outlineLevel="0" collapsed="false">
      <c r="A698" s="70"/>
      <c r="B698" s="70"/>
      <c r="C698" s="70"/>
      <c r="D698" s="108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customFormat="false" ht="15.75" hidden="false" customHeight="true" outlineLevel="0" collapsed="false">
      <c r="A699" s="70"/>
      <c r="B699" s="70"/>
      <c r="C699" s="70"/>
      <c r="D699" s="108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customFormat="false" ht="15.75" hidden="false" customHeight="true" outlineLevel="0" collapsed="false">
      <c r="A700" s="70"/>
      <c r="B700" s="70"/>
      <c r="C700" s="70"/>
      <c r="D700" s="108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customFormat="false" ht="15.75" hidden="false" customHeight="true" outlineLevel="0" collapsed="false">
      <c r="A701" s="70"/>
      <c r="B701" s="70"/>
      <c r="C701" s="70"/>
      <c r="D701" s="108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customFormat="false" ht="15.75" hidden="false" customHeight="true" outlineLevel="0" collapsed="false">
      <c r="A702" s="70"/>
      <c r="B702" s="70"/>
      <c r="C702" s="70"/>
      <c r="D702" s="108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customFormat="false" ht="15.75" hidden="false" customHeight="true" outlineLevel="0" collapsed="false">
      <c r="A703" s="70"/>
      <c r="B703" s="70"/>
      <c r="C703" s="70"/>
      <c r="D703" s="108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customFormat="false" ht="15.75" hidden="false" customHeight="true" outlineLevel="0" collapsed="false">
      <c r="A704" s="70"/>
      <c r="B704" s="70"/>
      <c r="C704" s="70"/>
      <c r="D704" s="108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customFormat="false" ht="15.75" hidden="false" customHeight="true" outlineLevel="0" collapsed="false">
      <c r="A705" s="70"/>
      <c r="B705" s="70"/>
      <c r="C705" s="70"/>
      <c r="D705" s="108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customFormat="false" ht="15.75" hidden="false" customHeight="true" outlineLevel="0" collapsed="false">
      <c r="A706" s="70"/>
      <c r="B706" s="70"/>
      <c r="C706" s="70"/>
      <c r="D706" s="108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customFormat="false" ht="15.75" hidden="false" customHeight="true" outlineLevel="0" collapsed="false">
      <c r="A707" s="70"/>
      <c r="B707" s="70"/>
      <c r="C707" s="70"/>
      <c r="D707" s="108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customFormat="false" ht="15.75" hidden="false" customHeight="true" outlineLevel="0" collapsed="false">
      <c r="A708" s="70"/>
      <c r="B708" s="70"/>
      <c r="C708" s="70"/>
      <c r="D708" s="108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customFormat="false" ht="15.75" hidden="false" customHeight="true" outlineLevel="0" collapsed="false">
      <c r="A709" s="70"/>
      <c r="B709" s="70"/>
      <c r="C709" s="70"/>
      <c r="D709" s="108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customFormat="false" ht="15.75" hidden="false" customHeight="true" outlineLevel="0" collapsed="false">
      <c r="A710" s="70"/>
      <c r="B710" s="70"/>
      <c r="C710" s="70"/>
      <c r="D710" s="108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customFormat="false" ht="15.75" hidden="false" customHeight="true" outlineLevel="0" collapsed="false">
      <c r="A711" s="70"/>
      <c r="B711" s="70"/>
      <c r="C711" s="70"/>
      <c r="D711" s="108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customFormat="false" ht="15.75" hidden="false" customHeight="true" outlineLevel="0" collapsed="false">
      <c r="A712" s="70"/>
      <c r="B712" s="70"/>
      <c r="C712" s="70"/>
      <c r="D712" s="108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customFormat="false" ht="15.75" hidden="false" customHeight="true" outlineLevel="0" collapsed="false">
      <c r="A713" s="70"/>
      <c r="B713" s="70"/>
      <c r="C713" s="70"/>
      <c r="D713" s="108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customFormat="false" ht="15.75" hidden="false" customHeight="true" outlineLevel="0" collapsed="false">
      <c r="A714" s="70"/>
      <c r="B714" s="70"/>
      <c r="C714" s="70"/>
      <c r="D714" s="108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customFormat="false" ht="15.75" hidden="false" customHeight="true" outlineLevel="0" collapsed="false">
      <c r="A715" s="70"/>
      <c r="B715" s="70"/>
      <c r="C715" s="70"/>
      <c r="D715" s="108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customFormat="false" ht="15.75" hidden="false" customHeight="true" outlineLevel="0" collapsed="false">
      <c r="A716" s="70"/>
      <c r="B716" s="70"/>
      <c r="C716" s="70"/>
      <c r="D716" s="108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customFormat="false" ht="15.75" hidden="false" customHeight="true" outlineLevel="0" collapsed="false">
      <c r="A717" s="70"/>
      <c r="B717" s="70"/>
      <c r="C717" s="70"/>
      <c r="D717" s="108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customFormat="false" ht="15.75" hidden="false" customHeight="true" outlineLevel="0" collapsed="false">
      <c r="A718" s="70"/>
      <c r="B718" s="70"/>
      <c r="C718" s="70"/>
      <c r="D718" s="108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customFormat="false" ht="15.75" hidden="false" customHeight="true" outlineLevel="0" collapsed="false">
      <c r="A719" s="70"/>
      <c r="B719" s="70"/>
      <c r="C719" s="70"/>
      <c r="D719" s="108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customFormat="false" ht="15.75" hidden="false" customHeight="true" outlineLevel="0" collapsed="false">
      <c r="A720" s="70"/>
      <c r="B720" s="70"/>
      <c r="C720" s="70"/>
      <c r="D720" s="108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customFormat="false" ht="15.75" hidden="false" customHeight="true" outlineLevel="0" collapsed="false">
      <c r="A721" s="70"/>
      <c r="B721" s="70"/>
      <c r="C721" s="70"/>
      <c r="D721" s="108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customFormat="false" ht="15.75" hidden="false" customHeight="true" outlineLevel="0" collapsed="false">
      <c r="A722" s="70"/>
      <c r="B722" s="70"/>
      <c r="C722" s="70"/>
      <c r="D722" s="108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customFormat="false" ht="15.75" hidden="false" customHeight="true" outlineLevel="0" collapsed="false">
      <c r="A723" s="70"/>
      <c r="B723" s="70"/>
      <c r="C723" s="70"/>
      <c r="D723" s="108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customFormat="false" ht="15.75" hidden="false" customHeight="true" outlineLevel="0" collapsed="false">
      <c r="A724" s="70"/>
      <c r="B724" s="70"/>
      <c r="C724" s="70"/>
      <c r="D724" s="108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customFormat="false" ht="15.75" hidden="false" customHeight="true" outlineLevel="0" collapsed="false">
      <c r="A725" s="70"/>
      <c r="B725" s="70"/>
      <c r="C725" s="70"/>
      <c r="D725" s="108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customFormat="false" ht="15.75" hidden="false" customHeight="true" outlineLevel="0" collapsed="false">
      <c r="A726" s="70"/>
      <c r="B726" s="70"/>
      <c r="C726" s="70"/>
      <c r="D726" s="108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customFormat="false" ht="15.75" hidden="false" customHeight="true" outlineLevel="0" collapsed="false">
      <c r="A727" s="70"/>
      <c r="B727" s="70"/>
      <c r="C727" s="70"/>
      <c r="D727" s="108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customFormat="false" ht="15.75" hidden="false" customHeight="true" outlineLevel="0" collapsed="false">
      <c r="A728" s="70"/>
      <c r="B728" s="70"/>
      <c r="C728" s="70"/>
      <c r="D728" s="108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customFormat="false" ht="15.75" hidden="false" customHeight="true" outlineLevel="0" collapsed="false">
      <c r="A729" s="70"/>
      <c r="B729" s="70"/>
      <c r="C729" s="70"/>
      <c r="D729" s="108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customFormat="false" ht="15.75" hidden="false" customHeight="true" outlineLevel="0" collapsed="false">
      <c r="A730" s="70"/>
      <c r="B730" s="70"/>
      <c r="C730" s="70"/>
      <c r="D730" s="108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customFormat="false" ht="15.75" hidden="false" customHeight="true" outlineLevel="0" collapsed="false">
      <c r="A731" s="70"/>
      <c r="B731" s="70"/>
      <c r="C731" s="70"/>
      <c r="D731" s="108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customFormat="false" ht="15.75" hidden="false" customHeight="true" outlineLevel="0" collapsed="false">
      <c r="A732" s="70"/>
      <c r="B732" s="70"/>
      <c r="C732" s="70"/>
      <c r="D732" s="108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customFormat="false" ht="15.75" hidden="false" customHeight="true" outlineLevel="0" collapsed="false">
      <c r="A733" s="70"/>
      <c r="B733" s="70"/>
      <c r="C733" s="70"/>
      <c r="D733" s="108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customFormat="false" ht="15.75" hidden="false" customHeight="true" outlineLevel="0" collapsed="false">
      <c r="A734" s="70"/>
      <c r="B734" s="70"/>
      <c r="C734" s="70"/>
      <c r="D734" s="108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customFormat="false" ht="15.75" hidden="false" customHeight="true" outlineLevel="0" collapsed="false">
      <c r="A735" s="70"/>
      <c r="B735" s="70"/>
      <c r="C735" s="70"/>
      <c r="D735" s="108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customFormat="false" ht="15.75" hidden="false" customHeight="true" outlineLevel="0" collapsed="false">
      <c r="A736" s="70"/>
      <c r="B736" s="70"/>
      <c r="C736" s="70"/>
      <c r="D736" s="108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customFormat="false" ht="15.75" hidden="false" customHeight="true" outlineLevel="0" collapsed="false">
      <c r="A737" s="70"/>
      <c r="B737" s="70"/>
      <c r="C737" s="70"/>
      <c r="D737" s="108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customFormat="false" ht="15.75" hidden="false" customHeight="true" outlineLevel="0" collapsed="false">
      <c r="A738" s="70"/>
      <c r="B738" s="70"/>
      <c r="C738" s="70"/>
      <c r="D738" s="108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customFormat="false" ht="15.75" hidden="false" customHeight="true" outlineLevel="0" collapsed="false">
      <c r="A739" s="70"/>
      <c r="B739" s="70"/>
      <c r="C739" s="70"/>
      <c r="D739" s="108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customFormat="false" ht="15.75" hidden="false" customHeight="true" outlineLevel="0" collapsed="false">
      <c r="A740" s="70"/>
      <c r="B740" s="70"/>
      <c r="C740" s="70"/>
      <c r="D740" s="108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customFormat="false" ht="15.75" hidden="false" customHeight="true" outlineLevel="0" collapsed="false">
      <c r="A741" s="70"/>
      <c r="B741" s="70"/>
      <c r="C741" s="70"/>
      <c r="D741" s="108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customFormat="false" ht="15.75" hidden="false" customHeight="true" outlineLevel="0" collapsed="false">
      <c r="A742" s="70"/>
      <c r="B742" s="70"/>
      <c r="C742" s="70"/>
      <c r="D742" s="108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customFormat="false" ht="15.75" hidden="false" customHeight="true" outlineLevel="0" collapsed="false">
      <c r="A743" s="70"/>
      <c r="B743" s="70"/>
      <c r="C743" s="70"/>
      <c r="D743" s="108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customFormat="false" ht="15.75" hidden="false" customHeight="true" outlineLevel="0" collapsed="false">
      <c r="A744" s="70"/>
      <c r="B744" s="70"/>
      <c r="C744" s="70"/>
      <c r="D744" s="108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customFormat="false" ht="15.75" hidden="false" customHeight="true" outlineLevel="0" collapsed="false">
      <c r="A745" s="70"/>
      <c r="B745" s="70"/>
      <c r="C745" s="70"/>
      <c r="D745" s="108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customFormat="false" ht="15.75" hidden="false" customHeight="true" outlineLevel="0" collapsed="false">
      <c r="A746" s="70"/>
      <c r="B746" s="70"/>
      <c r="C746" s="70"/>
      <c r="D746" s="108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customFormat="false" ht="15.75" hidden="false" customHeight="true" outlineLevel="0" collapsed="false">
      <c r="A747" s="70"/>
      <c r="B747" s="70"/>
      <c r="C747" s="70"/>
      <c r="D747" s="108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customFormat="false" ht="15.75" hidden="false" customHeight="true" outlineLevel="0" collapsed="false">
      <c r="A748" s="70"/>
      <c r="B748" s="70"/>
      <c r="C748" s="70"/>
      <c r="D748" s="108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customFormat="false" ht="15.75" hidden="false" customHeight="true" outlineLevel="0" collapsed="false">
      <c r="A749" s="70"/>
      <c r="B749" s="70"/>
      <c r="C749" s="70"/>
      <c r="D749" s="108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customFormat="false" ht="15.75" hidden="false" customHeight="true" outlineLevel="0" collapsed="false">
      <c r="A750" s="70"/>
      <c r="B750" s="70"/>
      <c r="C750" s="70"/>
      <c r="D750" s="108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customFormat="false" ht="15.75" hidden="false" customHeight="true" outlineLevel="0" collapsed="false">
      <c r="A751" s="70"/>
      <c r="B751" s="70"/>
      <c r="C751" s="70"/>
      <c r="D751" s="108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customFormat="false" ht="15.75" hidden="false" customHeight="true" outlineLevel="0" collapsed="false">
      <c r="A752" s="70"/>
      <c r="B752" s="70"/>
      <c r="C752" s="70"/>
      <c r="D752" s="108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customFormat="false" ht="15.75" hidden="false" customHeight="true" outlineLevel="0" collapsed="false">
      <c r="A753" s="70"/>
      <c r="B753" s="70"/>
      <c r="C753" s="70"/>
      <c r="D753" s="108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customFormat="false" ht="15.75" hidden="false" customHeight="true" outlineLevel="0" collapsed="false">
      <c r="A754" s="70"/>
      <c r="B754" s="70"/>
      <c r="C754" s="70"/>
      <c r="D754" s="108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customFormat="false" ht="15.75" hidden="false" customHeight="true" outlineLevel="0" collapsed="false">
      <c r="A755" s="70"/>
      <c r="B755" s="70"/>
      <c r="C755" s="70"/>
      <c r="D755" s="108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customFormat="false" ht="15.75" hidden="false" customHeight="true" outlineLevel="0" collapsed="false">
      <c r="A756" s="70"/>
      <c r="B756" s="70"/>
      <c r="C756" s="70"/>
      <c r="D756" s="108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customFormat="false" ht="15.75" hidden="false" customHeight="true" outlineLevel="0" collapsed="false">
      <c r="A757" s="70"/>
      <c r="B757" s="70"/>
      <c r="C757" s="70"/>
      <c r="D757" s="108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customFormat="false" ht="15.75" hidden="false" customHeight="true" outlineLevel="0" collapsed="false">
      <c r="A758" s="70"/>
      <c r="B758" s="70"/>
      <c r="C758" s="70"/>
      <c r="D758" s="108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customFormat="false" ht="15.75" hidden="false" customHeight="true" outlineLevel="0" collapsed="false">
      <c r="A759" s="70"/>
      <c r="B759" s="70"/>
      <c r="C759" s="70"/>
      <c r="D759" s="108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customFormat="false" ht="15.75" hidden="false" customHeight="true" outlineLevel="0" collapsed="false">
      <c r="A760" s="70"/>
      <c r="B760" s="70"/>
      <c r="C760" s="70"/>
      <c r="D760" s="108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customFormat="false" ht="15.75" hidden="false" customHeight="true" outlineLevel="0" collapsed="false">
      <c r="A761" s="70"/>
      <c r="B761" s="70"/>
      <c r="C761" s="70"/>
      <c r="D761" s="108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customFormat="false" ht="15.75" hidden="false" customHeight="true" outlineLevel="0" collapsed="false">
      <c r="A762" s="70"/>
      <c r="B762" s="70"/>
      <c r="C762" s="70"/>
      <c r="D762" s="108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customFormat="false" ht="15.75" hidden="false" customHeight="true" outlineLevel="0" collapsed="false">
      <c r="A763" s="70"/>
      <c r="B763" s="70"/>
      <c r="C763" s="70"/>
      <c r="D763" s="108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customFormat="false" ht="15.75" hidden="false" customHeight="true" outlineLevel="0" collapsed="false">
      <c r="A764" s="70"/>
      <c r="B764" s="70"/>
      <c r="C764" s="70"/>
      <c r="D764" s="108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customFormat="false" ht="15.75" hidden="false" customHeight="true" outlineLevel="0" collapsed="false">
      <c r="A765" s="70"/>
      <c r="B765" s="70"/>
      <c r="C765" s="70"/>
      <c r="D765" s="108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customFormat="false" ht="15.75" hidden="false" customHeight="true" outlineLevel="0" collapsed="false">
      <c r="A766" s="70"/>
      <c r="B766" s="70"/>
      <c r="C766" s="70"/>
      <c r="D766" s="108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customFormat="false" ht="15.75" hidden="false" customHeight="true" outlineLevel="0" collapsed="false">
      <c r="A767" s="70"/>
      <c r="B767" s="70"/>
      <c r="C767" s="70"/>
      <c r="D767" s="108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customFormat="false" ht="15.75" hidden="false" customHeight="true" outlineLevel="0" collapsed="false">
      <c r="A768" s="70"/>
      <c r="B768" s="70"/>
      <c r="C768" s="70"/>
      <c r="D768" s="108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customFormat="false" ht="15.75" hidden="false" customHeight="true" outlineLevel="0" collapsed="false">
      <c r="A769" s="70"/>
      <c r="B769" s="70"/>
      <c r="C769" s="70"/>
      <c r="D769" s="108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customFormat="false" ht="15.75" hidden="false" customHeight="true" outlineLevel="0" collapsed="false">
      <c r="A770" s="70"/>
      <c r="B770" s="70"/>
      <c r="C770" s="70"/>
      <c r="D770" s="108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customFormat="false" ht="15.75" hidden="false" customHeight="true" outlineLevel="0" collapsed="false">
      <c r="A771" s="70"/>
      <c r="B771" s="70"/>
      <c r="C771" s="70"/>
      <c r="D771" s="108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customFormat="false" ht="15.75" hidden="false" customHeight="true" outlineLevel="0" collapsed="false">
      <c r="A772" s="70"/>
      <c r="B772" s="70"/>
      <c r="C772" s="70"/>
      <c r="D772" s="108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customFormat="false" ht="15.75" hidden="false" customHeight="true" outlineLevel="0" collapsed="false">
      <c r="A773" s="70"/>
      <c r="B773" s="70"/>
      <c r="C773" s="70"/>
      <c r="D773" s="108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customFormat="false" ht="15.75" hidden="false" customHeight="true" outlineLevel="0" collapsed="false">
      <c r="A774" s="70"/>
      <c r="B774" s="70"/>
      <c r="C774" s="70"/>
      <c r="D774" s="108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customFormat="false" ht="15.75" hidden="false" customHeight="true" outlineLevel="0" collapsed="false">
      <c r="A775" s="70"/>
      <c r="B775" s="70"/>
      <c r="C775" s="70"/>
      <c r="D775" s="108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customFormat="false" ht="15.75" hidden="false" customHeight="true" outlineLevel="0" collapsed="false">
      <c r="A776" s="70"/>
      <c r="B776" s="70"/>
      <c r="C776" s="70"/>
      <c r="D776" s="108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customFormat="false" ht="15.75" hidden="false" customHeight="true" outlineLevel="0" collapsed="false">
      <c r="A777" s="70"/>
      <c r="B777" s="70"/>
      <c r="C777" s="70"/>
      <c r="D777" s="108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customFormat="false" ht="15.75" hidden="false" customHeight="true" outlineLevel="0" collapsed="false">
      <c r="A778" s="70"/>
      <c r="B778" s="70"/>
      <c r="C778" s="70"/>
      <c r="D778" s="108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customFormat="false" ht="15.75" hidden="false" customHeight="true" outlineLevel="0" collapsed="false">
      <c r="A779" s="70"/>
      <c r="B779" s="70"/>
      <c r="C779" s="70"/>
      <c r="D779" s="108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customFormat="false" ht="15.75" hidden="false" customHeight="true" outlineLevel="0" collapsed="false">
      <c r="A780" s="70"/>
      <c r="B780" s="70"/>
      <c r="C780" s="70"/>
      <c r="D780" s="108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customFormat="false" ht="15.75" hidden="false" customHeight="true" outlineLevel="0" collapsed="false">
      <c r="A781" s="70"/>
      <c r="B781" s="70"/>
      <c r="C781" s="70"/>
      <c r="D781" s="108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customFormat="false" ht="15.75" hidden="false" customHeight="true" outlineLevel="0" collapsed="false">
      <c r="A782" s="70"/>
      <c r="B782" s="70"/>
      <c r="C782" s="70"/>
      <c r="D782" s="108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customFormat="false" ht="15.75" hidden="false" customHeight="true" outlineLevel="0" collapsed="false">
      <c r="A783" s="70"/>
      <c r="B783" s="70"/>
      <c r="C783" s="70"/>
      <c r="D783" s="108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customFormat="false" ht="15.75" hidden="false" customHeight="true" outlineLevel="0" collapsed="false">
      <c r="A784" s="70"/>
      <c r="B784" s="70"/>
      <c r="C784" s="70"/>
      <c r="D784" s="108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customFormat="false" ht="15.75" hidden="false" customHeight="true" outlineLevel="0" collapsed="false">
      <c r="A785" s="70"/>
      <c r="B785" s="70"/>
      <c r="C785" s="70"/>
      <c r="D785" s="108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customFormat="false" ht="15.75" hidden="false" customHeight="true" outlineLevel="0" collapsed="false">
      <c r="A786" s="70"/>
      <c r="B786" s="70"/>
      <c r="C786" s="70"/>
      <c r="D786" s="108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customFormat="false" ht="15.75" hidden="false" customHeight="true" outlineLevel="0" collapsed="false">
      <c r="A787" s="70"/>
      <c r="B787" s="70"/>
      <c r="C787" s="70"/>
      <c r="D787" s="108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customFormat="false" ht="15.75" hidden="false" customHeight="true" outlineLevel="0" collapsed="false">
      <c r="A788" s="70"/>
      <c r="B788" s="70"/>
      <c r="C788" s="70"/>
      <c r="D788" s="108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customFormat="false" ht="15.75" hidden="false" customHeight="true" outlineLevel="0" collapsed="false">
      <c r="A789" s="70"/>
      <c r="B789" s="70"/>
      <c r="C789" s="70"/>
      <c r="D789" s="108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customFormat="false" ht="15.75" hidden="false" customHeight="true" outlineLevel="0" collapsed="false">
      <c r="A790" s="70"/>
      <c r="B790" s="70"/>
      <c r="C790" s="70"/>
      <c r="D790" s="108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customFormat="false" ht="15.75" hidden="false" customHeight="true" outlineLevel="0" collapsed="false">
      <c r="A791" s="70"/>
      <c r="B791" s="70"/>
      <c r="C791" s="70"/>
      <c r="D791" s="108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customFormat="false" ht="15.75" hidden="false" customHeight="true" outlineLevel="0" collapsed="false">
      <c r="A792" s="70"/>
      <c r="B792" s="70"/>
      <c r="C792" s="70"/>
      <c r="D792" s="108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customFormat="false" ht="15.75" hidden="false" customHeight="true" outlineLevel="0" collapsed="false">
      <c r="A793" s="70"/>
      <c r="B793" s="70"/>
      <c r="C793" s="70"/>
      <c r="D793" s="108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customFormat="false" ht="15.75" hidden="false" customHeight="true" outlineLevel="0" collapsed="false">
      <c r="A794" s="70"/>
      <c r="B794" s="70"/>
      <c r="C794" s="70"/>
      <c r="D794" s="108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customFormat="false" ht="15.75" hidden="false" customHeight="true" outlineLevel="0" collapsed="false">
      <c r="A795" s="70"/>
      <c r="B795" s="70"/>
      <c r="C795" s="70"/>
      <c r="D795" s="108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customFormat="false" ht="15.75" hidden="false" customHeight="true" outlineLevel="0" collapsed="false">
      <c r="A796" s="70"/>
      <c r="B796" s="70"/>
      <c r="C796" s="70"/>
      <c r="D796" s="108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customFormat="false" ht="15.75" hidden="false" customHeight="true" outlineLevel="0" collapsed="false">
      <c r="A797" s="70"/>
      <c r="B797" s="70"/>
      <c r="C797" s="70"/>
      <c r="D797" s="108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customFormat="false" ht="15.75" hidden="false" customHeight="true" outlineLevel="0" collapsed="false">
      <c r="A798" s="70"/>
      <c r="B798" s="70"/>
      <c r="C798" s="70"/>
      <c r="D798" s="108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customFormat="false" ht="15.75" hidden="false" customHeight="true" outlineLevel="0" collapsed="false">
      <c r="A799" s="70"/>
      <c r="B799" s="70"/>
      <c r="C799" s="70"/>
      <c r="D799" s="108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customFormat="false" ht="15.75" hidden="false" customHeight="true" outlineLevel="0" collapsed="false">
      <c r="A800" s="70"/>
      <c r="B800" s="70"/>
      <c r="C800" s="70"/>
      <c r="D800" s="108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customFormat="false" ht="15.75" hidden="false" customHeight="true" outlineLevel="0" collapsed="false">
      <c r="A801" s="70"/>
      <c r="B801" s="70"/>
      <c r="C801" s="70"/>
      <c r="D801" s="108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customFormat="false" ht="15.75" hidden="false" customHeight="true" outlineLevel="0" collapsed="false">
      <c r="A802" s="70"/>
      <c r="B802" s="70"/>
      <c r="C802" s="70"/>
      <c r="D802" s="108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customFormat="false" ht="15.75" hidden="false" customHeight="true" outlineLevel="0" collapsed="false">
      <c r="A803" s="70"/>
      <c r="B803" s="70"/>
      <c r="C803" s="70"/>
      <c r="D803" s="108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customFormat="false" ht="15.75" hidden="false" customHeight="true" outlineLevel="0" collapsed="false">
      <c r="A804" s="70"/>
      <c r="B804" s="70"/>
      <c r="C804" s="70"/>
      <c r="D804" s="108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customFormat="false" ht="15.75" hidden="false" customHeight="true" outlineLevel="0" collapsed="false">
      <c r="A805" s="70"/>
      <c r="B805" s="70"/>
      <c r="C805" s="70"/>
      <c r="D805" s="108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customFormat="false" ht="15.75" hidden="false" customHeight="true" outlineLevel="0" collapsed="false">
      <c r="A806" s="70"/>
      <c r="B806" s="70"/>
      <c r="C806" s="70"/>
      <c r="D806" s="108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customFormat="false" ht="15.75" hidden="false" customHeight="true" outlineLevel="0" collapsed="false">
      <c r="A807" s="70"/>
      <c r="B807" s="70"/>
      <c r="C807" s="70"/>
      <c r="D807" s="108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customFormat="false" ht="15.75" hidden="false" customHeight="true" outlineLevel="0" collapsed="false">
      <c r="A808" s="70"/>
      <c r="B808" s="70"/>
      <c r="C808" s="70"/>
      <c r="D808" s="108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customFormat="false" ht="15.75" hidden="false" customHeight="true" outlineLevel="0" collapsed="false">
      <c r="A809" s="70"/>
      <c r="B809" s="70"/>
      <c r="C809" s="70"/>
      <c r="D809" s="108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customFormat="false" ht="15.75" hidden="false" customHeight="true" outlineLevel="0" collapsed="false">
      <c r="A810" s="70"/>
      <c r="B810" s="70"/>
      <c r="C810" s="70"/>
      <c r="D810" s="108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customFormat="false" ht="15.75" hidden="false" customHeight="true" outlineLevel="0" collapsed="false">
      <c r="A811" s="70"/>
      <c r="B811" s="70"/>
      <c r="C811" s="70"/>
      <c r="D811" s="108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customFormat="false" ht="15.75" hidden="false" customHeight="true" outlineLevel="0" collapsed="false">
      <c r="A812" s="70"/>
      <c r="B812" s="70"/>
      <c r="C812" s="70"/>
      <c r="D812" s="108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customFormat="false" ht="15.75" hidden="false" customHeight="true" outlineLevel="0" collapsed="false">
      <c r="A813" s="70"/>
      <c r="B813" s="70"/>
      <c r="C813" s="70"/>
      <c r="D813" s="108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customFormat="false" ht="15.75" hidden="false" customHeight="true" outlineLevel="0" collapsed="false">
      <c r="A814" s="70"/>
      <c r="B814" s="70"/>
      <c r="C814" s="70"/>
      <c r="D814" s="108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customFormat="false" ht="15.75" hidden="false" customHeight="true" outlineLevel="0" collapsed="false">
      <c r="A815" s="70"/>
      <c r="B815" s="70"/>
      <c r="C815" s="70"/>
      <c r="D815" s="108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customFormat="false" ht="15.75" hidden="false" customHeight="true" outlineLevel="0" collapsed="false">
      <c r="A816" s="70"/>
      <c r="B816" s="70"/>
      <c r="C816" s="70"/>
      <c r="D816" s="108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customFormat="false" ht="15.75" hidden="false" customHeight="true" outlineLevel="0" collapsed="false">
      <c r="A817" s="70"/>
      <c r="B817" s="70"/>
      <c r="C817" s="70"/>
      <c r="D817" s="108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customFormat="false" ht="15.75" hidden="false" customHeight="true" outlineLevel="0" collapsed="false">
      <c r="A818" s="70"/>
      <c r="B818" s="70"/>
      <c r="C818" s="70"/>
      <c r="D818" s="108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customFormat="false" ht="15.75" hidden="false" customHeight="true" outlineLevel="0" collapsed="false">
      <c r="A819" s="70"/>
      <c r="B819" s="70"/>
      <c r="C819" s="70"/>
      <c r="D819" s="108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customFormat="false" ht="15.75" hidden="false" customHeight="true" outlineLevel="0" collapsed="false">
      <c r="A820" s="70"/>
      <c r="B820" s="70"/>
      <c r="C820" s="70"/>
      <c r="D820" s="108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customFormat="false" ht="15.75" hidden="false" customHeight="true" outlineLevel="0" collapsed="false">
      <c r="A821" s="70"/>
      <c r="B821" s="70"/>
      <c r="C821" s="70"/>
      <c r="D821" s="108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customFormat="false" ht="15.75" hidden="false" customHeight="true" outlineLevel="0" collapsed="false">
      <c r="A822" s="70"/>
      <c r="B822" s="70"/>
      <c r="C822" s="70"/>
      <c r="D822" s="108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customFormat="false" ht="15.75" hidden="false" customHeight="true" outlineLevel="0" collapsed="false">
      <c r="A823" s="70"/>
      <c r="B823" s="70"/>
      <c r="C823" s="70"/>
      <c r="D823" s="108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customFormat="false" ht="15.75" hidden="false" customHeight="true" outlineLevel="0" collapsed="false">
      <c r="A824" s="70"/>
      <c r="B824" s="70"/>
      <c r="C824" s="70"/>
      <c r="D824" s="108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customFormat="false" ht="15.75" hidden="false" customHeight="true" outlineLevel="0" collapsed="false">
      <c r="A825" s="70"/>
      <c r="B825" s="70"/>
      <c r="C825" s="70"/>
      <c r="D825" s="108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customFormat="false" ht="15.75" hidden="false" customHeight="true" outlineLevel="0" collapsed="false">
      <c r="A826" s="70"/>
      <c r="B826" s="70"/>
      <c r="C826" s="70"/>
      <c r="D826" s="108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customFormat="false" ht="15.75" hidden="false" customHeight="true" outlineLevel="0" collapsed="false">
      <c r="A827" s="70"/>
      <c r="B827" s="70"/>
      <c r="C827" s="70"/>
      <c r="D827" s="108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customFormat="false" ht="15.75" hidden="false" customHeight="true" outlineLevel="0" collapsed="false">
      <c r="A828" s="70"/>
      <c r="B828" s="70"/>
      <c r="C828" s="70"/>
      <c r="D828" s="108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customFormat="false" ht="15.75" hidden="false" customHeight="true" outlineLevel="0" collapsed="false">
      <c r="A829" s="70"/>
      <c r="B829" s="70"/>
      <c r="C829" s="70"/>
      <c r="D829" s="108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customFormat="false" ht="15.75" hidden="false" customHeight="true" outlineLevel="0" collapsed="false">
      <c r="A830" s="70"/>
      <c r="B830" s="70"/>
      <c r="C830" s="70"/>
      <c r="D830" s="108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customFormat="false" ht="15.75" hidden="false" customHeight="true" outlineLevel="0" collapsed="false">
      <c r="A831" s="70"/>
      <c r="B831" s="70"/>
      <c r="C831" s="70"/>
      <c r="D831" s="108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customFormat="false" ht="15.75" hidden="false" customHeight="true" outlineLevel="0" collapsed="false">
      <c r="A832" s="70"/>
      <c r="B832" s="70"/>
      <c r="C832" s="70"/>
      <c r="D832" s="108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customFormat="false" ht="15.75" hidden="false" customHeight="true" outlineLevel="0" collapsed="false">
      <c r="A833" s="70"/>
      <c r="B833" s="70"/>
      <c r="C833" s="70"/>
      <c r="D833" s="108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customFormat="false" ht="15.75" hidden="false" customHeight="true" outlineLevel="0" collapsed="false">
      <c r="A834" s="70"/>
      <c r="B834" s="70"/>
      <c r="C834" s="70"/>
      <c r="D834" s="108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customFormat="false" ht="15.75" hidden="false" customHeight="true" outlineLevel="0" collapsed="false">
      <c r="A835" s="70"/>
      <c r="B835" s="70"/>
      <c r="C835" s="70"/>
      <c r="D835" s="108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customFormat="false" ht="15.75" hidden="false" customHeight="true" outlineLevel="0" collapsed="false">
      <c r="A836" s="70"/>
      <c r="B836" s="70"/>
      <c r="C836" s="70"/>
      <c r="D836" s="108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customFormat="false" ht="15.75" hidden="false" customHeight="true" outlineLevel="0" collapsed="false">
      <c r="A837" s="70"/>
      <c r="B837" s="70"/>
      <c r="C837" s="70"/>
      <c r="D837" s="108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customFormat="false" ht="15.75" hidden="false" customHeight="true" outlineLevel="0" collapsed="false">
      <c r="A838" s="70"/>
      <c r="B838" s="70"/>
      <c r="C838" s="70"/>
      <c r="D838" s="108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customFormat="false" ht="15.75" hidden="false" customHeight="true" outlineLevel="0" collapsed="false">
      <c r="A839" s="70"/>
      <c r="B839" s="70"/>
      <c r="C839" s="70"/>
      <c r="D839" s="108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customFormat="false" ht="15.75" hidden="false" customHeight="true" outlineLevel="0" collapsed="false">
      <c r="A840" s="70"/>
      <c r="B840" s="70"/>
      <c r="C840" s="70"/>
      <c r="D840" s="108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customFormat="false" ht="15.75" hidden="false" customHeight="true" outlineLevel="0" collapsed="false">
      <c r="A841" s="70"/>
      <c r="B841" s="70"/>
      <c r="C841" s="70"/>
      <c r="D841" s="108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customFormat="false" ht="15.75" hidden="false" customHeight="true" outlineLevel="0" collapsed="false">
      <c r="A842" s="70"/>
      <c r="B842" s="70"/>
      <c r="C842" s="70"/>
      <c r="D842" s="108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customFormat="false" ht="15.75" hidden="false" customHeight="true" outlineLevel="0" collapsed="false">
      <c r="A843" s="70"/>
      <c r="B843" s="70"/>
      <c r="C843" s="70"/>
      <c r="D843" s="108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customFormat="false" ht="15.75" hidden="false" customHeight="true" outlineLevel="0" collapsed="false">
      <c r="A844" s="70"/>
      <c r="B844" s="70"/>
      <c r="C844" s="70"/>
      <c r="D844" s="108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customFormat="false" ht="15.75" hidden="false" customHeight="true" outlineLevel="0" collapsed="false">
      <c r="A845" s="70"/>
      <c r="B845" s="70"/>
      <c r="C845" s="70"/>
      <c r="D845" s="108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customFormat="false" ht="15.75" hidden="false" customHeight="true" outlineLevel="0" collapsed="false">
      <c r="A846" s="70"/>
      <c r="B846" s="70"/>
      <c r="C846" s="70"/>
      <c r="D846" s="108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customFormat="false" ht="15.75" hidden="false" customHeight="true" outlineLevel="0" collapsed="false">
      <c r="A847" s="70"/>
      <c r="B847" s="70"/>
      <c r="C847" s="70"/>
      <c r="D847" s="108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customFormat="false" ht="15.75" hidden="false" customHeight="true" outlineLevel="0" collapsed="false">
      <c r="A848" s="70"/>
      <c r="B848" s="70"/>
      <c r="C848" s="70"/>
      <c r="D848" s="108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customFormat="false" ht="15.75" hidden="false" customHeight="true" outlineLevel="0" collapsed="false">
      <c r="A849" s="70"/>
      <c r="B849" s="70"/>
      <c r="C849" s="70"/>
      <c r="D849" s="108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customFormat="false" ht="15.75" hidden="false" customHeight="true" outlineLevel="0" collapsed="false">
      <c r="A850" s="70"/>
      <c r="B850" s="70"/>
      <c r="C850" s="70"/>
      <c r="D850" s="108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customFormat="false" ht="15.75" hidden="false" customHeight="true" outlineLevel="0" collapsed="false">
      <c r="A851" s="70"/>
      <c r="B851" s="70"/>
      <c r="C851" s="70"/>
      <c r="D851" s="108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customFormat="false" ht="15.75" hidden="false" customHeight="true" outlineLevel="0" collapsed="false">
      <c r="A852" s="70"/>
      <c r="B852" s="70"/>
      <c r="C852" s="70"/>
      <c r="D852" s="108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customFormat="false" ht="15.75" hidden="false" customHeight="true" outlineLevel="0" collapsed="false">
      <c r="A853" s="70"/>
      <c r="B853" s="70"/>
      <c r="C853" s="70"/>
      <c r="D853" s="108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customFormat="false" ht="15.75" hidden="false" customHeight="true" outlineLevel="0" collapsed="false">
      <c r="A854" s="70"/>
      <c r="B854" s="70"/>
      <c r="C854" s="70"/>
      <c r="D854" s="108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customFormat="false" ht="15.75" hidden="false" customHeight="true" outlineLevel="0" collapsed="false">
      <c r="A855" s="70"/>
      <c r="B855" s="70"/>
      <c r="C855" s="70"/>
      <c r="D855" s="108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customFormat="false" ht="15.75" hidden="false" customHeight="true" outlineLevel="0" collapsed="false">
      <c r="A856" s="70"/>
      <c r="B856" s="70"/>
      <c r="C856" s="70"/>
      <c r="D856" s="108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customFormat="false" ht="15.75" hidden="false" customHeight="true" outlineLevel="0" collapsed="false">
      <c r="A857" s="70"/>
      <c r="B857" s="70"/>
      <c r="C857" s="70"/>
      <c r="D857" s="108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customFormat="false" ht="15.75" hidden="false" customHeight="true" outlineLevel="0" collapsed="false">
      <c r="A858" s="70"/>
      <c r="B858" s="70"/>
      <c r="C858" s="70"/>
      <c r="D858" s="108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customFormat="false" ht="15.75" hidden="false" customHeight="true" outlineLevel="0" collapsed="false">
      <c r="A859" s="70"/>
      <c r="B859" s="70"/>
      <c r="C859" s="70"/>
      <c r="D859" s="108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customFormat="false" ht="15.75" hidden="false" customHeight="true" outlineLevel="0" collapsed="false">
      <c r="A860" s="70"/>
      <c r="B860" s="70"/>
      <c r="C860" s="70"/>
      <c r="D860" s="108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customFormat="false" ht="15.75" hidden="false" customHeight="true" outlineLevel="0" collapsed="false">
      <c r="A861" s="70"/>
      <c r="B861" s="70"/>
      <c r="C861" s="70"/>
      <c r="D861" s="108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customFormat="false" ht="15.75" hidden="false" customHeight="true" outlineLevel="0" collapsed="false">
      <c r="A862" s="70"/>
      <c r="B862" s="70"/>
      <c r="C862" s="70"/>
      <c r="D862" s="108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customFormat="false" ht="15.75" hidden="false" customHeight="true" outlineLevel="0" collapsed="false">
      <c r="A863" s="70"/>
      <c r="B863" s="70"/>
      <c r="C863" s="70"/>
      <c r="D863" s="108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customFormat="false" ht="15.75" hidden="false" customHeight="true" outlineLevel="0" collapsed="false">
      <c r="A864" s="70"/>
      <c r="B864" s="70"/>
      <c r="C864" s="70"/>
      <c r="D864" s="108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customFormat="false" ht="15.75" hidden="false" customHeight="true" outlineLevel="0" collapsed="false">
      <c r="A865" s="70"/>
      <c r="B865" s="70"/>
      <c r="C865" s="70"/>
      <c r="D865" s="108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customFormat="false" ht="15.75" hidden="false" customHeight="true" outlineLevel="0" collapsed="false">
      <c r="A866" s="70"/>
      <c r="B866" s="70"/>
      <c r="C866" s="70"/>
      <c r="D866" s="108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customFormat="false" ht="15.75" hidden="false" customHeight="true" outlineLevel="0" collapsed="false">
      <c r="A867" s="70"/>
      <c r="B867" s="70"/>
      <c r="C867" s="70"/>
      <c r="D867" s="108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customFormat="false" ht="15.75" hidden="false" customHeight="true" outlineLevel="0" collapsed="false">
      <c r="A868" s="70"/>
      <c r="B868" s="70"/>
      <c r="C868" s="70"/>
      <c r="D868" s="108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customFormat="false" ht="15.75" hidden="false" customHeight="true" outlineLevel="0" collapsed="false">
      <c r="A869" s="70"/>
      <c r="B869" s="70"/>
      <c r="C869" s="70"/>
      <c r="D869" s="108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customFormat="false" ht="15.75" hidden="false" customHeight="true" outlineLevel="0" collapsed="false">
      <c r="A870" s="70"/>
      <c r="B870" s="70"/>
      <c r="C870" s="70"/>
      <c r="D870" s="108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customFormat="false" ht="15.75" hidden="false" customHeight="true" outlineLevel="0" collapsed="false">
      <c r="A871" s="70"/>
      <c r="B871" s="70"/>
      <c r="C871" s="70"/>
      <c r="D871" s="108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customFormat="false" ht="15.75" hidden="false" customHeight="true" outlineLevel="0" collapsed="false">
      <c r="A872" s="70"/>
      <c r="B872" s="70"/>
      <c r="C872" s="70"/>
      <c r="D872" s="108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customFormat="false" ht="15.75" hidden="false" customHeight="true" outlineLevel="0" collapsed="false">
      <c r="A873" s="70"/>
      <c r="B873" s="70"/>
      <c r="C873" s="70"/>
      <c r="D873" s="108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customFormat="false" ht="15.75" hidden="false" customHeight="true" outlineLevel="0" collapsed="false">
      <c r="A874" s="70"/>
      <c r="B874" s="70"/>
      <c r="C874" s="70"/>
      <c r="D874" s="108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customFormat="false" ht="15.75" hidden="false" customHeight="true" outlineLevel="0" collapsed="false">
      <c r="A875" s="70"/>
      <c r="B875" s="70"/>
      <c r="C875" s="70"/>
      <c r="D875" s="108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customFormat="false" ht="15.75" hidden="false" customHeight="true" outlineLevel="0" collapsed="false">
      <c r="A876" s="70"/>
      <c r="B876" s="70"/>
      <c r="C876" s="70"/>
      <c r="D876" s="108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customFormat="false" ht="15.75" hidden="false" customHeight="true" outlineLevel="0" collapsed="false">
      <c r="A877" s="70"/>
      <c r="B877" s="70"/>
      <c r="C877" s="70"/>
      <c r="D877" s="108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customFormat="false" ht="15.75" hidden="false" customHeight="true" outlineLevel="0" collapsed="false">
      <c r="A878" s="70"/>
      <c r="B878" s="70"/>
      <c r="C878" s="70"/>
      <c r="D878" s="108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customFormat="false" ht="15.75" hidden="false" customHeight="true" outlineLevel="0" collapsed="false">
      <c r="A879" s="70"/>
      <c r="B879" s="70"/>
      <c r="C879" s="70"/>
      <c r="D879" s="108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customFormat="false" ht="15.75" hidden="false" customHeight="true" outlineLevel="0" collapsed="false">
      <c r="A880" s="70"/>
      <c r="B880" s="70"/>
      <c r="C880" s="70"/>
      <c r="D880" s="108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customFormat="false" ht="15.75" hidden="false" customHeight="true" outlineLevel="0" collapsed="false">
      <c r="A881" s="70"/>
      <c r="B881" s="70"/>
      <c r="C881" s="70"/>
      <c r="D881" s="108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customFormat="false" ht="15.75" hidden="false" customHeight="true" outlineLevel="0" collapsed="false">
      <c r="A882" s="70"/>
      <c r="B882" s="70"/>
      <c r="C882" s="70"/>
      <c r="D882" s="108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customFormat="false" ht="15.75" hidden="false" customHeight="true" outlineLevel="0" collapsed="false">
      <c r="A883" s="70"/>
      <c r="B883" s="70"/>
      <c r="C883" s="70"/>
      <c r="D883" s="108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customFormat="false" ht="15.75" hidden="false" customHeight="true" outlineLevel="0" collapsed="false">
      <c r="A884" s="70"/>
      <c r="B884" s="70"/>
      <c r="C884" s="70"/>
      <c r="D884" s="108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customFormat="false" ht="15.75" hidden="false" customHeight="true" outlineLevel="0" collapsed="false">
      <c r="A885" s="70"/>
      <c r="B885" s="70"/>
      <c r="C885" s="70"/>
      <c r="D885" s="108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customFormat="false" ht="15.75" hidden="false" customHeight="true" outlineLevel="0" collapsed="false">
      <c r="A886" s="70"/>
      <c r="B886" s="70"/>
      <c r="C886" s="70"/>
      <c r="D886" s="108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customFormat="false" ht="15.75" hidden="false" customHeight="true" outlineLevel="0" collapsed="false">
      <c r="A887" s="70"/>
      <c r="B887" s="70"/>
      <c r="C887" s="70"/>
      <c r="D887" s="108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customFormat="false" ht="15.75" hidden="false" customHeight="true" outlineLevel="0" collapsed="false">
      <c r="A888" s="70"/>
      <c r="B888" s="70"/>
      <c r="C888" s="70"/>
      <c r="D888" s="108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customFormat="false" ht="15.75" hidden="false" customHeight="true" outlineLevel="0" collapsed="false">
      <c r="A889" s="70"/>
      <c r="B889" s="70"/>
      <c r="C889" s="70"/>
      <c r="D889" s="108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customFormat="false" ht="15.75" hidden="false" customHeight="true" outlineLevel="0" collapsed="false">
      <c r="A890" s="70"/>
      <c r="B890" s="70"/>
      <c r="C890" s="70"/>
      <c r="D890" s="108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customFormat="false" ht="15.75" hidden="false" customHeight="true" outlineLevel="0" collapsed="false">
      <c r="A891" s="70"/>
      <c r="B891" s="70"/>
      <c r="C891" s="70"/>
      <c r="D891" s="108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customFormat="false" ht="15.75" hidden="false" customHeight="true" outlineLevel="0" collapsed="false">
      <c r="A892" s="70"/>
      <c r="B892" s="70"/>
      <c r="C892" s="70"/>
      <c r="D892" s="108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customFormat="false" ht="15.75" hidden="false" customHeight="true" outlineLevel="0" collapsed="false">
      <c r="A893" s="70"/>
      <c r="B893" s="70"/>
      <c r="C893" s="70"/>
      <c r="D893" s="108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customFormat="false" ht="15.75" hidden="false" customHeight="true" outlineLevel="0" collapsed="false">
      <c r="A894" s="70"/>
      <c r="B894" s="70"/>
      <c r="C894" s="70"/>
      <c r="D894" s="108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customFormat="false" ht="15.75" hidden="false" customHeight="true" outlineLevel="0" collapsed="false">
      <c r="A895" s="70"/>
      <c r="B895" s="70"/>
      <c r="C895" s="70"/>
      <c r="D895" s="108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customFormat="false" ht="15.75" hidden="false" customHeight="true" outlineLevel="0" collapsed="false">
      <c r="A896" s="70"/>
      <c r="B896" s="70"/>
      <c r="C896" s="70"/>
      <c r="D896" s="108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customFormat="false" ht="15.75" hidden="false" customHeight="true" outlineLevel="0" collapsed="false">
      <c r="A897" s="70"/>
      <c r="B897" s="70"/>
      <c r="C897" s="70"/>
      <c r="D897" s="108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customFormat="false" ht="15.75" hidden="false" customHeight="true" outlineLevel="0" collapsed="false">
      <c r="A898" s="70"/>
      <c r="B898" s="70"/>
      <c r="C898" s="70"/>
      <c r="D898" s="108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customFormat="false" ht="15.75" hidden="false" customHeight="true" outlineLevel="0" collapsed="false">
      <c r="A899" s="70"/>
      <c r="B899" s="70"/>
      <c r="C899" s="70"/>
      <c r="D899" s="108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customFormat="false" ht="15.75" hidden="false" customHeight="true" outlineLevel="0" collapsed="false">
      <c r="A900" s="70"/>
      <c r="B900" s="70"/>
      <c r="C900" s="70"/>
      <c r="D900" s="108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customFormat="false" ht="15.75" hidden="false" customHeight="true" outlineLevel="0" collapsed="false">
      <c r="A901" s="70"/>
      <c r="B901" s="70"/>
      <c r="C901" s="70"/>
      <c r="D901" s="108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customFormat="false" ht="15.75" hidden="false" customHeight="true" outlineLevel="0" collapsed="false">
      <c r="A902" s="70"/>
      <c r="B902" s="70"/>
      <c r="C902" s="70"/>
      <c r="D902" s="108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customFormat="false" ht="15.75" hidden="false" customHeight="true" outlineLevel="0" collapsed="false">
      <c r="A903" s="70"/>
      <c r="B903" s="70"/>
      <c r="C903" s="70"/>
      <c r="D903" s="108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customFormat="false" ht="15.75" hidden="false" customHeight="true" outlineLevel="0" collapsed="false">
      <c r="A904" s="70"/>
      <c r="B904" s="70"/>
      <c r="C904" s="70"/>
      <c r="D904" s="108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customFormat="false" ht="15.75" hidden="false" customHeight="true" outlineLevel="0" collapsed="false">
      <c r="A905" s="70"/>
      <c r="B905" s="70"/>
      <c r="C905" s="70"/>
      <c r="D905" s="108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customFormat="false" ht="15.75" hidden="false" customHeight="true" outlineLevel="0" collapsed="false">
      <c r="A906" s="70"/>
      <c r="B906" s="70"/>
      <c r="C906" s="70"/>
      <c r="D906" s="108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customFormat="false" ht="15.75" hidden="false" customHeight="true" outlineLevel="0" collapsed="false">
      <c r="A907" s="70"/>
      <c r="B907" s="70"/>
      <c r="C907" s="70"/>
      <c r="D907" s="108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customFormat="false" ht="15.75" hidden="false" customHeight="true" outlineLevel="0" collapsed="false">
      <c r="A908" s="70"/>
      <c r="B908" s="70"/>
      <c r="C908" s="70"/>
      <c r="D908" s="108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customFormat="false" ht="15.75" hidden="false" customHeight="true" outlineLevel="0" collapsed="false">
      <c r="A909" s="70"/>
      <c r="B909" s="70"/>
      <c r="C909" s="70"/>
      <c r="D909" s="108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customFormat="false" ht="15.75" hidden="false" customHeight="true" outlineLevel="0" collapsed="false">
      <c r="A910" s="70"/>
      <c r="B910" s="70"/>
      <c r="C910" s="70"/>
      <c r="D910" s="108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customFormat="false" ht="15.75" hidden="false" customHeight="true" outlineLevel="0" collapsed="false">
      <c r="A911" s="70"/>
      <c r="B911" s="70"/>
      <c r="C911" s="70"/>
      <c r="D911" s="108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customFormat="false" ht="15.75" hidden="false" customHeight="true" outlineLevel="0" collapsed="false">
      <c r="A912" s="70"/>
      <c r="B912" s="70"/>
      <c r="C912" s="70"/>
      <c r="D912" s="108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customFormat="false" ht="15.75" hidden="false" customHeight="true" outlineLevel="0" collapsed="false">
      <c r="A913" s="70"/>
      <c r="B913" s="70"/>
      <c r="C913" s="70"/>
      <c r="D913" s="108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customFormat="false" ht="15.75" hidden="false" customHeight="true" outlineLevel="0" collapsed="false">
      <c r="A914" s="70"/>
      <c r="B914" s="70"/>
      <c r="C914" s="70"/>
      <c r="D914" s="108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customFormat="false" ht="15.75" hidden="false" customHeight="true" outlineLevel="0" collapsed="false">
      <c r="A915" s="70"/>
      <c r="B915" s="70"/>
      <c r="C915" s="70"/>
      <c r="D915" s="108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customFormat="false" ht="15.75" hidden="false" customHeight="true" outlineLevel="0" collapsed="false">
      <c r="A916" s="70"/>
      <c r="B916" s="70"/>
      <c r="C916" s="70"/>
      <c r="D916" s="108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customFormat="false" ht="15.75" hidden="false" customHeight="true" outlineLevel="0" collapsed="false">
      <c r="A917" s="70"/>
      <c r="B917" s="70"/>
      <c r="C917" s="70"/>
      <c r="D917" s="108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customFormat="false" ht="15.75" hidden="false" customHeight="true" outlineLevel="0" collapsed="false">
      <c r="A918" s="70"/>
      <c r="B918" s="70"/>
      <c r="C918" s="70"/>
      <c r="D918" s="108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customFormat="false" ht="15.75" hidden="false" customHeight="true" outlineLevel="0" collapsed="false">
      <c r="A919" s="70"/>
      <c r="B919" s="70"/>
      <c r="C919" s="70"/>
      <c r="D919" s="108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customFormat="false" ht="15.75" hidden="false" customHeight="true" outlineLevel="0" collapsed="false">
      <c r="A920" s="70"/>
      <c r="B920" s="70"/>
      <c r="C920" s="70"/>
      <c r="D920" s="108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customFormat="false" ht="15.75" hidden="false" customHeight="true" outlineLevel="0" collapsed="false">
      <c r="A921" s="70"/>
      <c r="B921" s="70"/>
      <c r="C921" s="70"/>
      <c r="D921" s="108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customFormat="false" ht="15.75" hidden="false" customHeight="true" outlineLevel="0" collapsed="false">
      <c r="A922" s="70"/>
      <c r="B922" s="70"/>
      <c r="C922" s="70"/>
      <c r="D922" s="108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customFormat="false" ht="15.75" hidden="false" customHeight="true" outlineLevel="0" collapsed="false">
      <c r="A923" s="70"/>
      <c r="B923" s="70"/>
      <c r="C923" s="70"/>
      <c r="D923" s="108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customFormat="false" ht="15.75" hidden="false" customHeight="true" outlineLevel="0" collapsed="false">
      <c r="A924" s="70"/>
      <c r="B924" s="70"/>
      <c r="C924" s="70"/>
      <c r="D924" s="108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customFormat="false" ht="15.75" hidden="false" customHeight="true" outlineLevel="0" collapsed="false">
      <c r="A925" s="70"/>
      <c r="B925" s="70"/>
      <c r="C925" s="70"/>
      <c r="D925" s="108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customFormat="false" ht="15.75" hidden="false" customHeight="true" outlineLevel="0" collapsed="false">
      <c r="A926" s="70"/>
      <c r="B926" s="70"/>
      <c r="C926" s="70"/>
      <c r="D926" s="108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customFormat="false" ht="15.75" hidden="false" customHeight="true" outlineLevel="0" collapsed="false">
      <c r="A927" s="70"/>
      <c r="B927" s="70"/>
      <c r="C927" s="70"/>
      <c r="D927" s="108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customFormat="false" ht="15.75" hidden="false" customHeight="true" outlineLevel="0" collapsed="false">
      <c r="A928" s="70"/>
      <c r="B928" s="70"/>
      <c r="C928" s="70"/>
      <c r="D928" s="108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customFormat="false" ht="15.75" hidden="false" customHeight="true" outlineLevel="0" collapsed="false">
      <c r="A929" s="70"/>
      <c r="B929" s="70"/>
      <c r="C929" s="70"/>
      <c r="D929" s="108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customFormat="false" ht="15.75" hidden="false" customHeight="true" outlineLevel="0" collapsed="false">
      <c r="A930" s="70"/>
      <c r="B930" s="70"/>
      <c r="C930" s="70"/>
      <c r="D930" s="108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customFormat="false" ht="15.75" hidden="false" customHeight="true" outlineLevel="0" collapsed="false">
      <c r="A931" s="70"/>
      <c r="B931" s="70"/>
      <c r="C931" s="70"/>
      <c r="D931" s="108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customFormat="false" ht="15.75" hidden="false" customHeight="true" outlineLevel="0" collapsed="false">
      <c r="A932" s="70"/>
      <c r="B932" s="70"/>
      <c r="C932" s="70"/>
      <c r="D932" s="108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customFormat="false" ht="15.75" hidden="false" customHeight="true" outlineLevel="0" collapsed="false">
      <c r="A933" s="70"/>
      <c r="B933" s="70"/>
      <c r="C933" s="70"/>
      <c r="D933" s="108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customFormat="false" ht="15.75" hidden="false" customHeight="true" outlineLevel="0" collapsed="false">
      <c r="A934" s="70"/>
      <c r="B934" s="70"/>
      <c r="C934" s="70"/>
      <c r="D934" s="108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customFormat="false" ht="15.75" hidden="false" customHeight="true" outlineLevel="0" collapsed="false">
      <c r="A935" s="70"/>
      <c r="B935" s="70"/>
      <c r="C935" s="70"/>
      <c r="D935" s="108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customFormat="false" ht="15.75" hidden="false" customHeight="true" outlineLevel="0" collapsed="false">
      <c r="A936" s="70"/>
      <c r="B936" s="70"/>
      <c r="C936" s="70"/>
      <c r="D936" s="108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customFormat="false" ht="15.75" hidden="false" customHeight="true" outlineLevel="0" collapsed="false">
      <c r="A937" s="70"/>
      <c r="B937" s="70"/>
      <c r="C937" s="70"/>
      <c r="D937" s="108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customFormat="false" ht="15.75" hidden="false" customHeight="true" outlineLevel="0" collapsed="false">
      <c r="A938" s="70"/>
      <c r="B938" s="70"/>
      <c r="C938" s="70"/>
      <c r="D938" s="108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customFormat="false" ht="15.75" hidden="false" customHeight="true" outlineLevel="0" collapsed="false">
      <c r="A939" s="70"/>
      <c r="B939" s="70"/>
      <c r="C939" s="70"/>
      <c r="D939" s="108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customFormat="false" ht="15.75" hidden="false" customHeight="true" outlineLevel="0" collapsed="false">
      <c r="A940" s="70"/>
      <c r="B940" s="70"/>
      <c r="C940" s="70"/>
      <c r="D940" s="108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customFormat="false" ht="15.75" hidden="false" customHeight="true" outlineLevel="0" collapsed="false">
      <c r="A941" s="70"/>
      <c r="B941" s="70"/>
      <c r="C941" s="70"/>
      <c r="D941" s="108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customFormat="false" ht="15.75" hidden="false" customHeight="true" outlineLevel="0" collapsed="false">
      <c r="A942" s="70"/>
      <c r="B942" s="70"/>
      <c r="C942" s="70"/>
      <c r="D942" s="108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customFormat="false" ht="15.75" hidden="false" customHeight="true" outlineLevel="0" collapsed="false">
      <c r="A943" s="70"/>
      <c r="B943" s="70"/>
      <c r="C943" s="70"/>
      <c r="D943" s="108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customFormat="false" ht="15.75" hidden="false" customHeight="true" outlineLevel="0" collapsed="false">
      <c r="A944" s="70"/>
      <c r="B944" s="70"/>
      <c r="C944" s="70"/>
      <c r="D944" s="108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customFormat="false" ht="15.75" hidden="false" customHeight="true" outlineLevel="0" collapsed="false">
      <c r="A945" s="70"/>
      <c r="B945" s="70"/>
      <c r="C945" s="70"/>
      <c r="D945" s="108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customFormat="false" ht="15.75" hidden="false" customHeight="true" outlineLevel="0" collapsed="false">
      <c r="A946" s="70"/>
      <c r="B946" s="70"/>
      <c r="C946" s="70"/>
      <c r="D946" s="108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customFormat="false" ht="15.75" hidden="false" customHeight="true" outlineLevel="0" collapsed="false">
      <c r="A947" s="70"/>
      <c r="B947" s="70"/>
      <c r="C947" s="70"/>
      <c r="D947" s="108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customFormat="false" ht="15.75" hidden="false" customHeight="true" outlineLevel="0" collapsed="false">
      <c r="A948" s="70"/>
      <c r="B948" s="70"/>
      <c r="C948" s="70"/>
      <c r="D948" s="108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customFormat="false" ht="15.75" hidden="false" customHeight="true" outlineLevel="0" collapsed="false">
      <c r="A949" s="70"/>
      <c r="B949" s="70"/>
      <c r="C949" s="70"/>
      <c r="D949" s="108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customFormat="false" ht="15.75" hidden="false" customHeight="true" outlineLevel="0" collapsed="false">
      <c r="A950" s="70"/>
      <c r="B950" s="70"/>
      <c r="C950" s="70"/>
      <c r="D950" s="108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customFormat="false" ht="15.75" hidden="false" customHeight="true" outlineLevel="0" collapsed="false">
      <c r="A951" s="70"/>
      <c r="B951" s="70"/>
      <c r="C951" s="70"/>
      <c r="D951" s="108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customFormat="false" ht="15.75" hidden="false" customHeight="true" outlineLevel="0" collapsed="false">
      <c r="A952" s="70"/>
      <c r="B952" s="70"/>
      <c r="C952" s="70"/>
      <c r="D952" s="108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customFormat="false" ht="15.75" hidden="false" customHeight="true" outlineLevel="0" collapsed="false">
      <c r="A953" s="70"/>
      <c r="B953" s="70"/>
      <c r="C953" s="70"/>
      <c r="D953" s="108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customFormat="false" ht="15.75" hidden="false" customHeight="true" outlineLevel="0" collapsed="false">
      <c r="A954" s="70"/>
      <c r="B954" s="70"/>
      <c r="C954" s="70"/>
      <c r="D954" s="108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customFormat="false" ht="15.75" hidden="false" customHeight="true" outlineLevel="0" collapsed="false">
      <c r="A955" s="70"/>
      <c r="B955" s="70"/>
      <c r="C955" s="70"/>
      <c r="D955" s="108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customFormat="false" ht="15.75" hidden="false" customHeight="true" outlineLevel="0" collapsed="false">
      <c r="A956" s="70"/>
      <c r="B956" s="70"/>
      <c r="C956" s="70"/>
      <c r="D956" s="108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customFormat="false" ht="15.75" hidden="false" customHeight="true" outlineLevel="0" collapsed="false">
      <c r="A957" s="70"/>
      <c r="B957" s="70"/>
      <c r="C957" s="70"/>
      <c r="D957" s="108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customFormat="false" ht="15.75" hidden="false" customHeight="true" outlineLevel="0" collapsed="false">
      <c r="A958" s="70"/>
      <c r="B958" s="70"/>
      <c r="C958" s="70"/>
      <c r="D958" s="108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customFormat="false" ht="15.75" hidden="false" customHeight="true" outlineLevel="0" collapsed="false">
      <c r="A959" s="70"/>
      <c r="B959" s="70"/>
      <c r="C959" s="70"/>
      <c r="D959" s="108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customFormat="false" ht="15.75" hidden="false" customHeight="true" outlineLevel="0" collapsed="false">
      <c r="A960" s="70"/>
      <c r="B960" s="70"/>
      <c r="C960" s="70"/>
      <c r="D960" s="108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customFormat="false" ht="15.75" hidden="false" customHeight="true" outlineLevel="0" collapsed="false">
      <c r="A961" s="70"/>
      <c r="B961" s="70"/>
      <c r="C961" s="70"/>
      <c r="D961" s="108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customFormat="false" ht="15.75" hidden="false" customHeight="true" outlineLevel="0" collapsed="false">
      <c r="A962" s="70"/>
      <c r="B962" s="70"/>
      <c r="C962" s="70"/>
      <c r="D962" s="108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customFormat="false" ht="15.75" hidden="false" customHeight="true" outlineLevel="0" collapsed="false">
      <c r="A963" s="70"/>
      <c r="B963" s="70"/>
      <c r="C963" s="70"/>
      <c r="D963" s="108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customFormat="false" ht="15.75" hidden="false" customHeight="true" outlineLevel="0" collapsed="false">
      <c r="A964" s="70"/>
      <c r="B964" s="70"/>
      <c r="C964" s="70"/>
      <c r="D964" s="108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customFormat="false" ht="15.75" hidden="false" customHeight="true" outlineLevel="0" collapsed="false">
      <c r="A965" s="70"/>
      <c r="B965" s="70"/>
      <c r="C965" s="70"/>
      <c r="D965" s="108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customFormat="false" ht="15.75" hidden="false" customHeight="true" outlineLevel="0" collapsed="false">
      <c r="A966" s="70"/>
      <c r="B966" s="70"/>
      <c r="C966" s="70"/>
      <c r="D966" s="108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customFormat="false" ht="15.75" hidden="false" customHeight="true" outlineLevel="0" collapsed="false">
      <c r="A967" s="70"/>
      <c r="B967" s="70"/>
      <c r="C967" s="70"/>
      <c r="D967" s="108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customFormat="false" ht="15.75" hidden="false" customHeight="true" outlineLevel="0" collapsed="false">
      <c r="A968" s="70"/>
      <c r="B968" s="70"/>
      <c r="C968" s="70"/>
      <c r="D968" s="108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customFormat="false" ht="15.75" hidden="false" customHeight="true" outlineLevel="0" collapsed="false">
      <c r="A969" s="70"/>
      <c r="B969" s="70"/>
      <c r="C969" s="70"/>
      <c r="D969" s="108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customFormat="false" ht="15.75" hidden="false" customHeight="true" outlineLevel="0" collapsed="false">
      <c r="A970" s="70"/>
      <c r="B970" s="70"/>
      <c r="C970" s="70"/>
      <c r="D970" s="108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customFormat="false" ht="15.75" hidden="false" customHeight="true" outlineLevel="0" collapsed="false">
      <c r="A971" s="70"/>
      <c r="B971" s="70"/>
      <c r="C971" s="70"/>
      <c r="D971" s="108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customFormat="false" ht="15.75" hidden="false" customHeight="true" outlineLevel="0" collapsed="false">
      <c r="A972" s="70"/>
      <c r="B972" s="70"/>
      <c r="C972" s="70"/>
      <c r="D972" s="108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customFormat="false" ht="15.75" hidden="false" customHeight="true" outlineLevel="0" collapsed="false">
      <c r="A973" s="70"/>
      <c r="B973" s="70"/>
      <c r="C973" s="70"/>
      <c r="D973" s="108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customFormat="false" ht="15.75" hidden="false" customHeight="true" outlineLevel="0" collapsed="false">
      <c r="A974" s="70"/>
      <c r="B974" s="70"/>
      <c r="C974" s="70"/>
      <c r="D974" s="108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customFormat="false" ht="15.75" hidden="false" customHeight="true" outlineLevel="0" collapsed="false">
      <c r="A975" s="70"/>
      <c r="B975" s="70"/>
      <c r="C975" s="70"/>
      <c r="D975" s="108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customFormat="false" ht="15.75" hidden="false" customHeight="true" outlineLevel="0" collapsed="false">
      <c r="A976" s="70"/>
      <c r="B976" s="70"/>
      <c r="C976" s="70"/>
      <c r="D976" s="108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customFormat="false" ht="15.75" hidden="false" customHeight="true" outlineLevel="0" collapsed="false">
      <c r="A977" s="70"/>
      <c r="B977" s="70"/>
      <c r="C977" s="70"/>
      <c r="D977" s="108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customFormat="false" ht="15.75" hidden="false" customHeight="true" outlineLevel="0" collapsed="false">
      <c r="A978" s="70"/>
      <c r="B978" s="70"/>
      <c r="C978" s="70"/>
      <c r="D978" s="108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customFormat="false" ht="15.75" hidden="false" customHeight="true" outlineLevel="0" collapsed="false">
      <c r="A979" s="70"/>
      <c r="B979" s="70"/>
      <c r="C979" s="70"/>
      <c r="D979" s="108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customFormat="false" ht="15.75" hidden="false" customHeight="true" outlineLevel="0" collapsed="false">
      <c r="A980" s="70"/>
      <c r="B980" s="70"/>
      <c r="C980" s="70"/>
      <c r="D980" s="108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customFormat="false" ht="15.75" hidden="false" customHeight="true" outlineLevel="0" collapsed="false">
      <c r="A981" s="70"/>
      <c r="B981" s="70"/>
      <c r="C981" s="70"/>
      <c r="D981" s="108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customFormat="false" ht="15.75" hidden="false" customHeight="true" outlineLevel="0" collapsed="false">
      <c r="A982" s="70"/>
      <c r="B982" s="70"/>
      <c r="C982" s="70"/>
      <c r="D982" s="108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customFormat="false" ht="15.75" hidden="false" customHeight="true" outlineLevel="0" collapsed="false">
      <c r="A983" s="70"/>
      <c r="B983" s="70"/>
      <c r="C983" s="70"/>
      <c r="D983" s="108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 customFormat="false" ht="15.75" hidden="false" customHeight="true" outlineLevel="0" collapsed="false">
      <c r="A984" s="70"/>
      <c r="B984" s="70"/>
      <c r="C984" s="70"/>
      <c r="D984" s="108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 customFormat="false" ht="15.75" hidden="false" customHeight="true" outlineLevel="0" collapsed="false">
      <c r="A985" s="70"/>
      <c r="B985" s="70"/>
      <c r="C985" s="70"/>
      <c r="D985" s="108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 customFormat="false" ht="15.75" hidden="false" customHeight="true" outlineLevel="0" collapsed="false">
      <c r="A986" s="70"/>
      <c r="B986" s="70"/>
      <c r="C986" s="70"/>
      <c r="D986" s="108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 customFormat="false" ht="15.75" hidden="false" customHeight="true" outlineLevel="0" collapsed="false">
      <c r="A987" s="70"/>
      <c r="B987" s="70"/>
      <c r="C987" s="70"/>
      <c r="D987" s="108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 customFormat="false" ht="15.75" hidden="false" customHeight="true" outlineLevel="0" collapsed="false">
      <c r="A988" s="70"/>
      <c r="B988" s="70"/>
      <c r="C988" s="70"/>
      <c r="D988" s="108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 customFormat="false" ht="15.75" hidden="false" customHeight="true" outlineLevel="0" collapsed="false">
      <c r="A989" s="70"/>
      <c r="B989" s="70"/>
      <c r="C989" s="70"/>
      <c r="D989" s="108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 customFormat="false" ht="15.75" hidden="false" customHeight="true" outlineLevel="0" collapsed="false">
      <c r="A990" s="70"/>
      <c r="B990" s="70"/>
      <c r="C990" s="70"/>
      <c r="D990" s="108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 customFormat="false" ht="15.75" hidden="false" customHeight="true" outlineLevel="0" collapsed="false">
      <c r="A991" s="70"/>
      <c r="B991" s="70"/>
      <c r="C991" s="70"/>
      <c r="D991" s="108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 customFormat="false" ht="15.75" hidden="false" customHeight="true" outlineLevel="0" collapsed="false">
      <c r="A992" s="70"/>
      <c r="B992" s="70"/>
      <c r="C992" s="70"/>
      <c r="D992" s="108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 customFormat="false" ht="15.75" hidden="false" customHeight="true" outlineLevel="0" collapsed="false">
      <c r="A993" s="70"/>
      <c r="B993" s="70"/>
      <c r="C993" s="70"/>
      <c r="D993" s="108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 customFormat="false" ht="15.75" hidden="false" customHeight="true" outlineLevel="0" collapsed="false">
      <c r="A994" s="70"/>
      <c r="B994" s="70"/>
      <c r="C994" s="70"/>
      <c r="D994" s="108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 customFormat="false" ht="15.75" hidden="false" customHeight="true" outlineLevel="0" collapsed="false">
      <c r="A995" s="70"/>
      <c r="B995" s="70"/>
      <c r="C995" s="70"/>
      <c r="D995" s="108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 customFormat="false" ht="15.75" hidden="false" customHeight="true" outlineLevel="0" collapsed="false">
      <c r="A996" s="70"/>
      <c r="B996" s="70"/>
      <c r="C996" s="70"/>
      <c r="D996" s="108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 customFormat="false" ht="15.75" hidden="false" customHeight="true" outlineLevel="0" collapsed="false">
      <c r="A997" s="70"/>
      <c r="B997" s="70"/>
      <c r="C997" s="70"/>
      <c r="D997" s="108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 customFormat="false" ht="15.75" hidden="false" customHeight="true" outlineLevel="0" collapsed="false">
      <c r="A998" s="70"/>
      <c r="B998" s="70"/>
      <c r="C998" s="70"/>
      <c r="D998" s="108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 customFormat="false" ht="15.75" hidden="false" customHeight="true" outlineLevel="0" collapsed="false">
      <c r="A999" s="70"/>
      <c r="B999" s="70"/>
      <c r="C999" s="70"/>
      <c r="D999" s="108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 customFormat="false" ht="15.75" hidden="false" customHeight="true" outlineLevel="0" collapsed="false">
      <c r="A1000" s="70"/>
      <c r="B1000" s="70"/>
      <c r="C1000" s="70"/>
      <c r="D1000" s="108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autoFilter ref="A3:I26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09" t="s">
        <v>1192</v>
      </c>
      <c r="B1" s="109" t="s">
        <v>1193</v>
      </c>
      <c r="C1" s="109" t="s">
        <v>1194</v>
      </c>
      <c r="D1" s="109" t="s">
        <v>1195</v>
      </c>
      <c r="E1" s="109" t="s">
        <v>1196</v>
      </c>
    </row>
    <row r="2" customFormat="false" ht="15" hidden="false" customHeight="false" outlineLevel="0" collapsed="false">
      <c r="A2" s="82" t="s">
        <v>1197</v>
      </c>
      <c r="B2" s="82" t="s">
        <v>1198</v>
      </c>
      <c r="C2" s="110" t="n">
        <v>0.005</v>
      </c>
      <c r="D2" s="110" t="n">
        <v>0.005</v>
      </c>
      <c r="E2" s="110" t="n">
        <v>0.005</v>
      </c>
    </row>
    <row r="3" customFormat="false" ht="15" hidden="false" customHeight="false" outlineLevel="0" collapsed="false">
      <c r="A3" s="82" t="s">
        <v>1199</v>
      </c>
      <c r="B3" s="82" t="s">
        <v>1200</v>
      </c>
      <c r="C3" s="110" t="n">
        <v>0.025</v>
      </c>
      <c r="D3" s="110" t="n">
        <v>0.025</v>
      </c>
      <c r="E3" s="110" t="n">
        <v>0.025</v>
      </c>
    </row>
    <row r="4" customFormat="false" ht="15" hidden="false" customHeight="false" outlineLevel="0" collapsed="false">
      <c r="A4" s="82" t="s">
        <v>1201</v>
      </c>
      <c r="B4" s="82" t="s">
        <v>1202</v>
      </c>
      <c r="C4" s="110" t="n">
        <v>0.025</v>
      </c>
      <c r="D4" s="110" t="n">
        <v>0.025</v>
      </c>
      <c r="E4" s="110" t="n">
        <v>0.025</v>
      </c>
    </row>
    <row r="5" customFormat="false" ht="15" hidden="false" customHeight="false" outlineLevel="0" collapsed="false">
      <c r="A5" s="82" t="s">
        <v>1203</v>
      </c>
      <c r="B5" s="82" t="s">
        <v>1204</v>
      </c>
      <c r="C5" s="110" t="n">
        <v>0.01</v>
      </c>
      <c r="D5" s="110" t="n">
        <v>0.01</v>
      </c>
      <c r="E5" s="110" t="n">
        <v>0.01</v>
      </c>
    </row>
    <row r="6" customFormat="false" ht="15" hidden="false" customHeight="false" outlineLevel="0" collapsed="false">
      <c r="A6" s="82" t="s">
        <v>1205</v>
      </c>
      <c r="B6" s="82" t="s">
        <v>1206</v>
      </c>
      <c r="C6" s="110" t="n">
        <v>0.005</v>
      </c>
      <c r="D6" s="110" t="n">
        <v>0.005</v>
      </c>
      <c r="E6" s="110" t="n">
        <v>0.005</v>
      </c>
    </row>
    <row r="7" customFormat="false" ht="15" hidden="false" customHeight="false" outlineLevel="0" collapsed="false">
      <c r="A7" s="82" t="s">
        <v>1207</v>
      </c>
      <c r="B7" s="82" t="s">
        <v>1208</v>
      </c>
      <c r="C7" s="110" t="n">
        <v>0.013</v>
      </c>
      <c r="D7" s="110" t="n">
        <v>0.013</v>
      </c>
      <c r="E7" s="110" t="n">
        <v>0.013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3.86"/>
    <col collapsed="false" customWidth="true" hidden="false" outlineLevel="0" max="3" min="3" style="0" width="8.71"/>
    <col collapsed="false" customWidth="true" hidden="false" outlineLevel="0" max="4" min="4" style="0" width="12.57"/>
    <col collapsed="false" customWidth="true" hidden="false" outlineLevel="0" max="7" min="5" style="0" width="8.71"/>
    <col collapsed="false" customWidth="true" hidden="false" outlineLevel="0" max="9" min="8" style="0" width="10.43"/>
    <col collapsed="false" customWidth="true" hidden="false" outlineLevel="0" max="26" min="10" style="0" width="8.71"/>
  </cols>
  <sheetData>
    <row r="1" customFormat="false" ht="15" hidden="false" customHeight="false" outlineLevel="0" collapsed="false">
      <c r="A1" s="65" t="s">
        <v>902</v>
      </c>
      <c r="B1" s="65" t="s">
        <v>1193</v>
      </c>
      <c r="C1" s="65" t="s">
        <v>1209</v>
      </c>
      <c r="D1" s="65" t="s">
        <v>1210</v>
      </c>
      <c r="E1" s="65" t="s">
        <v>1211</v>
      </c>
      <c r="F1" s="65" t="s">
        <v>1212</v>
      </c>
      <c r="G1" s="64" t="s">
        <v>1213</v>
      </c>
    </row>
    <row r="2" customFormat="false" ht="15" hidden="false" customHeight="false" outlineLevel="0" collapsed="false">
      <c r="A2" s="64" t="s">
        <v>915</v>
      </c>
      <c r="B2" s="64" t="s">
        <v>1198</v>
      </c>
      <c r="C2" s="64" t="s">
        <v>1194</v>
      </c>
      <c r="D2" s="64" t="s">
        <v>722</v>
      </c>
      <c r="E2" s="64" t="s">
        <v>1214</v>
      </c>
      <c r="F2" s="64" t="s">
        <v>1195</v>
      </c>
      <c r="G2" s="64" t="s">
        <v>951</v>
      </c>
      <c r="H2" s="111"/>
      <c r="I2" s="111" t="s">
        <v>1215</v>
      </c>
      <c r="J2" s="111" t="s">
        <v>601</v>
      </c>
    </row>
    <row r="3" customFormat="false" ht="15" hidden="false" customHeight="false" outlineLevel="0" collapsed="false">
      <c r="A3" s="64" t="s">
        <v>905</v>
      </c>
      <c r="B3" s="64" t="s">
        <v>1198</v>
      </c>
      <c r="C3" s="64" t="s">
        <v>1194</v>
      </c>
      <c r="D3" s="64" t="s">
        <v>1216</v>
      </c>
      <c r="E3" s="64" t="s">
        <v>1217</v>
      </c>
      <c r="F3" s="64" t="s">
        <v>1195</v>
      </c>
      <c r="G3" s="64" t="s">
        <v>1135</v>
      </c>
      <c r="H3" s="112" t="s">
        <v>1218</v>
      </c>
      <c r="I3" s="112" t="s">
        <v>905</v>
      </c>
      <c r="J3" s="112" t="s">
        <v>915</v>
      </c>
    </row>
    <row r="4" customFormat="false" ht="15" hidden="false" customHeight="false" outlineLevel="0" collapsed="false">
      <c r="A4" s="64" t="s">
        <v>905</v>
      </c>
      <c r="B4" s="64" t="s">
        <v>1198</v>
      </c>
      <c r="C4" s="64" t="s">
        <v>1194</v>
      </c>
      <c r="D4" s="64" t="s">
        <v>1219</v>
      </c>
      <c r="E4" s="64" t="s">
        <v>1220</v>
      </c>
      <c r="F4" s="64" t="s">
        <v>1195</v>
      </c>
      <c r="G4" s="64" t="s">
        <v>967</v>
      </c>
      <c r="H4" s="112" t="s">
        <v>1221</v>
      </c>
      <c r="I4" s="113" t="s">
        <v>1222</v>
      </c>
      <c r="J4" s="113"/>
    </row>
    <row r="5" customFormat="false" ht="15" hidden="false" customHeight="false" outlineLevel="0" collapsed="false">
      <c r="A5" s="64" t="s">
        <v>905</v>
      </c>
      <c r="B5" s="64" t="s">
        <v>1198</v>
      </c>
      <c r="C5" s="64" t="s">
        <v>1194</v>
      </c>
      <c r="D5" s="64" t="s">
        <v>1223</v>
      </c>
      <c r="E5" s="64" t="s">
        <v>1224</v>
      </c>
      <c r="F5" s="64" t="s">
        <v>1195</v>
      </c>
      <c r="G5" s="64" t="s">
        <v>993</v>
      </c>
      <c r="H5" s="112" t="s">
        <v>1225</v>
      </c>
      <c r="I5" s="113"/>
      <c r="J5" s="113"/>
    </row>
    <row r="6" customFormat="false" ht="15" hidden="false" customHeight="false" outlineLevel="0" collapsed="false">
      <c r="A6" s="64" t="s">
        <v>905</v>
      </c>
      <c r="B6" s="64" t="s">
        <v>1198</v>
      </c>
      <c r="C6" s="64" t="s">
        <v>1194</v>
      </c>
      <c r="D6" s="64" t="s">
        <v>1226</v>
      </c>
      <c r="E6" s="64" t="s">
        <v>1227</v>
      </c>
      <c r="F6" s="64" t="s">
        <v>1195</v>
      </c>
      <c r="G6" s="64" t="s">
        <v>945</v>
      </c>
    </row>
    <row r="7" customFormat="false" ht="15" hidden="false" customHeight="false" outlineLevel="0" collapsed="false">
      <c r="A7" s="64" t="s">
        <v>915</v>
      </c>
      <c r="B7" s="64" t="s">
        <v>1198</v>
      </c>
      <c r="C7" s="64" t="s">
        <v>1194</v>
      </c>
      <c r="D7" s="64" t="s">
        <v>722</v>
      </c>
      <c r="E7" s="64" t="s">
        <v>1214</v>
      </c>
      <c r="F7" s="64" t="s">
        <v>1195</v>
      </c>
      <c r="G7" s="64" t="s">
        <v>951</v>
      </c>
    </row>
    <row r="8" customFormat="false" ht="15" hidden="false" customHeight="false" outlineLevel="0" collapsed="false">
      <c r="A8" s="64" t="s">
        <v>915</v>
      </c>
      <c r="B8" s="64" t="s">
        <v>1198</v>
      </c>
      <c r="C8" s="64" t="s">
        <v>1194</v>
      </c>
      <c r="D8" s="64" t="s">
        <v>1228</v>
      </c>
      <c r="E8" s="64" t="s">
        <v>1229</v>
      </c>
      <c r="F8" s="64" t="s">
        <v>1195</v>
      </c>
      <c r="G8" s="64" t="s">
        <v>997</v>
      </c>
    </row>
    <row r="9" customFormat="false" ht="15" hidden="false" customHeight="false" outlineLevel="0" collapsed="false">
      <c r="A9" s="64" t="s">
        <v>915</v>
      </c>
      <c r="B9" s="64" t="s">
        <v>1198</v>
      </c>
      <c r="C9" s="64" t="s">
        <v>1194</v>
      </c>
      <c r="D9" s="64" t="s">
        <v>1230</v>
      </c>
      <c r="E9" s="64" t="s">
        <v>143</v>
      </c>
      <c r="F9" s="64" t="s">
        <v>1195</v>
      </c>
      <c r="G9" s="64" t="s">
        <v>1145</v>
      </c>
    </row>
    <row r="10" customFormat="false" ht="15" hidden="false" customHeight="false" outlineLevel="0" collapsed="false">
      <c r="A10" s="64" t="s">
        <v>915</v>
      </c>
      <c r="B10" s="64" t="s">
        <v>1198</v>
      </c>
      <c r="C10" s="64" t="s">
        <v>1194</v>
      </c>
      <c r="D10" s="64" t="s">
        <v>1231</v>
      </c>
      <c r="E10" s="64" t="s">
        <v>1232</v>
      </c>
      <c r="F10" s="64" t="s">
        <v>1195</v>
      </c>
      <c r="G10" s="64" t="s">
        <v>1191</v>
      </c>
    </row>
    <row r="11" customFormat="false" ht="15" hidden="false" customHeight="false" outlineLevel="0" collapsed="false">
      <c r="A11" s="64" t="s">
        <v>1233</v>
      </c>
      <c r="B11" s="64" t="s">
        <v>1198</v>
      </c>
      <c r="C11" s="64" t="s">
        <v>1194</v>
      </c>
      <c r="D11" s="64" t="s">
        <v>174</v>
      </c>
      <c r="E11" s="64" t="s">
        <v>581</v>
      </c>
      <c r="F11" s="64" t="s">
        <v>1195</v>
      </c>
      <c r="G11" s="64" t="s">
        <v>970</v>
      </c>
    </row>
    <row r="12" customFormat="false" ht="15" hidden="false" customHeight="false" outlineLevel="0" collapsed="false">
      <c r="A12" s="64" t="s">
        <v>1233</v>
      </c>
      <c r="B12" s="64" t="s">
        <v>1198</v>
      </c>
      <c r="C12" s="64" t="s">
        <v>1194</v>
      </c>
      <c r="D12" s="64" t="s">
        <v>1234</v>
      </c>
      <c r="E12" s="64" t="s">
        <v>1235</v>
      </c>
      <c r="F12" s="64" t="s">
        <v>1195</v>
      </c>
      <c r="G12" s="64" t="s">
        <v>1133</v>
      </c>
    </row>
    <row r="13" customFormat="false" ht="15" hidden="false" customHeight="false" outlineLevel="0" collapsed="false">
      <c r="A13" s="64" t="s">
        <v>1236</v>
      </c>
      <c r="B13" s="64" t="s">
        <v>1198</v>
      </c>
      <c r="C13" s="64" t="s">
        <v>1194</v>
      </c>
      <c r="D13" s="64" t="s">
        <v>574</v>
      </c>
      <c r="E13" s="64" t="s">
        <v>1237</v>
      </c>
      <c r="F13" s="64" t="s">
        <v>1195</v>
      </c>
      <c r="G13" s="64" t="s">
        <v>1181</v>
      </c>
    </row>
    <row r="14" customFormat="false" ht="15" hidden="false" customHeight="false" outlineLevel="0" collapsed="false">
      <c r="A14" s="64" t="s">
        <v>1236</v>
      </c>
      <c r="B14" s="64" t="s">
        <v>1198</v>
      </c>
      <c r="C14" s="64" t="s">
        <v>1194</v>
      </c>
      <c r="D14" s="64" t="s">
        <v>165</v>
      </c>
      <c r="E14" s="64" t="s">
        <v>341</v>
      </c>
      <c r="F14" s="64" t="s">
        <v>1195</v>
      </c>
      <c r="G14" s="64" t="s">
        <v>1177</v>
      </c>
    </row>
    <row r="15" customFormat="false" ht="15" hidden="false" customHeight="false" outlineLevel="0" collapsed="false">
      <c r="A15" s="64" t="s">
        <v>905</v>
      </c>
      <c r="B15" s="64" t="s">
        <v>1200</v>
      </c>
      <c r="C15" s="64" t="s">
        <v>1194</v>
      </c>
      <c r="D15" s="64" t="s">
        <v>1238</v>
      </c>
      <c r="E15" s="64" t="s">
        <v>1239</v>
      </c>
      <c r="F15" s="64" t="s">
        <v>1195</v>
      </c>
      <c r="G15" s="64" t="s">
        <v>990</v>
      </c>
    </row>
    <row r="16" customFormat="false" ht="15" hidden="false" customHeight="false" outlineLevel="0" collapsed="false">
      <c r="A16" s="64" t="s">
        <v>905</v>
      </c>
      <c r="B16" s="64" t="s">
        <v>1200</v>
      </c>
      <c r="C16" s="64" t="s">
        <v>1194</v>
      </c>
      <c r="D16" s="64" t="s">
        <v>697</v>
      </c>
      <c r="E16" s="64" t="s">
        <v>154</v>
      </c>
      <c r="F16" s="64" t="s">
        <v>1195</v>
      </c>
      <c r="G16" s="64" t="s">
        <v>989</v>
      </c>
    </row>
    <row r="17" customFormat="false" ht="15" hidden="false" customHeight="false" outlineLevel="0" collapsed="false">
      <c r="A17" s="64" t="s">
        <v>905</v>
      </c>
      <c r="B17" s="64" t="s">
        <v>1200</v>
      </c>
      <c r="C17" s="64" t="s">
        <v>1194</v>
      </c>
      <c r="D17" s="64" t="s">
        <v>1238</v>
      </c>
      <c r="E17" s="64" t="s">
        <v>1239</v>
      </c>
      <c r="F17" s="64" t="s">
        <v>1195</v>
      </c>
      <c r="G17" s="64" t="s">
        <v>990</v>
      </c>
    </row>
    <row r="18" customFormat="false" ht="15" hidden="false" customHeight="false" outlineLevel="0" collapsed="false">
      <c r="A18" s="64" t="s">
        <v>905</v>
      </c>
      <c r="B18" s="64" t="s">
        <v>1200</v>
      </c>
      <c r="C18" s="64" t="s">
        <v>1194</v>
      </c>
      <c r="D18" s="64" t="s">
        <v>1240</v>
      </c>
      <c r="E18" s="64" t="s">
        <v>1241</v>
      </c>
      <c r="F18" s="64" t="s">
        <v>1195</v>
      </c>
      <c r="G18" s="64" t="s">
        <v>982</v>
      </c>
    </row>
    <row r="19" customFormat="false" ht="15" hidden="false" customHeight="false" outlineLevel="0" collapsed="false">
      <c r="A19" s="64" t="s">
        <v>905</v>
      </c>
      <c r="B19" s="64" t="s">
        <v>1200</v>
      </c>
      <c r="C19" s="64" t="s">
        <v>1194</v>
      </c>
      <c r="D19" s="64" t="s">
        <v>1242</v>
      </c>
      <c r="E19" s="64" t="s">
        <v>1243</v>
      </c>
      <c r="F19" s="64" t="s">
        <v>1195</v>
      </c>
      <c r="G19" s="64" t="s">
        <v>1014</v>
      </c>
    </row>
    <row r="20" customFormat="false" ht="15" hidden="false" customHeight="false" outlineLevel="0" collapsed="false">
      <c r="A20" s="64" t="s">
        <v>905</v>
      </c>
      <c r="B20" s="64" t="s">
        <v>1200</v>
      </c>
      <c r="C20" s="64" t="s">
        <v>1194</v>
      </c>
      <c r="D20" s="64" t="s">
        <v>1244</v>
      </c>
      <c r="E20" s="64" t="s">
        <v>1245</v>
      </c>
      <c r="F20" s="64" t="s">
        <v>1195</v>
      </c>
      <c r="G20" s="64" t="s">
        <v>1001</v>
      </c>
    </row>
    <row r="21" customFormat="false" ht="15.75" hidden="false" customHeight="true" outlineLevel="0" collapsed="false">
      <c r="A21" s="64" t="s">
        <v>905</v>
      </c>
      <c r="B21" s="64" t="s">
        <v>1200</v>
      </c>
      <c r="C21" s="64" t="s">
        <v>1194</v>
      </c>
      <c r="D21" s="64" t="s">
        <v>1246</v>
      </c>
      <c r="E21" s="64" t="s">
        <v>1247</v>
      </c>
      <c r="F21" s="64" t="s">
        <v>1195</v>
      </c>
      <c r="G21" s="64" t="s">
        <v>956</v>
      </c>
    </row>
    <row r="22" customFormat="false" ht="15.75" hidden="false" customHeight="true" outlineLevel="0" collapsed="false">
      <c r="A22" s="64" t="s">
        <v>905</v>
      </c>
      <c r="B22" s="64" t="s">
        <v>1200</v>
      </c>
      <c r="C22" s="64" t="s">
        <v>1194</v>
      </c>
      <c r="D22" s="64" t="s">
        <v>1248</v>
      </c>
      <c r="E22" s="64" t="s">
        <v>1249</v>
      </c>
      <c r="F22" s="64" t="s">
        <v>1195</v>
      </c>
      <c r="G22" s="64" t="s">
        <v>949</v>
      </c>
    </row>
    <row r="23" customFormat="false" ht="15.75" hidden="false" customHeight="true" outlineLevel="0" collapsed="false">
      <c r="A23" s="64" t="s">
        <v>905</v>
      </c>
      <c r="B23" s="64" t="s">
        <v>1200</v>
      </c>
      <c r="C23" s="64" t="s">
        <v>1194</v>
      </c>
      <c r="D23" s="64" t="s">
        <v>1250</v>
      </c>
      <c r="E23" s="64" t="s">
        <v>1251</v>
      </c>
      <c r="F23" s="64" t="s">
        <v>1195</v>
      </c>
      <c r="G23" s="64" t="s">
        <v>958</v>
      </c>
    </row>
    <row r="24" customFormat="false" ht="15.75" hidden="false" customHeight="true" outlineLevel="0" collapsed="false">
      <c r="A24" s="64" t="s">
        <v>905</v>
      </c>
      <c r="B24" s="64" t="s">
        <v>1200</v>
      </c>
      <c r="C24" s="64" t="s">
        <v>1194</v>
      </c>
      <c r="D24" s="64" t="s">
        <v>1252</v>
      </c>
      <c r="E24" s="64" t="s">
        <v>1253</v>
      </c>
      <c r="F24" s="64" t="s">
        <v>1195</v>
      </c>
      <c r="G24" s="64" t="s">
        <v>952</v>
      </c>
    </row>
    <row r="25" customFormat="false" ht="15.75" hidden="false" customHeight="true" outlineLevel="0" collapsed="false">
      <c r="A25" s="64" t="s">
        <v>914</v>
      </c>
      <c r="B25" s="64" t="s">
        <v>1200</v>
      </c>
      <c r="C25" s="64" t="s">
        <v>1194</v>
      </c>
      <c r="D25" s="64" t="s">
        <v>1254</v>
      </c>
      <c r="E25" s="64" t="s">
        <v>1255</v>
      </c>
      <c r="F25" s="64" t="s">
        <v>1195</v>
      </c>
      <c r="G25" s="64" t="s">
        <v>1174</v>
      </c>
    </row>
    <row r="26" customFormat="false" ht="15.75" hidden="false" customHeight="true" outlineLevel="0" collapsed="false">
      <c r="A26" s="64" t="s">
        <v>914</v>
      </c>
      <c r="B26" s="64" t="s">
        <v>1200</v>
      </c>
      <c r="C26" s="64" t="s">
        <v>1194</v>
      </c>
      <c r="D26" s="64" t="s">
        <v>297</v>
      </c>
      <c r="E26" s="64" t="s">
        <v>1256</v>
      </c>
      <c r="F26" s="64" t="s">
        <v>1195</v>
      </c>
      <c r="G26" s="64" t="s">
        <v>1030</v>
      </c>
    </row>
    <row r="27" customFormat="false" ht="15.75" hidden="false" customHeight="true" outlineLevel="0" collapsed="false">
      <c r="A27" s="64" t="s">
        <v>914</v>
      </c>
      <c r="B27" s="64" t="s">
        <v>1200</v>
      </c>
      <c r="C27" s="64" t="s">
        <v>1194</v>
      </c>
      <c r="D27" s="64" t="s">
        <v>703</v>
      </c>
      <c r="E27" s="64" t="s">
        <v>1257</v>
      </c>
      <c r="F27" s="64" t="s">
        <v>1195</v>
      </c>
      <c r="G27" s="64" t="s">
        <v>1038</v>
      </c>
    </row>
    <row r="28" customFormat="false" ht="15.75" hidden="false" customHeight="true" outlineLevel="0" collapsed="false">
      <c r="A28" s="64" t="s">
        <v>914</v>
      </c>
      <c r="B28" s="64" t="s">
        <v>1200</v>
      </c>
      <c r="C28" s="64" t="s">
        <v>1194</v>
      </c>
      <c r="D28" s="64" t="s">
        <v>1258</v>
      </c>
      <c r="E28" s="64" t="s">
        <v>1259</v>
      </c>
      <c r="F28" s="64" t="s">
        <v>1195</v>
      </c>
      <c r="G28" s="64" t="s">
        <v>1048</v>
      </c>
    </row>
    <row r="29" customFormat="false" ht="15.75" hidden="false" customHeight="true" outlineLevel="0" collapsed="false">
      <c r="A29" s="64" t="s">
        <v>914</v>
      </c>
      <c r="B29" s="64" t="s">
        <v>1200</v>
      </c>
      <c r="C29" s="64" t="s">
        <v>1194</v>
      </c>
      <c r="D29" s="64" t="s">
        <v>1260</v>
      </c>
      <c r="E29" s="64" t="s">
        <v>1261</v>
      </c>
      <c r="F29" s="64" t="s">
        <v>1195</v>
      </c>
      <c r="G29" s="64" t="s">
        <v>1049</v>
      </c>
    </row>
    <row r="30" customFormat="false" ht="15.75" hidden="false" customHeight="true" outlineLevel="0" collapsed="false">
      <c r="A30" s="64" t="s">
        <v>914</v>
      </c>
      <c r="B30" s="64" t="s">
        <v>1200</v>
      </c>
      <c r="C30" s="64" t="s">
        <v>1194</v>
      </c>
      <c r="D30" s="64" t="s">
        <v>1262</v>
      </c>
      <c r="E30" s="64" t="s">
        <v>1263</v>
      </c>
      <c r="F30" s="64" t="s">
        <v>1195</v>
      </c>
      <c r="G30" s="64" t="s">
        <v>1051</v>
      </c>
    </row>
    <row r="31" customFormat="false" ht="15.75" hidden="false" customHeight="true" outlineLevel="0" collapsed="false">
      <c r="A31" s="64" t="s">
        <v>914</v>
      </c>
      <c r="B31" s="64" t="s">
        <v>1200</v>
      </c>
      <c r="C31" s="64" t="s">
        <v>1194</v>
      </c>
      <c r="D31" s="64" t="s">
        <v>1264</v>
      </c>
      <c r="E31" s="64" t="s">
        <v>1265</v>
      </c>
      <c r="F31" s="64" t="s">
        <v>1195</v>
      </c>
      <c r="G31" s="64" t="s">
        <v>1052</v>
      </c>
    </row>
    <row r="32" customFormat="false" ht="15.75" hidden="false" customHeight="true" outlineLevel="0" collapsed="false">
      <c r="A32" s="64" t="s">
        <v>1233</v>
      </c>
      <c r="B32" s="64" t="s">
        <v>1200</v>
      </c>
      <c r="C32" s="64" t="s">
        <v>1194</v>
      </c>
      <c r="D32" s="64" t="s">
        <v>182</v>
      </c>
      <c r="E32" s="64" t="s">
        <v>82</v>
      </c>
      <c r="F32" s="64" t="s">
        <v>1195</v>
      </c>
      <c r="G32" s="64" t="s">
        <v>1131</v>
      </c>
    </row>
    <row r="33" customFormat="false" ht="15.75" hidden="false" customHeight="true" outlineLevel="0" collapsed="false">
      <c r="A33" s="64" t="s">
        <v>1233</v>
      </c>
      <c r="B33" s="64" t="s">
        <v>1200</v>
      </c>
      <c r="C33" s="64" t="s">
        <v>1194</v>
      </c>
      <c r="D33" s="64" t="s">
        <v>159</v>
      </c>
      <c r="E33" s="64" t="s">
        <v>1266</v>
      </c>
      <c r="F33" s="64" t="s">
        <v>1195</v>
      </c>
      <c r="G33" s="64" t="s">
        <v>1134</v>
      </c>
    </row>
    <row r="34" customFormat="false" ht="15.75" hidden="false" customHeight="true" outlineLevel="0" collapsed="false">
      <c r="A34" s="64" t="s">
        <v>905</v>
      </c>
      <c r="B34" s="64" t="s">
        <v>1202</v>
      </c>
      <c r="C34" s="64" t="s">
        <v>1194</v>
      </c>
      <c r="D34" s="64" t="s">
        <v>1267</v>
      </c>
      <c r="E34" s="64" t="s">
        <v>1268</v>
      </c>
      <c r="F34" s="64" t="s">
        <v>1195</v>
      </c>
      <c r="G34" s="64" t="s">
        <v>977</v>
      </c>
    </row>
    <row r="35" customFormat="false" ht="15.75" hidden="false" customHeight="true" outlineLevel="0" collapsed="false">
      <c r="A35" s="64" t="s">
        <v>905</v>
      </c>
      <c r="B35" s="64" t="s">
        <v>1202</v>
      </c>
      <c r="C35" s="64" t="s">
        <v>1194</v>
      </c>
      <c r="D35" s="64" t="s">
        <v>740</v>
      </c>
      <c r="E35" s="64" t="s">
        <v>1269</v>
      </c>
      <c r="F35" s="64" t="s">
        <v>1195</v>
      </c>
      <c r="G35" s="64" t="s">
        <v>1064</v>
      </c>
    </row>
    <row r="36" customFormat="false" ht="15.75" hidden="false" customHeight="true" outlineLevel="0" collapsed="false">
      <c r="A36" s="64" t="s">
        <v>905</v>
      </c>
      <c r="B36" s="64" t="s">
        <v>1202</v>
      </c>
      <c r="C36" s="64" t="s">
        <v>1194</v>
      </c>
      <c r="D36" s="64" t="s">
        <v>1270</v>
      </c>
      <c r="E36" s="64" t="s">
        <v>1271</v>
      </c>
      <c r="F36" s="64" t="s">
        <v>1195</v>
      </c>
      <c r="G36" s="64" t="s">
        <v>1044</v>
      </c>
    </row>
    <row r="37" customFormat="false" ht="15.75" hidden="false" customHeight="true" outlineLevel="0" collapsed="false">
      <c r="A37" s="64" t="s">
        <v>905</v>
      </c>
      <c r="B37" s="64" t="s">
        <v>1202</v>
      </c>
      <c r="C37" s="64" t="s">
        <v>1194</v>
      </c>
      <c r="D37" s="64" t="s">
        <v>1272</v>
      </c>
      <c r="E37" s="64" t="s">
        <v>1273</v>
      </c>
      <c r="F37" s="64" t="s">
        <v>1195</v>
      </c>
      <c r="G37" s="64" t="s">
        <v>1046</v>
      </c>
    </row>
    <row r="38" customFormat="false" ht="15.75" hidden="false" customHeight="true" outlineLevel="0" collapsed="false">
      <c r="A38" s="64" t="s">
        <v>905</v>
      </c>
      <c r="B38" s="64" t="s">
        <v>1202</v>
      </c>
      <c r="C38" s="64" t="s">
        <v>1194</v>
      </c>
      <c r="D38" s="64" t="s">
        <v>1274</v>
      </c>
      <c r="E38" s="64" t="s">
        <v>1275</v>
      </c>
      <c r="F38" s="64" t="s">
        <v>1195</v>
      </c>
      <c r="G38" s="64" t="s">
        <v>1045</v>
      </c>
    </row>
    <row r="39" customFormat="false" ht="15.75" hidden="false" customHeight="true" outlineLevel="0" collapsed="false">
      <c r="A39" s="64" t="s">
        <v>914</v>
      </c>
      <c r="B39" s="64" t="s">
        <v>1202</v>
      </c>
      <c r="C39" s="64" t="s">
        <v>1194</v>
      </c>
      <c r="D39" s="64" t="s">
        <v>1276</v>
      </c>
      <c r="E39" s="64" t="s">
        <v>1277</v>
      </c>
      <c r="F39" s="64" t="s">
        <v>1195</v>
      </c>
      <c r="G39" s="64" t="s">
        <v>1033</v>
      </c>
    </row>
    <row r="40" customFormat="false" ht="15.75" hidden="false" customHeight="true" outlineLevel="0" collapsed="false">
      <c r="A40" s="64" t="s">
        <v>914</v>
      </c>
      <c r="B40" s="64" t="s">
        <v>1202</v>
      </c>
      <c r="C40" s="64" t="s">
        <v>1194</v>
      </c>
      <c r="D40" s="64" t="s">
        <v>1278</v>
      </c>
      <c r="E40" s="64" t="s">
        <v>1279</v>
      </c>
      <c r="F40" s="64" t="s">
        <v>1195</v>
      </c>
      <c r="G40" s="64" t="s">
        <v>1042</v>
      </c>
    </row>
    <row r="41" customFormat="false" ht="15.75" hidden="false" customHeight="true" outlineLevel="0" collapsed="false">
      <c r="A41" s="64" t="s">
        <v>914</v>
      </c>
      <c r="B41" s="64" t="s">
        <v>1202</v>
      </c>
      <c r="C41" s="64" t="s">
        <v>1194</v>
      </c>
      <c r="D41" s="64" t="s">
        <v>1280</v>
      </c>
      <c r="E41" s="64" t="s">
        <v>1281</v>
      </c>
      <c r="F41" s="64" t="s">
        <v>1195</v>
      </c>
      <c r="G41" s="64" t="s">
        <v>1047</v>
      </c>
    </row>
    <row r="42" customFormat="false" ht="15.75" hidden="false" customHeight="true" outlineLevel="0" collapsed="false">
      <c r="A42" s="64" t="s">
        <v>914</v>
      </c>
      <c r="B42" s="64" t="s">
        <v>1202</v>
      </c>
      <c r="C42" s="64" t="s">
        <v>1194</v>
      </c>
      <c r="D42" s="64" t="s">
        <v>349</v>
      </c>
      <c r="E42" s="64" t="s">
        <v>1282</v>
      </c>
      <c r="F42" s="64" t="s">
        <v>1195</v>
      </c>
      <c r="G42" s="64" t="s">
        <v>1036</v>
      </c>
    </row>
    <row r="43" customFormat="false" ht="15.75" hidden="false" customHeight="true" outlineLevel="0" collapsed="false">
      <c r="A43" s="64" t="s">
        <v>914</v>
      </c>
      <c r="B43" s="64" t="s">
        <v>1202</v>
      </c>
      <c r="C43" s="64" t="s">
        <v>1194</v>
      </c>
      <c r="D43" s="64" t="s">
        <v>1283</v>
      </c>
      <c r="E43" s="64" t="s">
        <v>1284</v>
      </c>
      <c r="F43" s="64" t="s">
        <v>1195</v>
      </c>
      <c r="G43" s="64" t="s">
        <v>1040</v>
      </c>
    </row>
    <row r="44" customFormat="false" ht="15.75" hidden="false" customHeight="true" outlineLevel="0" collapsed="false">
      <c r="A44" s="64" t="s">
        <v>905</v>
      </c>
      <c r="B44" s="64" t="s">
        <v>1202</v>
      </c>
      <c r="C44" s="64" t="s">
        <v>1194</v>
      </c>
      <c r="D44" s="64" t="s">
        <v>1285</v>
      </c>
      <c r="E44" s="64" t="s">
        <v>1286</v>
      </c>
      <c r="F44" s="64" t="s">
        <v>1195</v>
      </c>
      <c r="G44" s="64" t="s">
        <v>974</v>
      </c>
    </row>
    <row r="45" customFormat="false" ht="15.75" hidden="false" customHeight="true" outlineLevel="0" collapsed="false">
      <c r="A45" s="64" t="s">
        <v>905</v>
      </c>
      <c r="B45" s="64" t="s">
        <v>1202</v>
      </c>
      <c r="C45" s="64" t="s">
        <v>1194</v>
      </c>
      <c r="D45" s="64" t="s">
        <v>1287</v>
      </c>
      <c r="E45" s="64" t="s">
        <v>1288</v>
      </c>
      <c r="F45" s="64" t="s">
        <v>1195</v>
      </c>
      <c r="G45" s="64" t="s">
        <v>972</v>
      </c>
    </row>
    <row r="46" customFormat="false" ht="15.75" hidden="false" customHeight="true" outlineLevel="0" collapsed="false">
      <c r="A46" s="64" t="s">
        <v>1289</v>
      </c>
      <c r="B46" s="64" t="s">
        <v>1202</v>
      </c>
      <c r="C46" s="64" t="s">
        <v>1194</v>
      </c>
      <c r="D46" s="64" t="s">
        <v>267</v>
      </c>
      <c r="E46" s="64" t="s">
        <v>1290</v>
      </c>
      <c r="F46" s="64" t="s">
        <v>1195</v>
      </c>
      <c r="G46" s="64" t="s">
        <v>1190</v>
      </c>
    </row>
    <row r="47" customFormat="false" ht="15.75" hidden="false" customHeight="true" outlineLevel="0" collapsed="false">
      <c r="A47" s="64" t="s">
        <v>1289</v>
      </c>
      <c r="B47" s="64" t="s">
        <v>1202</v>
      </c>
      <c r="C47" s="64" t="s">
        <v>1194</v>
      </c>
      <c r="D47" s="64" t="s">
        <v>401</v>
      </c>
      <c r="E47" s="64" t="s">
        <v>1291</v>
      </c>
      <c r="F47" s="64" t="s">
        <v>1195</v>
      </c>
      <c r="G47" s="64" t="s">
        <v>1156</v>
      </c>
    </row>
    <row r="48" customFormat="false" ht="15.75" hidden="false" customHeight="true" outlineLevel="0" collapsed="false">
      <c r="A48" s="64" t="s">
        <v>1289</v>
      </c>
      <c r="B48" s="64" t="s">
        <v>1202</v>
      </c>
      <c r="C48" s="64" t="s">
        <v>1194</v>
      </c>
      <c r="D48" s="64" t="s">
        <v>596</v>
      </c>
      <c r="E48" s="64" t="s">
        <v>1292</v>
      </c>
      <c r="F48" s="64" t="s">
        <v>1195</v>
      </c>
      <c r="G48" s="64" t="s">
        <v>1153</v>
      </c>
    </row>
    <row r="49" customFormat="false" ht="15.75" hidden="false" customHeight="true" outlineLevel="0" collapsed="false">
      <c r="A49" s="64" t="s">
        <v>1289</v>
      </c>
      <c r="B49" s="64" t="s">
        <v>1202</v>
      </c>
      <c r="C49" s="64" t="s">
        <v>1194</v>
      </c>
      <c r="D49" s="64" t="s">
        <v>324</v>
      </c>
      <c r="E49" s="64" t="s">
        <v>87</v>
      </c>
      <c r="F49" s="64" t="s">
        <v>1195</v>
      </c>
      <c r="G49" s="64" t="s">
        <v>1154</v>
      </c>
    </row>
    <row r="50" customFormat="false" ht="15.75" hidden="false" customHeight="true" outlineLevel="0" collapsed="false">
      <c r="A50" s="64" t="s">
        <v>1289</v>
      </c>
      <c r="B50" s="64" t="s">
        <v>1202</v>
      </c>
      <c r="C50" s="64" t="s">
        <v>1194</v>
      </c>
      <c r="D50" s="64" t="s">
        <v>1293</v>
      </c>
      <c r="E50" s="64" t="s">
        <v>590</v>
      </c>
      <c r="F50" s="64" t="s">
        <v>1195</v>
      </c>
      <c r="G50" s="64" t="s">
        <v>1161</v>
      </c>
    </row>
    <row r="51" customFormat="false" ht="15.75" hidden="false" customHeight="true" outlineLevel="0" collapsed="false">
      <c r="A51" s="64" t="s">
        <v>1289</v>
      </c>
      <c r="B51" s="64" t="s">
        <v>1202</v>
      </c>
      <c r="C51" s="64" t="s">
        <v>1194</v>
      </c>
      <c r="D51" s="64" t="s">
        <v>1294</v>
      </c>
      <c r="E51" s="64" t="s">
        <v>1295</v>
      </c>
      <c r="F51" s="64" t="s">
        <v>1195</v>
      </c>
      <c r="G51" s="64" t="s">
        <v>1157</v>
      </c>
    </row>
    <row r="52" customFormat="false" ht="15.75" hidden="false" customHeight="true" outlineLevel="0" collapsed="false">
      <c r="A52" s="64" t="s">
        <v>1289</v>
      </c>
      <c r="B52" s="64" t="s">
        <v>1202</v>
      </c>
      <c r="C52" s="64" t="s">
        <v>1194</v>
      </c>
      <c r="D52" s="64" t="s">
        <v>1296</v>
      </c>
      <c r="E52" s="64" t="s">
        <v>382</v>
      </c>
      <c r="F52" s="64" t="s">
        <v>1195</v>
      </c>
      <c r="G52" s="64" t="s">
        <v>1155</v>
      </c>
    </row>
    <row r="53" customFormat="false" ht="15.75" hidden="false" customHeight="true" outlineLevel="0" collapsed="false">
      <c r="A53" s="64" t="s">
        <v>1289</v>
      </c>
      <c r="B53" s="64" t="s">
        <v>1202</v>
      </c>
      <c r="C53" s="64" t="s">
        <v>1194</v>
      </c>
      <c r="D53" s="64" t="s">
        <v>1297</v>
      </c>
      <c r="E53" s="64" t="s">
        <v>1298</v>
      </c>
      <c r="F53" s="64" t="s">
        <v>1195</v>
      </c>
      <c r="G53" s="64" t="s">
        <v>1158</v>
      </c>
    </row>
    <row r="54" customFormat="false" ht="15.75" hidden="false" customHeight="true" outlineLevel="0" collapsed="false">
      <c r="A54" s="64" t="s">
        <v>1289</v>
      </c>
      <c r="B54" s="64" t="s">
        <v>1202</v>
      </c>
      <c r="C54" s="64" t="s">
        <v>1194</v>
      </c>
      <c r="D54" s="64" t="s">
        <v>1299</v>
      </c>
      <c r="E54" s="64" t="s">
        <v>1300</v>
      </c>
      <c r="F54" s="64" t="s">
        <v>1195</v>
      </c>
      <c r="G54" s="64" t="s">
        <v>1301</v>
      </c>
    </row>
    <row r="55" customFormat="false" ht="15.75" hidden="false" customHeight="true" outlineLevel="0" collapsed="false">
      <c r="A55" s="64" t="s">
        <v>1289</v>
      </c>
      <c r="B55" s="64" t="s">
        <v>1202</v>
      </c>
      <c r="C55" s="64" t="s">
        <v>1194</v>
      </c>
      <c r="D55" s="64" t="s">
        <v>1302</v>
      </c>
      <c r="E55" s="64" t="s">
        <v>1303</v>
      </c>
      <c r="F55" s="64" t="s">
        <v>1195</v>
      </c>
      <c r="G55" s="64" t="s">
        <v>1304</v>
      </c>
    </row>
    <row r="56" customFormat="false" ht="15.75" hidden="false" customHeight="true" outlineLevel="0" collapsed="false">
      <c r="A56" s="64" t="s">
        <v>1289</v>
      </c>
      <c r="B56" s="64" t="s">
        <v>1202</v>
      </c>
      <c r="C56" s="64" t="s">
        <v>1194</v>
      </c>
      <c r="D56" s="64" t="s">
        <v>1305</v>
      </c>
      <c r="E56" s="64" t="s">
        <v>1306</v>
      </c>
      <c r="F56" s="64" t="s">
        <v>1195</v>
      </c>
      <c r="G56" s="64" t="s">
        <v>1307</v>
      </c>
    </row>
    <row r="57" customFormat="false" ht="15.75" hidden="false" customHeight="true" outlineLevel="0" collapsed="false">
      <c r="A57" s="64" t="s">
        <v>908</v>
      </c>
      <c r="B57" s="64" t="s">
        <v>1202</v>
      </c>
      <c r="C57" s="64" t="s">
        <v>1194</v>
      </c>
      <c r="D57" s="64" t="s">
        <v>1308</v>
      </c>
      <c r="E57" s="64" t="s">
        <v>1309</v>
      </c>
      <c r="F57" s="64" t="s">
        <v>1195</v>
      </c>
      <c r="G57" s="64" t="s">
        <v>1060</v>
      </c>
    </row>
    <row r="58" customFormat="false" ht="15.75" hidden="false" customHeight="true" outlineLevel="0" collapsed="false">
      <c r="A58" s="64" t="s">
        <v>908</v>
      </c>
      <c r="B58" s="64" t="s">
        <v>1202</v>
      </c>
      <c r="C58" s="64" t="s">
        <v>1194</v>
      </c>
      <c r="D58" s="64" t="s">
        <v>1310</v>
      </c>
      <c r="E58" s="64" t="s">
        <v>1311</v>
      </c>
      <c r="F58" s="64" t="s">
        <v>1195</v>
      </c>
      <c r="G58" s="64" t="s">
        <v>1061</v>
      </c>
    </row>
    <row r="59" customFormat="false" ht="15.75" hidden="false" customHeight="true" outlineLevel="0" collapsed="false">
      <c r="A59" s="64" t="s">
        <v>908</v>
      </c>
      <c r="B59" s="64" t="s">
        <v>1202</v>
      </c>
      <c r="C59" s="64" t="s">
        <v>1194</v>
      </c>
      <c r="D59" s="64" t="s">
        <v>1312</v>
      </c>
      <c r="E59" s="64" t="s">
        <v>1313</v>
      </c>
      <c r="F59" s="64" t="s">
        <v>1195</v>
      </c>
      <c r="G59" s="64" t="s">
        <v>1027</v>
      </c>
    </row>
    <row r="60" customFormat="false" ht="15.75" hidden="false" customHeight="true" outlineLevel="0" collapsed="false">
      <c r="A60" s="64" t="s">
        <v>908</v>
      </c>
      <c r="B60" s="64" t="s">
        <v>1202</v>
      </c>
      <c r="C60" s="64" t="s">
        <v>1194</v>
      </c>
      <c r="D60" s="64" t="s">
        <v>1314</v>
      </c>
      <c r="E60" s="64" t="s">
        <v>1315</v>
      </c>
      <c r="F60" s="64" t="s">
        <v>1195</v>
      </c>
      <c r="G60" s="64" t="s">
        <v>973</v>
      </c>
    </row>
    <row r="61" customFormat="false" ht="15.75" hidden="false" customHeight="true" outlineLevel="0" collapsed="false">
      <c r="A61" s="64" t="s">
        <v>908</v>
      </c>
      <c r="B61" s="64" t="s">
        <v>1202</v>
      </c>
      <c r="C61" s="64" t="s">
        <v>1194</v>
      </c>
      <c r="D61" s="64" t="s">
        <v>1316</v>
      </c>
      <c r="E61" s="64" t="s">
        <v>1317</v>
      </c>
      <c r="F61" s="64" t="s">
        <v>1195</v>
      </c>
      <c r="G61" s="64" t="s">
        <v>988</v>
      </c>
    </row>
    <row r="62" customFormat="false" ht="15.75" hidden="false" customHeight="true" outlineLevel="0" collapsed="false">
      <c r="A62" s="64" t="s">
        <v>908</v>
      </c>
      <c r="B62" s="64" t="s">
        <v>1202</v>
      </c>
      <c r="C62" s="64" t="s">
        <v>1194</v>
      </c>
      <c r="D62" s="64" t="s">
        <v>1318</v>
      </c>
      <c r="E62" s="64" t="s">
        <v>1319</v>
      </c>
      <c r="F62" s="64" t="s">
        <v>1195</v>
      </c>
      <c r="G62" s="64" t="s">
        <v>986</v>
      </c>
    </row>
    <row r="63" customFormat="false" ht="15.75" hidden="false" customHeight="true" outlineLevel="0" collapsed="false">
      <c r="A63" s="64" t="s">
        <v>1320</v>
      </c>
      <c r="B63" s="64" t="s">
        <v>1202</v>
      </c>
      <c r="C63" s="64" t="s">
        <v>1194</v>
      </c>
      <c r="D63" s="64" t="s">
        <v>1321</v>
      </c>
      <c r="E63" s="64" t="s">
        <v>110</v>
      </c>
      <c r="F63" s="64" t="s">
        <v>1195</v>
      </c>
      <c r="G63" s="64" t="s">
        <v>1182</v>
      </c>
    </row>
    <row r="64" customFormat="false" ht="15.75" hidden="false" customHeight="true" outlineLevel="0" collapsed="false">
      <c r="A64" s="64" t="s">
        <v>1322</v>
      </c>
      <c r="B64" s="64" t="s">
        <v>1202</v>
      </c>
      <c r="C64" s="64" t="s">
        <v>1194</v>
      </c>
      <c r="D64" s="64" t="s">
        <v>1323</v>
      </c>
      <c r="E64" s="64" t="s">
        <v>1324</v>
      </c>
      <c r="F64" s="64" t="s">
        <v>1195</v>
      </c>
      <c r="G64" s="64" t="s">
        <v>1325</v>
      </c>
    </row>
    <row r="65" customFormat="false" ht="15.75" hidden="false" customHeight="true" outlineLevel="0" collapsed="false">
      <c r="A65" s="64" t="s">
        <v>906</v>
      </c>
      <c r="B65" s="64" t="s">
        <v>1204</v>
      </c>
      <c r="C65" s="64" t="s">
        <v>1194</v>
      </c>
      <c r="D65" s="64" t="s">
        <v>1326</v>
      </c>
      <c r="E65" s="64" t="s">
        <v>1327</v>
      </c>
      <c r="F65" s="64" t="s">
        <v>1195</v>
      </c>
      <c r="G65" s="64" t="s">
        <v>959</v>
      </c>
    </row>
    <row r="66" customFormat="false" ht="15.75" hidden="false" customHeight="true" outlineLevel="0" collapsed="false">
      <c r="A66" s="64" t="s">
        <v>906</v>
      </c>
      <c r="B66" s="64" t="s">
        <v>1204</v>
      </c>
      <c r="C66" s="64" t="s">
        <v>1194</v>
      </c>
      <c r="D66" s="64" t="s">
        <v>1328</v>
      </c>
      <c r="E66" s="64" t="s">
        <v>1329</v>
      </c>
      <c r="F66" s="64" t="s">
        <v>1195</v>
      </c>
      <c r="G66" s="64" t="s">
        <v>936</v>
      </c>
    </row>
    <row r="67" customFormat="false" ht="15.75" hidden="false" customHeight="true" outlineLevel="0" collapsed="false">
      <c r="A67" s="64" t="s">
        <v>906</v>
      </c>
      <c r="B67" s="64" t="s">
        <v>1204</v>
      </c>
      <c r="C67" s="64" t="s">
        <v>1194</v>
      </c>
      <c r="D67" s="64" t="s">
        <v>1330</v>
      </c>
      <c r="E67" s="64" t="s">
        <v>1331</v>
      </c>
      <c r="F67" s="64" t="s">
        <v>1195</v>
      </c>
      <c r="G67" s="64" t="s">
        <v>943</v>
      </c>
    </row>
    <row r="68" customFormat="false" ht="15.75" hidden="false" customHeight="true" outlineLevel="0" collapsed="false">
      <c r="A68" s="64" t="s">
        <v>906</v>
      </c>
      <c r="B68" s="64" t="s">
        <v>1204</v>
      </c>
      <c r="C68" s="64" t="s">
        <v>1194</v>
      </c>
      <c r="D68" s="64" t="s">
        <v>1332</v>
      </c>
      <c r="E68" s="64" t="s">
        <v>1333</v>
      </c>
      <c r="F68" s="64" t="s">
        <v>1195</v>
      </c>
      <c r="G68" s="64" t="s">
        <v>992</v>
      </c>
    </row>
    <row r="69" customFormat="false" ht="15.75" hidden="false" customHeight="true" outlineLevel="0" collapsed="false">
      <c r="A69" s="64" t="s">
        <v>906</v>
      </c>
      <c r="B69" s="64" t="s">
        <v>1208</v>
      </c>
      <c r="C69" s="64" t="s">
        <v>1194</v>
      </c>
      <c r="D69" s="64" t="s">
        <v>615</v>
      </c>
      <c r="E69" s="64" t="s">
        <v>1334</v>
      </c>
      <c r="F69" s="64" t="s">
        <v>1195</v>
      </c>
      <c r="G69" s="64" t="s">
        <v>938</v>
      </c>
    </row>
    <row r="70" customFormat="false" ht="15.75" hidden="false" customHeight="true" outlineLevel="0" collapsed="false">
      <c r="A70" s="64" t="s">
        <v>906</v>
      </c>
      <c r="B70" s="64" t="s">
        <v>1208</v>
      </c>
      <c r="C70" s="64" t="s">
        <v>1194</v>
      </c>
      <c r="D70" s="64" t="s">
        <v>1335</v>
      </c>
      <c r="E70" s="64" t="s">
        <v>1336</v>
      </c>
      <c r="F70" s="64" t="s">
        <v>1195</v>
      </c>
      <c r="G70" s="64" t="s">
        <v>1011</v>
      </c>
    </row>
    <row r="71" customFormat="false" ht="15.75" hidden="false" customHeight="true" outlineLevel="0" collapsed="false">
      <c r="A71" s="64" t="s">
        <v>915</v>
      </c>
      <c r="B71" s="64" t="s">
        <v>1208</v>
      </c>
      <c r="C71" s="64" t="s">
        <v>1194</v>
      </c>
      <c r="D71" s="64" t="s">
        <v>1337</v>
      </c>
      <c r="E71" s="64" t="s">
        <v>1338</v>
      </c>
      <c r="F71" s="64" t="s">
        <v>1195</v>
      </c>
      <c r="G71" s="64" t="s">
        <v>935</v>
      </c>
    </row>
    <row r="72" customFormat="false" ht="15.75" hidden="false" customHeight="true" outlineLevel="0" collapsed="false">
      <c r="A72" s="64" t="s">
        <v>915</v>
      </c>
      <c r="B72" s="64" t="s">
        <v>1208</v>
      </c>
      <c r="C72" s="64" t="s">
        <v>1194</v>
      </c>
      <c r="D72" s="64" t="s">
        <v>1339</v>
      </c>
      <c r="E72" s="64" t="s">
        <v>1340</v>
      </c>
      <c r="F72" s="64" t="s">
        <v>1195</v>
      </c>
      <c r="G72" s="64" t="s">
        <v>957</v>
      </c>
    </row>
    <row r="73" customFormat="false" ht="15.75" hidden="false" customHeight="true" outlineLevel="0" collapsed="false">
      <c r="A73" s="64" t="s">
        <v>915</v>
      </c>
      <c r="B73" s="64" t="s">
        <v>1208</v>
      </c>
      <c r="C73" s="64" t="s">
        <v>1194</v>
      </c>
      <c r="D73" s="64" t="s">
        <v>320</v>
      </c>
      <c r="E73" s="64" t="s">
        <v>1341</v>
      </c>
      <c r="F73" s="64" t="s">
        <v>1195</v>
      </c>
      <c r="G73" s="64" t="s">
        <v>937</v>
      </c>
    </row>
    <row r="74" customFormat="false" ht="15.75" hidden="false" customHeight="true" outlineLevel="0" collapsed="false">
      <c r="A74" s="64" t="s">
        <v>906</v>
      </c>
      <c r="B74" s="64" t="s">
        <v>1208</v>
      </c>
      <c r="C74" s="64" t="s">
        <v>1194</v>
      </c>
      <c r="D74" s="64" t="s">
        <v>615</v>
      </c>
      <c r="E74" s="64" t="s">
        <v>1334</v>
      </c>
      <c r="F74" s="64" t="s">
        <v>1195</v>
      </c>
      <c r="G74" s="64" t="s">
        <v>938</v>
      </c>
    </row>
    <row r="75" customFormat="false" ht="15.75" hidden="false" customHeight="true" outlineLevel="0" collapsed="false">
      <c r="A75" s="64" t="s">
        <v>906</v>
      </c>
      <c r="B75" s="64" t="s">
        <v>1208</v>
      </c>
      <c r="C75" s="64" t="s">
        <v>1194</v>
      </c>
      <c r="D75" s="64" t="s">
        <v>1335</v>
      </c>
      <c r="E75" s="64" t="s">
        <v>1336</v>
      </c>
      <c r="F75" s="64" t="s">
        <v>1195</v>
      </c>
      <c r="G75" s="64" t="s">
        <v>1011</v>
      </c>
    </row>
    <row r="76" customFormat="false" ht="15.75" hidden="false" customHeight="true" outlineLevel="0" collapsed="false">
      <c r="A76" s="64" t="s">
        <v>1233</v>
      </c>
      <c r="B76" s="64" t="s">
        <v>1208</v>
      </c>
      <c r="C76" s="64" t="s">
        <v>1194</v>
      </c>
      <c r="D76" s="64" t="s">
        <v>744</v>
      </c>
      <c r="E76" s="64" t="s">
        <v>754</v>
      </c>
      <c r="F76" s="64" t="s">
        <v>1195</v>
      </c>
      <c r="G76" s="64" t="s">
        <v>1059</v>
      </c>
    </row>
    <row r="77" customFormat="false" ht="15.75" hidden="false" customHeight="true" outlineLevel="0" collapsed="false">
      <c r="A77" s="64" t="s">
        <v>1233</v>
      </c>
      <c r="B77" s="64" t="s">
        <v>1208</v>
      </c>
      <c r="C77" s="64" t="s">
        <v>1194</v>
      </c>
      <c r="D77" s="64" t="s">
        <v>69</v>
      </c>
      <c r="E77" s="64" t="s">
        <v>78</v>
      </c>
      <c r="F77" s="64" t="s">
        <v>1195</v>
      </c>
      <c r="G77" s="64" t="s">
        <v>1053</v>
      </c>
    </row>
    <row r="78" customFormat="false" ht="15.75" hidden="false" customHeight="true" outlineLevel="0" collapsed="false">
      <c r="A78" s="64" t="s">
        <v>1236</v>
      </c>
      <c r="B78" s="64" t="s">
        <v>1208</v>
      </c>
      <c r="C78" s="64" t="s">
        <v>1194</v>
      </c>
      <c r="D78" s="64" t="s">
        <v>222</v>
      </c>
      <c r="E78" s="64" t="s">
        <v>750</v>
      </c>
      <c r="F78" s="64" t="s">
        <v>1195</v>
      </c>
      <c r="G78" s="64" t="s">
        <v>1159</v>
      </c>
    </row>
    <row r="79" customFormat="false" ht="15.75" hidden="false" customHeight="true" outlineLevel="0" collapsed="false">
      <c r="A79" s="64" t="s">
        <v>1236</v>
      </c>
      <c r="B79" s="64" t="s">
        <v>1208</v>
      </c>
      <c r="C79" s="64" t="s">
        <v>1194</v>
      </c>
      <c r="D79" s="64" t="s">
        <v>640</v>
      </c>
      <c r="E79" s="64" t="s">
        <v>354</v>
      </c>
      <c r="F79" s="64" t="s">
        <v>1195</v>
      </c>
      <c r="G79" s="64" t="s">
        <v>1188</v>
      </c>
    </row>
    <row r="80" customFormat="false" ht="15.75" hidden="false" customHeight="true" outlineLevel="0" collapsed="false">
      <c r="A80" s="64" t="s">
        <v>1236</v>
      </c>
      <c r="B80" s="64" t="s">
        <v>1208</v>
      </c>
      <c r="C80" s="64" t="s">
        <v>1194</v>
      </c>
      <c r="D80" s="64" t="s">
        <v>798</v>
      </c>
      <c r="E80" s="64" t="s">
        <v>1342</v>
      </c>
      <c r="F80" s="64" t="s">
        <v>1195</v>
      </c>
      <c r="G80" s="64" t="s">
        <v>1184</v>
      </c>
    </row>
    <row r="81" customFormat="false" ht="15.75" hidden="false" customHeight="true" outlineLevel="0" collapsed="false">
      <c r="A81" s="64" t="s">
        <v>911</v>
      </c>
      <c r="B81" s="64" t="s">
        <v>1206</v>
      </c>
      <c r="C81" s="64" t="s">
        <v>1194</v>
      </c>
      <c r="D81" s="64" t="s">
        <v>1343</v>
      </c>
      <c r="E81" s="64" t="s">
        <v>1344</v>
      </c>
      <c r="F81" s="64" t="s">
        <v>1195</v>
      </c>
      <c r="G81" s="64" t="s">
        <v>939</v>
      </c>
    </row>
    <row r="82" customFormat="false" ht="15.75" hidden="false" customHeight="true" outlineLevel="0" collapsed="false">
      <c r="A82" s="64" t="s">
        <v>911</v>
      </c>
      <c r="B82" s="64" t="s">
        <v>1206</v>
      </c>
      <c r="C82" s="64" t="s">
        <v>1194</v>
      </c>
      <c r="D82" s="64" t="s">
        <v>1345</v>
      </c>
      <c r="E82" s="64" t="s">
        <v>1346</v>
      </c>
      <c r="F82" s="64" t="s">
        <v>1195</v>
      </c>
      <c r="G82" s="64" t="s">
        <v>942</v>
      </c>
    </row>
    <row r="83" customFormat="false" ht="15.75" hidden="false" customHeight="true" outlineLevel="0" collapsed="false">
      <c r="A83" s="64" t="s">
        <v>911</v>
      </c>
      <c r="B83" s="64" t="s">
        <v>1206</v>
      </c>
      <c r="C83" s="64" t="s">
        <v>1194</v>
      </c>
      <c r="D83" s="64" t="s">
        <v>1347</v>
      </c>
      <c r="E83" s="64" t="s">
        <v>1348</v>
      </c>
      <c r="F83" s="64" t="s">
        <v>1195</v>
      </c>
      <c r="G83" s="64" t="s">
        <v>979</v>
      </c>
    </row>
    <row r="84" customFormat="false" ht="15.75" hidden="false" customHeight="true" outlineLevel="0" collapsed="false">
      <c r="A84" s="64" t="s">
        <v>911</v>
      </c>
      <c r="B84" s="64" t="s">
        <v>1206</v>
      </c>
      <c r="C84" s="64" t="s">
        <v>1194</v>
      </c>
      <c r="D84" s="64" t="s">
        <v>1349</v>
      </c>
      <c r="E84" s="64" t="s">
        <v>1350</v>
      </c>
      <c r="F84" s="64" t="s">
        <v>1195</v>
      </c>
      <c r="G84" s="64" t="s">
        <v>978</v>
      </c>
    </row>
    <row r="85" customFormat="false" ht="15.75" hidden="false" customHeight="true" outlineLevel="0" collapsed="false">
      <c r="A85" s="64" t="s">
        <v>911</v>
      </c>
      <c r="B85" s="64" t="s">
        <v>1206</v>
      </c>
      <c r="C85" s="64" t="s">
        <v>1194</v>
      </c>
      <c r="D85" s="64" t="s">
        <v>1351</v>
      </c>
      <c r="E85" s="64" t="s">
        <v>1350</v>
      </c>
      <c r="F85" s="64" t="s">
        <v>1195</v>
      </c>
      <c r="G85" s="64" t="s">
        <v>940</v>
      </c>
    </row>
    <row r="86" customFormat="false" ht="15.75" hidden="false" customHeight="true" outlineLevel="0" collapsed="false">
      <c r="A86" s="64" t="s">
        <v>911</v>
      </c>
      <c r="B86" s="64" t="s">
        <v>1206</v>
      </c>
      <c r="C86" s="64" t="s">
        <v>1194</v>
      </c>
      <c r="D86" s="64" t="s">
        <v>1352</v>
      </c>
      <c r="E86" s="64" t="s">
        <v>1350</v>
      </c>
      <c r="F86" s="64" t="s">
        <v>1195</v>
      </c>
      <c r="G86" s="64" t="s">
        <v>1132</v>
      </c>
    </row>
    <row r="87" customFormat="false" ht="15.75" hidden="false" customHeight="true" outlineLevel="0" collapsed="false">
      <c r="A87" s="64" t="s">
        <v>911</v>
      </c>
      <c r="B87" s="64" t="s">
        <v>1206</v>
      </c>
      <c r="C87" s="64" t="s">
        <v>1194</v>
      </c>
      <c r="D87" s="64" t="s">
        <v>1353</v>
      </c>
      <c r="E87" s="64" t="s">
        <v>1350</v>
      </c>
      <c r="F87" s="64" t="s">
        <v>1195</v>
      </c>
      <c r="G87" s="64" t="s">
        <v>1132</v>
      </c>
    </row>
    <row r="88" customFormat="false" ht="15.75" hidden="false" customHeight="true" outlineLevel="0" collapsed="false">
      <c r="A88" s="64" t="s">
        <v>911</v>
      </c>
      <c r="B88" s="64" t="s">
        <v>1206</v>
      </c>
      <c r="C88" s="64" t="s">
        <v>1194</v>
      </c>
      <c r="D88" s="64" t="s">
        <v>1354</v>
      </c>
      <c r="E88" s="64" t="s">
        <v>1350</v>
      </c>
      <c r="F88" s="64" t="s">
        <v>1195</v>
      </c>
      <c r="G88" s="64" t="s">
        <v>962</v>
      </c>
    </row>
    <row r="89" customFormat="false" ht="15.75" hidden="false" customHeight="true" outlineLevel="0" collapsed="false">
      <c r="A89" s="64" t="s">
        <v>911</v>
      </c>
      <c r="B89" s="64" t="s">
        <v>1206</v>
      </c>
      <c r="C89" s="64" t="s">
        <v>1194</v>
      </c>
      <c r="D89" s="64" t="s">
        <v>1351</v>
      </c>
      <c r="E89" s="64" t="s">
        <v>1350</v>
      </c>
      <c r="F89" s="64" t="s">
        <v>1195</v>
      </c>
      <c r="G89" s="64" t="s">
        <v>940</v>
      </c>
    </row>
    <row r="90" customFormat="false" ht="15.75" hidden="false" customHeight="true" outlineLevel="0" collapsed="false">
      <c r="A90" s="64" t="s">
        <v>911</v>
      </c>
      <c r="B90" s="64" t="s">
        <v>1206</v>
      </c>
      <c r="C90" s="64" t="s">
        <v>1194</v>
      </c>
      <c r="D90" s="64" t="s">
        <v>1355</v>
      </c>
      <c r="E90" s="64" t="s">
        <v>1350</v>
      </c>
      <c r="F90" s="64" t="s">
        <v>1195</v>
      </c>
      <c r="G90" s="64" t="s">
        <v>948</v>
      </c>
    </row>
    <row r="91" customFormat="false" ht="15.75" hidden="false" customHeight="true" outlineLevel="0" collapsed="false">
      <c r="A91" s="64" t="s">
        <v>911</v>
      </c>
      <c r="B91" s="64" t="s">
        <v>1206</v>
      </c>
      <c r="C91" s="64" t="s">
        <v>1194</v>
      </c>
      <c r="D91" s="64" t="s">
        <v>1356</v>
      </c>
      <c r="E91" s="64" t="s">
        <v>1350</v>
      </c>
      <c r="F91" s="64" t="s">
        <v>1195</v>
      </c>
      <c r="G91" s="64" t="s">
        <v>968</v>
      </c>
    </row>
    <row r="92" customFormat="false" ht="15.75" hidden="false" customHeight="true" outlineLevel="0" collapsed="false">
      <c r="A92" s="64" t="s">
        <v>911</v>
      </c>
      <c r="B92" s="64" t="s">
        <v>1206</v>
      </c>
      <c r="C92" s="64" t="s">
        <v>1194</v>
      </c>
      <c r="D92" s="64" t="s">
        <v>1357</v>
      </c>
      <c r="E92" s="64" t="s">
        <v>1350</v>
      </c>
      <c r="F92" s="64" t="s">
        <v>1195</v>
      </c>
      <c r="G92" s="64" t="s">
        <v>948</v>
      </c>
    </row>
    <row r="93" customFormat="false" ht="15.75" hidden="false" customHeight="true" outlineLevel="0" collapsed="false">
      <c r="A93" s="64" t="s">
        <v>911</v>
      </c>
      <c r="B93" s="64" t="s">
        <v>1206</v>
      </c>
      <c r="C93" s="64" t="s">
        <v>1194</v>
      </c>
      <c r="D93" s="64" t="s">
        <v>1358</v>
      </c>
      <c r="E93" s="64" t="s">
        <v>1350</v>
      </c>
      <c r="F93" s="64" t="s">
        <v>1195</v>
      </c>
      <c r="G93" s="64" t="s">
        <v>1020</v>
      </c>
    </row>
    <row r="94" customFormat="false" ht="15.75" hidden="false" customHeight="true" outlineLevel="0" collapsed="false">
      <c r="A94" s="64" t="s">
        <v>1236</v>
      </c>
      <c r="B94" s="64" t="s">
        <v>1206</v>
      </c>
      <c r="C94" s="64" t="s">
        <v>1194</v>
      </c>
      <c r="D94" s="64" t="s">
        <v>563</v>
      </c>
      <c r="E94" s="64" t="s">
        <v>1350</v>
      </c>
      <c r="F94" s="64" t="s">
        <v>1195</v>
      </c>
      <c r="G94" s="64" t="s">
        <v>1176</v>
      </c>
    </row>
    <row r="95" customFormat="false" ht="15.75" hidden="false" customHeight="true" outlineLevel="0" collapsed="false">
      <c r="A95" s="64" t="s">
        <v>1236</v>
      </c>
      <c r="B95" s="64" t="s">
        <v>1206</v>
      </c>
      <c r="C95" s="64" t="s">
        <v>1194</v>
      </c>
      <c r="D95" s="64" t="s">
        <v>1359</v>
      </c>
      <c r="E95" s="64" t="s">
        <v>1350</v>
      </c>
      <c r="F95" s="64" t="s">
        <v>1195</v>
      </c>
      <c r="G95" s="64" t="s">
        <v>1360</v>
      </c>
    </row>
    <row r="96" customFormat="false" ht="15.75" hidden="false" customHeight="true" outlineLevel="0" collapsed="false">
      <c r="A96" s="64" t="s">
        <v>1361</v>
      </c>
      <c r="B96" s="64" t="s">
        <v>1206</v>
      </c>
      <c r="C96" s="64" t="s">
        <v>1194</v>
      </c>
      <c r="D96" s="64" t="s">
        <v>1362</v>
      </c>
      <c r="E96" s="64" t="s">
        <v>1350</v>
      </c>
      <c r="F96" s="64" t="s">
        <v>1195</v>
      </c>
      <c r="G96" s="64" t="s">
        <v>1007</v>
      </c>
    </row>
    <row r="97" customFormat="false" ht="15.75" hidden="false" customHeight="true" outlineLevel="0" collapsed="false">
      <c r="A97" s="64" t="s">
        <v>1361</v>
      </c>
      <c r="B97" s="64" t="s">
        <v>1206</v>
      </c>
      <c r="C97" s="64" t="s">
        <v>1194</v>
      </c>
      <c r="D97" s="64" t="s">
        <v>1363</v>
      </c>
      <c r="E97" s="64" t="s">
        <v>1350</v>
      </c>
      <c r="F97" s="64" t="s">
        <v>1195</v>
      </c>
      <c r="G97" s="64" t="s">
        <v>1172</v>
      </c>
    </row>
    <row r="98" customFormat="false" ht="15.75" hidden="false" customHeight="true" outlineLevel="0" collapsed="false">
      <c r="A98" s="64" t="s">
        <v>915</v>
      </c>
      <c r="B98" s="64" t="s">
        <v>1198</v>
      </c>
      <c r="C98" s="64" t="s">
        <v>1195</v>
      </c>
      <c r="D98" s="64" t="s">
        <v>1214</v>
      </c>
      <c r="E98" s="64" t="s">
        <v>722</v>
      </c>
      <c r="F98" s="64" t="s">
        <v>1194</v>
      </c>
      <c r="G98" s="64" t="s">
        <v>1068</v>
      </c>
    </row>
    <row r="99" customFormat="false" ht="15.75" hidden="false" customHeight="true" outlineLevel="0" collapsed="false">
      <c r="A99" s="64" t="s">
        <v>905</v>
      </c>
      <c r="B99" s="64" t="s">
        <v>1198</v>
      </c>
      <c r="C99" s="64" t="s">
        <v>1195</v>
      </c>
      <c r="D99" s="64" t="s">
        <v>1217</v>
      </c>
      <c r="E99" s="64" t="s">
        <v>1216</v>
      </c>
      <c r="F99" s="64" t="s">
        <v>1194</v>
      </c>
      <c r="G99" s="64" t="s">
        <v>1139</v>
      </c>
    </row>
    <row r="100" customFormat="false" ht="15.75" hidden="false" customHeight="true" outlineLevel="0" collapsed="false">
      <c r="A100" s="64" t="s">
        <v>905</v>
      </c>
      <c r="B100" s="64" t="s">
        <v>1198</v>
      </c>
      <c r="C100" s="64" t="s">
        <v>1195</v>
      </c>
      <c r="D100" s="64" t="s">
        <v>1220</v>
      </c>
      <c r="E100" s="64" t="s">
        <v>1219</v>
      </c>
      <c r="F100" s="64" t="s">
        <v>1194</v>
      </c>
      <c r="G100" s="64" t="s">
        <v>1111</v>
      </c>
    </row>
    <row r="101" customFormat="false" ht="15.75" hidden="false" customHeight="true" outlineLevel="0" collapsed="false">
      <c r="A101" s="64" t="s">
        <v>905</v>
      </c>
      <c r="B101" s="64" t="s">
        <v>1198</v>
      </c>
      <c r="C101" s="64" t="s">
        <v>1195</v>
      </c>
      <c r="D101" s="64" t="s">
        <v>1224</v>
      </c>
      <c r="E101" s="64" t="s">
        <v>1223</v>
      </c>
      <c r="F101" s="64" t="s">
        <v>1194</v>
      </c>
      <c r="G101" s="64" t="s">
        <v>1143</v>
      </c>
    </row>
    <row r="102" customFormat="false" ht="15.75" hidden="false" customHeight="true" outlineLevel="0" collapsed="false">
      <c r="A102" s="64" t="s">
        <v>905</v>
      </c>
      <c r="B102" s="69" t="s">
        <v>1198</v>
      </c>
      <c r="C102" s="69" t="s">
        <v>1195</v>
      </c>
      <c r="D102" s="69" t="s">
        <v>1227</v>
      </c>
      <c r="E102" s="69" t="s">
        <v>1226</v>
      </c>
      <c r="F102" s="69" t="s">
        <v>1194</v>
      </c>
      <c r="G102" s="64" t="s">
        <v>1136</v>
      </c>
    </row>
    <row r="103" customFormat="false" ht="15.75" hidden="false" customHeight="true" outlineLevel="0" collapsed="false">
      <c r="A103" s="64" t="s">
        <v>915</v>
      </c>
      <c r="B103" s="64" t="s">
        <v>1198</v>
      </c>
      <c r="C103" s="64" t="s">
        <v>1195</v>
      </c>
      <c r="D103" s="64" t="s">
        <v>1214</v>
      </c>
      <c r="E103" s="64" t="s">
        <v>722</v>
      </c>
      <c r="F103" s="64" t="s">
        <v>1194</v>
      </c>
      <c r="G103" s="64" t="s">
        <v>1068</v>
      </c>
    </row>
    <row r="104" customFormat="false" ht="15.75" hidden="false" customHeight="true" outlineLevel="0" collapsed="false">
      <c r="A104" s="64" t="s">
        <v>915</v>
      </c>
      <c r="B104" s="64" t="s">
        <v>1198</v>
      </c>
      <c r="C104" s="64" t="s">
        <v>1195</v>
      </c>
      <c r="D104" s="64" t="s">
        <v>1217</v>
      </c>
      <c r="E104" s="64" t="s">
        <v>1216</v>
      </c>
      <c r="F104" s="64" t="s">
        <v>1194</v>
      </c>
      <c r="G104" s="64" t="s">
        <v>1139</v>
      </c>
    </row>
    <row r="105" customFormat="false" ht="15.75" hidden="false" customHeight="true" outlineLevel="0" collapsed="false">
      <c r="A105" s="64" t="s">
        <v>915</v>
      </c>
      <c r="B105" s="64" t="s">
        <v>1198</v>
      </c>
      <c r="C105" s="64" t="s">
        <v>1195</v>
      </c>
      <c r="D105" s="64" t="s">
        <v>1229</v>
      </c>
      <c r="E105" s="64" t="s">
        <v>1228</v>
      </c>
      <c r="F105" s="64" t="s">
        <v>1194</v>
      </c>
      <c r="G105" s="64" t="s">
        <v>1148</v>
      </c>
    </row>
    <row r="106" customFormat="false" ht="15.75" hidden="false" customHeight="true" outlineLevel="0" collapsed="false">
      <c r="A106" s="64" t="s">
        <v>915</v>
      </c>
      <c r="B106" s="64" t="s">
        <v>1198</v>
      </c>
      <c r="C106" s="64" t="s">
        <v>1195</v>
      </c>
      <c r="D106" s="64" t="s">
        <v>143</v>
      </c>
      <c r="E106" s="64" t="s">
        <v>1230</v>
      </c>
      <c r="F106" s="64" t="s">
        <v>1194</v>
      </c>
      <c r="G106" s="64" t="s">
        <v>1151</v>
      </c>
    </row>
    <row r="107" customFormat="false" ht="15.75" hidden="false" customHeight="true" outlineLevel="0" collapsed="false">
      <c r="A107" s="64" t="s">
        <v>915</v>
      </c>
      <c r="B107" s="64" t="s">
        <v>1198</v>
      </c>
      <c r="C107" s="64" t="s">
        <v>1195</v>
      </c>
      <c r="D107" s="64" t="s">
        <v>1232</v>
      </c>
      <c r="E107" s="64" t="s">
        <v>1231</v>
      </c>
      <c r="F107" s="64" t="s">
        <v>1194</v>
      </c>
      <c r="G107" s="64" t="s">
        <v>1364</v>
      </c>
    </row>
    <row r="108" customFormat="false" ht="15.75" hidden="false" customHeight="true" outlineLevel="0" collapsed="false">
      <c r="A108" s="64" t="s">
        <v>1233</v>
      </c>
      <c r="B108" s="64" t="s">
        <v>1198</v>
      </c>
      <c r="C108" s="64" t="s">
        <v>1195</v>
      </c>
      <c r="D108" s="64" t="s">
        <v>581</v>
      </c>
      <c r="E108" s="64" t="s">
        <v>174</v>
      </c>
      <c r="F108" s="64" t="s">
        <v>1194</v>
      </c>
      <c r="G108" s="64" t="s">
        <v>1109</v>
      </c>
    </row>
    <row r="109" customFormat="false" ht="15.75" hidden="false" customHeight="true" outlineLevel="0" collapsed="false">
      <c r="A109" s="64" t="s">
        <v>1233</v>
      </c>
      <c r="B109" s="64" t="s">
        <v>1198</v>
      </c>
      <c r="C109" s="64" t="s">
        <v>1195</v>
      </c>
      <c r="D109" s="64" t="s">
        <v>1235</v>
      </c>
      <c r="E109" s="64" t="s">
        <v>1234</v>
      </c>
      <c r="F109" s="64" t="s">
        <v>1194</v>
      </c>
      <c r="G109" s="64" t="s">
        <v>1124</v>
      </c>
    </row>
    <row r="110" customFormat="false" ht="15.75" hidden="false" customHeight="true" outlineLevel="0" collapsed="false">
      <c r="A110" s="64" t="s">
        <v>1236</v>
      </c>
      <c r="B110" s="64" t="s">
        <v>1198</v>
      </c>
      <c r="C110" s="64" t="s">
        <v>1195</v>
      </c>
      <c r="D110" s="64" t="s">
        <v>1237</v>
      </c>
      <c r="E110" s="64" t="s">
        <v>574</v>
      </c>
      <c r="F110" s="64" t="s">
        <v>1194</v>
      </c>
      <c r="G110" s="64" t="s">
        <v>1180</v>
      </c>
    </row>
    <row r="111" customFormat="false" ht="15.75" hidden="false" customHeight="true" outlineLevel="0" collapsed="false">
      <c r="A111" s="64" t="s">
        <v>1236</v>
      </c>
      <c r="B111" s="64" t="s">
        <v>1198</v>
      </c>
      <c r="C111" s="64" t="s">
        <v>1195</v>
      </c>
      <c r="D111" s="64" t="s">
        <v>341</v>
      </c>
      <c r="E111" s="64" t="s">
        <v>165</v>
      </c>
      <c r="F111" s="64" t="s">
        <v>1194</v>
      </c>
      <c r="G111" s="64" t="s">
        <v>1178</v>
      </c>
    </row>
    <row r="112" customFormat="false" ht="15.75" hidden="false" customHeight="true" outlineLevel="0" collapsed="false">
      <c r="A112" s="64" t="s">
        <v>905</v>
      </c>
      <c r="B112" s="64" t="s">
        <v>1200</v>
      </c>
      <c r="C112" s="64" t="s">
        <v>1195</v>
      </c>
      <c r="D112" s="64" t="s">
        <v>1239</v>
      </c>
      <c r="E112" s="64" t="s">
        <v>1238</v>
      </c>
      <c r="F112" s="64" t="s">
        <v>1194</v>
      </c>
      <c r="G112" s="64" t="s">
        <v>1010</v>
      </c>
    </row>
    <row r="113" customFormat="false" ht="15.75" hidden="false" customHeight="true" outlineLevel="0" collapsed="false">
      <c r="A113" s="64" t="s">
        <v>905</v>
      </c>
      <c r="B113" s="64" t="s">
        <v>1200</v>
      </c>
      <c r="C113" s="64" t="s">
        <v>1195</v>
      </c>
      <c r="D113" s="64" t="s">
        <v>154</v>
      </c>
      <c r="E113" s="64" t="s">
        <v>697</v>
      </c>
      <c r="F113" s="64" t="s">
        <v>1194</v>
      </c>
      <c r="G113" s="64" t="s">
        <v>1097</v>
      </c>
    </row>
    <row r="114" customFormat="false" ht="15.75" hidden="false" customHeight="true" outlineLevel="0" collapsed="false">
      <c r="A114" s="64" t="s">
        <v>905</v>
      </c>
      <c r="B114" s="64" t="s">
        <v>1200</v>
      </c>
      <c r="C114" s="64" t="s">
        <v>1195</v>
      </c>
      <c r="D114" s="64" t="s">
        <v>1239</v>
      </c>
      <c r="E114" s="64" t="s">
        <v>1238</v>
      </c>
      <c r="F114" s="64" t="s">
        <v>1194</v>
      </c>
      <c r="G114" s="64" t="s">
        <v>1010</v>
      </c>
    </row>
    <row r="115" customFormat="false" ht="15.75" hidden="false" customHeight="true" outlineLevel="0" collapsed="false">
      <c r="A115" s="64" t="s">
        <v>905</v>
      </c>
      <c r="B115" s="64" t="s">
        <v>1200</v>
      </c>
      <c r="C115" s="64" t="s">
        <v>1195</v>
      </c>
      <c r="D115" s="64" t="s">
        <v>1241</v>
      </c>
      <c r="E115" s="64" t="s">
        <v>1240</v>
      </c>
      <c r="F115" s="64" t="s">
        <v>1194</v>
      </c>
      <c r="G115" s="64" t="s">
        <v>1003</v>
      </c>
    </row>
    <row r="116" customFormat="false" ht="15.75" hidden="false" customHeight="true" outlineLevel="0" collapsed="false">
      <c r="A116" s="64" t="s">
        <v>905</v>
      </c>
      <c r="B116" s="64" t="s">
        <v>1200</v>
      </c>
      <c r="C116" s="64" t="s">
        <v>1195</v>
      </c>
      <c r="D116" s="64" t="s">
        <v>1243</v>
      </c>
      <c r="E116" s="64" t="s">
        <v>1242</v>
      </c>
      <c r="F116" s="64" t="s">
        <v>1194</v>
      </c>
      <c r="G116" s="64" t="s">
        <v>1013</v>
      </c>
    </row>
    <row r="117" customFormat="false" ht="15.75" hidden="false" customHeight="true" outlineLevel="0" collapsed="false">
      <c r="A117" s="64" t="s">
        <v>905</v>
      </c>
      <c r="B117" s="64" t="s">
        <v>1200</v>
      </c>
      <c r="C117" s="64" t="s">
        <v>1195</v>
      </c>
      <c r="D117" s="64" t="s">
        <v>1245</v>
      </c>
      <c r="E117" s="64" t="s">
        <v>1244</v>
      </c>
      <c r="F117" s="64" t="s">
        <v>1194</v>
      </c>
      <c r="G117" s="64" t="s">
        <v>1002</v>
      </c>
    </row>
    <row r="118" customFormat="false" ht="15.75" hidden="false" customHeight="true" outlineLevel="0" collapsed="false">
      <c r="A118" s="64" t="s">
        <v>905</v>
      </c>
      <c r="B118" s="64" t="s">
        <v>1200</v>
      </c>
      <c r="C118" s="64" t="s">
        <v>1195</v>
      </c>
      <c r="D118" s="64" t="s">
        <v>1247</v>
      </c>
      <c r="E118" s="64" t="s">
        <v>1246</v>
      </c>
      <c r="F118" s="64" t="s">
        <v>1194</v>
      </c>
      <c r="G118" s="64" t="s">
        <v>1066</v>
      </c>
    </row>
    <row r="119" customFormat="false" ht="15.75" hidden="false" customHeight="true" outlineLevel="0" collapsed="false">
      <c r="A119" s="64" t="s">
        <v>905</v>
      </c>
      <c r="B119" s="64" t="s">
        <v>1200</v>
      </c>
      <c r="C119" s="64" t="s">
        <v>1195</v>
      </c>
      <c r="D119" s="64" t="s">
        <v>1249</v>
      </c>
      <c r="E119" s="64" t="s">
        <v>1248</v>
      </c>
      <c r="F119" s="64" t="s">
        <v>1194</v>
      </c>
      <c r="G119" s="64" t="s">
        <v>1079</v>
      </c>
    </row>
    <row r="120" customFormat="false" ht="15.75" hidden="false" customHeight="true" outlineLevel="0" collapsed="false">
      <c r="A120" s="64" t="s">
        <v>905</v>
      </c>
      <c r="B120" s="64" t="s">
        <v>1200</v>
      </c>
      <c r="C120" s="64" t="s">
        <v>1195</v>
      </c>
      <c r="D120" s="64" t="s">
        <v>1251</v>
      </c>
      <c r="E120" s="64" t="s">
        <v>1250</v>
      </c>
      <c r="F120" s="64" t="s">
        <v>1194</v>
      </c>
      <c r="G120" s="64" t="s">
        <v>1058</v>
      </c>
    </row>
    <row r="121" customFormat="false" ht="15.75" hidden="false" customHeight="true" outlineLevel="0" collapsed="false">
      <c r="A121" s="64" t="s">
        <v>905</v>
      </c>
      <c r="B121" s="64" t="s">
        <v>1200</v>
      </c>
      <c r="C121" s="64" t="s">
        <v>1195</v>
      </c>
      <c r="D121" s="64" t="s">
        <v>1253</v>
      </c>
      <c r="E121" s="64" t="s">
        <v>1252</v>
      </c>
      <c r="F121" s="64" t="s">
        <v>1194</v>
      </c>
      <c r="G121" s="64" t="s">
        <v>1065</v>
      </c>
    </row>
    <row r="122" customFormat="false" ht="15.75" hidden="false" customHeight="true" outlineLevel="0" collapsed="false">
      <c r="A122" s="64" t="s">
        <v>914</v>
      </c>
      <c r="B122" s="64" t="s">
        <v>1200</v>
      </c>
      <c r="C122" s="64" t="s">
        <v>1195</v>
      </c>
      <c r="D122" s="64" t="s">
        <v>1255</v>
      </c>
      <c r="E122" s="64" t="s">
        <v>1254</v>
      </c>
      <c r="F122" s="64" t="s">
        <v>1194</v>
      </c>
      <c r="G122" s="64" t="s">
        <v>1365</v>
      </c>
    </row>
    <row r="123" customFormat="false" ht="15.75" hidden="false" customHeight="true" outlineLevel="0" collapsed="false">
      <c r="A123" s="64" t="s">
        <v>914</v>
      </c>
      <c r="B123" s="64" t="s">
        <v>1200</v>
      </c>
      <c r="C123" s="64" t="s">
        <v>1195</v>
      </c>
      <c r="D123" s="64" t="s">
        <v>1256</v>
      </c>
      <c r="E123" s="64" t="s">
        <v>297</v>
      </c>
      <c r="F123" s="64" t="s">
        <v>1194</v>
      </c>
      <c r="G123" s="64" t="s">
        <v>1089</v>
      </c>
    </row>
    <row r="124" customFormat="false" ht="15.75" hidden="false" customHeight="true" outlineLevel="0" collapsed="false">
      <c r="A124" s="64" t="s">
        <v>914</v>
      </c>
      <c r="B124" s="64" t="s">
        <v>1200</v>
      </c>
      <c r="C124" s="64" t="s">
        <v>1195</v>
      </c>
      <c r="D124" s="64" t="s">
        <v>1257</v>
      </c>
      <c r="E124" s="64" t="s">
        <v>703</v>
      </c>
      <c r="F124" s="64" t="s">
        <v>1194</v>
      </c>
      <c r="G124" s="64" t="s">
        <v>1095</v>
      </c>
    </row>
    <row r="125" customFormat="false" ht="15.75" hidden="false" customHeight="true" outlineLevel="0" collapsed="false">
      <c r="A125" s="64" t="s">
        <v>914</v>
      </c>
      <c r="B125" s="64" t="s">
        <v>1200</v>
      </c>
      <c r="C125" s="64" t="s">
        <v>1195</v>
      </c>
      <c r="D125" s="64" t="s">
        <v>1259</v>
      </c>
      <c r="E125" s="64" t="s">
        <v>1258</v>
      </c>
      <c r="F125" s="64" t="s">
        <v>1194</v>
      </c>
      <c r="G125" s="64" t="s">
        <v>1098</v>
      </c>
    </row>
    <row r="126" customFormat="false" ht="15.75" hidden="false" customHeight="true" outlineLevel="0" collapsed="false">
      <c r="A126" s="64" t="s">
        <v>914</v>
      </c>
      <c r="B126" s="64" t="s">
        <v>1200</v>
      </c>
      <c r="C126" s="64" t="s">
        <v>1195</v>
      </c>
      <c r="D126" s="64" t="s">
        <v>1261</v>
      </c>
      <c r="E126" s="64" t="s">
        <v>1260</v>
      </c>
      <c r="F126" s="64" t="s">
        <v>1194</v>
      </c>
      <c r="G126" s="64" t="s">
        <v>1099</v>
      </c>
    </row>
    <row r="127" customFormat="false" ht="15.75" hidden="false" customHeight="true" outlineLevel="0" collapsed="false">
      <c r="A127" s="64" t="s">
        <v>914</v>
      </c>
      <c r="B127" s="64" t="s">
        <v>1200</v>
      </c>
      <c r="C127" s="64" t="s">
        <v>1195</v>
      </c>
      <c r="D127" s="64" t="s">
        <v>1263</v>
      </c>
      <c r="E127" s="64" t="s">
        <v>1262</v>
      </c>
      <c r="F127" s="64" t="s">
        <v>1194</v>
      </c>
      <c r="G127" s="64" t="s">
        <v>1101</v>
      </c>
    </row>
    <row r="128" customFormat="false" ht="15.75" hidden="false" customHeight="true" outlineLevel="0" collapsed="false">
      <c r="A128" s="64" t="s">
        <v>914</v>
      </c>
      <c r="B128" s="64" t="s">
        <v>1200</v>
      </c>
      <c r="C128" s="64" t="s">
        <v>1195</v>
      </c>
      <c r="D128" s="64" t="s">
        <v>1265</v>
      </c>
      <c r="E128" s="64" t="s">
        <v>1264</v>
      </c>
      <c r="F128" s="64" t="s">
        <v>1194</v>
      </c>
      <c r="G128" s="64" t="s">
        <v>1102</v>
      </c>
    </row>
    <row r="129" customFormat="false" ht="15.75" hidden="false" customHeight="true" outlineLevel="0" collapsed="false">
      <c r="A129" s="64" t="s">
        <v>1233</v>
      </c>
      <c r="B129" s="64" t="s">
        <v>1200</v>
      </c>
      <c r="C129" s="64" t="s">
        <v>1195</v>
      </c>
      <c r="D129" s="64" t="s">
        <v>82</v>
      </c>
      <c r="E129" s="64" t="s">
        <v>182</v>
      </c>
      <c r="F129" s="64" t="s">
        <v>1194</v>
      </c>
      <c r="G129" s="64" t="s">
        <v>1123</v>
      </c>
    </row>
    <row r="130" customFormat="false" ht="15.75" hidden="false" customHeight="true" outlineLevel="0" collapsed="false">
      <c r="A130" s="64" t="s">
        <v>1233</v>
      </c>
      <c r="B130" s="64" t="s">
        <v>1200</v>
      </c>
      <c r="C130" s="64" t="s">
        <v>1195</v>
      </c>
      <c r="D130" s="64" t="s">
        <v>1266</v>
      </c>
      <c r="E130" s="64" t="s">
        <v>159</v>
      </c>
      <c r="F130" s="64" t="s">
        <v>1194</v>
      </c>
      <c r="G130" s="64" t="s">
        <v>969</v>
      </c>
    </row>
    <row r="131" customFormat="false" ht="15.75" hidden="false" customHeight="true" outlineLevel="0" collapsed="false">
      <c r="A131" s="64" t="s">
        <v>905</v>
      </c>
      <c r="B131" s="64" t="s">
        <v>1202</v>
      </c>
      <c r="C131" s="64" t="s">
        <v>1195</v>
      </c>
      <c r="D131" s="64" t="s">
        <v>1268</v>
      </c>
      <c r="E131" s="64" t="s">
        <v>1267</v>
      </c>
      <c r="F131" s="64" t="s">
        <v>1194</v>
      </c>
      <c r="G131" s="64" t="s">
        <v>1115</v>
      </c>
    </row>
    <row r="132" customFormat="false" ht="15.75" hidden="false" customHeight="true" outlineLevel="0" collapsed="false">
      <c r="A132" s="64" t="s">
        <v>905</v>
      </c>
      <c r="B132" s="64" t="s">
        <v>1202</v>
      </c>
      <c r="C132" s="64" t="s">
        <v>1195</v>
      </c>
      <c r="D132" s="64" t="s">
        <v>1269</v>
      </c>
      <c r="E132" s="64" t="s">
        <v>740</v>
      </c>
      <c r="F132" s="64" t="s">
        <v>1194</v>
      </c>
      <c r="G132" s="64" t="s">
        <v>1119</v>
      </c>
    </row>
    <row r="133" customFormat="false" ht="15.75" hidden="false" customHeight="true" outlineLevel="0" collapsed="false">
      <c r="A133" s="64" t="s">
        <v>905</v>
      </c>
      <c r="B133" s="64" t="s">
        <v>1202</v>
      </c>
      <c r="C133" s="64" t="s">
        <v>1195</v>
      </c>
      <c r="D133" s="64" t="s">
        <v>1271</v>
      </c>
      <c r="E133" s="64" t="s">
        <v>1270</v>
      </c>
      <c r="F133" s="64" t="s">
        <v>1194</v>
      </c>
      <c r="G133" s="64" t="s">
        <v>1077</v>
      </c>
    </row>
    <row r="134" customFormat="false" ht="15.75" hidden="false" customHeight="true" outlineLevel="0" collapsed="false">
      <c r="A134" s="64" t="s">
        <v>905</v>
      </c>
      <c r="B134" s="64" t="s">
        <v>1202</v>
      </c>
      <c r="C134" s="64" t="s">
        <v>1195</v>
      </c>
      <c r="D134" s="64" t="s">
        <v>1273</v>
      </c>
      <c r="E134" s="64" t="s">
        <v>1272</v>
      </c>
      <c r="F134" s="64" t="s">
        <v>1194</v>
      </c>
      <c r="G134" s="64" t="s">
        <v>1078</v>
      </c>
    </row>
    <row r="135" customFormat="false" ht="15.75" hidden="false" customHeight="true" outlineLevel="0" collapsed="false">
      <c r="A135" s="64" t="s">
        <v>905</v>
      </c>
      <c r="B135" s="64" t="s">
        <v>1202</v>
      </c>
      <c r="C135" s="64" t="s">
        <v>1195</v>
      </c>
      <c r="D135" s="64" t="s">
        <v>1275</v>
      </c>
      <c r="E135" s="64" t="s">
        <v>1274</v>
      </c>
      <c r="F135" s="64" t="s">
        <v>1194</v>
      </c>
      <c r="G135" s="64" t="s">
        <v>1076</v>
      </c>
    </row>
    <row r="136" customFormat="false" ht="15.75" hidden="false" customHeight="true" outlineLevel="0" collapsed="false">
      <c r="A136" s="64" t="s">
        <v>914</v>
      </c>
      <c r="B136" s="64" t="s">
        <v>1202</v>
      </c>
      <c r="C136" s="64" t="s">
        <v>1195</v>
      </c>
      <c r="D136" s="64" t="s">
        <v>1277</v>
      </c>
      <c r="E136" s="64" t="s">
        <v>1276</v>
      </c>
      <c r="F136" s="64" t="s">
        <v>1194</v>
      </c>
      <c r="G136" s="64" t="s">
        <v>1085</v>
      </c>
    </row>
    <row r="137" customFormat="false" ht="15.75" hidden="false" customHeight="true" outlineLevel="0" collapsed="false">
      <c r="A137" s="64" t="s">
        <v>914</v>
      </c>
      <c r="B137" s="64" t="s">
        <v>1202</v>
      </c>
      <c r="C137" s="64" t="s">
        <v>1195</v>
      </c>
      <c r="D137" s="64" t="s">
        <v>1279</v>
      </c>
      <c r="E137" s="64" t="s">
        <v>1278</v>
      </c>
      <c r="F137" s="64" t="s">
        <v>1194</v>
      </c>
      <c r="G137" s="64" t="s">
        <v>1092</v>
      </c>
    </row>
    <row r="138" customFormat="false" ht="15.75" hidden="false" customHeight="true" outlineLevel="0" collapsed="false">
      <c r="A138" s="64" t="s">
        <v>914</v>
      </c>
      <c r="B138" s="64" t="s">
        <v>1202</v>
      </c>
      <c r="C138" s="64" t="s">
        <v>1195</v>
      </c>
      <c r="D138" s="64" t="s">
        <v>1281</v>
      </c>
      <c r="E138" s="64" t="s">
        <v>1280</v>
      </c>
      <c r="F138" s="64" t="s">
        <v>1194</v>
      </c>
      <c r="G138" s="64" t="s">
        <v>1090</v>
      </c>
    </row>
    <row r="139" customFormat="false" ht="15.75" hidden="false" customHeight="true" outlineLevel="0" collapsed="false">
      <c r="A139" s="64" t="s">
        <v>914</v>
      </c>
      <c r="B139" s="64" t="s">
        <v>1202</v>
      </c>
      <c r="C139" s="64" t="s">
        <v>1195</v>
      </c>
      <c r="D139" s="64" t="s">
        <v>1282</v>
      </c>
      <c r="E139" s="64" t="s">
        <v>349</v>
      </c>
      <c r="F139" s="64" t="s">
        <v>1194</v>
      </c>
      <c r="G139" s="64" t="s">
        <v>1088</v>
      </c>
    </row>
    <row r="140" customFormat="false" ht="15.75" hidden="false" customHeight="true" outlineLevel="0" collapsed="false">
      <c r="A140" s="64" t="s">
        <v>914</v>
      </c>
      <c r="B140" s="64" t="s">
        <v>1202</v>
      </c>
      <c r="C140" s="64" t="s">
        <v>1195</v>
      </c>
      <c r="D140" s="64" t="s">
        <v>1284</v>
      </c>
      <c r="E140" s="64" t="s">
        <v>1283</v>
      </c>
      <c r="F140" s="64" t="s">
        <v>1194</v>
      </c>
      <c r="G140" s="64" t="s">
        <v>1096</v>
      </c>
    </row>
    <row r="141" customFormat="false" ht="15.75" hidden="false" customHeight="true" outlineLevel="0" collapsed="false">
      <c r="A141" s="64" t="s">
        <v>905</v>
      </c>
      <c r="B141" s="64" t="s">
        <v>1202</v>
      </c>
      <c r="C141" s="64" t="s">
        <v>1195</v>
      </c>
      <c r="D141" s="64" t="s">
        <v>1286</v>
      </c>
      <c r="E141" s="64" t="s">
        <v>1285</v>
      </c>
      <c r="F141" s="64" t="s">
        <v>1194</v>
      </c>
      <c r="G141" s="64" t="s">
        <v>1121</v>
      </c>
    </row>
    <row r="142" customFormat="false" ht="15.75" hidden="false" customHeight="true" outlineLevel="0" collapsed="false">
      <c r="A142" s="64" t="s">
        <v>905</v>
      </c>
      <c r="B142" s="64" t="s">
        <v>1202</v>
      </c>
      <c r="C142" s="64" t="s">
        <v>1195</v>
      </c>
      <c r="D142" s="64" t="s">
        <v>1288</v>
      </c>
      <c r="E142" s="64" t="s">
        <v>1287</v>
      </c>
      <c r="F142" s="64" t="s">
        <v>1194</v>
      </c>
      <c r="G142" s="64" t="s">
        <v>1118</v>
      </c>
    </row>
    <row r="143" customFormat="false" ht="15.75" hidden="false" customHeight="true" outlineLevel="0" collapsed="false">
      <c r="A143" s="64" t="s">
        <v>1289</v>
      </c>
      <c r="B143" s="64" t="s">
        <v>1202</v>
      </c>
      <c r="C143" s="64" t="s">
        <v>1195</v>
      </c>
      <c r="D143" s="64" t="s">
        <v>1290</v>
      </c>
      <c r="E143" s="64" t="s">
        <v>267</v>
      </c>
      <c r="F143" s="64" t="s">
        <v>1194</v>
      </c>
      <c r="G143" s="64" t="s">
        <v>1186</v>
      </c>
    </row>
    <row r="144" customFormat="false" ht="15.75" hidden="false" customHeight="true" outlineLevel="0" collapsed="false">
      <c r="A144" s="64" t="s">
        <v>1289</v>
      </c>
      <c r="B144" s="64" t="s">
        <v>1202</v>
      </c>
      <c r="C144" s="64" t="s">
        <v>1195</v>
      </c>
      <c r="D144" s="64" t="s">
        <v>1291</v>
      </c>
      <c r="E144" s="64" t="s">
        <v>401</v>
      </c>
      <c r="F144" s="64" t="s">
        <v>1194</v>
      </c>
      <c r="G144" s="64" t="s">
        <v>1165</v>
      </c>
    </row>
    <row r="145" customFormat="false" ht="15.75" hidden="false" customHeight="true" outlineLevel="0" collapsed="false">
      <c r="A145" s="64" t="s">
        <v>1289</v>
      </c>
      <c r="B145" s="64" t="s">
        <v>1202</v>
      </c>
      <c r="C145" s="64" t="s">
        <v>1195</v>
      </c>
      <c r="D145" s="64" t="s">
        <v>1292</v>
      </c>
      <c r="E145" s="64" t="s">
        <v>596</v>
      </c>
      <c r="F145" s="64" t="s">
        <v>1194</v>
      </c>
      <c r="G145" s="64" t="s">
        <v>1162</v>
      </c>
    </row>
    <row r="146" customFormat="false" ht="15.75" hidden="false" customHeight="true" outlineLevel="0" collapsed="false">
      <c r="A146" s="64" t="s">
        <v>1289</v>
      </c>
      <c r="B146" s="64" t="s">
        <v>1202</v>
      </c>
      <c r="C146" s="64" t="s">
        <v>1195</v>
      </c>
      <c r="D146" s="64" t="s">
        <v>87</v>
      </c>
      <c r="E146" s="64" t="s">
        <v>324</v>
      </c>
      <c r="F146" s="64" t="s">
        <v>1194</v>
      </c>
      <c r="G146" s="64" t="s">
        <v>1163</v>
      </c>
    </row>
    <row r="147" customFormat="false" ht="15.75" hidden="false" customHeight="true" outlineLevel="0" collapsed="false">
      <c r="A147" s="64" t="s">
        <v>1289</v>
      </c>
      <c r="B147" s="64" t="s">
        <v>1202</v>
      </c>
      <c r="C147" s="64" t="s">
        <v>1195</v>
      </c>
      <c r="D147" s="64" t="s">
        <v>590</v>
      </c>
      <c r="E147" s="64" t="s">
        <v>1293</v>
      </c>
      <c r="F147" s="64" t="s">
        <v>1194</v>
      </c>
      <c r="G147" s="64" t="s">
        <v>1170</v>
      </c>
    </row>
    <row r="148" customFormat="false" ht="15.75" hidden="false" customHeight="true" outlineLevel="0" collapsed="false">
      <c r="A148" s="64" t="s">
        <v>1289</v>
      </c>
      <c r="B148" s="64" t="s">
        <v>1202</v>
      </c>
      <c r="C148" s="64" t="s">
        <v>1195</v>
      </c>
      <c r="D148" s="64" t="s">
        <v>1295</v>
      </c>
      <c r="E148" s="64" t="s">
        <v>1294</v>
      </c>
      <c r="F148" s="64" t="s">
        <v>1194</v>
      </c>
      <c r="G148" s="64" t="s">
        <v>1166</v>
      </c>
    </row>
    <row r="149" customFormat="false" ht="15.75" hidden="false" customHeight="true" outlineLevel="0" collapsed="false">
      <c r="A149" s="64" t="s">
        <v>1289</v>
      </c>
      <c r="B149" s="64" t="s">
        <v>1202</v>
      </c>
      <c r="C149" s="64" t="s">
        <v>1195</v>
      </c>
      <c r="D149" s="64" t="s">
        <v>382</v>
      </c>
      <c r="E149" s="64" t="s">
        <v>1296</v>
      </c>
      <c r="F149" s="64" t="s">
        <v>1194</v>
      </c>
      <c r="G149" s="64" t="s">
        <v>1164</v>
      </c>
    </row>
    <row r="150" customFormat="false" ht="15.75" hidden="false" customHeight="true" outlineLevel="0" collapsed="false">
      <c r="A150" s="64" t="s">
        <v>1289</v>
      </c>
      <c r="B150" s="64" t="s">
        <v>1202</v>
      </c>
      <c r="C150" s="64" t="s">
        <v>1195</v>
      </c>
      <c r="D150" s="64" t="s">
        <v>1298</v>
      </c>
      <c r="E150" s="64" t="s">
        <v>1297</v>
      </c>
      <c r="F150" s="64" t="s">
        <v>1194</v>
      </c>
      <c r="G150" s="64" t="s">
        <v>1167</v>
      </c>
    </row>
    <row r="151" customFormat="false" ht="15.75" hidden="false" customHeight="true" outlineLevel="0" collapsed="false">
      <c r="A151" s="64" t="s">
        <v>1289</v>
      </c>
      <c r="B151" s="64" t="s">
        <v>1202</v>
      </c>
      <c r="C151" s="64" t="s">
        <v>1195</v>
      </c>
      <c r="D151" s="64" t="s">
        <v>1300</v>
      </c>
      <c r="E151" s="64" t="s">
        <v>1299</v>
      </c>
      <c r="F151" s="64" t="s">
        <v>1194</v>
      </c>
      <c r="G151" s="64" t="s">
        <v>1366</v>
      </c>
    </row>
    <row r="152" customFormat="false" ht="15.75" hidden="false" customHeight="true" outlineLevel="0" collapsed="false">
      <c r="A152" s="64" t="s">
        <v>1289</v>
      </c>
      <c r="B152" s="64" t="s">
        <v>1202</v>
      </c>
      <c r="C152" s="64" t="s">
        <v>1195</v>
      </c>
      <c r="D152" s="64" t="s">
        <v>1303</v>
      </c>
      <c r="E152" s="64" t="s">
        <v>1302</v>
      </c>
      <c r="F152" s="64" t="s">
        <v>1194</v>
      </c>
      <c r="G152" s="64" t="s">
        <v>1367</v>
      </c>
    </row>
    <row r="153" customFormat="false" ht="15.75" hidden="false" customHeight="true" outlineLevel="0" collapsed="false">
      <c r="A153" s="64" t="s">
        <v>1289</v>
      </c>
      <c r="B153" s="64" t="s">
        <v>1202</v>
      </c>
      <c r="C153" s="64" t="s">
        <v>1195</v>
      </c>
      <c r="D153" s="64" t="s">
        <v>1306</v>
      </c>
      <c r="E153" s="64" t="s">
        <v>1305</v>
      </c>
      <c r="F153" s="64" t="s">
        <v>1194</v>
      </c>
      <c r="G153" s="64" t="s">
        <v>1368</v>
      </c>
    </row>
    <row r="154" customFormat="false" ht="15.75" hidden="false" customHeight="true" outlineLevel="0" collapsed="false">
      <c r="A154" s="64" t="s">
        <v>908</v>
      </c>
      <c r="B154" s="64" t="s">
        <v>1202</v>
      </c>
      <c r="C154" s="64" t="s">
        <v>1195</v>
      </c>
      <c r="D154" s="64" t="s">
        <v>1309</v>
      </c>
      <c r="E154" s="64" t="s">
        <v>1308</v>
      </c>
      <c r="F154" s="64" t="s">
        <v>1194</v>
      </c>
      <c r="G154" s="64" t="s">
        <v>1125</v>
      </c>
    </row>
    <row r="155" customFormat="false" ht="15.75" hidden="false" customHeight="true" outlineLevel="0" collapsed="false">
      <c r="A155" s="64" t="s">
        <v>908</v>
      </c>
      <c r="B155" s="64" t="s">
        <v>1202</v>
      </c>
      <c r="C155" s="64" t="s">
        <v>1195</v>
      </c>
      <c r="D155" s="64" t="s">
        <v>1311</v>
      </c>
      <c r="E155" s="64" t="s">
        <v>1310</v>
      </c>
      <c r="F155" s="64" t="s">
        <v>1194</v>
      </c>
      <c r="G155" s="64" t="s">
        <v>1126</v>
      </c>
    </row>
    <row r="156" customFormat="false" ht="15.75" hidden="false" customHeight="true" outlineLevel="0" collapsed="false">
      <c r="A156" s="64" t="s">
        <v>908</v>
      </c>
      <c r="B156" s="64" t="s">
        <v>1202</v>
      </c>
      <c r="C156" s="64" t="s">
        <v>1195</v>
      </c>
      <c r="D156" s="64" t="s">
        <v>1313</v>
      </c>
      <c r="E156" s="64" t="s">
        <v>1312</v>
      </c>
      <c r="F156" s="64" t="s">
        <v>1194</v>
      </c>
      <c r="G156" s="64" t="s">
        <v>983</v>
      </c>
    </row>
    <row r="157" customFormat="false" ht="15.75" hidden="false" customHeight="true" outlineLevel="0" collapsed="false">
      <c r="A157" s="64" t="s">
        <v>908</v>
      </c>
      <c r="B157" s="64" t="s">
        <v>1202</v>
      </c>
      <c r="C157" s="64" t="s">
        <v>1195</v>
      </c>
      <c r="D157" s="64" t="s">
        <v>1315</v>
      </c>
      <c r="E157" s="64" t="s">
        <v>1314</v>
      </c>
      <c r="F157" s="64" t="s">
        <v>1194</v>
      </c>
      <c r="G157" s="64" t="s">
        <v>1120</v>
      </c>
    </row>
    <row r="158" customFormat="false" ht="15.75" hidden="false" customHeight="true" outlineLevel="0" collapsed="false">
      <c r="A158" s="64" t="s">
        <v>908</v>
      </c>
      <c r="B158" s="64" t="s">
        <v>1202</v>
      </c>
      <c r="C158" s="64" t="s">
        <v>1195</v>
      </c>
      <c r="D158" s="64" t="s">
        <v>1317</v>
      </c>
      <c r="E158" s="64" t="s">
        <v>1316</v>
      </c>
      <c r="F158" s="64" t="s">
        <v>1194</v>
      </c>
      <c r="G158" s="64" t="s">
        <v>1009</v>
      </c>
    </row>
    <row r="159" customFormat="false" ht="15.75" hidden="false" customHeight="true" outlineLevel="0" collapsed="false">
      <c r="A159" s="64" t="s">
        <v>908</v>
      </c>
      <c r="B159" s="64" t="s">
        <v>1202</v>
      </c>
      <c r="C159" s="64" t="s">
        <v>1195</v>
      </c>
      <c r="D159" s="64" t="s">
        <v>1319</v>
      </c>
      <c r="E159" s="64" t="s">
        <v>1318</v>
      </c>
      <c r="F159" s="64" t="s">
        <v>1194</v>
      </c>
      <c r="G159" s="64" t="s">
        <v>1005</v>
      </c>
    </row>
    <row r="160" customFormat="false" ht="15.75" hidden="false" customHeight="true" outlineLevel="0" collapsed="false">
      <c r="A160" s="64" t="s">
        <v>1320</v>
      </c>
      <c r="B160" s="64" t="s">
        <v>1202</v>
      </c>
      <c r="C160" s="64" t="s">
        <v>1195</v>
      </c>
      <c r="D160" s="64" t="s">
        <v>110</v>
      </c>
      <c r="E160" s="64" t="s">
        <v>1321</v>
      </c>
      <c r="F160" s="64" t="s">
        <v>1194</v>
      </c>
      <c r="G160" s="64" t="s">
        <v>1183</v>
      </c>
    </row>
    <row r="161" customFormat="false" ht="15.75" hidden="false" customHeight="true" outlineLevel="0" collapsed="false">
      <c r="A161" s="64" t="s">
        <v>1322</v>
      </c>
      <c r="B161" s="64" t="s">
        <v>1202</v>
      </c>
      <c r="C161" s="64" t="s">
        <v>1195</v>
      </c>
      <c r="D161" s="64" t="s">
        <v>1324</v>
      </c>
      <c r="E161" s="64" t="s">
        <v>1323</v>
      </c>
      <c r="F161" s="64" t="s">
        <v>1194</v>
      </c>
      <c r="G161" s="64" t="s">
        <v>1369</v>
      </c>
    </row>
    <row r="162" customFormat="false" ht="15.75" hidden="false" customHeight="true" outlineLevel="0" collapsed="false">
      <c r="A162" s="64" t="s">
        <v>906</v>
      </c>
      <c r="B162" s="64" t="s">
        <v>1204</v>
      </c>
      <c r="C162" s="64" t="s">
        <v>1195</v>
      </c>
      <c r="D162" s="64" t="s">
        <v>1327</v>
      </c>
      <c r="E162" s="64" t="s">
        <v>1326</v>
      </c>
      <c r="F162" s="64" t="s">
        <v>1194</v>
      </c>
      <c r="G162" s="64" t="s">
        <v>1130</v>
      </c>
    </row>
    <row r="163" customFormat="false" ht="15.75" hidden="false" customHeight="true" outlineLevel="0" collapsed="false">
      <c r="A163" s="64" t="s">
        <v>906</v>
      </c>
      <c r="B163" s="64" t="s">
        <v>1204</v>
      </c>
      <c r="C163" s="64" t="s">
        <v>1195</v>
      </c>
      <c r="D163" s="64" t="s">
        <v>1329</v>
      </c>
      <c r="E163" s="64" t="s">
        <v>1328</v>
      </c>
      <c r="F163" s="64" t="s">
        <v>1194</v>
      </c>
      <c r="G163" s="64" t="s">
        <v>1075</v>
      </c>
    </row>
    <row r="164" customFormat="false" ht="15.75" hidden="false" customHeight="true" outlineLevel="0" collapsed="false">
      <c r="A164" s="64" t="s">
        <v>906</v>
      </c>
      <c r="B164" s="64" t="s">
        <v>1204</v>
      </c>
      <c r="C164" s="64" t="s">
        <v>1195</v>
      </c>
      <c r="D164" s="64" t="s">
        <v>1331</v>
      </c>
      <c r="E164" s="64" t="s">
        <v>1330</v>
      </c>
      <c r="F164" s="64" t="s">
        <v>1194</v>
      </c>
      <c r="G164" s="64" t="s">
        <v>1108</v>
      </c>
    </row>
    <row r="165" customFormat="false" ht="15.75" hidden="false" customHeight="true" outlineLevel="0" collapsed="false">
      <c r="A165" s="64" t="s">
        <v>906</v>
      </c>
      <c r="B165" s="64" t="s">
        <v>1204</v>
      </c>
      <c r="C165" s="64" t="s">
        <v>1195</v>
      </c>
      <c r="D165" s="64" t="s">
        <v>1333</v>
      </c>
      <c r="E165" s="64" t="s">
        <v>1332</v>
      </c>
      <c r="F165" s="64" t="s">
        <v>1194</v>
      </c>
      <c r="G165" s="64" t="s">
        <v>1142</v>
      </c>
    </row>
    <row r="166" customFormat="false" ht="15.75" hidden="false" customHeight="true" outlineLevel="0" collapsed="false">
      <c r="A166" s="64" t="s">
        <v>906</v>
      </c>
      <c r="B166" s="64" t="s">
        <v>1208</v>
      </c>
      <c r="C166" s="64" t="s">
        <v>1195</v>
      </c>
      <c r="D166" s="64" t="s">
        <v>1334</v>
      </c>
      <c r="E166" s="64" t="s">
        <v>615</v>
      </c>
      <c r="F166" s="64" t="s">
        <v>1194</v>
      </c>
      <c r="G166" s="64" t="s">
        <v>1107</v>
      </c>
    </row>
    <row r="167" customFormat="false" ht="15.75" hidden="false" customHeight="true" outlineLevel="0" collapsed="false">
      <c r="A167" s="64" t="s">
        <v>906</v>
      </c>
      <c r="B167" s="64" t="s">
        <v>1208</v>
      </c>
      <c r="C167" s="64" t="s">
        <v>1195</v>
      </c>
      <c r="D167" s="64" t="s">
        <v>1336</v>
      </c>
      <c r="E167" s="64" t="s">
        <v>1335</v>
      </c>
      <c r="F167" s="64" t="s">
        <v>1194</v>
      </c>
      <c r="G167" s="64" t="s">
        <v>1129</v>
      </c>
    </row>
    <row r="168" customFormat="false" ht="15.75" hidden="false" customHeight="true" outlineLevel="0" collapsed="false">
      <c r="A168" s="64" t="s">
        <v>915</v>
      </c>
      <c r="B168" s="64" t="s">
        <v>1208</v>
      </c>
      <c r="C168" s="64" t="s">
        <v>1195</v>
      </c>
      <c r="D168" s="64" t="s">
        <v>1338</v>
      </c>
      <c r="E168" s="64" t="s">
        <v>1337</v>
      </c>
      <c r="F168" s="64" t="s">
        <v>1194</v>
      </c>
      <c r="G168" s="64" t="s">
        <v>1070</v>
      </c>
    </row>
    <row r="169" customFormat="false" ht="15.75" hidden="false" customHeight="true" outlineLevel="0" collapsed="false">
      <c r="A169" s="64" t="s">
        <v>915</v>
      </c>
      <c r="B169" s="64" t="s">
        <v>1208</v>
      </c>
      <c r="C169" s="64" t="s">
        <v>1195</v>
      </c>
      <c r="D169" s="64" t="s">
        <v>1340</v>
      </c>
      <c r="E169" s="64" t="s">
        <v>1339</v>
      </c>
      <c r="F169" s="64" t="s">
        <v>1194</v>
      </c>
      <c r="G169" s="64" t="s">
        <v>1104</v>
      </c>
    </row>
    <row r="170" customFormat="false" ht="15.75" hidden="false" customHeight="true" outlineLevel="0" collapsed="false">
      <c r="A170" s="64" t="s">
        <v>915</v>
      </c>
      <c r="B170" s="64" t="s">
        <v>1208</v>
      </c>
      <c r="C170" s="64" t="s">
        <v>1195</v>
      </c>
      <c r="D170" s="64" t="s">
        <v>1341</v>
      </c>
      <c r="E170" s="64" t="s">
        <v>320</v>
      </c>
      <c r="F170" s="64" t="s">
        <v>1194</v>
      </c>
      <c r="G170" s="64" t="s">
        <v>1072</v>
      </c>
    </row>
    <row r="171" customFormat="false" ht="15.75" hidden="false" customHeight="true" outlineLevel="0" collapsed="false">
      <c r="A171" s="64" t="s">
        <v>906</v>
      </c>
      <c r="B171" s="64" t="s">
        <v>1208</v>
      </c>
      <c r="C171" s="64" t="s">
        <v>1195</v>
      </c>
      <c r="D171" s="64" t="s">
        <v>1334</v>
      </c>
      <c r="E171" s="64" t="s">
        <v>615</v>
      </c>
      <c r="F171" s="64" t="s">
        <v>1194</v>
      </c>
      <c r="G171" s="64" t="s">
        <v>1107</v>
      </c>
    </row>
    <row r="172" customFormat="false" ht="15.75" hidden="false" customHeight="true" outlineLevel="0" collapsed="false">
      <c r="A172" s="64" t="s">
        <v>911</v>
      </c>
      <c r="B172" s="64" t="s">
        <v>1208</v>
      </c>
      <c r="C172" s="64" t="s">
        <v>1195</v>
      </c>
      <c r="D172" s="64" t="s">
        <v>1336</v>
      </c>
      <c r="E172" s="64" t="s">
        <v>1335</v>
      </c>
      <c r="F172" s="64" t="s">
        <v>1194</v>
      </c>
      <c r="G172" s="64" t="s">
        <v>1129</v>
      </c>
    </row>
    <row r="173" customFormat="false" ht="15.75" hidden="false" customHeight="true" outlineLevel="0" collapsed="false">
      <c r="A173" s="64" t="s">
        <v>1233</v>
      </c>
      <c r="B173" s="64" t="s">
        <v>1208</v>
      </c>
      <c r="C173" s="64" t="s">
        <v>1195</v>
      </c>
      <c r="D173" s="64" t="s">
        <v>754</v>
      </c>
      <c r="E173" s="64" t="s">
        <v>744</v>
      </c>
      <c r="F173" s="64" t="s">
        <v>1194</v>
      </c>
      <c r="G173" s="64" t="s">
        <v>1071</v>
      </c>
    </row>
    <row r="174" customFormat="false" ht="15.75" hidden="false" customHeight="true" outlineLevel="0" collapsed="false">
      <c r="A174" s="64" t="s">
        <v>1233</v>
      </c>
      <c r="B174" s="64" t="s">
        <v>1208</v>
      </c>
      <c r="C174" s="64" t="s">
        <v>1195</v>
      </c>
      <c r="D174" s="64" t="s">
        <v>78</v>
      </c>
      <c r="E174" s="64" t="s">
        <v>69</v>
      </c>
      <c r="F174" s="64" t="s">
        <v>1194</v>
      </c>
      <c r="G174" s="64" t="s">
        <v>1103</v>
      </c>
    </row>
    <row r="175" customFormat="false" ht="15.75" hidden="false" customHeight="true" outlineLevel="0" collapsed="false">
      <c r="A175" s="64" t="s">
        <v>1236</v>
      </c>
      <c r="B175" s="64" t="s">
        <v>1208</v>
      </c>
      <c r="C175" s="64" t="s">
        <v>1195</v>
      </c>
      <c r="D175" s="64" t="s">
        <v>750</v>
      </c>
      <c r="E175" s="64" t="s">
        <v>222</v>
      </c>
      <c r="F175" s="64" t="s">
        <v>1194</v>
      </c>
      <c r="G175" s="64" t="s">
        <v>1168</v>
      </c>
    </row>
    <row r="176" customFormat="false" ht="15.75" hidden="false" customHeight="true" outlineLevel="0" collapsed="false">
      <c r="A176" s="64" t="s">
        <v>1236</v>
      </c>
      <c r="B176" s="64" t="s">
        <v>1208</v>
      </c>
      <c r="C176" s="64" t="s">
        <v>1195</v>
      </c>
      <c r="D176" s="64" t="s">
        <v>354</v>
      </c>
      <c r="E176" s="64" t="s">
        <v>640</v>
      </c>
      <c r="F176" s="64" t="s">
        <v>1194</v>
      </c>
      <c r="G176" s="64" t="s">
        <v>1189</v>
      </c>
    </row>
    <row r="177" customFormat="false" ht="15.75" hidden="false" customHeight="true" outlineLevel="0" collapsed="false">
      <c r="A177" s="64" t="s">
        <v>1236</v>
      </c>
      <c r="B177" s="64" t="s">
        <v>1208</v>
      </c>
      <c r="C177" s="64" t="s">
        <v>1195</v>
      </c>
      <c r="D177" s="64" t="s">
        <v>1342</v>
      </c>
      <c r="E177" s="64" t="s">
        <v>798</v>
      </c>
      <c r="F177" s="64" t="s">
        <v>1194</v>
      </c>
      <c r="G177" s="64" t="s">
        <v>1185</v>
      </c>
    </row>
    <row r="178" customFormat="false" ht="15.75" hidden="false" customHeight="true" outlineLevel="0" collapsed="false">
      <c r="A178" s="64" t="s">
        <v>911</v>
      </c>
      <c r="B178" s="64" t="s">
        <v>1206</v>
      </c>
      <c r="C178" s="64" t="s">
        <v>1195</v>
      </c>
      <c r="D178" s="64" t="s">
        <v>1344</v>
      </c>
      <c r="E178" s="64" t="s">
        <v>1343</v>
      </c>
      <c r="F178" s="64" t="s">
        <v>1194</v>
      </c>
      <c r="G178" s="64" t="s">
        <v>1105</v>
      </c>
    </row>
    <row r="179" customFormat="false" ht="15.75" hidden="false" customHeight="true" outlineLevel="0" collapsed="false">
      <c r="A179" s="64" t="s">
        <v>911</v>
      </c>
      <c r="B179" s="64" t="s">
        <v>1206</v>
      </c>
      <c r="C179" s="64" t="s">
        <v>1195</v>
      </c>
      <c r="D179" s="64" t="s">
        <v>1346</v>
      </c>
      <c r="E179" s="64" t="s">
        <v>1345</v>
      </c>
      <c r="F179" s="64" t="s">
        <v>1194</v>
      </c>
      <c r="G179" s="64" t="s">
        <v>1106</v>
      </c>
    </row>
    <row r="180" customFormat="false" ht="15.75" hidden="false" customHeight="true" outlineLevel="0" collapsed="false">
      <c r="A180" s="64" t="s">
        <v>911</v>
      </c>
      <c r="B180" s="64" t="s">
        <v>1206</v>
      </c>
      <c r="C180" s="64" t="s">
        <v>1195</v>
      </c>
      <c r="D180" s="64" t="s">
        <v>1348</v>
      </c>
      <c r="E180" s="64" t="s">
        <v>1347</v>
      </c>
      <c r="F180" s="64" t="s">
        <v>1194</v>
      </c>
      <c r="G180" s="64" t="s">
        <v>1187</v>
      </c>
    </row>
    <row r="181" customFormat="false" ht="15.75" hidden="false" customHeight="true" outlineLevel="0" collapsed="false">
      <c r="A181" s="64" t="s">
        <v>911</v>
      </c>
      <c r="B181" s="64" t="s">
        <v>1206</v>
      </c>
      <c r="C181" s="64" t="s">
        <v>1195</v>
      </c>
      <c r="D181" s="64" t="s">
        <v>1350</v>
      </c>
      <c r="E181" s="64" t="s">
        <v>1349</v>
      </c>
      <c r="F181" s="64" t="s">
        <v>1194</v>
      </c>
      <c r="G181" s="64" t="s">
        <v>1350</v>
      </c>
    </row>
    <row r="182" customFormat="false" ht="15.75" hidden="false" customHeight="true" outlineLevel="0" collapsed="false">
      <c r="A182" s="64" t="s">
        <v>911</v>
      </c>
      <c r="B182" s="64" t="s">
        <v>1206</v>
      </c>
      <c r="C182" s="64" t="s">
        <v>1195</v>
      </c>
      <c r="D182" s="64" t="s">
        <v>1350</v>
      </c>
      <c r="E182" s="64" t="s">
        <v>1351</v>
      </c>
      <c r="F182" s="64" t="s">
        <v>1194</v>
      </c>
      <c r="G182" s="64" t="s">
        <v>1350</v>
      </c>
    </row>
    <row r="183" customFormat="false" ht="15.75" hidden="false" customHeight="true" outlineLevel="0" collapsed="false">
      <c r="A183" s="64" t="s">
        <v>911</v>
      </c>
      <c r="B183" s="64" t="s">
        <v>1206</v>
      </c>
      <c r="C183" s="64" t="s">
        <v>1195</v>
      </c>
      <c r="D183" s="64" t="s">
        <v>1350</v>
      </c>
      <c r="E183" s="64" t="s">
        <v>1352</v>
      </c>
      <c r="F183" s="64" t="s">
        <v>1194</v>
      </c>
      <c r="G183" s="64" t="s">
        <v>1350</v>
      </c>
    </row>
    <row r="184" customFormat="false" ht="15.75" hidden="false" customHeight="true" outlineLevel="0" collapsed="false">
      <c r="A184" s="64" t="s">
        <v>911</v>
      </c>
      <c r="B184" s="64" t="s">
        <v>1206</v>
      </c>
      <c r="C184" s="64" t="s">
        <v>1195</v>
      </c>
      <c r="D184" s="64" t="s">
        <v>1350</v>
      </c>
      <c r="E184" s="64" t="s">
        <v>1353</v>
      </c>
      <c r="F184" s="64" t="s">
        <v>1194</v>
      </c>
      <c r="G184" s="64" t="s">
        <v>1350</v>
      </c>
    </row>
    <row r="185" customFormat="false" ht="15.75" hidden="false" customHeight="true" outlineLevel="0" collapsed="false">
      <c r="A185" s="64" t="s">
        <v>911</v>
      </c>
      <c r="B185" s="64" t="s">
        <v>1206</v>
      </c>
      <c r="C185" s="64" t="s">
        <v>1195</v>
      </c>
      <c r="D185" s="64" t="s">
        <v>1350</v>
      </c>
      <c r="E185" s="64" t="s">
        <v>1345</v>
      </c>
      <c r="F185" s="64" t="s">
        <v>1194</v>
      </c>
      <c r="G185" s="64" t="s">
        <v>1350</v>
      </c>
    </row>
    <row r="186" customFormat="false" ht="15.75" hidden="false" customHeight="true" outlineLevel="0" collapsed="false">
      <c r="A186" s="64" t="s">
        <v>911</v>
      </c>
      <c r="B186" s="64" t="s">
        <v>1206</v>
      </c>
      <c r="C186" s="64" t="s">
        <v>1195</v>
      </c>
      <c r="D186" s="64" t="s">
        <v>1350</v>
      </c>
      <c r="E186" s="64" t="s">
        <v>1354</v>
      </c>
      <c r="F186" s="64" t="s">
        <v>1194</v>
      </c>
      <c r="G186" s="64" t="s">
        <v>1350</v>
      </c>
    </row>
    <row r="187" customFormat="false" ht="15.75" hidden="false" customHeight="true" outlineLevel="0" collapsed="false">
      <c r="A187" s="64" t="s">
        <v>911</v>
      </c>
      <c r="B187" s="64" t="s">
        <v>1206</v>
      </c>
      <c r="C187" s="64" t="s">
        <v>1195</v>
      </c>
      <c r="D187" s="64" t="s">
        <v>1350</v>
      </c>
      <c r="E187" s="64" t="s">
        <v>1351</v>
      </c>
      <c r="F187" s="64" t="s">
        <v>1194</v>
      </c>
      <c r="G187" s="64" t="s">
        <v>1350</v>
      </c>
    </row>
    <row r="188" customFormat="false" ht="15.75" hidden="false" customHeight="true" outlineLevel="0" collapsed="false">
      <c r="A188" s="64" t="s">
        <v>911</v>
      </c>
      <c r="B188" s="64" t="s">
        <v>1206</v>
      </c>
      <c r="C188" s="64" t="s">
        <v>1195</v>
      </c>
      <c r="D188" s="64" t="s">
        <v>1350</v>
      </c>
      <c r="E188" s="64" t="s">
        <v>1355</v>
      </c>
      <c r="F188" s="64" t="s">
        <v>1194</v>
      </c>
      <c r="G188" s="64" t="s">
        <v>1350</v>
      </c>
    </row>
    <row r="189" customFormat="false" ht="15.75" hidden="false" customHeight="true" outlineLevel="0" collapsed="false">
      <c r="A189" s="64" t="s">
        <v>911</v>
      </c>
      <c r="B189" s="64" t="s">
        <v>1206</v>
      </c>
      <c r="C189" s="64" t="s">
        <v>1195</v>
      </c>
      <c r="D189" s="64" t="s">
        <v>1350</v>
      </c>
      <c r="E189" s="64" t="s">
        <v>1356</v>
      </c>
      <c r="F189" s="64" t="s">
        <v>1194</v>
      </c>
      <c r="G189" s="64" t="s">
        <v>1350</v>
      </c>
    </row>
    <row r="190" customFormat="false" ht="15.75" hidden="false" customHeight="true" outlineLevel="0" collapsed="false">
      <c r="A190" s="64" t="s">
        <v>911</v>
      </c>
      <c r="B190" s="64" t="s">
        <v>1206</v>
      </c>
      <c r="C190" s="64" t="s">
        <v>1195</v>
      </c>
      <c r="D190" s="64" t="s">
        <v>1350</v>
      </c>
      <c r="E190" s="64" t="s">
        <v>1358</v>
      </c>
      <c r="F190" s="64" t="s">
        <v>1194</v>
      </c>
      <c r="G190" s="64" t="s">
        <v>1350</v>
      </c>
    </row>
    <row r="191" customFormat="false" ht="15.75" hidden="false" customHeight="true" outlineLevel="0" collapsed="false">
      <c r="A191" s="64" t="s">
        <v>1236</v>
      </c>
      <c r="B191" s="64" t="s">
        <v>1206</v>
      </c>
      <c r="C191" s="64" t="s">
        <v>1195</v>
      </c>
      <c r="D191" s="64" t="s">
        <v>1350</v>
      </c>
      <c r="E191" s="64" t="s">
        <v>563</v>
      </c>
      <c r="F191" s="64" t="s">
        <v>1194</v>
      </c>
      <c r="G191" s="64" t="s">
        <v>1350</v>
      </c>
    </row>
    <row r="192" customFormat="false" ht="15.75" hidden="false" customHeight="true" outlineLevel="0" collapsed="false">
      <c r="A192" s="64" t="s">
        <v>1361</v>
      </c>
      <c r="B192" s="64" t="s">
        <v>1206</v>
      </c>
      <c r="C192" s="64" t="s">
        <v>1195</v>
      </c>
      <c r="D192" s="64" t="s">
        <v>1350</v>
      </c>
      <c r="E192" s="64" t="s">
        <v>1362</v>
      </c>
      <c r="F192" s="64" t="s">
        <v>1194</v>
      </c>
      <c r="G192" s="64" t="s">
        <v>1350</v>
      </c>
    </row>
    <row r="193" customFormat="false" ht="15.75" hidden="false" customHeight="true" outlineLevel="0" collapsed="false">
      <c r="A193" s="64" t="s">
        <v>1361</v>
      </c>
      <c r="B193" s="64" t="s">
        <v>1206</v>
      </c>
      <c r="C193" s="64" t="s">
        <v>1195</v>
      </c>
      <c r="D193" s="64" t="s">
        <v>1350</v>
      </c>
      <c r="E193" s="64" t="s">
        <v>1363</v>
      </c>
      <c r="F193" s="64" t="s">
        <v>1194</v>
      </c>
      <c r="G193" s="64" t="s">
        <v>1350</v>
      </c>
    </row>
    <row r="194" customFormat="false" ht="15.75" hidden="false" customHeight="true" outlineLevel="0" collapsed="false">
      <c r="A194" s="64" t="s">
        <v>914</v>
      </c>
      <c r="B194" s="64" t="s">
        <v>1202</v>
      </c>
      <c r="C194" s="64" t="s">
        <v>1194</v>
      </c>
      <c r="D194" s="64" t="s">
        <v>1370</v>
      </c>
      <c r="E194" s="64" t="s">
        <v>1371</v>
      </c>
      <c r="F194" s="64" t="s">
        <v>1195</v>
      </c>
      <c r="G194" s="64" t="s">
        <v>1026</v>
      </c>
    </row>
    <row r="195" customFormat="false" ht="15.75" hidden="false" customHeight="true" outlineLevel="0" collapsed="false">
      <c r="A195" s="64" t="s">
        <v>914</v>
      </c>
      <c r="B195" s="64" t="s">
        <v>1202</v>
      </c>
      <c r="C195" s="64" t="s">
        <v>1195</v>
      </c>
      <c r="D195" s="64" t="s">
        <v>1371</v>
      </c>
      <c r="E195" s="64" t="s">
        <v>1370</v>
      </c>
      <c r="F195" s="64" t="s">
        <v>1194</v>
      </c>
      <c r="G195" s="64" t="s">
        <v>1028</v>
      </c>
    </row>
    <row r="196" customFormat="false" ht="15.75" hidden="false" customHeight="true" outlineLevel="0" collapsed="false">
      <c r="A196" s="64" t="s">
        <v>914</v>
      </c>
      <c r="B196" s="64" t="s">
        <v>1202</v>
      </c>
      <c r="C196" s="64" t="s">
        <v>1195</v>
      </c>
      <c r="D196" s="64" t="s">
        <v>1372</v>
      </c>
      <c r="E196" s="64" t="s">
        <v>349</v>
      </c>
      <c r="F196" s="64" t="s">
        <v>1194</v>
      </c>
      <c r="G196" s="64" t="s">
        <v>1088</v>
      </c>
    </row>
    <row r="197" customFormat="false" ht="15.75" hidden="false" customHeight="true" outlineLevel="0" collapsed="false">
      <c r="A197" s="64" t="s">
        <v>1373</v>
      </c>
      <c r="B197" s="64" t="s">
        <v>1373</v>
      </c>
      <c r="C197" s="64" t="s">
        <v>1373</v>
      </c>
      <c r="D197" s="64" t="s">
        <v>1374</v>
      </c>
      <c r="E197" s="64" t="s">
        <v>1373</v>
      </c>
      <c r="F197" s="64" t="s">
        <v>1373</v>
      </c>
      <c r="G197" s="64" t="s">
        <v>1375</v>
      </c>
    </row>
    <row r="198" customFormat="false" ht="15.75" hidden="false" customHeight="true" outlineLevel="0" collapsed="false">
      <c r="A198" s="64" t="s">
        <v>915</v>
      </c>
      <c r="B198" s="64" t="s">
        <v>1373</v>
      </c>
      <c r="C198" s="64" t="s">
        <v>1373</v>
      </c>
      <c r="D198" s="64" t="s">
        <v>1376</v>
      </c>
      <c r="E198" s="64" t="s">
        <v>1373</v>
      </c>
      <c r="F198" s="64" t="s">
        <v>1373</v>
      </c>
      <c r="G198" s="64" t="s">
        <v>957</v>
      </c>
    </row>
    <row r="199" customFormat="false" ht="15.75" hidden="false" customHeight="true" outlineLevel="0" collapsed="false">
      <c r="A199" s="64" t="s">
        <v>915</v>
      </c>
      <c r="B199" s="64" t="s">
        <v>1373</v>
      </c>
      <c r="C199" s="64" t="s">
        <v>1373</v>
      </c>
      <c r="D199" s="64" t="s">
        <v>899</v>
      </c>
      <c r="E199" s="64" t="s">
        <v>1373</v>
      </c>
      <c r="F199" s="64" t="s">
        <v>1373</v>
      </c>
      <c r="G199" s="64" t="s">
        <v>1104</v>
      </c>
    </row>
    <row r="200" customFormat="false" ht="15.75" hidden="false" customHeight="true" outlineLevel="0" collapsed="false">
      <c r="A200" s="64" t="s">
        <v>1373</v>
      </c>
      <c r="B200" s="64" t="s">
        <v>1373</v>
      </c>
      <c r="C200" s="64" t="s">
        <v>1373</v>
      </c>
      <c r="D200" s="64" t="s">
        <v>1377</v>
      </c>
      <c r="E200" s="64" t="s">
        <v>1373</v>
      </c>
      <c r="F200" s="64" t="s">
        <v>1373</v>
      </c>
      <c r="G200" s="64" t="s">
        <v>1149</v>
      </c>
    </row>
    <row r="201" customFormat="false" ht="15.75" hidden="false" customHeight="true" outlineLevel="0" collapsed="false">
      <c r="A201" s="64" t="s">
        <v>1373</v>
      </c>
      <c r="B201" s="64" t="s">
        <v>1373</v>
      </c>
      <c r="C201" s="64" t="s">
        <v>1373</v>
      </c>
      <c r="D201" s="64" t="s">
        <v>1378</v>
      </c>
      <c r="E201" s="64" t="s">
        <v>1373</v>
      </c>
      <c r="F201" s="64" t="s">
        <v>1373</v>
      </c>
      <c r="G201" s="64" t="s">
        <v>1150</v>
      </c>
    </row>
    <row r="202" customFormat="false" ht="15.75" hidden="false" customHeight="true" outlineLevel="0" collapsed="false">
      <c r="A202" s="64" t="s">
        <v>1236</v>
      </c>
      <c r="B202" s="64" t="s">
        <v>1373</v>
      </c>
      <c r="C202" s="64" t="s">
        <v>1373</v>
      </c>
      <c r="D202" s="64" t="s">
        <v>1379</v>
      </c>
      <c r="E202" s="64" t="s">
        <v>1373</v>
      </c>
      <c r="F202" s="64" t="s">
        <v>1373</v>
      </c>
      <c r="G202" s="64" t="s">
        <v>1159</v>
      </c>
    </row>
    <row r="203" customFormat="false" ht="15.75" hidden="false" customHeight="true" outlineLevel="0" collapsed="false">
      <c r="A203" s="64" t="s">
        <v>1236</v>
      </c>
      <c r="B203" s="64" t="s">
        <v>1373</v>
      </c>
      <c r="C203" s="64" t="s">
        <v>1373</v>
      </c>
      <c r="D203" s="64" t="s">
        <v>1380</v>
      </c>
      <c r="E203" s="64" t="s">
        <v>1373</v>
      </c>
      <c r="F203" s="64" t="s">
        <v>1373</v>
      </c>
      <c r="G203" s="64" t="s">
        <v>1168</v>
      </c>
    </row>
    <row r="204" customFormat="false" ht="15.75" hidden="false" customHeight="true" outlineLevel="0" collapsed="false">
      <c r="A204" s="64" t="s">
        <v>1373</v>
      </c>
      <c r="B204" s="64" t="s">
        <v>1373</v>
      </c>
      <c r="C204" s="64" t="s">
        <v>1373</v>
      </c>
      <c r="D204" s="64" t="s">
        <v>1381</v>
      </c>
      <c r="E204" s="64" t="s">
        <v>1373</v>
      </c>
      <c r="F204" s="64" t="s">
        <v>1373</v>
      </c>
      <c r="G204" s="64" t="s">
        <v>1382</v>
      </c>
    </row>
    <row r="205" customFormat="false" ht="15.75" hidden="false" customHeight="true" outlineLevel="0" collapsed="false">
      <c r="A205" s="64" t="s">
        <v>1373</v>
      </c>
      <c r="B205" s="64" t="s">
        <v>1373</v>
      </c>
      <c r="C205" s="64" t="s">
        <v>1373</v>
      </c>
      <c r="D205" s="64" t="s">
        <v>1383</v>
      </c>
      <c r="E205" s="64" t="s">
        <v>1373</v>
      </c>
      <c r="F205" s="64" t="s">
        <v>1373</v>
      </c>
      <c r="G205" s="64" t="s">
        <v>1384</v>
      </c>
    </row>
    <row r="206" customFormat="false" ht="15.75" hidden="false" customHeight="true" outlineLevel="0" collapsed="false">
      <c r="A206" s="64" t="s">
        <v>1373</v>
      </c>
      <c r="B206" s="64" t="s">
        <v>1373</v>
      </c>
      <c r="C206" s="64" t="s">
        <v>1373</v>
      </c>
      <c r="D206" s="64" t="s">
        <v>1385</v>
      </c>
      <c r="E206" s="64" t="s">
        <v>1373</v>
      </c>
      <c r="F206" s="64" t="s">
        <v>1373</v>
      </c>
      <c r="G206" s="64" t="s">
        <v>972</v>
      </c>
    </row>
    <row r="207" customFormat="false" ht="15.75" hidden="false" customHeight="true" outlineLevel="0" collapsed="false">
      <c r="A207" s="64" t="s">
        <v>1373</v>
      </c>
      <c r="B207" s="64" t="s">
        <v>1373</v>
      </c>
      <c r="C207" s="64" t="s">
        <v>1373</v>
      </c>
      <c r="D207" s="64" t="s">
        <v>1386</v>
      </c>
      <c r="E207" s="64" t="s">
        <v>1373</v>
      </c>
      <c r="F207" s="64" t="s">
        <v>1373</v>
      </c>
      <c r="G207" s="64" t="s">
        <v>1387</v>
      </c>
    </row>
    <row r="208" customFormat="false" ht="15.75" hidden="false" customHeight="true" outlineLevel="0" collapsed="false">
      <c r="A208" s="64" t="s">
        <v>1388</v>
      </c>
      <c r="B208" s="64" t="s">
        <v>1373</v>
      </c>
      <c r="C208" s="64" t="s">
        <v>1373</v>
      </c>
      <c r="D208" s="64" t="s">
        <v>1389</v>
      </c>
      <c r="E208" s="64" t="s">
        <v>1373</v>
      </c>
      <c r="F208" s="64" t="s">
        <v>1373</v>
      </c>
      <c r="G208" s="64" t="s">
        <v>1171</v>
      </c>
    </row>
    <row r="209" customFormat="false" ht="15.75" hidden="false" customHeight="true" outlineLevel="0" collapsed="false">
      <c r="A209" s="64" t="s">
        <v>1388</v>
      </c>
      <c r="B209" s="64" t="s">
        <v>1373</v>
      </c>
      <c r="C209" s="64" t="s">
        <v>1373</v>
      </c>
      <c r="D209" s="64" t="s">
        <v>1390</v>
      </c>
      <c r="E209" s="64" t="s">
        <v>1373</v>
      </c>
      <c r="F209" s="64" t="s">
        <v>1373</v>
      </c>
      <c r="G209" s="64" t="s">
        <v>985</v>
      </c>
    </row>
    <row r="210" customFormat="false" ht="15.75" hidden="false" customHeight="true" outlineLevel="0" collapsed="false">
      <c r="A210" s="64" t="s">
        <v>1388</v>
      </c>
      <c r="B210" s="64" t="s">
        <v>1373</v>
      </c>
      <c r="C210" s="64" t="s">
        <v>1373</v>
      </c>
      <c r="D210" s="64" t="s">
        <v>1391</v>
      </c>
      <c r="E210" s="64" t="s">
        <v>1373</v>
      </c>
      <c r="F210" s="64" t="s">
        <v>1373</v>
      </c>
      <c r="G210" s="64" t="s">
        <v>984</v>
      </c>
    </row>
    <row r="211" customFormat="false" ht="15.75" hidden="false" customHeight="true" outlineLevel="0" collapsed="false">
      <c r="A211" s="64" t="s">
        <v>1388</v>
      </c>
      <c r="B211" s="64" t="s">
        <v>1202</v>
      </c>
      <c r="D211" s="64" t="s">
        <v>1392</v>
      </c>
      <c r="G211" s="64" t="s">
        <v>999</v>
      </c>
    </row>
    <row r="212" customFormat="false" ht="15.75" hidden="false" customHeight="true" outlineLevel="0" collapsed="false">
      <c r="A212" s="64" t="s">
        <v>1373</v>
      </c>
      <c r="B212" s="64" t="s">
        <v>1373</v>
      </c>
      <c r="D212" s="64" t="s">
        <v>1393</v>
      </c>
      <c r="G212" s="64" t="s">
        <v>1063</v>
      </c>
    </row>
    <row r="213" customFormat="false" ht="15.75" hidden="false" customHeight="true" outlineLevel="0" collapsed="false">
      <c r="A213" s="64" t="s">
        <v>1233</v>
      </c>
      <c r="B213" s="64" t="s">
        <v>1200</v>
      </c>
      <c r="D213" s="64" t="s">
        <v>1394</v>
      </c>
      <c r="G213" s="64" t="s">
        <v>1134</v>
      </c>
    </row>
    <row r="214" customFormat="false" ht="15.75" hidden="false" customHeight="true" outlineLevel="0" collapsed="false">
      <c r="A214" s="64" t="s">
        <v>1233</v>
      </c>
      <c r="B214" s="64" t="s">
        <v>1200</v>
      </c>
      <c r="D214" s="64" t="s">
        <v>1395</v>
      </c>
      <c r="G214" s="64" t="s">
        <v>969</v>
      </c>
    </row>
    <row r="215" customFormat="false" ht="15.75" hidden="false" customHeight="true" outlineLevel="0" collapsed="false">
      <c r="A215" s="64" t="s">
        <v>911</v>
      </c>
      <c r="B215" s="64" t="s">
        <v>1206</v>
      </c>
      <c r="D215" s="64" t="s">
        <v>1396</v>
      </c>
      <c r="G215" s="64" t="s">
        <v>979</v>
      </c>
    </row>
    <row r="216" customFormat="false" ht="15.75" hidden="false" customHeight="true" outlineLevel="0" collapsed="false">
      <c r="A216" s="64" t="s">
        <v>905</v>
      </c>
      <c r="B216" s="64" t="s">
        <v>1200</v>
      </c>
      <c r="D216" s="64" t="s">
        <v>1397</v>
      </c>
      <c r="G216" s="64" t="s">
        <v>990</v>
      </c>
    </row>
    <row r="217" customFormat="false" ht="15.75" hidden="false" customHeight="true" outlineLevel="0" collapsed="false">
      <c r="A217" s="64" t="s">
        <v>1373</v>
      </c>
      <c r="B217" s="64" t="s">
        <v>1373</v>
      </c>
      <c r="D217" s="64" t="s">
        <v>1398</v>
      </c>
      <c r="G217" s="64" t="s">
        <v>1010</v>
      </c>
    </row>
    <row r="218" customFormat="false" ht="15.75" hidden="false" customHeight="true" outlineLevel="0" collapsed="false">
      <c r="A218" s="64" t="s">
        <v>911</v>
      </c>
      <c r="B218" s="64" t="s">
        <v>1206</v>
      </c>
      <c r="D218" s="64" t="s">
        <v>1399</v>
      </c>
      <c r="G218" s="64" t="s">
        <v>978</v>
      </c>
    </row>
    <row r="219" customFormat="false" ht="15.75" hidden="false" customHeight="true" outlineLevel="0" collapsed="false">
      <c r="A219" s="64" t="s">
        <v>906</v>
      </c>
      <c r="B219" s="64" t="s">
        <v>1208</v>
      </c>
      <c r="D219" s="64" t="s">
        <v>1400</v>
      </c>
      <c r="G219" s="64" t="s">
        <v>1011</v>
      </c>
    </row>
    <row r="220" customFormat="false" ht="15.75" hidden="false" customHeight="true" outlineLevel="0" collapsed="false">
      <c r="A220" s="64" t="s">
        <v>1373</v>
      </c>
      <c r="B220" s="64" t="s">
        <v>1373</v>
      </c>
      <c r="D220" s="64" t="s">
        <v>1401</v>
      </c>
      <c r="G220" s="64" t="s">
        <v>1129</v>
      </c>
    </row>
    <row r="221" customFormat="false" ht="15.75" hidden="false" customHeight="true" outlineLevel="0" collapsed="false">
      <c r="A221" s="64" t="s">
        <v>905</v>
      </c>
      <c r="B221" s="64" t="s">
        <v>1200</v>
      </c>
      <c r="D221" s="64" t="s">
        <v>1402</v>
      </c>
      <c r="G221" s="64" t="s">
        <v>989</v>
      </c>
    </row>
    <row r="222" customFormat="false" ht="15.75" hidden="false" customHeight="true" outlineLevel="0" collapsed="false">
      <c r="A222" s="64" t="s">
        <v>914</v>
      </c>
      <c r="B222" s="64" t="s">
        <v>1202</v>
      </c>
      <c r="D222" s="64" t="s">
        <v>1403</v>
      </c>
      <c r="G222" s="64" t="s">
        <v>1033</v>
      </c>
    </row>
    <row r="223" customFormat="false" ht="15.75" hidden="false" customHeight="true" outlineLevel="0" collapsed="false">
      <c r="A223" s="64" t="s">
        <v>914</v>
      </c>
      <c r="B223" s="64" t="s">
        <v>1202</v>
      </c>
      <c r="D223" s="64" t="s">
        <v>1404</v>
      </c>
      <c r="G223" s="64" t="s">
        <v>1085</v>
      </c>
    </row>
    <row r="224" customFormat="false" ht="15.75" hidden="false" customHeight="true" outlineLevel="0" collapsed="false">
      <c r="A224" s="64" t="s">
        <v>905</v>
      </c>
      <c r="B224" s="64" t="s">
        <v>1200</v>
      </c>
      <c r="D224" s="64" t="s">
        <v>1405</v>
      </c>
      <c r="G224" s="64" t="s">
        <v>1097</v>
      </c>
    </row>
    <row r="225" customFormat="false" ht="15.75" hidden="false" customHeight="true" outlineLevel="0" collapsed="false">
      <c r="A225" s="64" t="s">
        <v>911</v>
      </c>
      <c r="B225" s="64" t="s">
        <v>1206</v>
      </c>
      <c r="D225" s="64" t="s">
        <v>1406</v>
      </c>
      <c r="G225" s="64" t="s">
        <v>962</v>
      </c>
    </row>
    <row r="226" customFormat="false" ht="15.75" hidden="false" customHeight="true" outlineLevel="0" collapsed="false">
      <c r="A226" s="64" t="s">
        <v>911</v>
      </c>
      <c r="B226" s="64" t="s">
        <v>1206</v>
      </c>
      <c r="D226" s="64" t="s">
        <v>1407</v>
      </c>
      <c r="G226" s="64" t="s">
        <v>968</v>
      </c>
    </row>
    <row r="227" customFormat="false" ht="15.75" hidden="false" customHeight="true" outlineLevel="0" collapsed="false">
      <c r="A227" s="64" t="s">
        <v>911</v>
      </c>
      <c r="B227" s="64" t="s">
        <v>1206</v>
      </c>
      <c r="C227" s="64" t="s">
        <v>1194</v>
      </c>
      <c r="D227" s="64" t="s">
        <v>609</v>
      </c>
      <c r="E227" s="64" t="s">
        <v>1344</v>
      </c>
      <c r="F227" s="64" t="s">
        <v>1195</v>
      </c>
      <c r="G227" s="64" t="s">
        <v>939</v>
      </c>
    </row>
    <row r="228" customFormat="false" ht="15.75" hidden="false" customHeight="true" outlineLevel="0" collapsed="false">
      <c r="A228" s="64" t="s">
        <v>905</v>
      </c>
      <c r="B228" s="64" t="s">
        <v>1200</v>
      </c>
      <c r="D228" s="64" t="s">
        <v>1408</v>
      </c>
      <c r="G228" s="64" t="s">
        <v>1054</v>
      </c>
    </row>
    <row r="229" customFormat="false" ht="15.75" hidden="false" customHeight="true" outlineLevel="0" collapsed="false">
      <c r="A229" s="64" t="s">
        <v>905</v>
      </c>
      <c r="B229" s="64" t="s">
        <v>1200</v>
      </c>
      <c r="D229" s="64" t="s">
        <v>1409</v>
      </c>
      <c r="G229" s="64" t="s">
        <v>1074</v>
      </c>
    </row>
    <row r="230" customFormat="false" ht="15.75" hidden="false" customHeight="true" outlineLevel="0" collapsed="false">
      <c r="A230" s="64" t="s">
        <v>906</v>
      </c>
      <c r="B230" s="64" t="s">
        <v>1410</v>
      </c>
      <c r="D230" s="64" t="s">
        <v>1411</v>
      </c>
      <c r="G230" s="64" t="s">
        <v>1107</v>
      </c>
    </row>
    <row r="231" customFormat="false" ht="15.75" hidden="false" customHeight="true" outlineLevel="0" collapsed="false">
      <c r="A231" s="64" t="s">
        <v>1373</v>
      </c>
      <c r="B231" s="64" t="s">
        <v>1373</v>
      </c>
      <c r="D231" s="64" t="s">
        <v>1412</v>
      </c>
      <c r="G231" s="64" t="s">
        <v>1108</v>
      </c>
    </row>
    <row r="232" customFormat="false" ht="15.75" hidden="false" customHeight="true" outlineLevel="0" collapsed="false">
      <c r="A232" s="64" t="s">
        <v>1373</v>
      </c>
      <c r="B232" s="64" t="s">
        <v>1373</v>
      </c>
      <c r="D232" s="64" t="s">
        <v>1413</v>
      </c>
      <c r="G232" s="64" t="s">
        <v>943</v>
      </c>
    </row>
    <row r="233" customFormat="false" ht="15.75" hidden="false" customHeight="true" outlineLevel="0" collapsed="false">
      <c r="A233" s="64" t="s">
        <v>911</v>
      </c>
      <c r="B233" s="64" t="s">
        <v>1206</v>
      </c>
      <c r="D233" s="64" t="s">
        <v>1414</v>
      </c>
      <c r="G233" s="64" t="s">
        <v>940</v>
      </c>
    </row>
    <row r="234" customFormat="false" ht="15.75" hidden="false" customHeight="true" outlineLevel="0" collapsed="false">
      <c r="A234" s="64" t="s">
        <v>1373</v>
      </c>
      <c r="B234" s="64" t="s">
        <v>1373</v>
      </c>
      <c r="D234" s="64" t="s">
        <v>1415</v>
      </c>
      <c r="G234" s="64" t="s">
        <v>1105</v>
      </c>
    </row>
    <row r="235" customFormat="false" ht="15.75" hidden="false" customHeight="true" outlineLevel="0" collapsed="false">
      <c r="A235" s="64" t="s">
        <v>911</v>
      </c>
      <c r="B235" s="64" t="s">
        <v>1206</v>
      </c>
      <c r="D235" s="64" t="s">
        <v>1416</v>
      </c>
      <c r="G235" s="64" t="s">
        <v>1106</v>
      </c>
    </row>
    <row r="236" customFormat="false" ht="15.75" hidden="false" customHeight="true" outlineLevel="0" collapsed="false">
      <c r="A236" s="64" t="s">
        <v>906</v>
      </c>
      <c r="B236" s="64" t="s">
        <v>1410</v>
      </c>
      <c r="D236" s="64" t="s">
        <v>1417</v>
      </c>
      <c r="G236" s="64" t="s">
        <v>938</v>
      </c>
    </row>
    <row r="237" customFormat="false" ht="15.75" hidden="false" customHeight="true" outlineLevel="0" collapsed="false">
      <c r="A237" s="64" t="s">
        <v>911</v>
      </c>
      <c r="B237" s="64" t="s">
        <v>1206</v>
      </c>
      <c r="D237" s="64" t="s">
        <v>1418</v>
      </c>
      <c r="G237" s="64" t="s">
        <v>942</v>
      </c>
    </row>
    <row r="238" customFormat="false" ht="15.75" hidden="false" customHeight="true" outlineLevel="0" collapsed="false">
      <c r="A238" s="64" t="s">
        <v>911</v>
      </c>
      <c r="B238" s="64" t="s">
        <v>1206</v>
      </c>
      <c r="D238" s="64" t="s">
        <v>1419</v>
      </c>
      <c r="G238" s="64" t="s">
        <v>939</v>
      </c>
    </row>
    <row r="239" customFormat="false" ht="15.75" hidden="false" customHeight="true" outlineLevel="0" collapsed="false">
      <c r="A239" s="64" t="s">
        <v>1373</v>
      </c>
      <c r="B239" s="64" t="s">
        <v>1373</v>
      </c>
      <c r="D239" s="64" t="s">
        <v>1420</v>
      </c>
      <c r="G239" s="64" t="s">
        <v>1008</v>
      </c>
    </row>
    <row r="240" customFormat="false" ht="15.75" hidden="false" customHeight="true" outlineLevel="0" collapsed="false">
      <c r="A240" s="64" t="s">
        <v>1373</v>
      </c>
      <c r="B240" s="64" t="s">
        <v>1373</v>
      </c>
      <c r="D240" s="64" t="s">
        <v>1421</v>
      </c>
      <c r="G240" s="64" t="s">
        <v>1021</v>
      </c>
    </row>
    <row r="241" customFormat="false" ht="15.75" hidden="false" customHeight="true" outlineLevel="0" collapsed="false">
      <c r="A241" s="64" t="s">
        <v>1373</v>
      </c>
      <c r="B241" s="64" t="s">
        <v>1373</v>
      </c>
      <c r="D241" s="64" t="s">
        <v>1422</v>
      </c>
      <c r="G241" s="64" t="s">
        <v>1022</v>
      </c>
    </row>
    <row r="242" customFormat="false" ht="15.75" hidden="false" customHeight="true" outlineLevel="0" collapsed="false">
      <c r="A242" s="64" t="s">
        <v>1373</v>
      </c>
      <c r="B242" s="64" t="s">
        <v>1373</v>
      </c>
      <c r="D242" s="64" t="s">
        <v>1423</v>
      </c>
      <c r="G242" s="64" t="s">
        <v>1023</v>
      </c>
    </row>
    <row r="243" customFormat="false" ht="15.75" hidden="false" customHeight="true" outlineLevel="0" collapsed="false">
      <c r="A243" s="64" t="s">
        <v>1373</v>
      </c>
      <c r="B243" s="64" t="s">
        <v>1373</v>
      </c>
      <c r="D243" s="64" t="s">
        <v>1424</v>
      </c>
      <c r="G243" s="64" t="s">
        <v>1025</v>
      </c>
    </row>
    <row r="244" customFormat="false" ht="15.75" hidden="false" customHeight="true" outlineLevel="0" collapsed="false">
      <c r="A244" s="64" t="s">
        <v>1373</v>
      </c>
      <c r="B244" s="64" t="s">
        <v>1373</v>
      </c>
      <c r="D244" s="64" t="s">
        <v>1425</v>
      </c>
      <c r="G244" s="64" t="s">
        <v>1146</v>
      </c>
    </row>
    <row r="245" customFormat="false" ht="15.75" hidden="false" customHeight="true" outlineLevel="0" collapsed="false">
      <c r="A245" s="64" t="s">
        <v>914</v>
      </c>
      <c r="B245" s="64" t="s">
        <v>1202</v>
      </c>
      <c r="C245" s="64" t="s">
        <v>1194</v>
      </c>
      <c r="D245" s="64" t="s">
        <v>1426</v>
      </c>
      <c r="E245" s="64" t="s">
        <v>1427</v>
      </c>
      <c r="F245" s="64" t="s">
        <v>1195</v>
      </c>
      <c r="G245" s="64" t="s">
        <v>1040</v>
      </c>
    </row>
    <row r="246" customFormat="false" ht="15.75" hidden="false" customHeight="true" outlineLevel="0" collapsed="false">
      <c r="A246" s="64" t="s">
        <v>914</v>
      </c>
      <c r="B246" s="64" t="s">
        <v>1202</v>
      </c>
      <c r="C246" s="64" t="s">
        <v>1195</v>
      </c>
      <c r="D246" s="64" t="s">
        <v>1427</v>
      </c>
      <c r="E246" s="64" t="s">
        <v>1426</v>
      </c>
      <c r="F246" s="64" t="s">
        <v>1194</v>
      </c>
      <c r="G246" s="64" t="s">
        <v>1096</v>
      </c>
    </row>
    <row r="247" customFormat="false" ht="15.75" hidden="false" customHeight="true" outlineLevel="0" collapsed="false">
      <c r="A247" s="64" t="s">
        <v>1236</v>
      </c>
      <c r="B247" s="64" t="s">
        <v>1200</v>
      </c>
      <c r="C247" s="64" t="s">
        <v>1194</v>
      </c>
      <c r="D247" s="64" t="s">
        <v>1428</v>
      </c>
      <c r="E247" s="64" t="s">
        <v>136</v>
      </c>
      <c r="F247" s="64" t="s">
        <v>1195</v>
      </c>
      <c r="G247" s="64" t="s">
        <v>1173</v>
      </c>
    </row>
    <row r="248" customFormat="false" ht="15.75" hidden="false" customHeight="true" outlineLevel="0" collapsed="false">
      <c r="A248" s="64" t="s">
        <v>1236</v>
      </c>
      <c r="B248" s="64" t="s">
        <v>1200</v>
      </c>
      <c r="C248" s="64" t="s">
        <v>1195</v>
      </c>
      <c r="D248" s="64" t="s">
        <v>136</v>
      </c>
      <c r="E248" s="64" t="s">
        <v>1428</v>
      </c>
      <c r="F248" s="64" t="s">
        <v>1194</v>
      </c>
      <c r="G248" s="64" t="s">
        <v>1429</v>
      </c>
    </row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J24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3.86"/>
    <col collapsed="false" customWidth="true" hidden="false" outlineLevel="0" max="3" min="3" style="0" width="8.71"/>
    <col collapsed="false" customWidth="true" hidden="false" outlineLevel="0" max="4" min="4" style="0" width="12.57"/>
    <col collapsed="false" customWidth="true" hidden="false" outlineLevel="0" max="7" min="5" style="0" width="8.71"/>
    <col collapsed="false" customWidth="true" hidden="false" outlineLevel="0" max="9" min="8" style="0" width="10.43"/>
    <col collapsed="false" customWidth="true" hidden="false" outlineLevel="0" max="26" min="10" style="0" width="8.71"/>
  </cols>
  <sheetData>
    <row r="1" customFormat="false" ht="15" hidden="false" customHeight="false" outlineLevel="0" collapsed="false">
      <c r="A1" s="65" t="s">
        <v>902</v>
      </c>
      <c r="B1" s="65" t="s">
        <v>1193</v>
      </c>
      <c r="C1" s="65" t="s">
        <v>1209</v>
      </c>
      <c r="D1" s="65" t="s">
        <v>1210</v>
      </c>
      <c r="E1" s="65" t="s">
        <v>1211</v>
      </c>
      <c r="F1" s="65" t="s">
        <v>1212</v>
      </c>
      <c r="G1" s="64" t="s">
        <v>1213</v>
      </c>
    </row>
    <row r="2" customFormat="false" ht="15" hidden="false" customHeight="false" outlineLevel="0" collapsed="false">
      <c r="A2" s="64" t="s">
        <v>905</v>
      </c>
      <c r="B2" s="64" t="s">
        <v>1198</v>
      </c>
      <c r="C2" s="64" t="s">
        <v>1194</v>
      </c>
      <c r="D2" s="64" t="s">
        <v>722</v>
      </c>
      <c r="E2" s="64" t="s">
        <v>1214</v>
      </c>
      <c r="F2" s="64" t="s">
        <v>1195</v>
      </c>
      <c r="G2" s="64" t="s">
        <v>951</v>
      </c>
      <c r="H2" s="111"/>
      <c r="I2" s="111" t="s">
        <v>1215</v>
      </c>
      <c r="J2" s="111" t="s">
        <v>601</v>
      </c>
    </row>
    <row r="3" customFormat="false" ht="15" hidden="false" customHeight="false" outlineLevel="0" collapsed="false">
      <c r="A3" s="64" t="s">
        <v>905</v>
      </c>
      <c r="B3" s="64" t="s">
        <v>1198</v>
      </c>
      <c r="C3" s="64" t="s">
        <v>1194</v>
      </c>
      <c r="D3" s="64" t="s">
        <v>1216</v>
      </c>
      <c r="E3" s="64" t="s">
        <v>1217</v>
      </c>
      <c r="F3" s="64" t="s">
        <v>1195</v>
      </c>
      <c r="G3" s="64" t="s">
        <v>1135</v>
      </c>
      <c r="H3" s="112" t="s">
        <v>1218</v>
      </c>
      <c r="I3" s="112" t="s">
        <v>905</v>
      </c>
      <c r="J3" s="112" t="s">
        <v>915</v>
      </c>
    </row>
    <row r="4" customFormat="false" ht="15" hidden="false" customHeight="false" outlineLevel="0" collapsed="false">
      <c r="A4" s="64" t="s">
        <v>905</v>
      </c>
      <c r="B4" s="64" t="s">
        <v>1198</v>
      </c>
      <c r="C4" s="64" t="s">
        <v>1194</v>
      </c>
      <c r="D4" s="64" t="s">
        <v>1219</v>
      </c>
      <c r="E4" s="64" t="s">
        <v>1220</v>
      </c>
      <c r="F4" s="64" t="s">
        <v>1195</v>
      </c>
      <c r="G4" s="64" t="s">
        <v>967</v>
      </c>
      <c r="H4" s="112" t="s">
        <v>1221</v>
      </c>
      <c r="I4" s="113" t="s">
        <v>1222</v>
      </c>
      <c r="J4" s="113"/>
    </row>
    <row r="5" customFormat="false" ht="15" hidden="false" customHeight="false" outlineLevel="0" collapsed="false">
      <c r="A5" s="64" t="s">
        <v>905</v>
      </c>
      <c r="B5" s="64" t="s">
        <v>1198</v>
      </c>
      <c r="C5" s="64" t="s">
        <v>1194</v>
      </c>
      <c r="D5" s="64" t="s">
        <v>1223</v>
      </c>
      <c r="E5" s="64" t="s">
        <v>1224</v>
      </c>
      <c r="F5" s="64" t="s">
        <v>1195</v>
      </c>
      <c r="G5" s="64" t="s">
        <v>993</v>
      </c>
      <c r="H5" s="112" t="s">
        <v>1225</v>
      </c>
      <c r="I5" s="113"/>
      <c r="J5" s="113"/>
    </row>
    <row r="6" customFormat="false" ht="15" hidden="false" customHeight="false" outlineLevel="0" collapsed="false">
      <c r="A6" s="64" t="s">
        <v>905</v>
      </c>
      <c r="B6" s="64" t="s">
        <v>1198</v>
      </c>
      <c r="C6" s="64" t="s">
        <v>1194</v>
      </c>
      <c r="D6" s="64" t="s">
        <v>1226</v>
      </c>
      <c r="E6" s="64" t="s">
        <v>1227</v>
      </c>
      <c r="F6" s="64" t="s">
        <v>1195</v>
      </c>
      <c r="G6" s="64" t="s">
        <v>945</v>
      </c>
    </row>
    <row r="7" customFormat="false" ht="15" hidden="false" customHeight="false" outlineLevel="0" collapsed="false">
      <c r="A7" s="64" t="s">
        <v>905</v>
      </c>
      <c r="B7" s="64" t="s">
        <v>1198</v>
      </c>
      <c r="C7" s="64" t="s">
        <v>1194</v>
      </c>
      <c r="D7" s="64" t="s">
        <v>722</v>
      </c>
      <c r="E7" s="64" t="s">
        <v>1214</v>
      </c>
      <c r="F7" s="64" t="s">
        <v>1195</v>
      </c>
      <c r="G7" s="64" t="s">
        <v>951</v>
      </c>
    </row>
    <row r="8" customFormat="false" ht="15" hidden="false" customHeight="false" outlineLevel="0" collapsed="false">
      <c r="A8" s="64" t="s">
        <v>915</v>
      </c>
      <c r="B8" s="64" t="s">
        <v>1198</v>
      </c>
      <c r="C8" s="64" t="s">
        <v>1194</v>
      </c>
      <c r="D8" s="64" t="s">
        <v>1228</v>
      </c>
      <c r="E8" s="64" t="s">
        <v>1229</v>
      </c>
      <c r="F8" s="64" t="s">
        <v>1195</v>
      </c>
      <c r="G8" s="64" t="s">
        <v>997</v>
      </c>
    </row>
    <row r="9" customFormat="false" ht="15" hidden="false" customHeight="false" outlineLevel="0" collapsed="false">
      <c r="A9" s="64" t="s">
        <v>915</v>
      </c>
      <c r="B9" s="64" t="s">
        <v>1198</v>
      </c>
      <c r="C9" s="64" t="s">
        <v>1194</v>
      </c>
      <c r="D9" s="64" t="s">
        <v>1230</v>
      </c>
      <c r="E9" s="64" t="s">
        <v>143</v>
      </c>
      <c r="F9" s="64" t="s">
        <v>1195</v>
      </c>
      <c r="G9" s="64" t="s">
        <v>1145</v>
      </c>
    </row>
    <row r="10" customFormat="false" ht="15" hidden="false" customHeight="false" outlineLevel="0" collapsed="false">
      <c r="A10" s="64" t="s">
        <v>915</v>
      </c>
      <c r="B10" s="64" t="s">
        <v>1198</v>
      </c>
      <c r="C10" s="64" t="s">
        <v>1194</v>
      </c>
      <c r="D10" s="64" t="s">
        <v>1231</v>
      </c>
      <c r="E10" s="64" t="s">
        <v>1232</v>
      </c>
      <c r="F10" s="64" t="s">
        <v>1195</v>
      </c>
      <c r="G10" s="64" t="s">
        <v>1191</v>
      </c>
    </row>
    <row r="11" customFormat="false" ht="15" hidden="false" customHeight="false" outlineLevel="0" collapsed="false">
      <c r="A11" s="64" t="s">
        <v>1233</v>
      </c>
      <c r="B11" s="64" t="s">
        <v>1198</v>
      </c>
      <c r="C11" s="64" t="s">
        <v>1194</v>
      </c>
      <c r="D11" s="64" t="s">
        <v>174</v>
      </c>
      <c r="E11" s="64" t="s">
        <v>581</v>
      </c>
      <c r="F11" s="64" t="s">
        <v>1195</v>
      </c>
      <c r="G11" s="64" t="s">
        <v>970</v>
      </c>
    </row>
    <row r="12" customFormat="false" ht="15" hidden="false" customHeight="false" outlineLevel="0" collapsed="false">
      <c r="A12" s="64" t="s">
        <v>1233</v>
      </c>
      <c r="B12" s="64" t="s">
        <v>1198</v>
      </c>
      <c r="C12" s="64" t="s">
        <v>1194</v>
      </c>
      <c r="D12" s="64" t="s">
        <v>1234</v>
      </c>
      <c r="E12" s="64" t="s">
        <v>1235</v>
      </c>
      <c r="F12" s="64" t="s">
        <v>1195</v>
      </c>
      <c r="G12" s="64" t="s">
        <v>1133</v>
      </c>
    </row>
    <row r="13" customFormat="false" ht="15" hidden="false" customHeight="false" outlineLevel="0" collapsed="false">
      <c r="A13" s="64" t="s">
        <v>1236</v>
      </c>
      <c r="B13" s="64" t="s">
        <v>1198</v>
      </c>
      <c r="C13" s="64" t="s">
        <v>1194</v>
      </c>
      <c r="D13" s="64" t="s">
        <v>574</v>
      </c>
      <c r="E13" s="64" t="s">
        <v>1237</v>
      </c>
      <c r="F13" s="64" t="s">
        <v>1195</v>
      </c>
      <c r="G13" s="64" t="s">
        <v>1181</v>
      </c>
    </row>
    <row r="14" customFormat="false" ht="15" hidden="false" customHeight="false" outlineLevel="0" collapsed="false">
      <c r="A14" s="64" t="s">
        <v>1236</v>
      </c>
      <c r="B14" s="64" t="s">
        <v>1198</v>
      </c>
      <c r="C14" s="64" t="s">
        <v>1194</v>
      </c>
      <c r="D14" s="64" t="s">
        <v>165</v>
      </c>
      <c r="E14" s="64" t="s">
        <v>341</v>
      </c>
      <c r="F14" s="64" t="s">
        <v>1195</v>
      </c>
      <c r="G14" s="64" t="s">
        <v>1177</v>
      </c>
    </row>
    <row r="15" customFormat="false" ht="15" hidden="false" customHeight="false" outlineLevel="0" collapsed="false">
      <c r="A15" s="64" t="s">
        <v>905</v>
      </c>
      <c r="B15" s="64" t="s">
        <v>1200</v>
      </c>
      <c r="C15" s="64" t="s">
        <v>1194</v>
      </c>
      <c r="D15" s="64" t="s">
        <v>1238</v>
      </c>
      <c r="E15" s="64" t="s">
        <v>1239</v>
      </c>
      <c r="F15" s="64" t="s">
        <v>1195</v>
      </c>
      <c r="G15" s="64" t="s">
        <v>990</v>
      </c>
    </row>
    <row r="16" customFormat="false" ht="15" hidden="false" customHeight="false" outlineLevel="0" collapsed="false">
      <c r="A16" s="64" t="s">
        <v>905</v>
      </c>
      <c r="B16" s="64" t="s">
        <v>1200</v>
      </c>
      <c r="C16" s="64" t="s">
        <v>1194</v>
      </c>
      <c r="D16" s="64" t="s">
        <v>697</v>
      </c>
      <c r="E16" s="64" t="s">
        <v>154</v>
      </c>
      <c r="F16" s="64" t="s">
        <v>1195</v>
      </c>
      <c r="G16" s="64" t="s">
        <v>989</v>
      </c>
    </row>
    <row r="17" customFormat="false" ht="15" hidden="false" customHeight="false" outlineLevel="0" collapsed="false">
      <c r="A17" s="64" t="s">
        <v>905</v>
      </c>
      <c r="B17" s="64" t="s">
        <v>1200</v>
      </c>
      <c r="C17" s="64" t="s">
        <v>1194</v>
      </c>
      <c r="D17" s="64" t="s">
        <v>1238</v>
      </c>
      <c r="E17" s="64" t="s">
        <v>1239</v>
      </c>
      <c r="F17" s="64" t="s">
        <v>1195</v>
      </c>
      <c r="G17" s="64" t="s">
        <v>990</v>
      </c>
    </row>
    <row r="18" customFormat="false" ht="15" hidden="false" customHeight="false" outlineLevel="0" collapsed="false">
      <c r="A18" s="64" t="s">
        <v>905</v>
      </c>
      <c r="B18" s="64" t="s">
        <v>1200</v>
      </c>
      <c r="C18" s="64" t="s">
        <v>1194</v>
      </c>
      <c r="D18" s="64" t="s">
        <v>1240</v>
      </c>
      <c r="E18" s="64" t="s">
        <v>1241</v>
      </c>
      <c r="F18" s="64" t="s">
        <v>1195</v>
      </c>
      <c r="G18" s="64" t="s">
        <v>982</v>
      </c>
    </row>
    <row r="19" customFormat="false" ht="15" hidden="false" customHeight="false" outlineLevel="0" collapsed="false">
      <c r="A19" s="64" t="s">
        <v>905</v>
      </c>
      <c r="B19" s="64" t="s">
        <v>1200</v>
      </c>
      <c r="C19" s="64" t="s">
        <v>1194</v>
      </c>
      <c r="D19" s="64" t="s">
        <v>1242</v>
      </c>
      <c r="E19" s="64" t="s">
        <v>1243</v>
      </c>
      <c r="F19" s="64" t="s">
        <v>1195</v>
      </c>
      <c r="G19" s="64" t="s">
        <v>1014</v>
      </c>
    </row>
    <row r="20" customFormat="false" ht="15" hidden="false" customHeight="false" outlineLevel="0" collapsed="false">
      <c r="A20" s="64" t="s">
        <v>905</v>
      </c>
      <c r="B20" s="64" t="s">
        <v>1200</v>
      </c>
      <c r="C20" s="64" t="s">
        <v>1194</v>
      </c>
      <c r="D20" s="64" t="s">
        <v>1244</v>
      </c>
      <c r="E20" s="64" t="s">
        <v>1245</v>
      </c>
      <c r="F20" s="64" t="s">
        <v>1195</v>
      </c>
      <c r="G20" s="64" t="s">
        <v>1001</v>
      </c>
    </row>
    <row r="21" customFormat="false" ht="15.75" hidden="false" customHeight="true" outlineLevel="0" collapsed="false">
      <c r="A21" s="64" t="s">
        <v>905</v>
      </c>
      <c r="B21" s="64" t="s">
        <v>1200</v>
      </c>
      <c r="C21" s="64" t="s">
        <v>1194</v>
      </c>
      <c r="D21" s="64" t="s">
        <v>1246</v>
      </c>
      <c r="E21" s="64" t="s">
        <v>1247</v>
      </c>
      <c r="F21" s="64" t="s">
        <v>1195</v>
      </c>
      <c r="G21" s="64" t="s">
        <v>956</v>
      </c>
    </row>
    <row r="22" customFormat="false" ht="15.75" hidden="false" customHeight="true" outlineLevel="0" collapsed="false">
      <c r="A22" s="64" t="s">
        <v>905</v>
      </c>
      <c r="B22" s="64" t="s">
        <v>1200</v>
      </c>
      <c r="C22" s="64" t="s">
        <v>1194</v>
      </c>
      <c r="D22" s="64" t="s">
        <v>1248</v>
      </c>
      <c r="E22" s="64" t="s">
        <v>1249</v>
      </c>
      <c r="F22" s="64" t="s">
        <v>1195</v>
      </c>
      <c r="G22" s="64" t="s">
        <v>949</v>
      </c>
    </row>
    <row r="23" customFormat="false" ht="15.75" hidden="false" customHeight="true" outlineLevel="0" collapsed="false">
      <c r="A23" s="64" t="s">
        <v>905</v>
      </c>
      <c r="B23" s="64" t="s">
        <v>1200</v>
      </c>
      <c r="C23" s="64" t="s">
        <v>1194</v>
      </c>
      <c r="D23" s="64" t="s">
        <v>1250</v>
      </c>
      <c r="E23" s="64" t="s">
        <v>1251</v>
      </c>
      <c r="F23" s="64" t="s">
        <v>1195</v>
      </c>
      <c r="G23" s="64" t="s">
        <v>958</v>
      </c>
    </row>
    <row r="24" customFormat="false" ht="15.75" hidden="false" customHeight="true" outlineLevel="0" collapsed="false">
      <c r="A24" s="64" t="s">
        <v>905</v>
      </c>
      <c r="B24" s="64" t="s">
        <v>1200</v>
      </c>
      <c r="C24" s="64" t="s">
        <v>1194</v>
      </c>
      <c r="D24" s="64" t="s">
        <v>1252</v>
      </c>
      <c r="E24" s="64" t="s">
        <v>1253</v>
      </c>
      <c r="F24" s="64" t="s">
        <v>1195</v>
      </c>
      <c r="G24" s="64" t="s">
        <v>952</v>
      </c>
    </row>
    <row r="25" customFormat="false" ht="15.75" hidden="false" customHeight="true" outlineLevel="0" collapsed="false">
      <c r="A25" s="64" t="s">
        <v>914</v>
      </c>
      <c r="B25" s="64" t="s">
        <v>1200</v>
      </c>
      <c r="C25" s="64" t="s">
        <v>1194</v>
      </c>
      <c r="D25" s="64" t="s">
        <v>1254</v>
      </c>
      <c r="E25" s="64" t="s">
        <v>1255</v>
      </c>
      <c r="F25" s="64" t="s">
        <v>1195</v>
      </c>
      <c r="G25" s="64" t="s">
        <v>1174</v>
      </c>
    </row>
    <row r="26" customFormat="false" ht="15.75" hidden="false" customHeight="true" outlineLevel="0" collapsed="false">
      <c r="A26" s="64" t="s">
        <v>914</v>
      </c>
      <c r="B26" s="64" t="s">
        <v>1200</v>
      </c>
      <c r="C26" s="64" t="s">
        <v>1194</v>
      </c>
      <c r="D26" s="64" t="s">
        <v>297</v>
      </c>
      <c r="E26" s="64" t="s">
        <v>1256</v>
      </c>
      <c r="F26" s="64" t="s">
        <v>1195</v>
      </c>
      <c r="G26" s="64" t="s">
        <v>1030</v>
      </c>
    </row>
    <row r="27" customFormat="false" ht="15.75" hidden="false" customHeight="true" outlineLevel="0" collapsed="false">
      <c r="A27" s="64" t="s">
        <v>914</v>
      </c>
      <c r="B27" s="64" t="s">
        <v>1200</v>
      </c>
      <c r="C27" s="64" t="s">
        <v>1194</v>
      </c>
      <c r="D27" s="64" t="s">
        <v>703</v>
      </c>
      <c r="E27" s="64" t="s">
        <v>1257</v>
      </c>
      <c r="F27" s="64" t="s">
        <v>1195</v>
      </c>
      <c r="G27" s="64" t="s">
        <v>1038</v>
      </c>
    </row>
    <row r="28" customFormat="false" ht="15.75" hidden="false" customHeight="true" outlineLevel="0" collapsed="false">
      <c r="A28" s="64" t="s">
        <v>914</v>
      </c>
      <c r="B28" s="64" t="s">
        <v>1200</v>
      </c>
      <c r="C28" s="64" t="s">
        <v>1194</v>
      </c>
      <c r="D28" s="64" t="s">
        <v>1258</v>
      </c>
      <c r="E28" s="64" t="s">
        <v>1259</v>
      </c>
      <c r="F28" s="64" t="s">
        <v>1195</v>
      </c>
      <c r="G28" s="64" t="s">
        <v>1048</v>
      </c>
    </row>
    <row r="29" customFormat="false" ht="15.75" hidden="false" customHeight="true" outlineLevel="0" collapsed="false">
      <c r="A29" s="64" t="s">
        <v>914</v>
      </c>
      <c r="B29" s="64" t="s">
        <v>1200</v>
      </c>
      <c r="C29" s="64" t="s">
        <v>1194</v>
      </c>
      <c r="D29" s="64" t="s">
        <v>1260</v>
      </c>
      <c r="E29" s="64" t="s">
        <v>1261</v>
      </c>
      <c r="F29" s="64" t="s">
        <v>1195</v>
      </c>
      <c r="G29" s="64" t="s">
        <v>1049</v>
      </c>
    </row>
    <row r="30" customFormat="false" ht="15.75" hidden="false" customHeight="true" outlineLevel="0" collapsed="false">
      <c r="A30" s="64" t="s">
        <v>914</v>
      </c>
      <c r="B30" s="64" t="s">
        <v>1200</v>
      </c>
      <c r="C30" s="64" t="s">
        <v>1194</v>
      </c>
      <c r="D30" s="64" t="s">
        <v>1262</v>
      </c>
      <c r="E30" s="64" t="s">
        <v>1263</v>
      </c>
      <c r="F30" s="64" t="s">
        <v>1195</v>
      </c>
      <c r="G30" s="64" t="s">
        <v>1051</v>
      </c>
    </row>
    <row r="31" customFormat="false" ht="15.75" hidden="false" customHeight="true" outlineLevel="0" collapsed="false">
      <c r="A31" s="64" t="s">
        <v>914</v>
      </c>
      <c r="B31" s="64" t="s">
        <v>1200</v>
      </c>
      <c r="C31" s="64" t="s">
        <v>1194</v>
      </c>
      <c r="D31" s="64" t="s">
        <v>1264</v>
      </c>
      <c r="E31" s="64" t="s">
        <v>1265</v>
      </c>
      <c r="F31" s="64" t="s">
        <v>1195</v>
      </c>
      <c r="G31" s="64" t="s">
        <v>1052</v>
      </c>
    </row>
    <row r="32" customFormat="false" ht="15.75" hidden="false" customHeight="true" outlineLevel="0" collapsed="false">
      <c r="A32" s="64" t="s">
        <v>1233</v>
      </c>
      <c r="B32" s="64" t="s">
        <v>1200</v>
      </c>
      <c r="C32" s="64" t="s">
        <v>1194</v>
      </c>
      <c r="D32" s="64" t="s">
        <v>182</v>
      </c>
      <c r="E32" s="64" t="s">
        <v>82</v>
      </c>
      <c r="F32" s="64" t="s">
        <v>1195</v>
      </c>
      <c r="G32" s="64" t="s">
        <v>1131</v>
      </c>
    </row>
    <row r="33" customFormat="false" ht="15.75" hidden="false" customHeight="true" outlineLevel="0" collapsed="false">
      <c r="A33" s="64" t="s">
        <v>1233</v>
      </c>
      <c r="B33" s="64" t="s">
        <v>1200</v>
      </c>
      <c r="C33" s="64" t="s">
        <v>1194</v>
      </c>
      <c r="D33" s="64" t="s">
        <v>159</v>
      </c>
      <c r="E33" s="64" t="s">
        <v>1266</v>
      </c>
      <c r="F33" s="64" t="s">
        <v>1195</v>
      </c>
      <c r="G33" s="64" t="s">
        <v>1134</v>
      </c>
    </row>
    <row r="34" customFormat="false" ht="15.75" hidden="false" customHeight="true" outlineLevel="0" collapsed="false">
      <c r="A34" s="64" t="s">
        <v>905</v>
      </c>
      <c r="B34" s="64" t="s">
        <v>1202</v>
      </c>
      <c r="C34" s="64" t="s">
        <v>1194</v>
      </c>
      <c r="D34" s="64" t="s">
        <v>1267</v>
      </c>
      <c r="E34" s="64" t="s">
        <v>1268</v>
      </c>
      <c r="F34" s="64" t="s">
        <v>1195</v>
      </c>
      <c r="G34" s="64" t="s">
        <v>977</v>
      </c>
    </row>
    <row r="35" customFormat="false" ht="15.75" hidden="false" customHeight="true" outlineLevel="0" collapsed="false">
      <c r="A35" s="64" t="s">
        <v>905</v>
      </c>
      <c r="B35" s="64" t="s">
        <v>1202</v>
      </c>
      <c r="C35" s="64" t="s">
        <v>1194</v>
      </c>
      <c r="D35" s="64" t="s">
        <v>740</v>
      </c>
      <c r="E35" s="64" t="s">
        <v>1269</v>
      </c>
      <c r="F35" s="64" t="s">
        <v>1195</v>
      </c>
      <c r="G35" s="64" t="s">
        <v>1064</v>
      </c>
    </row>
    <row r="36" customFormat="false" ht="15.75" hidden="false" customHeight="true" outlineLevel="0" collapsed="false">
      <c r="A36" s="64" t="s">
        <v>905</v>
      </c>
      <c r="B36" s="64" t="s">
        <v>1202</v>
      </c>
      <c r="C36" s="64" t="s">
        <v>1194</v>
      </c>
      <c r="D36" s="64" t="s">
        <v>1270</v>
      </c>
      <c r="E36" s="64" t="s">
        <v>1271</v>
      </c>
      <c r="F36" s="64" t="s">
        <v>1195</v>
      </c>
      <c r="G36" s="64" t="s">
        <v>1044</v>
      </c>
    </row>
    <row r="37" customFormat="false" ht="15.75" hidden="false" customHeight="true" outlineLevel="0" collapsed="false">
      <c r="A37" s="64" t="s">
        <v>905</v>
      </c>
      <c r="B37" s="64" t="s">
        <v>1202</v>
      </c>
      <c r="C37" s="64" t="s">
        <v>1194</v>
      </c>
      <c r="D37" s="64" t="s">
        <v>1272</v>
      </c>
      <c r="E37" s="64" t="s">
        <v>1273</v>
      </c>
      <c r="F37" s="64" t="s">
        <v>1195</v>
      </c>
      <c r="G37" s="64" t="s">
        <v>1046</v>
      </c>
    </row>
    <row r="38" customFormat="false" ht="15.75" hidden="false" customHeight="true" outlineLevel="0" collapsed="false">
      <c r="A38" s="64" t="s">
        <v>905</v>
      </c>
      <c r="B38" s="64" t="s">
        <v>1202</v>
      </c>
      <c r="C38" s="64" t="s">
        <v>1194</v>
      </c>
      <c r="D38" s="64" t="s">
        <v>1274</v>
      </c>
      <c r="E38" s="64" t="s">
        <v>1275</v>
      </c>
      <c r="F38" s="64" t="s">
        <v>1195</v>
      </c>
      <c r="G38" s="64" t="s">
        <v>1045</v>
      </c>
    </row>
    <row r="39" customFormat="false" ht="15.75" hidden="false" customHeight="true" outlineLevel="0" collapsed="false">
      <c r="A39" s="64" t="s">
        <v>914</v>
      </c>
      <c r="B39" s="64" t="s">
        <v>1202</v>
      </c>
      <c r="C39" s="64" t="s">
        <v>1194</v>
      </c>
      <c r="D39" s="64" t="s">
        <v>1276</v>
      </c>
      <c r="E39" s="64" t="s">
        <v>1277</v>
      </c>
      <c r="F39" s="64" t="s">
        <v>1195</v>
      </c>
      <c r="G39" s="64" t="s">
        <v>1033</v>
      </c>
    </row>
    <row r="40" customFormat="false" ht="15.75" hidden="false" customHeight="true" outlineLevel="0" collapsed="false">
      <c r="A40" s="64" t="s">
        <v>914</v>
      </c>
      <c r="B40" s="64" t="s">
        <v>1202</v>
      </c>
      <c r="C40" s="64" t="s">
        <v>1194</v>
      </c>
      <c r="D40" s="64" t="s">
        <v>1278</v>
      </c>
      <c r="E40" s="64" t="s">
        <v>1279</v>
      </c>
      <c r="F40" s="64" t="s">
        <v>1195</v>
      </c>
      <c r="G40" s="64" t="s">
        <v>1042</v>
      </c>
    </row>
    <row r="41" customFormat="false" ht="15.75" hidden="false" customHeight="true" outlineLevel="0" collapsed="false">
      <c r="A41" s="64" t="s">
        <v>914</v>
      </c>
      <c r="B41" s="64" t="s">
        <v>1202</v>
      </c>
      <c r="C41" s="64" t="s">
        <v>1194</v>
      </c>
      <c r="D41" s="64" t="s">
        <v>1280</v>
      </c>
      <c r="E41" s="64" t="s">
        <v>1281</v>
      </c>
      <c r="F41" s="64" t="s">
        <v>1195</v>
      </c>
      <c r="G41" s="64" t="s">
        <v>1047</v>
      </c>
    </row>
    <row r="42" customFormat="false" ht="15.75" hidden="false" customHeight="true" outlineLevel="0" collapsed="false">
      <c r="A42" s="64" t="s">
        <v>914</v>
      </c>
      <c r="B42" s="64" t="s">
        <v>1202</v>
      </c>
      <c r="C42" s="64" t="s">
        <v>1194</v>
      </c>
      <c r="D42" s="64" t="s">
        <v>349</v>
      </c>
      <c r="E42" s="64" t="s">
        <v>1282</v>
      </c>
      <c r="F42" s="64" t="s">
        <v>1195</v>
      </c>
      <c r="G42" s="64" t="s">
        <v>1036</v>
      </c>
    </row>
    <row r="43" customFormat="false" ht="15.75" hidden="false" customHeight="true" outlineLevel="0" collapsed="false">
      <c r="A43" s="64" t="s">
        <v>914</v>
      </c>
      <c r="B43" s="64" t="s">
        <v>1202</v>
      </c>
      <c r="C43" s="64" t="s">
        <v>1194</v>
      </c>
      <c r="D43" s="64" t="s">
        <v>1283</v>
      </c>
      <c r="E43" s="64" t="s">
        <v>1284</v>
      </c>
      <c r="F43" s="64" t="s">
        <v>1195</v>
      </c>
      <c r="G43" s="64" t="s">
        <v>1040</v>
      </c>
    </row>
    <row r="44" customFormat="false" ht="15.75" hidden="false" customHeight="true" outlineLevel="0" collapsed="false">
      <c r="A44" s="64" t="s">
        <v>905</v>
      </c>
      <c r="B44" s="64" t="s">
        <v>1202</v>
      </c>
      <c r="C44" s="64" t="s">
        <v>1194</v>
      </c>
      <c r="D44" s="64" t="s">
        <v>1285</v>
      </c>
      <c r="E44" s="64" t="s">
        <v>1286</v>
      </c>
      <c r="F44" s="64" t="s">
        <v>1195</v>
      </c>
      <c r="G44" s="64" t="s">
        <v>974</v>
      </c>
    </row>
    <row r="45" customFormat="false" ht="15.75" hidden="false" customHeight="true" outlineLevel="0" collapsed="false">
      <c r="A45" s="64" t="s">
        <v>905</v>
      </c>
      <c r="B45" s="64" t="s">
        <v>1202</v>
      </c>
      <c r="C45" s="64" t="s">
        <v>1194</v>
      </c>
      <c r="D45" s="64" t="s">
        <v>1287</v>
      </c>
      <c r="E45" s="64" t="s">
        <v>1288</v>
      </c>
      <c r="F45" s="64" t="s">
        <v>1195</v>
      </c>
      <c r="G45" s="64" t="s">
        <v>972</v>
      </c>
    </row>
    <row r="46" customFormat="false" ht="15.75" hidden="false" customHeight="true" outlineLevel="0" collapsed="false">
      <c r="A46" s="64" t="s">
        <v>1289</v>
      </c>
      <c r="B46" s="64" t="s">
        <v>1202</v>
      </c>
      <c r="C46" s="64" t="s">
        <v>1194</v>
      </c>
      <c r="D46" s="64" t="s">
        <v>267</v>
      </c>
      <c r="E46" s="64" t="s">
        <v>1290</v>
      </c>
      <c r="F46" s="64" t="s">
        <v>1195</v>
      </c>
      <c r="G46" s="64" t="s">
        <v>1190</v>
      </c>
    </row>
    <row r="47" customFormat="false" ht="15.75" hidden="false" customHeight="true" outlineLevel="0" collapsed="false">
      <c r="A47" s="64" t="s">
        <v>1289</v>
      </c>
      <c r="B47" s="64" t="s">
        <v>1202</v>
      </c>
      <c r="C47" s="64" t="s">
        <v>1194</v>
      </c>
      <c r="D47" s="64" t="s">
        <v>401</v>
      </c>
      <c r="E47" s="64" t="s">
        <v>1291</v>
      </c>
      <c r="F47" s="64" t="s">
        <v>1195</v>
      </c>
      <c r="G47" s="64" t="s">
        <v>1156</v>
      </c>
    </row>
    <row r="48" customFormat="false" ht="15.75" hidden="false" customHeight="true" outlineLevel="0" collapsed="false">
      <c r="A48" s="64" t="s">
        <v>1289</v>
      </c>
      <c r="B48" s="64" t="s">
        <v>1202</v>
      </c>
      <c r="C48" s="64" t="s">
        <v>1194</v>
      </c>
      <c r="D48" s="64" t="s">
        <v>596</v>
      </c>
      <c r="E48" s="64" t="s">
        <v>1292</v>
      </c>
      <c r="F48" s="64" t="s">
        <v>1195</v>
      </c>
      <c r="G48" s="64" t="s">
        <v>1153</v>
      </c>
    </row>
    <row r="49" customFormat="false" ht="15.75" hidden="false" customHeight="true" outlineLevel="0" collapsed="false">
      <c r="A49" s="64" t="s">
        <v>1289</v>
      </c>
      <c r="B49" s="64" t="s">
        <v>1202</v>
      </c>
      <c r="C49" s="64" t="s">
        <v>1194</v>
      </c>
      <c r="D49" s="64" t="s">
        <v>324</v>
      </c>
      <c r="E49" s="64" t="s">
        <v>87</v>
      </c>
      <c r="F49" s="64" t="s">
        <v>1195</v>
      </c>
      <c r="G49" s="64" t="s">
        <v>1154</v>
      </c>
    </row>
    <row r="50" customFormat="false" ht="15.75" hidden="false" customHeight="true" outlineLevel="0" collapsed="false">
      <c r="A50" s="64" t="s">
        <v>1289</v>
      </c>
      <c r="B50" s="64" t="s">
        <v>1202</v>
      </c>
      <c r="C50" s="64" t="s">
        <v>1194</v>
      </c>
      <c r="D50" s="64" t="s">
        <v>1293</v>
      </c>
      <c r="E50" s="64" t="s">
        <v>590</v>
      </c>
      <c r="F50" s="64" t="s">
        <v>1195</v>
      </c>
      <c r="G50" s="64" t="s">
        <v>1161</v>
      </c>
    </row>
    <row r="51" customFormat="false" ht="15.75" hidden="false" customHeight="true" outlineLevel="0" collapsed="false">
      <c r="A51" s="64" t="s">
        <v>1289</v>
      </c>
      <c r="B51" s="64" t="s">
        <v>1202</v>
      </c>
      <c r="C51" s="64" t="s">
        <v>1194</v>
      </c>
      <c r="D51" s="64" t="s">
        <v>1294</v>
      </c>
      <c r="E51" s="64" t="s">
        <v>1295</v>
      </c>
      <c r="F51" s="64" t="s">
        <v>1195</v>
      </c>
      <c r="G51" s="64" t="s">
        <v>1157</v>
      </c>
    </row>
    <row r="52" customFormat="false" ht="15.75" hidden="false" customHeight="true" outlineLevel="0" collapsed="false">
      <c r="A52" s="64" t="s">
        <v>1289</v>
      </c>
      <c r="B52" s="64" t="s">
        <v>1202</v>
      </c>
      <c r="C52" s="64" t="s">
        <v>1194</v>
      </c>
      <c r="D52" s="64" t="s">
        <v>1296</v>
      </c>
      <c r="E52" s="64" t="s">
        <v>382</v>
      </c>
      <c r="F52" s="64" t="s">
        <v>1195</v>
      </c>
      <c r="G52" s="64" t="s">
        <v>1155</v>
      </c>
    </row>
    <row r="53" customFormat="false" ht="15.75" hidden="false" customHeight="true" outlineLevel="0" collapsed="false">
      <c r="A53" s="64" t="s">
        <v>1289</v>
      </c>
      <c r="B53" s="64" t="s">
        <v>1202</v>
      </c>
      <c r="C53" s="64" t="s">
        <v>1194</v>
      </c>
      <c r="D53" s="64" t="s">
        <v>1297</v>
      </c>
      <c r="E53" s="64" t="s">
        <v>1298</v>
      </c>
      <c r="F53" s="64" t="s">
        <v>1195</v>
      </c>
      <c r="G53" s="64" t="s">
        <v>1158</v>
      </c>
    </row>
    <row r="54" customFormat="false" ht="15.75" hidden="false" customHeight="true" outlineLevel="0" collapsed="false">
      <c r="A54" s="64" t="s">
        <v>1289</v>
      </c>
      <c r="B54" s="64" t="s">
        <v>1202</v>
      </c>
      <c r="C54" s="64" t="s">
        <v>1194</v>
      </c>
      <c r="D54" s="64" t="s">
        <v>1299</v>
      </c>
      <c r="E54" s="64" t="s">
        <v>1300</v>
      </c>
      <c r="F54" s="64" t="s">
        <v>1195</v>
      </c>
      <c r="G54" s="64" t="s">
        <v>1301</v>
      </c>
    </row>
    <row r="55" customFormat="false" ht="15.75" hidden="false" customHeight="true" outlineLevel="0" collapsed="false">
      <c r="A55" s="64" t="s">
        <v>1289</v>
      </c>
      <c r="B55" s="64" t="s">
        <v>1202</v>
      </c>
      <c r="C55" s="64" t="s">
        <v>1194</v>
      </c>
      <c r="D55" s="64" t="s">
        <v>1302</v>
      </c>
      <c r="E55" s="64" t="s">
        <v>1303</v>
      </c>
      <c r="F55" s="64" t="s">
        <v>1195</v>
      </c>
      <c r="G55" s="64" t="s">
        <v>1304</v>
      </c>
    </row>
    <row r="56" customFormat="false" ht="15.75" hidden="false" customHeight="true" outlineLevel="0" collapsed="false">
      <c r="A56" s="64" t="s">
        <v>1289</v>
      </c>
      <c r="B56" s="64" t="s">
        <v>1202</v>
      </c>
      <c r="C56" s="64" t="s">
        <v>1194</v>
      </c>
      <c r="D56" s="64" t="s">
        <v>1305</v>
      </c>
      <c r="E56" s="64" t="s">
        <v>1306</v>
      </c>
      <c r="F56" s="64" t="s">
        <v>1195</v>
      </c>
      <c r="G56" s="64" t="s">
        <v>1307</v>
      </c>
    </row>
    <row r="57" customFormat="false" ht="15.75" hidden="false" customHeight="true" outlineLevel="0" collapsed="false">
      <c r="A57" s="64" t="s">
        <v>908</v>
      </c>
      <c r="B57" s="64" t="s">
        <v>1202</v>
      </c>
      <c r="C57" s="64" t="s">
        <v>1194</v>
      </c>
      <c r="D57" s="64" t="s">
        <v>1308</v>
      </c>
      <c r="E57" s="64" t="s">
        <v>1309</v>
      </c>
      <c r="F57" s="64" t="s">
        <v>1195</v>
      </c>
      <c r="G57" s="64" t="s">
        <v>1060</v>
      </c>
    </row>
    <row r="58" customFormat="false" ht="15.75" hidden="false" customHeight="true" outlineLevel="0" collapsed="false">
      <c r="A58" s="64" t="s">
        <v>908</v>
      </c>
      <c r="B58" s="64" t="s">
        <v>1202</v>
      </c>
      <c r="C58" s="64" t="s">
        <v>1194</v>
      </c>
      <c r="D58" s="64" t="s">
        <v>1310</v>
      </c>
      <c r="E58" s="64" t="s">
        <v>1311</v>
      </c>
      <c r="F58" s="64" t="s">
        <v>1195</v>
      </c>
      <c r="G58" s="64" t="s">
        <v>1061</v>
      </c>
    </row>
    <row r="59" customFormat="false" ht="15.75" hidden="false" customHeight="true" outlineLevel="0" collapsed="false">
      <c r="A59" s="64" t="s">
        <v>908</v>
      </c>
      <c r="B59" s="64" t="s">
        <v>1202</v>
      </c>
      <c r="C59" s="64" t="s">
        <v>1194</v>
      </c>
      <c r="D59" s="64" t="s">
        <v>1312</v>
      </c>
      <c r="E59" s="64" t="s">
        <v>1313</v>
      </c>
      <c r="F59" s="64" t="s">
        <v>1195</v>
      </c>
      <c r="G59" s="64" t="s">
        <v>1027</v>
      </c>
    </row>
    <row r="60" customFormat="false" ht="15.75" hidden="false" customHeight="true" outlineLevel="0" collapsed="false">
      <c r="A60" s="64" t="s">
        <v>908</v>
      </c>
      <c r="B60" s="64" t="s">
        <v>1202</v>
      </c>
      <c r="C60" s="64" t="s">
        <v>1194</v>
      </c>
      <c r="D60" s="64" t="s">
        <v>1314</v>
      </c>
      <c r="E60" s="64" t="s">
        <v>1315</v>
      </c>
      <c r="F60" s="64" t="s">
        <v>1195</v>
      </c>
      <c r="G60" s="64" t="s">
        <v>973</v>
      </c>
    </row>
    <row r="61" customFormat="false" ht="15.75" hidden="false" customHeight="true" outlineLevel="0" collapsed="false">
      <c r="A61" s="64" t="s">
        <v>908</v>
      </c>
      <c r="B61" s="64" t="s">
        <v>1202</v>
      </c>
      <c r="C61" s="64" t="s">
        <v>1194</v>
      </c>
      <c r="D61" s="64" t="s">
        <v>1316</v>
      </c>
      <c r="E61" s="64" t="s">
        <v>1317</v>
      </c>
      <c r="F61" s="64" t="s">
        <v>1195</v>
      </c>
      <c r="G61" s="64" t="s">
        <v>988</v>
      </c>
    </row>
    <row r="62" customFormat="false" ht="15.75" hidden="false" customHeight="true" outlineLevel="0" collapsed="false">
      <c r="A62" s="64" t="s">
        <v>908</v>
      </c>
      <c r="B62" s="64" t="s">
        <v>1202</v>
      </c>
      <c r="C62" s="64" t="s">
        <v>1194</v>
      </c>
      <c r="D62" s="64" t="s">
        <v>1318</v>
      </c>
      <c r="E62" s="64" t="s">
        <v>1319</v>
      </c>
      <c r="F62" s="64" t="s">
        <v>1195</v>
      </c>
      <c r="G62" s="64" t="s">
        <v>986</v>
      </c>
    </row>
    <row r="63" customFormat="false" ht="15.75" hidden="false" customHeight="true" outlineLevel="0" collapsed="false">
      <c r="A63" s="64" t="s">
        <v>1320</v>
      </c>
      <c r="B63" s="64" t="s">
        <v>1202</v>
      </c>
      <c r="C63" s="64" t="s">
        <v>1194</v>
      </c>
      <c r="D63" s="64" t="s">
        <v>1321</v>
      </c>
      <c r="E63" s="64" t="s">
        <v>110</v>
      </c>
      <c r="F63" s="64" t="s">
        <v>1195</v>
      </c>
      <c r="G63" s="64" t="s">
        <v>1182</v>
      </c>
    </row>
    <row r="64" customFormat="false" ht="15.75" hidden="false" customHeight="true" outlineLevel="0" collapsed="false">
      <c r="A64" s="64" t="s">
        <v>1322</v>
      </c>
      <c r="B64" s="64" t="s">
        <v>1202</v>
      </c>
      <c r="C64" s="64" t="s">
        <v>1194</v>
      </c>
      <c r="D64" s="64" t="s">
        <v>1323</v>
      </c>
      <c r="E64" s="64" t="s">
        <v>1324</v>
      </c>
      <c r="F64" s="64" t="s">
        <v>1195</v>
      </c>
      <c r="G64" s="64" t="s">
        <v>1325</v>
      </c>
    </row>
    <row r="65" customFormat="false" ht="15.75" hidden="false" customHeight="true" outlineLevel="0" collapsed="false">
      <c r="A65" s="64" t="s">
        <v>906</v>
      </c>
      <c r="B65" s="64" t="s">
        <v>1204</v>
      </c>
      <c r="C65" s="64" t="s">
        <v>1194</v>
      </c>
      <c r="D65" s="64" t="s">
        <v>1326</v>
      </c>
      <c r="E65" s="64" t="s">
        <v>1327</v>
      </c>
      <c r="F65" s="64" t="s">
        <v>1195</v>
      </c>
      <c r="G65" s="64" t="s">
        <v>959</v>
      </c>
    </row>
    <row r="66" customFormat="false" ht="15.75" hidden="false" customHeight="true" outlineLevel="0" collapsed="false">
      <c r="A66" s="64" t="s">
        <v>906</v>
      </c>
      <c r="B66" s="64" t="s">
        <v>1204</v>
      </c>
      <c r="C66" s="64" t="s">
        <v>1194</v>
      </c>
      <c r="D66" s="64" t="s">
        <v>1328</v>
      </c>
      <c r="E66" s="64" t="s">
        <v>1329</v>
      </c>
      <c r="F66" s="64" t="s">
        <v>1195</v>
      </c>
      <c r="G66" s="64" t="s">
        <v>936</v>
      </c>
    </row>
    <row r="67" customFormat="false" ht="15.75" hidden="false" customHeight="true" outlineLevel="0" collapsed="false">
      <c r="A67" s="64" t="s">
        <v>906</v>
      </c>
      <c r="B67" s="64" t="s">
        <v>1204</v>
      </c>
      <c r="C67" s="64" t="s">
        <v>1194</v>
      </c>
      <c r="D67" s="64" t="s">
        <v>1330</v>
      </c>
      <c r="E67" s="64" t="s">
        <v>1331</v>
      </c>
      <c r="F67" s="64" t="s">
        <v>1195</v>
      </c>
      <c r="G67" s="64" t="s">
        <v>943</v>
      </c>
    </row>
    <row r="68" customFormat="false" ht="15.75" hidden="false" customHeight="true" outlineLevel="0" collapsed="false">
      <c r="A68" s="64" t="s">
        <v>906</v>
      </c>
      <c r="B68" s="64" t="s">
        <v>1204</v>
      </c>
      <c r="C68" s="64" t="s">
        <v>1194</v>
      </c>
      <c r="D68" s="64" t="s">
        <v>1332</v>
      </c>
      <c r="E68" s="64" t="s">
        <v>1333</v>
      </c>
      <c r="F68" s="64" t="s">
        <v>1195</v>
      </c>
      <c r="G68" s="64" t="s">
        <v>992</v>
      </c>
    </row>
    <row r="69" customFormat="false" ht="15.75" hidden="false" customHeight="true" outlineLevel="0" collapsed="false">
      <c r="A69" s="64" t="s">
        <v>906</v>
      </c>
      <c r="B69" s="64" t="s">
        <v>1208</v>
      </c>
      <c r="C69" s="64" t="s">
        <v>1194</v>
      </c>
      <c r="D69" s="64" t="s">
        <v>615</v>
      </c>
      <c r="E69" s="64" t="s">
        <v>1334</v>
      </c>
      <c r="F69" s="64" t="s">
        <v>1195</v>
      </c>
      <c r="G69" s="64" t="s">
        <v>938</v>
      </c>
    </row>
    <row r="70" customFormat="false" ht="15.75" hidden="false" customHeight="true" outlineLevel="0" collapsed="false">
      <c r="A70" s="64" t="s">
        <v>906</v>
      </c>
      <c r="B70" s="64" t="s">
        <v>1208</v>
      </c>
      <c r="C70" s="64" t="s">
        <v>1194</v>
      </c>
      <c r="D70" s="64" t="s">
        <v>1335</v>
      </c>
      <c r="E70" s="64" t="s">
        <v>1336</v>
      </c>
      <c r="F70" s="64" t="s">
        <v>1195</v>
      </c>
      <c r="G70" s="64" t="s">
        <v>1011</v>
      </c>
    </row>
    <row r="71" customFormat="false" ht="15.75" hidden="false" customHeight="true" outlineLevel="0" collapsed="false">
      <c r="A71" s="64" t="s">
        <v>915</v>
      </c>
      <c r="B71" s="64" t="s">
        <v>1208</v>
      </c>
      <c r="C71" s="64" t="s">
        <v>1194</v>
      </c>
      <c r="D71" s="64" t="s">
        <v>1337</v>
      </c>
      <c r="E71" s="64" t="s">
        <v>1338</v>
      </c>
      <c r="F71" s="64" t="s">
        <v>1195</v>
      </c>
      <c r="G71" s="64" t="s">
        <v>935</v>
      </c>
    </row>
    <row r="72" customFormat="false" ht="15.75" hidden="false" customHeight="true" outlineLevel="0" collapsed="false">
      <c r="A72" s="64" t="s">
        <v>915</v>
      </c>
      <c r="B72" s="64" t="s">
        <v>1208</v>
      </c>
      <c r="C72" s="64" t="s">
        <v>1194</v>
      </c>
      <c r="D72" s="64" t="s">
        <v>1339</v>
      </c>
      <c r="E72" s="64" t="s">
        <v>1340</v>
      </c>
      <c r="F72" s="64" t="s">
        <v>1195</v>
      </c>
      <c r="G72" s="64" t="s">
        <v>957</v>
      </c>
    </row>
    <row r="73" customFormat="false" ht="15.75" hidden="false" customHeight="true" outlineLevel="0" collapsed="false">
      <c r="A73" s="64" t="s">
        <v>915</v>
      </c>
      <c r="B73" s="64" t="s">
        <v>1208</v>
      </c>
      <c r="C73" s="64" t="s">
        <v>1194</v>
      </c>
      <c r="D73" s="64" t="s">
        <v>320</v>
      </c>
      <c r="E73" s="64" t="s">
        <v>1341</v>
      </c>
      <c r="F73" s="64" t="s">
        <v>1195</v>
      </c>
      <c r="G73" s="64" t="s">
        <v>937</v>
      </c>
    </row>
    <row r="74" customFormat="false" ht="15.75" hidden="false" customHeight="true" outlineLevel="0" collapsed="false">
      <c r="A74" s="64" t="s">
        <v>906</v>
      </c>
      <c r="B74" s="64" t="s">
        <v>1208</v>
      </c>
      <c r="C74" s="64" t="s">
        <v>1194</v>
      </c>
      <c r="D74" s="64" t="s">
        <v>615</v>
      </c>
      <c r="E74" s="64" t="s">
        <v>1334</v>
      </c>
      <c r="F74" s="64" t="s">
        <v>1195</v>
      </c>
      <c r="G74" s="64" t="s">
        <v>938</v>
      </c>
    </row>
    <row r="75" customFormat="false" ht="15.75" hidden="false" customHeight="true" outlineLevel="0" collapsed="false">
      <c r="A75" s="64" t="s">
        <v>906</v>
      </c>
      <c r="B75" s="64" t="s">
        <v>1208</v>
      </c>
      <c r="C75" s="64" t="s">
        <v>1194</v>
      </c>
      <c r="D75" s="64" t="s">
        <v>1335</v>
      </c>
      <c r="E75" s="64" t="s">
        <v>1336</v>
      </c>
      <c r="F75" s="64" t="s">
        <v>1195</v>
      </c>
      <c r="G75" s="64" t="s">
        <v>1011</v>
      </c>
    </row>
    <row r="76" customFormat="false" ht="15.75" hidden="false" customHeight="true" outlineLevel="0" collapsed="false">
      <c r="A76" s="64" t="s">
        <v>1233</v>
      </c>
      <c r="B76" s="64" t="s">
        <v>1208</v>
      </c>
      <c r="C76" s="64" t="s">
        <v>1194</v>
      </c>
      <c r="D76" s="64" t="s">
        <v>744</v>
      </c>
      <c r="E76" s="64" t="s">
        <v>754</v>
      </c>
      <c r="F76" s="64" t="s">
        <v>1195</v>
      </c>
      <c r="G76" s="64" t="s">
        <v>1059</v>
      </c>
    </row>
    <row r="77" customFormat="false" ht="15.75" hidden="false" customHeight="true" outlineLevel="0" collapsed="false">
      <c r="A77" s="64" t="s">
        <v>1233</v>
      </c>
      <c r="B77" s="64" t="s">
        <v>1208</v>
      </c>
      <c r="C77" s="64" t="s">
        <v>1194</v>
      </c>
      <c r="D77" s="64" t="s">
        <v>69</v>
      </c>
      <c r="E77" s="64" t="s">
        <v>78</v>
      </c>
      <c r="F77" s="64" t="s">
        <v>1195</v>
      </c>
      <c r="G77" s="64" t="s">
        <v>1053</v>
      </c>
    </row>
    <row r="78" customFormat="false" ht="15.75" hidden="false" customHeight="true" outlineLevel="0" collapsed="false">
      <c r="A78" s="64" t="s">
        <v>1236</v>
      </c>
      <c r="B78" s="64" t="s">
        <v>1208</v>
      </c>
      <c r="C78" s="64" t="s">
        <v>1194</v>
      </c>
      <c r="D78" s="64" t="s">
        <v>222</v>
      </c>
      <c r="E78" s="64" t="s">
        <v>750</v>
      </c>
      <c r="F78" s="64" t="s">
        <v>1195</v>
      </c>
      <c r="G78" s="64" t="s">
        <v>1159</v>
      </c>
    </row>
    <row r="79" customFormat="false" ht="15.75" hidden="false" customHeight="true" outlineLevel="0" collapsed="false">
      <c r="A79" s="64" t="s">
        <v>1236</v>
      </c>
      <c r="B79" s="64" t="s">
        <v>1208</v>
      </c>
      <c r="C79" s="64" t="s">
        <v>1194</v>
      </c>
      <c r="D79" s="64" t="s">
        <v>640</v>
      </c>
      <c r="E79" s="64" t="s">
        <v>354</v>
      </c>
      <c r="F79" s="64" t="s">
        <v>1195</v>
      </c>
      <c r="G79" s="64" t="s">
        <v>1188</v>
      </c>
    </row>
    <row r="80" customFormat="false" ht="15.75" hidden="false" customHeight="true" outlineLevel="0" collapsed="false">
      <c r="A80" s="64" t="s">
        <v>1236</v>
      </c>
      <c r="B80" s="64" t="s">
        <v>1208</v>
      </c>
      <c r="C80" s="64" t="s">
        <v>1194</v>
      </c>
      <c r="D80" s="64" t="s">
        <v>798</v>
      </c>
      <c r="E80" s="64" t="s">
        <v>1342</v>
      </c>
      <c r="F80" s="64" t="s">
        <v>1195</v>
      </c>
      <c r="G80" s="64" t="s">
        <v>1184</v>
      </c>
    </row>
    <row r="81" customFormat="false" ht="15.75" hidden="false" customHeight="true" outlineLevel="0" collapsed="false">
      <c r="A81" s="64" t="s">
        <v>911</v>
      </c>
      <c r="B81" s="64" t="s">
        <v>1206</v>
      </c>
      <c r="C81" s="64" t="s">
        <v>1194</v>
      </c>
      <c r="D81" s="64" t="s">
        <v>1343</v>
      </c>
      <c r="E81" s="64" t="s">
        <v>1344</v>
      </c>
      <c r="F81" s="64" t="s">
        <v>1195</v>
      </c>
      <c r="G81" s="64" t="s">
        <v>939</v>
      </c>
    </row>
    <row r="82" customFormat="false" ht="15.75" hidden="false" customHeight="true" outlineLevel="0" collapsed="false">
      <c r="A82" s="64" t="s">
        <v>911</v>
      </c>
      <c r="B82" s="64" t="s">
        <v>1206</v>
      </c>
      <c r="C82" s="64" t="s">
        <v>1194</v>
      </c>
      <c r="D82" s="64" t="s">
        <v>1345</v>
      </c>
      <c r="E82" s="64" t="s">
        <v>1346</v>
      </c>
      <c r="F82" s="64" t="s">
        <v>1195</v>
      </c>
      <c r="G82" s="64" t="s">
        <v>942</v>
      </c>
    </row>
    <row r="83" customFormat="false" ht="15.75" hidden="false" customHeight="true" outlineLevel="0" collapsed="false">
      <c r="A83" s="64" t="s">
        <v>911</v>
      </c>
      <c r="B83" s="64" t="s">
        <v>1206</v>
      </c>
      <c r="C83" s="64" t="s">
        <v>1194</v>
      </c>
      <c r="D83" s="64" t="s">
        <v>1347</v>
      </c>
      <c r="E83" s="64" t="s">
        <v>1348</v>
      </c>
      <c r="F83" s="64" t="s">
        <v>1195</v>
      </c>
      <c r="G83" s="64" t="s">
        <v>979</v>
      </c>
    </row>
    <row r="84" customFormat="false" ht="15.75" hidden="false" customHeight="true" outlineLevel="0" collapsed="false">
      <c r="A84" s="64" t="s">
        <v>911</v>
      </c>
      <c r="B84" s="64" t="s">
        <v>1206</v>
      </c>
      <c r="C84" s="64" t="s">
        <v>1194</v>
      </c>
      <c r="D84" s="64" t="s">
        <v>1349</v>
      </c>
      <c r="E84" s="64" t="s">
        <v>1350</v>
      </c>
      <c r="F84" s="64" t="s">
        <v>1195</v>
      </c>
      <c r="G84" s="64" t="s">
        <v>978</v>
      </c>
    </row>
    <row r="85" customFormat="false" ht="15.75" hidden="false" customHeight="true" outlineLevel="0" collapsed="false">
      <c r="A85" s="64" t="s">
        <v>911</v>
      </c>
      <c r="B85" s="64" t="s">
        <v>1206</v>
      </c>
      <c r="C85" s="64" t="s">
        <v>1194</v>
      </c>
      <c r="D85" s="64" t="s">
        <v>1351</v>
      </c>
      <c r="E85" s="64" t="s">
        <v>1350</v>
      </c>
      <c r="F85" s="64" t="s">
        <v>1195</v>
      </c>
      <c r="G85" s="64" t="s">
        <v>940</v>
      </c>
    </row>
    <row r="86" customFormat="false" ht="15.75" hidden="false" customHeight="true" outlineLevel="0" collapsed="false">
      <c r="A86" s="64" t="s">
        <v>911</v>
      </c>
      <c r="B86" s="64" t="s">
        <v>1206</v>
      </c>
      <c r="C86" s="64" t="s">
        <v>1194</v>
      </c>
      <c r="D86" s="64" t="s">
        <v>1352</v>
      </c>
      <c r="E86" s="64" t="s">
        <v>1350</v>
      </c>
      <c r="F86" s="64" t="s">
        <v>1195</v>
      </c>
      <c r="G86" s="64" t="s">
        <v>1132</v>
      </c>
    </row>
    <row r="87" customFormat="false" ht="15.75" hidden="false" customHeight="true" outlineLevel="0" collapsed="false">
      <c r="A87" s="64" t="s">
        <v>911</v>
      </c>
      <c r="B87" s="64" t="s">
        <v>1206</v>
      </c>
      <c r="C87" s="64" t="s">
        <v>1194</v>
      </c>
      <c r="D87" s="64" t="s">
        <v>1353</v>
      </c>
      <c r="E87" s="64" t="s">
        <v>1350</v>
      </c>
      <c r="F87" s="64" t="s">
        <v>1195</v>
      </c>
      <c r="G87" s="64" t="s">
        <v>1132</v>
      </c>
    </row>
    <row r="88" customFormat="false" ht="15.75" hidden="false" customHeight="true" outlineLevel="0" collapsed="false">
      <c r="A88" s="64" t="s">
        <v>911</v>
      </c>
      <c r="B88" s="64" t="s">
        <v>1206</v>
      </c>
      <c r="C88" s="64" t="s">
        <v>1194</v>
      </c>
      <c r="D88" s="64" t="s">
        <v>1354</v>
      </c>
      <c r="E88" s="64" t="s">
        <v>1350</v>
      </c>
      <c r="F88" s="64" t="s">
        <v>1195</v>
      </c>
      <c r="G88" s="64" t="s">
        <v>962</v>
      </c>
    </row>
    <row r="89" customFormat="false" ht="15.75" hidden="false" customHeight="true" outlineLevel="0" collapsed="false">
      <c r="A89" s="64" t="s">
        <v>911</v>
      </c>
      <c r="B89" s="64" t="s">
        <v>1206</v>
      </c>
      <c r="C89" s="64" t="s">
        <v>1194</v>
      </c>
      <c r="D89" s="64" t="s">
        <v>1351</v>
      </c>
      <c r="E89" s="64" t="s">
        <v>1350</v>
      </c>
      <c r="F89" s="64" t="s">
        <v>1195</v>
      </c>
      <c r="G89" s="64" t="s">
        <v>940</v>
      </c>
    </row>
    <row r="90" customFormat="false" ht="15.75" hidden="false" customHeight="true" outlineLevel="0" collapsed="false">
      <c r="A90" s="64" t="s">
        <v>911</v>
      </c>
      <c r="B90" s="64" t="s">
        <v>1206</v>
      </c>
      <c r="C90" s="64" t="s">
        <v>1194</v>
      </c>
      <c r="D90" s="64" t="s">
        <v>1355</v>
      </c>
      <c r="E90" s="64" t="s">
        <v>1350</v>
      </c>
      <c r="F90" s="64" t="s">
        <v>1195</v>
      </c>
      <c r="G90" s="64" t="s">
        <v>948</v>
      </c>
    </row>
    <row r="91" customFormat="false" ht="15.75" hidden="false" customHeight="true" outlineLevel="0" collapsed="false">
      <c r="A91" s="64" t="s">
        <v>911</v>
      </c>
      <c r="B91" s="64" t="s">
        <v>1206</v>
      </c>
      <c r="C91" s="64" t="s">
        <v>1194</v>
      </c>
      <c r="D91" s="64" t="s">
        <v>1356</v>
      </c>
      <c r="E91" s="64" t="s">
        <v>1350</v>
      </c>
      <c r="F91" s="64" t="s">
        <v>1195</v>
      </c>
      <c r="G91" s="64" t="s">
        <v>968</v>
      </c>
    </row>
    <row r="92" customFormat="false" ht="15.75" hidden="false" customHeight="true" outlineLevel="0" collapsed="false">
      <c r="A92" s="64" t="s">
        <v>911</v>
      </c>
      <c r="B92" s="64" t="s">
        <v>1206</v>
      </c>
      <c r="C92" s="64" t="s">
        <v>1194</v>
      </c>
      <c r="D92" s="64" t="s">
        <v>1357</v>
      </c>
      <c r="E92" s="64" t="s">
        <v>1350</v>
      </c>
      <c r="F92" s="64" t="s">
        <v>1195</v>
      </c>
      <c r="G92" s="64" t="s">
        <v>948</v>
      </c>
    </row>
    <row r="93" customFormat="false" ht="15.75" hidden="false" customHeight="true" outlineLevel="0" collapsed="false">
      <c r="A93" s="64" t="s">
        <v>911</v>
      </c>
      <c r="B93" s="64" t="s">
        <v>1206</v>
      </c>
      <c r="C93" s="64" t="s">
        <v>1194</v>
      </c>
      <c r="D93" s="64" t="s">
        <v>1358</v>
      </c>
      <c r="E93" s="64" t="s">
        <v>1350</v>
      </c>
      <c r="F93" s="64" t="s">
        <v>1195</v>
      </c>
      <c r="G93" s="64" t="s">
        <v>1020</v>
      </c>
    </row>
    <row r="94" customFormat="false" ht="15.75" hidden="false" customHeight="true" outlineLevel="0" collapsed="false">
      <c r="A94" s="64" t="s">
        <v>1236</v>
      </c>
      <c r="B94" s="64" t="s">
        <v>1206</v>
      </c>
      <c r="C94" s="64" t="s">
        <v>1194</v>
      </c>
      <c r="D94" s="64" t="s">
        <v>563</v>
      </c>
      <c r="E94" s="64" t="s">
        <v>1350</v>
      </c>
      <c r="F94" s="64" t="s">
        <v>1195</v>
      </c>
      <c r="G94" s="64" t="s">
        <v>1176</v>
      </c>
    </row>
    <row r="95" customFormat="false" ht="15.75" hidden="false" customHeight="true" outlineLevel="0" collapsed="false">
      <c r="A95" s="64" t="s">
        <v>1236</v>
      </c>
      <c r="B95" s="64" t="s">
        <v>1206</v>
      </c>
      <c r="C95" s="64" t="s">
        <v>1194</v>
      </c>
      <c r="D95" s="64" t="s">
        <v>1359</v>
      </c>
      <c r="E95" s="64" t="s">
        <v>1350</v>
      </c>
      <c r="F95" s="64" t="s">
        <v>1195</v>
      </c>
      <c r="G95" s="64" t="s">
        <v>1360</v>
      </c>
    </row>
    <row r="96" customFormat="false" ht="15.75" hidden="false" customHeight="true" outlineLevel="0" collapsed="false">
      <c r="A96" s="64" t="s">
        <v>1361</v>
      </c>
      <c r="B96" s="64" t="s">
        <v>1206</v>
      </c>
      <c r="C96" s="64" t="s">
        <v>1194</v>
      </c>
      <c r="D96" s="64" t="s">
        <v>1362</v>
      </c>
      <c r="E96" s="64" t="s">
        <v>1350</v>
      </c>
      <c r="F96" s="64" t="s">
        <v>1195</v>
      </c>
      <c r="G96" s="64" t="s">
        <v>1007</v>
      </c>
    </row>
    <row r="97" customFormat="false" ht="15.75" hidden="false" customHeight="true" outlineLevel="0" collapsed="false">
      <c r="A97" s="64" t="s">
        <v>1361</v>
      </c>
      <c r="B97" s="64" t="s">
        <v>1206</v>
      </c>
      <c r="C97" s="64" t="s">
        <v>1194</v>
      </c>
      <c r="D97" s="64" t="s">
        <v>1363</v>
      </c>
      <c r="E97" s="64" t="s">
        <v>1350</v>
      </c>
      <c r="F97" s="64" t="s">
        <v>1195</v>
      </c>
      <c r="G97" s="64" t="s">
        <v>1172</v>
      </c>
    </row>
    <row r="98" customFormat="false" ht="15.75" hidden="false" customHeight="true" outlineLevel="0" collapsed="false">
      <c r="A98" s="64" t="s">
        <v>905</v>
      </c>
      <c r="B98" s="64" t="s">
        <v>1198</v>
      </c>
      <c r="C98" s="64" t="s">
        <v>1195</v>
      </c>
      <c r="D98" s="64" t="s">
        <v>1214</v>
      </c>
      <c r="E98" s="64" t="s">
        <v>722</v>
      </c>
      <c r="F98" s="64" t="s">
        <v>1194</v>
      </c>
      <c r="G98" s="64" t="s">
        <v>1068</v>
      </c>
    </row>
    <row r="99" customFormat="false" ht="15.75" hidden="false" customHeight="true" outlineLevel="0" collapsed="false">
      <c r="A99" s="64" t="s">
        <v>905</v>
      </c>
      <c r="B99" s="64" t="s">
        <v>1198</v>
      </c>
      <c r="C99" s="64" t="s">
        <v>1195</v>
      </c>
      <c r="D99" s="64" t="s">
        <v>1217</v>
      </c>
      <c r="E99" s="64" t="s">
        <v>1216</v>
      </c>
      <c r="F99" s="64" t="s">
        <v>1194</v>
      </c>
      <c r="G99" s="64" t="s">
        <v>1139</v>
      </c>
    </row>
    <row r="100" customFormat="false" ht="15.75" hidden="false" customHeight="true" outlineLevel="0" collapsed="false">
      <c r="A100" s="64" t="s">
        <v>905</v>
      </c>
      <c r="B100" s="64" t="s">
        <v>1198</v>
      </c>
      <c r="C100" s="64" t="s">
        <v>1195</v>
      </c>
      <c r="D100" s="64" t="s">
        <v>1220</v>
      </c>
      <c r="E100" s="64" t="s">
        <v>1219</v>
      </c>
      <c r="F100" s="64" t="s">
        <v>1194</v>
      </c>
      <c r="G100" s="64" t="s">
        <v>1111</v>
      </c>
    </row>
    <row r="101" customFormat="false" ht="15.75" hidden="false" customHeight="true" outlineLevel="0" collapsed="false">
      <c r="A101" s="64" t="s">
        <v>905</v>
      </c>
      <c r="B101" s="64" t="s">
        <v>1198</v>
      </c>
      <c r="C101" s="64" t="s">
        <v>1195</v>
      </c>
      <c r="D101" s="64" t="s">
        <v>1224</v>
      </c>
      <c r="E101" s="64" t="s">
        <v>1223</v>
      </c>
      <c r="F101" s="64" t="s">
        <v>1194</v>
      </c>
      <c r="G101" s="64" t="s">
        <v>1143</v>
      </c>
    </row>
    <row r="102" customFormat="false" ht="15.75" hidden="false" customHeight="true" outlineLevel="0" collapsed="false">
      <c r="A102" s="69" t="s">
        <v>905</v>
      </c>
      <c r="B102" s="69" t="s">
        <v>1198</v>
      </c>
      <c r="C102" s="69" t="s">
        <v>1195</v>
      </c>
      <c r="D102" s="69" t="s">
        <v>1227</v>
      </c>
      <c r="E102" s="69" t="s">
        <v>1226</v>
      </c>
      <c r="F102" s="69" t="s">
        <v>1194</v>
      </c>
      <c r="G102" s="64" t="s">
        <v>1136</v>
      </c>
    </row>
    <row r="103" customFormat="false" ht="15.75" hidden="false" customHeight="true" outlineLevel="0" collapsed="false">
      <c r="A103" s="64" t="s">
        <v>905</v>
      </c>
      <c r="B103" s="64" t="s">
        <v>1198</v>
      </c>
      <c r="C103" s="64" t="s">
        <v>1195</v>
      </c>
      <c r="D103" s="64" t="s">
        <v>1214</v>
      </c>
      <c r="E103" s="64" t="s">
        <v>722</v>
      </c>
      <c r="F103" s="64" t="s">
        <v>1194</v>
      </c>
      <c r="G103" s="64" t="s">
        <v>1068</v>
      </c>
    </row>
    <row r="104" customFormat="false" ht="15.75" hidden="false" customHeight="true" outlineLevel="0" collapsed="false">
      <c r="A104" s="64" t="s">
        <v>915</v>
      </c>
      <c r="B104" s="64" t="s">
        <v>1198</v>
      </c>
      <c r="C104" s="64" t="s">
        <v>1195</v>
      </c>
      <c r="D104" s="64" t="s">
        <v>1217</v>
      </c>
      <c r="E104" s="64" t="s">
        <v>1216</v>
      </c>
      <c r="F104" s="64" t="s">
        <v>1194</v>
      </c>
      <c r="G104" s="64" t="s">
        <v>1139</v>
      </c>
    </row>
    <row r="105" customFormat="false" ht="15.75" hidden="false" customHeight="true" outlineLevel="0" collapsed="false">
      <c r="A105" s="64" t="s">
        <v>915</v>
      </c>
      <c r="B105" s="64" t="s">
        <v>1198</v>
      </c>
      <c r="C105" s="64" t="s">
        <v>1195</v>
      </c>
      <c r="D105" s="64" t="s">
        <v>1229</v>
      </c>
      <c r="E105" s="64" t="s">
        <v>1228</v>
      </c>
      <c r="F105" s="64" t="s">
        <v>1194</v>
      </c>
      <c r="G105" s="64" t="s">
        <v>1148</v>
      </c>
    </row>
    <row r="106" customFormat="false" ht="15.75" hidden="false" customHeight="true" outlineLevel="0" collapsed="false">
      <c r="A106" s="64" t="s">
        <v>915</v>
      </c>
      <c r="B106" s="64" t="s">
        <v>1198</v>
      </c>
      <c r="C106" s="64" t="s">
        <v>1195</v>
      </c>
      <c r="D106" s="64" t="s">
        <v>143</v>
      </c>
      <c r="E106" s="64" t="s">
        <v>1230</v>
      </c>
      <c r="F106" s="64" t="s">
        <v>1194</v>
      </c>
      <c r="G106" s="64" t="s">
        <v>1151</v>
      </c>
    </row>
    <row r="107" customFormat="false" ht="15.75" hidden="false" customHeight="true" outlineLevel="0" collapsed="false">
      <c r="A107" s="64" t="s">
        <v>915</v>
      </c>
      <c r="B107" s="64" t="s">
        <v>1198</v>
      </c>
      <c r="C107" s="64" t="s">
        <v>1195</v>
      </c>
      <c r="D107" s="64" t="s">
        <v>1232</v>
      </c>
      <c r="E107" s="64" t="s">
        <v>1231</v>
      </c>
      <c r="F107" s="64" t="s">
        <v>1194</v>
      </c>
      <c r="G107" s="64" t="s">
        <v>1364</v>
      </c>
    </row>
    <row r="108" customFormat="false" ht="15.75" hidden="false" customHeight="true" outlineLevel="0" collapsed="false">
      <c r="A108" s="64" t="s">
        <v>1233</v>
      </c>
      <c r="B108" s="64" t="s">
        <v>1198</v>
      </c>
      <c r="C108" s="64" t="s">
        <v>1195</v>
      </c>
      <c r="D108" s="64" t="s">
        <v>581</v>
      </c>
      <c r="E108" s="64" t="s">
        <v>174</v>
      </c>
      <c r="F108" s="64" t="s">
        <v>1194</v>
      </c>
      <c r="G108" s="64" t="s">
        <v>1109</v>
      </c>
    </row>
    <row r="109" customFormat="false" ht="15.75" hidden="false" customHeight="true" outlineLevel="0" collapsed="false">
      <c r="A109" s="64" t="s">
        <v>1233</v>
      </c>
      <c r="B109" s="64" t="s">
        <v>1198</v>
      </c>
      <c r="C109" s="64" t="s">
        <v>1195</v>
      </c>
      <c r="D109" s="64" t="s">
        <v>1235</v>
      </c>
      <c r="E109" s="64" t="s">
        <v>1234</v>
      </c>
      <c r="F109" s="64" t="s">
        <v>1194</v>
      </c>
      <c r="G109" s="64" t="s">
        <v>1124</v>
      </c>
    </row>
    <row r="110" customFormat="false" ht="15.75" hidden="false" customHeight="true" outlineLevel="0" collapsed="false">
      <c r="A110" s="64" t="s">
        <v>1236</v>
      </c>
      <c r="B110" s="64" t="s">
        <v>1198</v>
      </c>
      <c r="C110" s="64" t="s">
        <v>1195</v>
      </c>
      <c r="D110" s="64" t="s">
        <v>1237</v>
      </c>
      <c r="E110" s="64" t="s">
        <v>574</v>
      </c>
      <c r="F110" s="64" t="s">
        <v>1194</v>
      </c>
      <c r="G110" s="64" t="s">
        <v>1180</v>
      </c>
    </row>
    <row r="111" customFormat="false" ht="15.75" hidden="false" customHeight="true" outlineLevel="0" collapsed="false">
      <c r="A111" s="64" t="s">
        <v>1236</v>
      </c>
      <c r="B111" s="64" t="s">
        <v>1198</v>
      </c>
      <c r="C111" s="64" t="s">
        <v>1195</v>
      </c>
      <c r="D111" s="64" t="s">
        <v>341</v>
      </c>
      <c r="E111" s="64" t="s">
        <v>165</v>
      </c>
      <c r="F111" s="64" t="s">
        <v>1194</v>
      </c>
      <c r="G111" s="64" t="s">
        <v>1178</v>
      </c>
    </row>
    <row r="112" customFormat="false" ht="15.75" hidden="false" customHeight="true" outlineLevel="0" collapsed="false">
      <c r="A112" s="64" t="s">
        <v>905</v>
      </c>
      <c r="B112" s="64" t="s">
        <v>1200</v>
      </c>
      <c r="C112" s="64" t="s">
        <v>1195</v>
      </c>
      <c r="D112" s="64" t="s">
        <v>1239</v>
      </c>
      <c r="E112" s="64" t="s">
        <v>1238</v>
      </c>
      <c r="F112" s="64" t="s">
        <v>1194</v>
      </c>
      <c r="G112" s="64" t="s">
        <v>1010</v>
      </c>
    </row>
    <row r="113" customFormat="false" ht="15.75" hidden="false" customHeight="true" outlineLevel="0" collapsed="false">
      <c r="A113" s="64" t="s">
        <v>905</v>
      </c>
      <c r="B113" s="64" t="s">
        <v>1200</v>
      </c>
      <c r="C113" s="64" t="s">
        <v>1195</v>
      </c>
      <c r="D113" s="64" t="s">
        <v>154</v>
      </c>
      <c r="E113" s="64" t="s">
        <v>697</v>
      </c>
      <c r="F113" s="64" t="s">
        <v>1194</v>
      </c>
      <c r="G113" s="64" t="s">
        <v>1097</v>
      </c>
    </row>
    <row r="114" customFormat="false" ht="15.75" hidden="false" customHeight="true" outlineLevel="0" collapsed="false">
      <c r="A114" s="64" t="s">
        <v>905</v>
      </c>
      <c r="B114" s="64" t="s">
        <v>1200</v>
      </c>
      <c r="C114" s="64" t="s">
        <v>1195</v>
      </c>
      <c r="D114" s="64" t="s">
        <v>1239</v>
      </c>
      <c r="E114" s="64" t="s">
        <v>1238</v>
      </c>
      <c r="F114" s="64" t="s">
        <v>1194</v>
      </c>
      <c r="G114" s="64" t="s">
        <v>1010</v>
      </c>
    </row>
    <row r="115" customFormat="false" ht="15.75" hidden="false" customHeight="true" outlineLevel="0" collapsed="false">
      <c r="A115" s="64" t="s">
        <v>905</v>
      </c>
      <c r="B115" s="64" t="s">
        <v>1200</v>
      </c>
      <c r="C115" s="64" t="s">
        <v>1195</v>
      </c>
      <c r="D115" s="64" t="s">
        <v>1241</v>
      </c>
      <c r="E115" s="64" t="s">
        <v>1240</v>
      </c>
      <c r="F115" s="64" t="s">
        <v>1194</v>
      </c>
      <c r="G115" s="64" t="s">
        <v>1003</v>
      </c>
    </row>
    <row r="116" customFormat="false" ht="15.75" hidden="false" customHeight="true" outlineLevel="0" collapsed="false">
      <c r="A116" s="64" t="s">
        <v>905</v>
      </c>
      <c r="B116" s="64" t="s">
        <v>1200</v>
      </c>
      <c r="C116" s="64" t="s">
        <v>1195</v>
      </c>
      <c r="D116" s="64" t="s">
        <v>1243</v>
      </c>
      <c r="E116" s="64" t="s">
        <v>1242</v>
      </c>
      <c r="F116" s="64" t="s">
        <v>1194</v>
      </c>
      <c r="G116" s="64" t="s">
        <v>1013</v>
      </c>
    </row>
    <row r="117" customFormat="false" ht="15.75" hidden="false" customHeight="true" outlineLevel="0" collapsed="false">
      <c r="A117" s="64" t="s">
        <v>905</v>
      </c>
      <c r="B117" s="64" t="s">
        <v>1200</v>
      </c>
      <c r="C117" s="64" t="s">
        <v>1195</v>
      </c>
      <c r="D117" s="64" t="s">
        <v>1245</v>
      </c>
      <c r="E117" s="64" t="s">
        <v>1244</v>
      </c>
      <c r="F117" s="64" t="s">
        <v>1194</v>
      </c>
      <c r="G117" s="64" t="s">
        <v>1002</v>
      </c>
    </row>
    <row r="118" customFormat="false" ht="15.75" hidden="false" customHeight="true" outlineLevel="0" collapsed="false">
      <c r="A118" s="64" t="s">
        <v>905</v>
      </c>
      <c r="B118" s="64" t="s">
        <v>1200</v>
      </c>
      <c r="C118" s="64" t="s">
        <v>1195</v>
      </c>
      <c r="D118" s="64" t="s">
        <v>1247</v>
      </c>
      <c r="E118" s="64" t="s">
        <v>1246</v>
      </c>
      <c r="F118" s="64" t="s">
        <v>1194</v>
      </c>
      <c r="G118" s="64" t="s">
        <v>1066</v>
      </c>
    </row>
    <row r="119" customFormat="false" ht="15.75" hidden="false" customHeight="true" outlineLevel="0" collapsed="false">
      <c r="A119" s="64" t="s">
        <v>905</v>
      </c>
      <c r="B119" s="64" t="s">
        <v>1200</v>
      </c>
      <c r="C119" s="64" t="s">
        <v>1195</v>
      </c>
      <c r="D119" s="64" t="s">
        <v>1249</v>
      </c>
      <c r="E119" s="64" t="s">
        <v>1248</v>
      </c>
      <c r="F119" s="64" t="s">
        <v>1194</v>
      </c>
      <c r="G119" s="64" t="s">
        <v>1079</v>
      </c>
    </row>
    <row r="120" customFormat="false" ht="15.75" hidden="false" customHeight="true" outlineLevel="0" collapsed="false">
      <c r="A120" s="64" t="s">
        <v>905</v>
      </c>
      <c r="B120" s="64" t="s">
        <v>1200</v>
      </c>
      <c r="C120" s="64" t="s">
        <v>1195</v>
      </c>
      <c r="D120" s="64" t="s">
        <v>1251</v>
      </c>
      <c r="E120" s="64" t="s">
        <v>1250</v>
      </c>
      <c r="F120" s="64" t="s">
        <v>1194</v>
      </c>
      <c r="G120" s="64" t="s">
        <v>1058</v>
      </c>
    </row>
    <row r="121" customFormat="false" ht="15.75" hidden="false" customHeight="true" outlineLevel="0" collapsed="false">
      <c r="A121" s="64" t="s">
        <v>905</v>
      </c>
      <c r="B121" s="64" t="s">
        <v>1200</v>
      </c>
      <c r="C121" s="64" t="s">
        <v>1195</v>
      </c>
      <c r="D121" s="64" t="s">
        <v>1253</v>
      </c>
      <c r="E121" s="64" t="s">
        <v>1252</v>
      </c>
      <c r="F121" s="64" t="s">
        <v>1194</v>
      </c>
      <c r="G121" s="64" t="s">
        <v>1065</v>
      </c>
    </row>
    <row r="122" customFormat="false" ht="15.75" hidden="false" customHeight="true" outlineLevel="0" collapsed="false">
      <c r="A122" s="64" t="s">
        <v>914</v>
      </c>
      <c r="B122" s="64" t="s">
        <v>1200</v>
      </c>
      <c r="C122" s="64" t="s">
        <v>1195</v>
      </c>
      <c r="D122" s="64" t="s">
        <v>1255</v>
      </c>
      <c r="E122" s="64" t="s">
        <v>1254</v>
      </c>
      <c r="F122" s="64" t="s">
        <v>1194</v>
      </c>
      <c r="G122" s="64" t="s">
        <v>1365</v>
      </c>
    </row>
    <row r="123" customFormat="false" ht="15.75" hidden="false" customHeight="true" outlineLevel="0" collapsed="false">
      <c r="A123" s="64" t="s">
        <v>914</v>
      </c>
      <c r="B123" s="64" t="s">
        <v>1200</v>
      </c>
      <c r="C123" s="64" t="s">
        <v>1195</v>
      </c>
      <c r="D123" s="64" t="s">
        <v>1256</v>
      </c>
      <c r="E123" s="64" t="s">
        <v>297</v>
      </c>
      <c r="F123" s="64" t="s">
        <v>1194</v>
      </c>
      <c r="G123" s="64" t="s">
        <v>1089</v>
      </c>
    </row>
    <row r="124" customFormat="false" ht="15.75" hidden="false" customHeight="true" outlineLevel="0" collapsed="false">
      <c r="A124" s="64" t="s">
        <v>914</v>
      </c>
      <c r="B124" s="64" t="s">
        <v>1200</v>
      </c>
      <c r="C124" s="64" t="s">
        <v>1195</v>
      </c>
      <c r="D124" s="64" t="s">
        <v>1257</v>
      </c>
      <c r="E124" s="64" t="s">
        <v>703</v>
      </c>
      <c r="F124" s="64" t="s">
        <v>1194</v>
      </c>
      <c r="G124" s="64" t="s">
        <v>1095</v>
      </c>
    </row>
    <row r="125" customFormat="false" ht="15.75" hidden="false" customHeight="true" outlineLevel="0" collapsed="false">
      <c r="A125" s="64" t="s">
        <v>914</v>
      </c>
      <c r="B125" s="64" t="s">
        <v>1200</v>
      </c>
      <c r="C125" s="64" t="s">
        <v>1195</v>
      </c>
      <c r="D125" s="64" t="s">
        <v>1259</v>
      </c>
      <c r="E125" s="64" t="s">
        <v>1258</v>
      </c>
      <c r="F125" s="64" t="s">
        <v>1194</v>
      </c>
      <c r="G125" s="64" t="s">
        <v>1098</v>
      </c>
    </row>
    <row r="126" customFormat="false" ht="15.75" hidden="false" customHeight="true" outlineLevel="0" collapsed="false">
      <c r="A126" s="64" t="s">
        <v>914</v>
      </c>
      <c r="B126" s="64" t="s">
        <v>1200</v>
      </c>
      <c r="C126" s="64" t="s">
        <v>1195</v>
      </c>
      <c r="D126" s="64" t="s">
        <v>1261</v>
      </c>
      <c r="E126" s="64" t="s">
        <v>1260</v>
      </c>
      <c r="F126" s="64" t="s">
        <v>1194</v>
      </c>
      <c r="G126" s="64" t="s">
        <v>1099</v>
      </c>
    </row>
    <row r="127" customFormat="false" ht="15.75" hidden="false" customHeight="true" outlineLevel="0" collapsed="false">
      <c r="A127" s="64" t="s">
        <v>914</v>
      </c>
      <c r="B127" s="64" t="s">
        <v>1200</v>
      </c>
      <c r="C127" s="64" t="s">
        <v>1195</v>
      </c>
      <c r="D127" s="64" t="s">
        <v>1263</v>
      </c>
      <c r="E127" s="64" t="s">
        <v>1262</v>
      </c>
      <c r="F127" s="64" t="s">
        <v>1194</v>
      </c>
      <c r="G127" s="64" t="s">
        <v>1101</v>
      </c>
    </row>
    <row r="128" customFormat="false" ht="15.75" hidden="false" customHeight="true" outlineLevel="0" collapsed="false">
      <c r="A128" s="64" t="s">
        <v>914</v>
      </c>
      <c r="B128" s="64" t="s">
        <v>1200</v>
      </c>
      <c r="C128" s="64" t="s">
        <v>1195</v>
      </c>
      <c r="D128" s="64" t="s">
        <v>1265</v>
      </c>
      <c r="E128" s="64" t="s">
        <v>1264</v>
      </c>
      <c r="F128" s="64" t="s">
        <v>1194</v>
      </c>
      <c r="G128" s="64" t="s">
        <v>1102</v>
      </c>
    </row>
    <row r="129" customFormat="false" ht="15.75" hidden="false" customHeight="true" outlineLevel="0" collapsed="false">
      <c r="A129" s="64" t="s">
        <v>1233</v>
      </c>
      <c r="B129" s="64" t="s">
        <v>1200</v>
      </c>
      <c r="C129" s="64" t="s">
        <v>1195</v>
      </c>
      <c r="D129" s="64" t="s">
        <v>82</v>
      </c>
      <c r="E129" s="64" t="s">
        <v>182</v>
      </c>
      <c r="F129" s="64" t="s">
        <v>1194</v>
      </c>
      <c r="G129" s="64" t="s">
        <v>1123</v>
      </c>
    </row>
    <row r="130" customFormat="false" ht="15.75" hidden="false" customHeight="true" outlineLevel="0" collapsed="false">
      <c r="A130" s="64" t="s">
        <v>1233</v>
      </c>
      <c r="B130" s="64" t="s">
        <v>1200</v>
      </c>
      <c r="C130" s="64" t="s">
        <v>1195</v>
      </c>
      <c r="D130" s="64" t="s">
        <v>1266</v>
      </c>
      <c r="E130" s="64" t="s">
        <v>159</v>
      </c>
      <c r="F130" s="64" t="s">
        <v>1194</v>
      </c>
      <c r="G130" s="64" t="s">
        <v>969</v>
      </c>
    </row>
    <row r="131" customFormat="false" ht="15.75" hidden="false" customHeight="true" outlineLevel="0" collapsed="false">
      <c r="A131" s="64" t="s">
        <v>905</v>
      </c>
      <c r="B131" s="64" t="s">
        <v>1202</v>
      </c>
      <c r="C131" s="64" t="s">
        <v>1195</v>
      </c>
      <c r="D131" s="64" t="s">
        <v>1268</v>
      </c>
      <c r="E131" s="64" t="s">
        <v>1267</v>
      </c>
      <c r="F131" s="64" t="s">
        <v>1194</v>
      </c>
      <c r="G131" s="64" t="s">
        <v>1115</v>
      </c>
    </row>
    <row r="132" customFormat="false" ht="15.75" hidden="false" customHeight="true" outlineLevel="0" collapsed="false">
      <c r="A132" s="64" t="s">
        <v>905</v>
      </c>
      <c r="B132" s="64" t="s">
        <v>1202</v>
      </c>
      <c r="C132" s="64" t="s">
        <v>1195</v>
      </c>
      <c r="D132" s="64" t="s">
        <v>1269</v>
      </c>
      <c r="E132" s="64" t="s">
        <v>740</v>
      </c>
      <c r="F132" s="64" t="s">
        <v>1194</v>
      </c>
      <c r="G132" s="64" t="s">
        <v>1119</v>
      </c>
    </row>
    <row r="133" customFormat="false" ht="15.75" hidden="false" customHeight="true" outlineLevel="0" collapsed="false">
      <c r="A133" s="64" t="s">
        <v>905</v>
      </c>
      <c r="B133" s="64" t="s">
        <v>1202</v>
      </c>
      <c r="C133" s="64" t="s">
        <v>1195</v>
      </c>
      <c r="D133" s="64" t="s">
        <v>1271</v>
      </c>
      <c r="E133" s="64" t="s">
        <v>1270</v>
      </c>
      <c r="F133" s="64" t="s">
        <v>1194</v>
      </c>
      <c r="G133" s="64" t="s">
        <v>1077</v>
      </c>
    </row>
    <row r="134" customFormat="false" ht="15.75" hidden="false" customHeight="true" outlineLevel="0" collapsed="false">
      <c r="A134" s="64" t="s">
        <v>905</v>
      </c>
      <c r="B134" s="64" t="s">
        <v>1202</v>
      </c>
      <c r="C134" s="64" t="s">
        <v>1195</v>
      </c>
      <c r="D134" s="64" t="s">
        <v>1273</v>
      </c>
      <c r="E134" s="64" t="s">
        <v>1272</v>
      </c>
      <c r="F134" s="64" t="s">
        <v>1194</v>
      </c>
      <c r="G134" s="64" t="s">
        <v>1078</v>
      </c>
    </row>
    <row r="135" customFormat="false" ht="15.75" hidden="false" customHeight="true" outlineLevel="0" collapsed="false">
      <c r="A135" s="64" t="s">
        <v>905</v>
      </c>
      <c r="B135" s="64" t="s">
        <v>1202</v>
      </c>
      <c r="C135" s="64" t="s">
        <v>1195</v>
      </c>
      <c r="D135" s="64" t="s">
        <v>1275</v>
      </c>
      <c r="E135" s="64" t="s">
        <v>1274</v>
      </c>
      <c r="F135" s="64" t="s">
        <v>1194</v>
      </c>
      <c r="G135" s="64" t="s">
        <v>1076</v>
      </c>
    </row>
    <row r="136" customFormat="false" ht="15.75" hidden="false" customHeight="true" outlineLevel="0" collapsed="false">
      <c r="A136" s="64" t="s">
        <v>914</v>
      </c>
      <c r="B136" s="64" t="s">
        <v>1202</v>
      </c>
      <c r="C136" s="64" t="s">
        <v>1195</v>
      </c>
      <c r="D136" s="64" t="s">
        <v>1277</v>
      </c>
      <c r="E136" s="64" t="s">
        <v>1276</v>
      </c>
      <c r="F136" s="64" t="s">
        <v>1194</v>
      </c>
      <c r="G136" s="64" t="s">
        <v>1085</v>
      </c>
    </row>
    <row r="137" customFormat="false" ht="15.75" hidden="false" customHeight="true" outlineLevel="0" collapsed="false">
      <c r="A137" s="64" t="s">
        <v>914</v>
      </c>
      <c r="B137" s="64" t="s">
        <v>1202</v>
      </c>
      <c r="C137" s="64" t="s">
        <v>1195</v>
      </c>
      <c r="D137" s="64" t="s">
        <v>1279</v>
      </c>
      <c r="E137" s="64" t="s">
        <v>1278</v>
      </c>
      <c r="F137" s="64" t="s">
        <v>1194</v>
      </c>
      <c r="G137" s="64" t="s">
        <v>1092</v>
      </c>
    </row>
    <row r="138" customFormat="false" ht="15.75" hidden="false" customHeight="true" outlineLevel="0" collapsed="false">
      <c r="A138" s="64" t="s">
        <v>914</v>
      </c>
      <c r="B138" s="64" t="s">
        <v>1202</v>
      </c>
      <c r="C138" s="64" t="s">
        <v>1195</v>
      </c>
      <c r="D138" s="64" t="s">
        <v>1281</v>
      </c>
      <c r="E138" s="64" t="s">
        <v>1280</v>
      </c>
      <c r="F138" s="64" t="s">
        <v>1194</v>
      </c>
      <c r="G138" s="64" t="s">
        <v>1090</v>
      </c>
    </row>
    <row r="139" customFormat="false" ht="15.75" hidden="false" customHeight="true" outlineLevel="0" collapsed="false">
      <c r="A139" s="64" t="s">
        <v>914</v>
      </c>
      <c r="B139" s="64" t="s">
        <v>1202</v>
      </c>
      <c r="C139" s="64" t="s">
        <v>1195</v>
      </c>
      <c r="D139" s="64" t="s">
        <v>1282</v>
      </c>
      <c r="E139" s="64" t="s">
        <v>349</v>
      </c>
      <c r="F139" s="64" t="s">
        <v>1194</v>
      </c>
      <c r="G139" s="64" t="s">
        <v>1088</v>
      </c>
    </row>
    <row r="140" customFormat="false" ht="15.75" hidden="false" customHeight="true" outlineLevel="0" collapsed="false">
      <c r="A140" s="64" t="s">
        <v>914</v>
      </c>
      <c r="B140" s="64" t="s">
        <v>1202</v>
      </c>
      <c r="C140" s="64" t="s">
        <v>1195</v>
      </c>
      <c r="D140" s="64" t="s">
        <v>1284</v>
      </c>
      <c r="E140" s="64" t="s">
        <v>1283</v>
      </c>
      <c r="F140" s="64" t="s">
        <v>1194</v>
      </c>
      <c r="G140" s="64" t="s">
        <v>1096</v>
      </c>
    </row>
    <row r="141" customFormat="false" ht="15.75" hidden="false" customHeight="true" outlineLevel="0" collapsed="false">
      <c r="A141" s="64" t="s">
        <v>905</v>
      </c>
      <c r="B141" s="64" t="s">
        <v>1202</v>
      </c>
      <c r="C141" s="64" t="s">
        <v>1195</v>
      </c>
      <c r="D141" s="64" t="s">
        <v>1286</v>
      </c>
      <c r="E141" s="64" t="s">
        <v>1285</v>
      </c>
      <c r="F141" s="64" t="s">
        <v>1194</v>
      </c>
      <c r="G141" s="64" t="s">
        <v>1121</v>
      </c>
    </row>
    <row r="142" customFormat="false" ht="15.75" hidden="false" customHeight="true" outlineLevel="0" collapsed="false">
      <c r="A142" s="64" t="s">
        <v>905</v>
      </c>
      <c r="B142" s="64" t="s">
        <v>1202</v>
      </c>
      <c r="C142" s="64" t="s">
        <v>1195</v>
      </c>
      <c r="D142" s="64" t="s">
        <v>1288</v>
      </c>
      <c r="E142" s="64" t="s">
        <v>1287</v>
      </c>
      <c r="F142" s="64" t="s">
        <v>1194</v>
      </c>
      <c r="G142" s="64" t="s">
        <v>1118</v>
      </c>
    </row>
    <row r="143" customFormat="false" ht="15.75" hidden="false" customHeight="true" outlineLevel="0" collapsed="false">
      <c r="A143" s="64" t="s">
        <v>1289</v>
      </c>
      <c r="B143" s="64" t="s">
        <v>1202</v>
      </c>
      <c r="C143" s="64" t="s">
        <v>1195</v>
      </c>
      <c r="D143" s="64" t="s">
        <v>1290</v>
      </c>
      <c r="E143" s="64" t="s">
        <v>267</v>
      </c>
      <c r="F143" s="64" t="s">
        <v>1194</v>
      </c>
      <c r="G143" s="64" t="s">
        <v>1186</v>
      </c>
    </row>
    <row r="144" customFormat="false" ht="15.75" hidden="false" customHeight="true" outlineLevel="0" collapsed="false">
      <c r="A144" s="64" t="s">
        <v>1289</v>
      </c>
      <c r="B144" s="64" t="s">
        <v>1202</v>
      </c>
      <c r="C144" s="64" t="s">
        <v>1195</v>
      </c>
      <c r="D144" s="64" t="s">
        <v>1291</v>
      </c>
      <c r="E144" s="64" t="s">
        <v>401</v>
      </c>
      <c r="F144" s="64" t="s">
        <v>1194</v>
      </c>
      <c r="G144" s="64" t="s">
        <v>1165</v>
      </c>
    </row>
    <row r="145" customFormat="false" ht="15.75" hidden="false" customHeight="true" outlineLevel="0" collapsed="false">
      <c r="A145" s="64" t="s">
        <v>1289</v>
      </c>
      <c r="B145" s="64" t="s">
        <v>1202</v>
      </c>
      <c r="C145" s="64" t="s">
        <v>1195</v>
      </c>
      <c r="D145" s="64" t="s">
        <v>1292</v>
      </c>
      <c r="E145" s="64" t="s">
        <v>596</v>
      </c>
      <c r="F145" s="64" t="s">
        <v>1194</v>
      </c>
      <c r="G145" s="64" t="s">
        <v>1162</v>
      </c>
    </row>
    <row r="146" customFormat="false" ht="15.75" hidden="false" customHeight="true" outlineLevel="0" collapsed="false">
      <c r="A146" s="64" t="s">
        <v>1289</v>
      </c>
      <c r="B146" s="64" t="s">
        <v>1202</v>
      </c>
      <c r="C146" s="64" t="s">
        <v>1195</v>
      </c>
      <c r="D146" s="64" t="s">
        <v>87</v>
      </c>
      <c r="E146" s="64" t="s">
        <v>324</v>
      </c>
      <c r="F146" s="64" t="s">
        <v>1194</v>
      </c>
      <c r="G146" s="64" t="s">
        <v>1163</v>
      </c>
    </row>
    <row r="147" customFormat="false" ht="15.75" hidden="false" customHeight="true" outlineLevel="0" collapsed="false">
      <c r="A147" s="64" t="s">
        <v>1289</v>
      </c>
      <c r="B147" s="64" t="s">
        <v>1202</v>
      </c>
      <c r="C147" s="64" t="s">
        <v>1195</v>
      </c>
      <c r="D147" s="64" t="s">
        <v>590</v>
      </c>
      <c r="E147" s="64" t="s">
        <v>1293</v>
      </c>
      <c r="F147" s="64" t="s">
        <v>1194</v>
      </c>
      <c r="G147" s="64" t="s">
        <v>1170</v>
      </c>
    </row>
    <row r="148" customFormat="false" ht="15.75" hidden="false" customHeight="true" outlineLevel="0" collapsed="false">
      <c r="A148" s="64" t="s">
        <v>1289</v>
      </c>
      <c r="B148" s="64" t="s">
        <v>1202</v>
      </c>
      <c r="C148" s="64" t="s">
        <v>1195</v>
      </c>
      <c r="D148" s="64" t="s">
        <v>1295</v>
      </c>
      <c r="E148" s="64" t="s">
        <v>1294</v>
      </c>
      <c r="F148" s="64" t="s">
        <v>1194</v>
      </c>
      <c r="G148" s="64" t="s">
        <v>1166</v>
      </c>
    </row>
    <row r="149" customFormat="false" ht="15.75" hidden="false" customHeight="true" outlineLevel="0" collapsed="false">
      <c r="A149" s="64" t="s">
        <v>1289</v>
      </c>
      <c r="B149" s="64" t="s">
        <v>1202</v>
      </c>
      <c r="C149" s="64" t="s">
        <v>1195</v>
      </c>
      <c r="D149" s="64" t="s">
        <v>382</v>
      </c>
      <c r="E149" s="64" t="s">
        <v>1296</v>
      </c>
      <c r="F149" s="64" t="s">
        <v>1194</v>
      </c>
      <c r="G149" s="64" t="s">
        <v>1164</v>
      </c>
    </row>
    <row r="150" customFormat="false" ht="15.75" hidden="false" customHeight="true" outlineLevel="0" collapsed="false">
      <c r="A150" s="64" t="s">
        <v>1289</v>
      </c>
      <c r="B150" s="64" t="s">
        <v>1202</v>
      </c>
      <c r="C150" s="64" t="s">
        <v>1195</v>
      </c>
      <c r="D150" s="64" t="s">
        <v>1298</v>
      </c>
      <c r="E150" s="64" t="s">
        <v>1297</v>
      </c>
      <c r="F150" s="64" t="s">
        <v>1194</v>
      </c>
      <c r="G150" s="64" t="s">
        <v>1167</v>
      </c>
    </row>
    <row r="151" customFormat="false" ht="15.75" hidden="false" customHeight="true" outlineLevel="0" collapsed="false">
      <c r="A151" s="64" t="s">
        <v>1289</v>
      </c>
      <c r="B151" s="64" t="s">
        <v>1202</v>
      </c>
      <c r="C151" s="64" t="s">
        <v>1195</v>
      </c>
      <c r="D151" s="64" t="s">
        <v>1300</v>
      </c>
      <c r="E151" s="64" t="s">
        <v>1299</v>
      </c>
      <c r="F151" s="64" t="s">
        <v>1194</v>
      </c>
      <c r="G151" s="64" t="s">
        <v>1366</v>
      </c>
    </row>
    <row r="152" customFormat="false" ht="15.75" hidden="false" customHeight="true" outlineLevel="0" collapsed="false">
      <c r="A152" s="64" t="s">
        <v>1289</v>
      </c>
      <c r="B152" s="64" t="s">
        <v>1202</v>
      </c>
      <c r="C152" s="64" t="s">
        <v>1195</v>
      </c>
      <c r="D152" s="64" t="s">
        <v>1303</v>
      </c>
      <c r="E152" s="64" t="s">
        <v>1302</v>
      </c>
      <c r="F152" s="64" t="s">
        <v>1194</v>
      </c>
      <c r="G152" s="64" t="s">
        <v>1367</v>
      </c>
    </row>
    <row r="153" customFormat="false" ht="15.75" hidden="false" customHeight="true" outlineLevel="0" collapsed="false">
      <c r="A153" s="64" t="s">
        <v>1289</v>
      </c>
      <c r="B153" s="64" t="s">
        <v>1202</v>
      </c>
      <c r="C153" s="64" t="s">
        <v>1195</v>
      </c>
      <c r="D153" s="64" t="s">
        <v>1306</v>
      </c>
      <c r="E153" s="64" t="s">
        <v>1305</v>
      </c>
      <c r="F153" s="64" t="s">
        <v>1194</v>
      </c>
      <c r="G153" s="64" t="s">
        <v>1368</v>
      </c>
    </row>
    <row r="154" customFormat="false" ht="15.75" hidden="false" customHeight="true" outlineLevel="0" collapsed="false">
      <c r="A154" s="64" t="s">
        <v>908</v>
      </c>
      <c r="B154" s="64" t="s">
        <v>1202</v>
      </c>
      <c r="C154" s="64" t="s">
        <v>1195</v>
      </c>
      <c r="D154" s="64" t="s">
        <v>1309</v>
      </c>
      <c r="E154" s="64" t="s">
        <v>1308</v>
      </c>
      <c r="F154" s="64" t="s">
        <v>1194</v>
      </c>
      <c r="G154" s="64" t="s">
        <v>1125</v>
      </c>
    </row>
    <row r="155" customFormat="false" ht="15.75" hidden="false" customHeight="true" outlineLevel="0" collapsed="false">
      <c r="A155" s="64" t="s">
        <v>908</v>
      </c>
      <c r="B155" s="64" t="s">
        <v>1202</v>
      </c>
      <c r="C155" s="64" t="s">
        <v>1195</v>
      </c>
      <c r="D155" s="64" t="s">
        <v>1311</v>
      </c>
      <c r="E155" s="64" t="s">
        <v>1310</v>
      </c>
      <c r="F155" s="64" t="s">
        <v>1194</v>
      </c>
      <c r="G155" s="64" t="s">
        <v>1126</v>
      </c>
    </row>
    <row r="156" customFormat="false" ht="15.75" hidden="false" customHeight="true" outlineLevel="0" collapsed="false">
      <c r="A156" s="64" t="s">
        <v>908</v>
      </c>
      <c r="B156" s="64" t="s">
        <v>1202</v>
      </c>
      <c r="C156" s="64" t="s">
        <v>1195</v>
      </c>
      <c r="D156" s="64" t="s">
        <v>1313</v>
      </c>
      <c r="E156" s="64" t="s">
        <v>1312</v>
      </c>
      <c r="F156" s="64" t="s">
        <v>1194</v>
      </c>
      <c r="G156" s="64" t="s">
        <v>983</v>
      </c>
    </row>
    <row r="157" customFormat="false" ht="15.75" hidden="false" customHeight="true" outlineLevel="0" collapsed="false">
      <c r="A157" s="64" t="s">
        <v>908</v>
      </c>
      <c r="B157" s="64" t="s">
        <v>1202</v>
      </c>
      <c r="C157" s="64" t="s">
        <v>1195</v>
      </c>
      <c r="D157" s="64" t="s">
        <v>1315</v>
      </c>
      <c r="E157" s="64" t="s">
        <v>1314</v>
      </c>
      <c r="F157" s="64" t="s">
        <v>1194</v>
      </c>
      <c r="G157" s="64" t="s">
        <v>1120</v>
      </c>
    </row>
    <row r="158" customFormat="false" ht="15.75" hidden="false" customHeight="true" outlineLevel="0" collapsed="false">
      <c r="A158" s="64" t="s">
        <v>908</v>
      </c>
      <c r="B158" s="64" t="s">
        <v>1202</v>
      </c>
      <c r="C158" s="64" t="s">
        <v>1195</v>
      </c>
      <c r="D158" s="64" t="s">
        <v>1317</v>
      </c>
      <c r="E158" s="64" t="s">
        <v>1316</v>
      </c>
      <c r="F158" s="64" t="s">
        <v>1194</v>
      </c>
      <c r="G158" s="64" t="s">
        <v>1009</v>
      </c>
    </row>
    <row r="159" customFormat="false" ht="15.75" hidden="false" customHeight="true" outlineLevel="0" collapsed="false">
      <c r="A159" s="64" t="s">
        <v>908</v>
      </c>
      <c r="B159" s="64" t="s">
        <v>1202</v>
      </c>
      <c r="C159" s="64" t="s">
        <v>1195</v>
      </c>
      <c r="D159" s="64" t="s">
        <v>1319</v>
      </c>
      <c r="E159" s="64" t="s">
        <v>1318</v>
      </c>
      <c r="F159" s="64" t="s">
        <v>1194</v>
      </c>
      <c r="G159" s="64" t="s">
        <v>1005</v>
      </c>
    </row>
    <row r="160" customFormat="false" ht="15.75" hidden="false" customHeight="true" outlineLevel="0" collapsed="false">
      <c r="A160" s="64" t="s">
        <v>1320</v>
      </c>
      <c r="B160" s="64" t="s">
        <v>1202</v>
      </c>
      <c r="C160" s="64" t="s">
        <v>1195</v>
      </c>
      <c r="D160" s="64" t="s">
        <v>110</v>
      </c>
      <c r="E160" s="64" t="s">
        <v>1321</v>
      </c>
      <c r="F160" s="64" t="s">
        <v>1194</v>
      </c>
      <c r="G160" s="64" t="s">
        <v>1183</v>
      </c>
    </row>
    <row r="161" customFormat="false" ht="15.75" hidden="false" customHeight="true" outlineLevel="0" collapsed="false">
      <c r="A161" s="64" t="s">
        <v>1322</v>
      </c>
      <c r="B161" s="64" t="s">
        <v>1202</v>
      </c>
      <c r="C161" s="64" t="s">
        <v>1195</v>
      </c>
      <c r="D161" s="64" t="s">
        <v>1324</v>
      </c>
      <c r="E161" s="64" t="s">
        <v>1323</v>
      </c>
      <c r="F161" s="64" t="s">
        <v>1194</v>
      </c>
      <c r="G161" s="64" t="s">
        <v>1369</v>
      </c>
    </row>
    <row r="162" customFormat="false" ht="15.75" hidden="false" customHeight="true" outlineLevel="0" collapsed="false">
      <c r="A162" s="64" t="s">
        <v>906</v>
      </c>
      <c r="B162" s="64" t="s">
        <v>1204</v>
      </c>
      <c r="C162" s="64" t="s">
        <v>1195</v>
      </c>
      <c r="D162" s="64" t="s">
        <v>1327</v>
      </c>
      <c r="E162" s="64" t="s">
        <v>1326</v>
      </c>
      <c r="F162" s="64" t="s">
        <v>1194</v>
      </c>
      <c r="G162" s="64" t="s">
        <v>1130</v>
      </c>
    </row>
    <row r="163" customFormat="false" ht="15.75" hidden="false" customHeight="true" outlineLevel="0" collapsed="false">
      <c r="A163" s="64" t="s">
        <v>906</v>
      </c>
      <c r="B163" s="64" t="s">
        <v>1204</v>
      </c>
      <c r="C163" s="64" t="s">
        <v>1195</v>
      </c>
      <c r="D163" s="64" t="s">
        <v>1329</v>
      </c>
      <c r="E163" s="64" t="s">
        <v>1328</v>
      </c>
      <c r="F163" s="64" t="s">
        <v>1194</v>
      </c>
      <c r="G163" s="64" t="s">
        <v>1075</v>
      </c>
    </row>
    <row r="164" customFormat="false" ht="15.75" hidden="false" customHeight="true" outlineLevel="0" collapsed="false">
      <c r="A164" s="64" t="s">
        <v>906</v>
      </c>
      <c r="B164" s="64" t="s">
        <v>1204</v>
      </c>
      <c r="C164" s="64" t="s">
        <v>1195</v>
      </c>
      <c r="D164" s="64" t="s">
        <v>1331</v>
      </c>
      <c r="E164" s="64" t="s">
        <v>1330</v>
      </c>
      <c r="F164" s="64" t="s">
        <v>1194</v>
      </c>
      <c r="G164" s="64" t="s">
        <v>1108</v>
      </c>
    </row>
    <row r="165" customFormat="false" ht="15.75" hidden="false" customHeight="true" outlineLevel="0" collapsed="false">
      <c r="A165" s="64" t="s">
        <v>906</v>
      </c>
      <c r="B165" s="64" t="s">
        <v>1204</v>
      </c>
      <c r="C165" s="64" t="s">
        <v>1195</v>
      </c>
      <c r="D165" s="64" t="s">
        <v>1333</v>
      </c>
      <c r="E165" s="64" t="s">
        <v>1332</v>
      </c>
      <c r="F165" s="64" t="s">
        <v>1194</v>
      </c>
      <c r="G165" s="64" t="s">
        <v>1142</v>
      </c>
    </row>
    <row r="166" customFormat="false" ht="15.75" hidden="false" customHeight="true" outlineLevel="0" collapsed="false">
      <c r="A166" s="64" t="s">
        <v>906</v>
      </c>
      <c r="B166" s="64" t="s">
        <v>1208</v>
      </c>
      <c r="C166" s="64" t="s">
        <v>1195</v>
      </c>
      <c r="D166" s="64" t="s">
        <v>1334</v>
      </c>
      <c r="E166" s="64" t="s">
        <v>615</v>
      </c>
      <c r="F166" s="64" t="s">
        <v>1194</v>
      </c>
      <c r="G166" s="64" t="s">
        <v>1107</v>
      </c>
    </row>
    <row r="167" customFormat="false" ht="15.75" hidden="false" customHeight="true" outlineLevel="0" collapsed="false">
      <c r="A167" s="64" t="s">
        <v>906</v>
      </c>
      <c r="B167" s="64" t="s">
        <v>1208</v>
      </c>
      <c r="C167" s="64" t="s">
        <v>1195</v>
      </c>
      <c r="D167" s="64" t="s">
        <v>1336</v>
      </c>
      <c r="E167" s="64" t="s">
        <v>1335</v>
      </c>
      <c r="F167" s="64" t="s">
        <v>1194</v>
      </c>
      <c r="G167" s="64" t="s">
        <v>1129</v>
      </c>
    </row>
    <row r="168" customFormat="false" ht="15.75" hidden="false" customHeight="true" outlineLevel="0" collapsed="false">
      <c r="A168" s="64" t="s">
        <v>915</v>
      </c>
      <c r="B168" s="64" t="s">
        <v>1208</v>
      </c>
      <c r="C168" s="64" t="s">
        <v>1195</v>
      </c>
      <c r="D168" s="64" t="s">
        <v>1338</v>
      </c>
      <c r="E168" s="64" t="s">
        <v>1337</v>
      </c>
      <c r="F168" s="64" t="s">
        <v>1194</v>
      </c>
      <c r="G168" s="64" t="s">
        <v>1070</v>
      </c>
    </row>
    <row r="169" customFormat="false" ht="15.75" hidden="false" customHeight="true" outlineLevel="0" collapsed="false">
      <c r="A169" s="64" t="s">
        <v>915</v>
      </c>
      <c r="B169" s="64" t="s">
        <v>1208</v>
      </c>
      <c r="C169" s="64" t="s">
        <v>1195</v>
      </c>
      <c r="D169" s="64" t="s">
        <v>1340</v>
      </c>
      <c r="E169" s="64" t="s">
        <v>1339</v>
      </c>
      <c r="F169" s="64" t="s">
        <v>1194</v>
      </c>
      <c r="G169" s="64" t="s">
        <v>1104</v>
      </c>
    </row>
    <row r="170" customFormat="false" ht="15.75" hidden="false" customHeight="true" outlineLevel="0" collapsed="false">
      <c r="A170" s="64" t="s">
        <v>915</v>
      </c>
      <c r="B170" s="64" t="s">
        <v>1208</v>
      </c>
      <c r="C170" s="64" t="s">
        <v>1195</v>
      </c>
      <c r="D170" s="64" t="s">
        <v>1341</v>
      </c>
      <c r="E170" s="64" t="s">
        <v>320</v>
      </c>
      <c r="F170" s="64" t="s">
        <v>1194</v>
      </c>
      <c r="G170" s="64" t="s">
        <v>1072</v>
      </c>
    </row>
    <row r="171" customFormat="false" ht="15.75" hidden="false" customHeight="true" outlineLevel="0" collapsed="false">
      <c r="A171" s="64" t="s">
        <v>906</v>
      </c>
      <c r="B171" s="64" t="s">
        <v>1208</v>
      </c>
      <c r="C171" s="64" t="s">
        <v>1195</v>
      </c>
      <c r="D171" s="64" t="s">
        <v>1334</v>
      </c>
      <c r="E171" s="64" t="s">
        <v>615</v>
      </c>
      <c r="F171" s="64" t="s">
        <v>1194</v>
      </c>
      <c r="G171" s="64" t="s">
        <v>1107</v>
      </c>
    </row>
    <row r="172" customFormat="false" ht="15.75" hidden="false" customHeight="true" outlineLevel="0" collapsed="false">
      <c r="A172" s="64" t="s">
        <v>911</v>
      </c>
      <c r="B172" s="64" t="s">
        <v>1208</v>
      </c>
      <c r="C172" s="64" t="s">
        <v>1195</v>
      </c>
      <c r="D172" s="64" t="s">
        <v>1336</v>
      </c>
      <c r="E172" s="64" t="s">
        <v>1335</v>
      </c>
      <c r="F172" s="64" t="s">
        <v>1194</v>
      </c>
      <c r="G172" s="64" t="s">
        <v>1129</v>
      </c>
    </row>
    <row r="173" customFormat="false" ht="15.75" hidden="false" customHeight="true" outlineLevel="0" collapsed="false">
      <c r="A173" s="64" t="s">
        <v>1233</v>
      </c>
      <c r="B173" s="64" t="s">
        <v>1208</v>
      </c>
      <c r="C173" s="64" t="s">
        <v>1195</v>
      </c>
      <c r="D173" s="64" t="s">
        <v>754</v>
      </c>
      <c r="E173" s="64" t="s">
        <v>744</v>
      </c>
      <c r="F173" s="64" t="s">
        <v>1194</v>
      </c>
      <c r="G173" s="64" t="s">
        <v>1071</v>
      </c>
    </row>
    <row r="174" customFormat="false" ht="15.75" hidden="false" customHeight="true" outlineLevel="0" collapsed="false">
      <c r="A174" s="64" t="s">
        <v>1233</v>
      </c>
      <c r="B174" s="64" t="s">
        <v>1208</v>
      </c>
      <c r="C174" s="64" t="s">
        <v>1195</v>
      </c>
      <c r="D174" s="64" t="s">
        <v>78</v>
      </c>
      <c r="E174" s="64" t="s">
        <v>69</v>
      </c>
      <c r="F174" s="64" t="s">
        <v>1194</v>
      </c>
      <c r="G174" s="64" t="s">
        <v>1103</v>
      </c>
    </row>
    <row r="175" customFormat="false" ht="15.75" hidden="false" customHeight="true" outlineLevel="0" collapsed="false">
      <c r="A175" s="64" t="s">
        <v>1236</v>
      </c>
      <c r="B175" s="64" t="s">
        <v>1208</v>
      </c>
      <c r="C175" s="64" t="s">
        <v>1195</v>
      </c>
      <c r="D175" s="64" t="s">
        <v>750</v>
      </c>
      <c r="E175" s="64" t="s">
        <v>222</v>
      </c>
      <c r="F175" s="64" t="s">
        <v>1194</v>
      </c>
      <c r="G175" s="64" t="s">
        <v>1168</v>
      </c>
    </row>
    <row r="176" customFormat="false" ht="15.75" hidden="false" customHeight="true" outlineLevel="0" collapsed="false">
      <c r="A176" s="64" t="s">
        <v>1236</v>
      </c>
      <c r="B176" s="64" t="s">
        <v>1208</v>
      </c>
      <c r="C176" s="64" t="s">
        <v>1195</v>
      </c>
      <c r="D176" s="64" t="s">
        <v>354</v>
      </c>
      <c r="E176" s="64" t="s">
        <v>640</v>
      </c>
      <c r="F176" s="64" t="s">
        <v>1194</v>
      </c>
      <c r="G176" s="64" t="s">
        <v>1189</v>
      </c>
    </row>
    <row r="177" customFormat="false" ht="15.75" hidden="false" customHeight="true" outlineLevel="0" collapsed="false">
      <c r="A177" s="64" t="s">
        <v>1236</v>
      </c>
      <c r="B177" s="64" t="s">
        <v>1208</v>
      </c>
      <c r="C177" s="64" t="s">
        <v>1195</v>
      </c>
      <c r="D177" s="64" t="s">
        <v>1342</v>
      </c>
      <c r="E177" s="64" t="s">
        <v>798</v>
      </c>
      <c r="F177" s="64" t="s">
        <v>1194</v>
      </c>
      <c r="G177" s="64" t="s">
        <v>1185</v>
      </c>
    </row>
    <row r="178" customFormat="false" ht="15.75" hidden="false" customHeight="true" outlineLevel="0" collapsed="false">
      <c r="A178" s="64" t="s">
        <v>911</v>
      </c>
      <c r="B178" s="64" t="s">
        <v>1206</v>
      </c>
      <c r="C178" s="64" t="s">
        <v>1195</v>
      </c>
      <c r="D178" s="64" t="s">
        <v>1344</v>
      </c>
      <c r="E178" s="64" t="s">
        <v>1343</v>
      </c>
      <c r="F178" s="64" t="s">
        <v>1194</v>
      </c>
      <c r="G178" s="64" t="s">
        <v>1105</v>
      </c>
    </row>
    <row r="179" customFormat="false" ht="15.75" hidden="false" customHeight="true" outlineLevel="0" collapsed="false">
      <c r="A179" s="64" t="s">
        <v>911</v>
      </c>
      <c r="B179" s="64" t="s">
        <v>1206</v>
      </c>
      <c r="C179" s="64" t="s">
        <v>1195</v>
      </c>
      <c r="D179" s="64" t="s">
        <v>1346</v>
      </c>
      <c r="E179" s="64" t="s">
        <v>1345</v>
      </c>
      <c r="F179" s="64" t="s">
        <v>1194</v>
      </c>
      <c r="G179" s="64" t="s">
        <v>1106</v>
      </c>
    </row>
    <row r="180" customFormat="false" ht="15.75" hidden="false" customHeight="true" outlineLevel="0" collapsed="false">
      <c r="A180" s="64" t="s">
        <v>911</v>
      </c>
      <c r="B180" s="64" t="s">
        <v>1206</v>
      </c>
      <c r="C180" s="64" t="s">
        <v>1195</v>
      </c>
      <c r="D180" s="64" t="s">
        <v>1348</v>
      </c>
      <c r="E180" s="64" t="s">
        <v>1347</v>
      </c>
      <c r="F180" s="64" t="s">
        <v>1194</v>
      </c>
      <c r="G180" s="64" t="s">
        <v>1187</v>
      </c>
    </row>
    <row r="181" customFormat="false" ht="15.75" hidden="false" customHeight="true" outlineLevel="0" collapsed="false">
      <c r="A181" s="64" t="s">
        <v>911</v>
      </c>
      <c r="B181" s="64" t="s">
        <v>1206</v>
      </c>
      <c r="C181" s="64" t="s">
        <v>1195</v>
      </c>
      <c r="D181" s="64" t="s">
        <v>1350</v>
      </c>
      <c r="E181" s="64" t="s">
        <v>1349</v>
      </c>
      <c r="F181" s="64" t="s">
        <v>1194</v>
      </c>
      <c r="G181" s="64" t="s">
        <v>1350</v>
      </c>
    </row>
    <row r="182" customFormat="false" ht="15.75" hidden="false" customHeight="true" outlineLevel="0" collapsed="false">
      <c r="A182" s="64" t="s">
        <v>911</v>
      </c>
      <c r="B182" s="64" t="s">
        <v>1206</v>
      </c>
      <c r="C182" s="64" t="s">
        <v>1195</v>
      </c>
      <c r="D182" s="64" t="s">
        <v>1350</v>
      </c>
      <c r="E182" s="64" t="s">
        <v>1351</v>
      </c>
      <c r="F182" s="64" t="s">
        <v>1194</v>
      </c>
      <c r="G182" s="64" t="s">
        <v>1350</v>
      </c>
    </row>
    <row r="183" customFormat="false" ht="15.75" hidden="false" customHeight="true" outlineLevel="0" collapsed="false">
      <c r="A183" s="64" t="s">
        <v>911</v>
      </c>
      <c r="B183" s="64" t="s">
        <v>1206</v>
      </c>
      <c r="C183" s="64" t="s">
        <v>1195</v>
      </c>
      <c r="D183" s="64" t="s">
        <v>1350</v>
      </c>
      <c r="E183" s="64" t="s">
        <v>1352</v>
      </c>
      <c r="F183" s="64" t="s">
        <v>1194</v>
      </c>
      <c r="G183" s="64" t="s">
        <v>1350</v>
      </c>
    </row>
    <row r="184" customFormat="false" ht="15.75" hidden="false" customHeight="true" outlineLevel="0" collapsed="false">
      <c r="A184" s="64" t="s">
        <v>911</v>
      </c>
      <c r="B184" s="64" t="s">
        <v>1206</v>
      </c>
      <c r="C184" s="64" t="s">
        <v>1195</v>
      </c>
      <c r="D184" s="64" t="s">
        <v>1350</v>
      </c>
      <c r="E184" s="64" t="s">
        <v>1353</v>
      </c>
      <c r="F184" s="64" t="s">
        <v>1194</v>
      </c>
      <c r="G184" s="64" t="s">
        <v>1350</v>
      </c>
    </row>
    <row r="185" customFormat="false" ht="15.75" hidden="false" customHeight="true" outlineLevel="0" collapsed="false">
      <c r="A185" s="64" t="s">
        <v>911</v>
      </c>
      <c r="B185" s="64" t="s">
        <v>1206</v>
      </c>
      <c r="C185" s="64" t="s">
        <v>1195</v>
      </c>
      <c r="D185" s="64" t="s">
        <v>1350</v>
      </c>
      <c r="E185" s="64" t="s">
        <v>1345</v>
      </c>
      <c r="F185" s="64" t="s">
        <v>1194</v>
      </c>
      <c r="G185" s="64" t="s">
        <v>1350</v>
      </c>
    </row>
    <row r="186" customFormat="false" ht="15.75" hidden="false" customHeight="true" outlineLevel="0" collapsed="false">
      <c r="A186" s="64" t="s">
        <v>911</v>
      </c>
      <c r="B186" s="64" t="s">
        <v>1206</v>
      </c>
      <c r="C186" s="64" t="s">
        <v>1195</v>
      </c>
      <c r="D186" s="64" t="s">
        <v>1350</v>
      </c>
      <c r="E186" s="64" t="s">
        <v>1354</v>
      </c>
      <c r="F186" s="64" t="s">
        <v>1194</v>
      </c>
      <c r="G186" s="64" t="s">
        <v>1350</v>
      </c>
    </row>
    <row r="187" customFormat="false" ht="15.75" hidden="false" customHeight="true" outlineLevel="0" collapsed="false">
      <c r="A187" s="64" t="s">
        <v>911</v>
      </c>
      <c r="B187" s="64" t="s">
        <v>1206</v>
      </c>
      <c r="C187" s="64" t="s">
        <v>1195</v>
      </c>
      <c r="D187" s="64" t="s">
        <v>1350</v>
      </c>
      <c r="E187" s="64" t="s">
        <v>1351</v>
      </c>
      <c r="F187" s="64" t="s">
        <v>1194</v>
      </c>
      <c r="G187" s="64" t="s">
        <v>1350</v>
      </c>
    </row>
    <row r="188" customFormat="false" ht="15.75" hidden="false" customHeight="true" outlineLevel="0" collapsed="false">
      <c r="A188" s="64" t="s">
        <v>911</v>
      </c>
      <c r="B188" s="64" t="s">
        <v>1206</v>
      </c>
      <c r="C188" s="64" t="s">
        <v>1195</v>
      </c>
      <c r="D188" s="64" t="s">
        <v>1350</v>
      </c>
      <c r="E188" s="64" t="s">
        <v>1355</v>
      </c>
      <c r="F188" s="64" t="s">
        <v>1194</v>
      </c>
      <c r="G188" s="64" t="s">
        <v>1350</v>
      </c>
    </row>
    <row r="189" customFormat="false" ht="15.75" hidden="false" customHeight="true" outlineLevel="0" collapsed="false">
      <c r="A189" s="64" t="s">
        <v>911</v>
      </c>
      <c r="B189" s="64" t="s">
        <v>1206</v>
      </c>
      <c r="C189" s="64" t="s">
        <v>1195</v>
      </c>
      <c r="D189" s="64" t="s">
        <v>1350</v>
      </c>
      <c r="E189" s="64" t="s">
        <v>1356</v>
      </c>
      <c r="F189" s="64" t="s">
        <v>1194</v>
      </c>
      <c r="G189" s="64" t="s">
        <v>1350</v>
      </c>
    </row>
    <row r="190" customFormat="false" ht="15.75" hidden="false" customHeight="true" outlineLevel="0" collapsed="false">
      <c r="A190" s="64" t="s">
        <v>911</v>
      </c>
      <c r="B190" s="64" t="s">
        <v>1206</v>
      </c>
      <c r="C190" s="64" t="s">
        <v>1195</v>
      </c>
      <c r="D190" s="64" t="s">
        <v>1350</v>
      </c>
      <c r="E190" s="64" t="s">
        <v>1358</v>
      </c>
      <c r="F190" s="64" t="s">
        <v>1194</v>
      </c>
      <c r="G190" s="64" t="s">
        <v>1350</v>
      </c>
    </row>
    <row r="191" customFormat="false" ht="15.75" hidden="false" customHeight="true" outlineLevel="0" collapsed="false">
      <c r="A191" s="64" t="s">
        <v>911</v>
      </c>
      <c r="B191" s="64" t="s">
        <v>1206</v>
      </c>
      <c r="C191" s="64" t="s">
        <v>1195</v>
      </c>
      <c r="D191" s="64" t="s">
        <v>609</v>
      </c>
      <c r="E191" s="64" t="s">
        <v>609</v>
      </c>
      <c r="F191" s="64" t="s">
        <v>1194</v>
      </c>
      <c r="G191" s="64" t="s">
        <v>609</v>
      </c>
    </row>
    <row r="192" customFormat="false" ht="15.75" hidden="false" customHeight="true" outlineLevel="0" collapsed="false">
      <c r="A192" s="64" t="s">
        <v>1236</v>
      </c>
      <c r="B192" s="64" t="s">
        <v>1206</v>
      </c>
      <c r="C192" s="64" t="s">
        <v>1195</v>
      </c>
      <c r="D192" s="64" t="s">
        <v>1350</v>
      </c>
      <c r="E192" s="64" t="s">
        <v>563</v>
      </c>
      <c r="F192" s="64" t="s">
        <v>1194</v>
      </c>
      <c r="G192" s="64" t="s">
        <v>1350</v>
      </c>
    </row>
    <row r="193" customFormat="false" ht="15.75" hidden="false" customHeight="true" outlineLevel="0" collapsed="false">
      <c r="A193" s="64" t="s">
        <v>1361</v>
      </c>
      <c r="B193" s="64" t="s">
        <v>1206</v>
      </c>
      <c r="C193" s="64" t="s">
        <v>1195</v>
      </c>
      <c r="D193" s="64" t="s">
        <v>1350</v>
      </c>
      <c r="E193" s="64" t="s">
        <v>1362</v>
      </c>
      <c r="F193" s="64" t="s">
        <v>1194</v>
      </c>
      <c r="G193" s="64" t="s">
        <v>1350</v>
      </c>
    </row>
    <row r="194" customFormat="false" ht="15.75" hidden="false" customHeight="true" outlineLevel="0" collapsed="false">
      <c r="A194" s="64" t="s">
        <v>1361</v>
      </c>
      <c r="B194" s="64" t="s">
        <v>1206</v>
      </c>
      <c r="C194" s="64" t="s">
        <v>1195</v>
      </c>
      <c r="D194" s="64" t="s">
        <v>1350</v>
      </c>
      <c r="E194" s="64" t="s">
        <v>1363</v>
      </c>
      <c r="F194" s="64" t="s">
        <v>1194</v>
      </c>
      <c r="G194" s="64" t="s">
        <v>1350</v>
      </c>
    </row>
    <row r="195" customFormat="false" ht="15.75" hidden="false" customHeight="true" outlineLevel="0" collapsed="false">
      <c r="A195" s="64" t="s">
        <v>914</v>
      </c>
      <c r="B195" s="64" t="s">
        <v>1202</v>
      </c>
      <c r="C195" s="64" t="s">
        <v>1194</v>
      </c>
      <c r="D195" s="64" t="s">
        <v>1370</v>
      </c>
      <c r="E195" s="64" t="s">
        <v>1371</v>
      </c>
      <c r="F195" s="64" t="s">
        <v>1195</v>
      </c>
      <c r="G195" s="64" t="s">
        <v>1026</v>
      </c>
    </row>
    <row r="196" customFormat="false" ht="15.75" hidden="false" customHeight="true" outlineLevel="0" collapsed="false">
      <c r="A196" s="64" t="s">
        <v>914</v>
      </c>
      <c r="B196" s="64" t="s">
        <v>1202</v>
      </c>
      <c r="C196" s="64" t="s">
        <v>1195</v>
      </c>
      <c r="D196" s="64" t="s">
        <v>1371</v>
      </c>
      <c r="E196" s="64" t="s">
        <v>1370</v>
      </c>
      <c r="F196" s="64" t="s">
        <v>1194</v>
      </c>
      <c r="G196" s="64" t="s">
        <v>1028</v>
      </c>
    </row>
    <row r="197" customFormat="false" ht="15.75" hidden="false" customHeight="true" outlineLevel="0" collapsed="false">
      <c r="A197" s="64" t="s">
        <v>914</v>
      </c>
      <c r="B197" s="64" t="s">
        <v>1202</v>
      </c>
      <c r="C197" s="64" t="s">
        <v>1195</v>
      </c>
      <c r="D197" s="64" t="s">
        <v>1372</v>
      </c>
      <c r="E197" s="64" t="s">
        <v>349</v>
      </c>
      <c r="F197" s="64" t="s">
        <v>1194</v>
      </c>
      <c r="G197" s="64" t="s">
        <v>1088</v>
      </c>
    </row>
    <row r="198" customFormat="false" ht="15.75" hidden="false" customHeight="true" outlineLevel="0" collapsed="false">
      <c r="A198" s="64" t="s">
        <v>1373</v>
      </c>
      <c r="B198" s="64" t="s">
        <v>1373</v>
      </c>
      <c r="C198" s="64" t="s">
        <v>1373</v>
      </c>
      <c r="D198" s="64" t="s">
        <v>1374</v>
      </c>
      <c r="E198" s="64" t="s">
        <v>1373</v>
      </c>
      <c r="F198" s="64" t="s">
        <v>1373</v>
      </c>
      <c r="G198" s="64" t="s">
        <v>1375</v>
      </c>
    </row>
    <row r="199" customFormat="false" ht="15.75" hidden="false" customHeight="true" outlineLevel="0" collapsed="false">
      <c r="A199" s="64" t="s">
        <v>915</v>
      </c>
      <c r="B199" s="64" t="s">
        <v>1373</v>
      </c>
      <c r="C199" s="64" t="s">
        <v>1373</v>
      </c>
      <c r="D199" s="64" t="s">
        <v>1376</v>
      </c>
      <c r="E199" s="64" t="s">
        <v>1373</v>
      </c>
      <c r="F199" s="64" t="s">
        <v>1373</v>
      </c>
      <c r="G199" s="64" t="s">
        <v>957</v>
      </c>
    </row>
    <row r="200" customFormat="false" ht="15.75" hidden="false" customHeight="true" outlineLevel="0" collapsed="false">
      <c r="A200" s="64" t="s">
        <v>915</v>
      </c>
      <c r="B200" s="64" t="s">
        <v>1373</v>
      </c>
      <c r="C200" s="64" t="s">
        <v>1373</v>
      </c>
      <c r="D200" s="64" t="s">
        <v>899</v>
      </c>
      <c r="E200" s="64" t="s">
        <v>1373</v>
      </c>
      <c r="F200" s="64" t="s">
        <v>1373</v>
      </c>
      <c r="G200" s="64" t="s">
        <v>1104</v>
      </c>
    </row>
    <row r="201" customFormat="false" ht="15.75" hidden="false" customHeight="true" outlineLevel="0" collapsed="false">
      <c r="A201" s="64" t="s">
        <v>1373</v>
      </c>
      <c r="B201" s="64" t="s">
        <v>1373</v>
      </c>
      <c r="C201" s="64" t="s">
        <v>1373</v>
      </c>
      <c r="D201" s="64" t="s">
        <v>1377</v>
      </c>
      <c r="E201" s="64" t="s">
        <v>1373</v>
      </c>
      <c r="F201" s="64" t="s">
        <v>1373</v>
      </c>
      <c r="G201" s="64" t="s">
        <v>1149</v>
      </c>
    </row>
    <row r="202" customFormat="false" ht="15.75" hidden="false" customHeight="true" outlineLevel="0" collapsed="false">
      <c r="A202" s="64" t="s">
        <v>1373</v>
      </c>
      <c r="B202" s="64" t="s">
        <v>1373</v>
      </c>
      <c r="C202" s="64" t="s">
        <v>1373</v>
      </c>
      <c r="D202" s="64" t="s">
        <v>1378</v>
      </c>
      <c r="E202" s="64" t="s">
        <v>1373</v>
      </c>
      <c r="F202" s="64" t="s">
        <v>1373</v>
      </c>
      <c r="G202" s="64" t="s">
        <v>1150</v>
      </c>
    </row>
    <row r="203" customFormat="false" ht="15.75" hidden="false" customHeight="true" outlineLevel="0" collapsed="false">
      <c r="A203" s="64" t="s">
        <v>1236</v>
      </c>
      <c r="B203" s="64" t="s">
        <v>1373</v>
      </c>
      <c r="C203" s="64" t="s">
        <v>1373</v>
      </c>
      <c r="D203" s="64" t="s">
        <v>1379</v>
      </c>
      <c r="E203" s="64" t="s">
        <v>1373</v>
      </c>
      <c r="F203" s="64" t="s">
        <v>1373</v>
      </c>
      <c r="G203" s="64" t="s">
        <v>1159</v>
      </c>
    </row>
    <row r="204" customFormat="false" ht="15.75" hidden="false" customHeight="true" outlineLevel="0" collapsed="false">
      <c r="A204" s="64" t="s">
        <v>1236</v>
      </c>
      <c r="B204" s="64" t="s">
        <v>1373</v>
      </c>
      <c r="C204" s="64" t="s">
        <v>1373</v>
      </c>
      <c r="D204" s="64" t="s">
        <v>1380</v>
      </c>
      <c r="E204" s="64" t="s">
        <v>1373</v>
      </c>
      <c r="F204" s="64" t="s">
        <v>1373</v>
      </c>
      <c r="G204" s="64" t="s">
        <v>1168</v>
      </c>
    </row>
    <row r="205" customFormat="false" ht="15.75" hidden="false" customHeight="true" outlineLevel="0" collapsed="false">
      <c r="A205" s="64" t="s">
        <v>1373</v>
      </c>
      <c r="B205" s="64" t="s">
        <v>1373</v>
      </c>
      <c r="C205" s="64" t="s">
        <v>1373</v>
      </c>
      <c r="D205" s="64" t="s">
        <v>1381</v>
      </c>
      <c r="E205" s="64" t="s">
        <v>1373</v>
      </c>
      <c r="F205" s="64" t="s">
        <v>1373</v>
      </c>
      <c r="G205" s="64" t="s">
        <v>1382</v>
      </c>
    </row>
    <row r="206" customFormat="false" ht="15.75" hidden="false" customHeight="true" outlineLevel="0" collapsed="false">
      <c r="A206" s="64" t="s">
        <v>1373</v>
      </c>
      <c r="B206" s="64" t="s">
        <v>1373</v>
      </c>
      <c r="C206" s="64" t="s">
        <v>1373</v>
      </c>
      <c r="D206" s="64" t="s">
        <v>1383</v>
      </c>
      <c r="E206" s="64" t="s">
        <v>1373</v>
      </c>
      <c r="F206" s="64" t="s">
        <v>1373</v>
      </c>
      <c r="G206" s="64" t="s">
        <v>1384</v>
      </c>
    </row>
    <row r="207" customFormat="false" ht="15.75" hidden="false" customHeight="true" outlineLevel="0" collapsed="false">
      <c r="A207" s="64" t="s">
        <v>1373</v>
      </c>
      <c r="B207" s="64" t="s">
        <v>1373</v>
      </c>
      <c r="C207" s="64" t="s">
        <v>1373</v>
      </c>
      <c r="D207" s="64" t="s">
        <v>1385</v>
      </c>
      <c r="E207" s="64" t="s">
        <v>1373</v>
      </c>
      <c r="F207" s="64" t="s">
        <v>1373</v>
      </c>
      <c r="G207" s="64" t="s">
        <v>972</v>
      </c>
    </row>
    <row r="208" customFormat="false" ht="15.75" hidden="false" customHeight="true" outlineLevel="0" collapsed="false">
      <c r="A208" s="64" t="s">
        <v>1373</v>
      </c>
      <c r="B208" s="64" t="s">
        <v>1373</v>
      </c>
      <c r="C208" s="64" t="s">
        <v>1373</v>
      </c>
      <c r="D208" s="64" t="s">
        <v>1386</v>
      </c>
      <c r="E208" s="64" t="s">
        <v>1373</v>
      </c>
      <c r="F208" s="64" t="s">
        <v>1373</v>
      </c>
      <c r="G208" s="64" t="s">
        <v>1387</v>
      </c>
    </row>
    <row r="209" customFormat="false" ht="15.75" hidden="false" customHeight="true" outlineLevel="0" collapsed="false">
      <c r="A209" s="64" t="s">
        <v>1388</v>
      </c>
      <c r="B209" s="64" t="s">
        <v>1373</v>
      </c>
      <c r="C209" s="64" t="s">
        <v>1373</v>
      </c>
      <c r="D209" s="64" t="s">
        <v>1389</v>
      </c>
      <c r="E209" s="64" t="s">
        <v>1373</v>
      </c>
      <c r="F209" s="64" t="s">
        <v>1373</v>
      </c>
      <c r="G209" s="64" t="s">
        <v>1171</v>
      </c>
    </row>
    <row r="210" customFormat="false" ht="15.75" hidden="false" customHeight="true" outlineLevel="0" collapsed="false">
      <c r="A210" s="64" t="s">
        <v>1388</v>
      </c>
      <c r="B210" s="64" t="s">
        <v>1373</v>
      </c>
      <c r="C210" s="64" t="s">
        <v>1373</v>
      </c>
      <c r="D210" s="64" t="s">
        <v>1390</v>
      </c>
      <c r="E210" s="64" t="s">
        <v>1373</v>
      </c>
      <c r="F210" s="64" t="s">
        <v>1373</v>
      </c>
      <c r="G210" s="64" t="s">
        <v>985</v>
      </c>
    </row>
    <row r="211" customFormat="false" ht="15.75" hidden="false" customHeight="true" outlineLevel="0" collapsed="false">
      <c r="A211" s="64" t="s">
        <v>1388</v>
      </c>
      <c r="B211" s="64" t="s">
        <v>1373</v>
      </c>
      <c r="C211" s="64" t="s">
        <v>1373</v>
      </c>
      <c r="D211" s="64" t="s">
        <v>1391</v>
      </c>
      <c r="E211" s="64" t="s">
        <v>1373</v>
      </c>
      <c r="F211" s="64" t="s">
        <v>1373</v>
      </c>
      <c r="G211" s="64" t="s">
        <v>984</v>
      </c>
    </row>
    <row r="212" customFormat="false" ht="15.75" hidden="false" customHeight="true" outlineLevel="0" collapsed="false">
      <c r="A212" s="64" t="s">
        <v>1388</v>
      </c>
      <c r="B212" s="64" t="s">
        <v>1202</v>
      </c>
      <c r="D212" s="64" t="s">
        <v>1392</v>
      </c>
      <c r="G212" s="64" t="s">
        <v>999</v>
      </c>
    </row>
    <row r="213" customFormat="false" ht="15.75" hidden="false" customHeight="true" outlineLevel="0" collapsed="false">
      <c r="A213" s="64" t="s">
        <v>1373</v>
      </c>
      <c r="B213" s="64" t="s">
        <v>1373</v>
      </c>
      <c r="D213" s="64" t="s">
        <v>1393</v>
      </c>
      <c r="G213" s="64" t="s">
        <v>1063</v>
      </c>
    </row>
    <row r="214" customFormat="false" ht="15.75" hidden="false" customHeight="true" outlineLevel="0" collapsed="false">
      <c r="A214" s="64" t="s">
        <v>1233</v>
      </c>
      <c r="B214" s="64" t="s">
        <v>1200</v>
      </c>
      <c r="D214" s="64" t="s">
        <v>1394</v>
      </c>
      <c r="G214" s="64" t="s">
        <v>1134</v>
      </c>
    </row>
    <row r="215" customFormat="false" ht="15.75" hidden="false" customHeight="true" outlineLevel="0" collapsed="false">
      <c r="A215" s="64" t="s">
        <v>1233</v>
      </c>
      <c r="B215" s="64" t="s">
        <v>1200</v>
      </c>
      <c r="D215" s="64" t="s">
        <v>1395</v>
      </c>
      <c r="G215" s="64" t="s">
        <v>969</v>
      </c>
    </row>
    <row r="216" customFormat="false" ht="15.75" hidden="false" customHeight="true" outlineLevel="0" collapsed="false">
      <c r="A216" s="64" t="s">
        <v>911</v>
      </c>
      <c r="B216" s="64" t="s">
        <v>1206</v>
      </c>
      <c r="D216" s="64" t="s">
        <v>1396</v>
      </c>
      <c r="G216" s="64" t="s">
        <v>979</v>
      </c>
    </row>
    <row r="217" customFormat="false" ht="15.75" hidden="false" customHeight="true" outlineLevel="0" collapsed="false">
      <c r="A217" s="64" t="s">
        <v>905</v>
      </c>
      <c r="B217" s="64" t="s">
        <v>1200</v>
      </c>
      <c r="D217" s="64" t="s">
        <v>1397</v>
      </c>
      <c r="G217" s="64" t="s">
        <v>990</v>
      </c>
    </row>
    <row r="218" customFormat="false" ht="15.75" hidden="false" customHeight="true" outlineLevel="0" collapsed="false">
      <c r="A218" s="64" t="s">
        <v>1373</v>
      </c>
      <c r="B218" s="64" t="s">
        <v>1373</v>
      </c>
      <c r="D218" s="64" t="s">
        <v>1398</v>
      </c>
      <c r="G218" s="64" t="s">
        <v>1010</v>
      </c>
    </row>
    <row r="219" customFormat="false" ht="15.75" hidden="false" customHeight="true" outlineLevel="0" collapsed="false">
      <c r="A219" s="64" t="s">
        <v>911</v>
      </c>
      <c r="B219" s="64" t="s">
        <v>1206</v>
      </c>
      <c r="D219" s="64" t="s">
        <v>1399</v>
      </c>
      <c r="G219" s="64" t="s">
        <v>978</v>
      </c>
    </row>
    <row r="220" customFormat="false" ht="15.75" hidden="false" customHeight="true" outlineLevel="0" collapsed="false">
      <c r="A220" s="64" t="s">
        <v>906</v>
      </c>
      <c r="B220" s="64" t="s">
        <v>1208</v>
      </c>
      <c r="D220" s="64" t="s">
        <v>1400</v>
      </c>
      <c r="G220" s="64" t="s">
        <v>1011</v>
      </c>
    </row>
    <row r="221" customFormat="false" ht="15.75" hidden="false" customHeight="true" outlineLevel="0" collapsed="false">
      <c r="A221" s="64" t="s">
        <v>1373</v>
      </c>
      <c r="B221" s="64" t="s">
        <v>1373</v>
      </c>
      <c r="D221" s="64" t="s">
        <v>1401</v>
      </c>
      <c r="G221" s="64" t="s">
        <v>1129</v>
      </c>
    </row>
    <row r="222" customFormat="false" ht="15.75" hidden="false" customHeight="true" outlineLevel="0" collapsed="false">
      <c r="A222" s="64" t="s">
        <v>905</v>
      </c>
      <c r="B222" s="64" t="s">
        <v>1200</v>
      </c>
      <c r="D222" s="64" t="s">
        <v>1402</v>
      </c>
      <c r="G222" s="64" t="s">
        <v>989</v>
      </c>
    </row>
    <row r="223" customFormat="false" ht="15.75" hidden="false" customHeight="true" outlineLevel="0" collapsed="false">
      <c r="A223" s="64" t="s">
        <v>914</v>
      </c>
      <c r="B223" s="64" t="s">
        <v>1202</v>
      </c>
      <c r="D223" s="64" t="s">
        <v>1403</v>
      </c>
      <c r="G223" s="64" t="s">
        <v>1033</v>
      </c>
    </row>
    <row r="224" customFormat="false" ht="15.75" hidden="false" customHeight="true" outlineLevel="0" collapsed="false">
      <c r="A224" s="64" t="s">
        <v>914</v>
      </c>
      <c r="B224" s="64" t="s">
        <v>1202</v>
      </c>
      <c r="D224" s="64" t="s">
        <v>1404</v>
      </c>
      <c r="G224" s="64" t="s">
        <v>1085</v>
      </c>
    </row>
    <row r="225" customFormat="false" ht="15.75" hidden="false" customHeight="true" outlineLevel="0" collapsed="false">
      <c r="A225" s="64" t="s">
        <v>905</v>
      </c>
      <c r="B225" s="64" t="s">
        <v>1200</v>
      </c>
      <c r="D225" s="64" t="s">
        <v>1405</v>
      </c>
      <c r="G225" s="64" t="s">
        <v>1097</v>
      </c>
    </row>
    <row r="226" customFormat="false" ht="15.75" hidden="false" customHeight="true" outlineLevel="0" collapsed="false">
      <c r="A226" s="64" t="s">
        <v>911</v>
      </c>
      <c r="B226" s="64" t="s">
        <v>1206</v>
      </c>
      <c r="D226" s="64" t="s">
        <v>1406</v>
      </c>
      <c r="G226" s="64" t="s">
        <v>962</v>
      </c>
    </row>
    <row r="227" customFormat="false" ht="15.75" hidden="false" customHeight="true" outlineLevel="0" collapsed="false">
      <c r="A227" s="64" t="s">
        <v>911</v>
      </c>
      <c r="B227" s="64" t="s">
        <v>1206</v>
      </c>
      <c r="D227" s="64" t="s">
        <v>1407</v>
      </c>
      <c r="G227" s="64" t="s">
        <v>968</v>
      </c>
    </row>
    <row r="228" customFormat="false" ht="15.75" hidden="false" customHeight="true" outlineLevel="0" collapsed="false">
      <c r="A228" s="64" t="s">
        <v>905</v>
      </c>
      <c r="B228" s="64" t="s">
        <v>1200</v>
      </c>
      <c r="D228" s="64" t="s">
        <v>1408</v>
      </c>
      <c r="G228" s="64" t="s">
        <v>1054</v>
      </c>
    </row>
    <row r="229" customFormat="false" ht="15.75" hidden="false" customHeight="true" outlineLevel="0" collapsed="false">
      <c r="A229" s="64" t="s">
        <v>905</v>
      </c>
      <c r="B229" s="64" t="s">
        <v>1200</v>
      </c>
      <c r="D229" s="64" t="s">
        <v>1409</v>
      </c>
      <c r="G229" s="64" t="s">
        <v>1074</v>
      </c>
    </row>
    <row r="230" customFormat="false" ht="15.75" hidden="false" customHeight="true" outlineLevel="0" collapsed="false">
      <c r="A230" s="64" t="s">
        <v>906</v>
      </c>
      <c r="B230" s="64" t="s">
        <v>1410</v>
      </c>
      <c r="D230" s="64" t="s">
        <v>1411</v>
      </c>
      <c r="G230" s="64" t="s">
        <v>1107</v>
      </c>
    </row>
    <row r="231" customFormat="false" ht="15.75" hidden="false" customHeight="true" outlineLevel="0" collapsed="false">
      <c r="A231" s="64" t="s">
        <v>1373</v>
      </c>
      <c r="B231" s="64" t="s">
        <v>1373</v>
      </c>
      <c r="D231" s="64" t="s">
        <v>1412</v>
      </c>
      <c r="G231" s="64" t="s">
        <v>1108</v>
      </c>
    </row>
    <row r="232" customFormat="false" ht="15.75" hidden="false" customHeight="true" outlineLevel="0" collapsed="false">
      <c r="A232" s="64" t="s">
        <v>1373</v>
      </c>
      <c r="B232" s="64" t="s">
        <v>1373</v>
      </c>
      <c r="D232" s="64" t="s">
        <v>1413</v>
      </c>
      <c r="G232" s="64" t="s">
        <v>943</v>
      </c>
    </row>
    <row r="233" customFormat="false" ht="15.75" hidden="false" customHeight="true" outlineLevel="0" collapsed="false">
      <c r="A233" s="64" t="s">
        <v>911</v>
      </c>
      <c r="B233" s="64" t="s">
        <v>1206</v>
      </c>
      <c r="D233" s="64" t="s">
        <v>1414</v>
      </c>
      <c r="G233" s="64" t="s">
        <v>940</v>
      </c>
    </row>
    <row r="234" customFormat="false" ht="15.75" hidden="false" customHeight="true" outlineLevel="0" collapsed="false">
      <c r="A234" s="64" t="s">
        <v>1373</v>
      </c>
      <c r="B234" s="64" t="s">
        <v>1373</v>
      </c>
      <c r="D234" s="64" t="s">
        <v>1415</v>
      </c>
      <c r="G234" s="64" t="s">
        <v>1105</v>
      </c>
    </row>
    <row r="235" customFormat="false" ht="15.75" hidden="false" customHeight="true" outlineLevel="0" collapsed="false">
      <c r="A235" s="64" t="s">
        <v>911</v>
      </c>
      <c r="B235" s="64" t="s">
        <v>1206</v>
      </c>
      <c r="D235" s="64" t="s">
        <v>1416</v>
      </c>
      <c r="G235" s="64" t="s">
        <v>1106</v>
      </c>
    </row>
    <row r="236" customFormat="false" ht="15.75" hidden="false" customHeight="true" outlineLevel="0" collapsed="false">
      <c r="A236" s="64" t="s">
        <v>906</v>
      </c>
      <c r="B236" s="64" t="s">
        <v>1410</v>
      </c>
      <c r="D236" s="64" t="s">
        <v>1417</v>
      </c>
      <c r="G236" s="64" t="s">
        <v>938</v>
      </c>
    </row>
    <row r="237" customFormat="false" ht="15.75" hidden="false" customHeight="true" outlineLevel="0" collapsed="false">
      <c r="A237" s="64" t="s">
        <v>911</v>
      </c>
      <c r="B237" s="64" t="s">
        <v>1206</v>
      </c>
      <c r="D237" s="64" t="s">
        <v>1418</v>
      </c>
      <c r="G237" s="64" t="s">
        <v>942</v>
      </c>
    </row>
    <row r="238" customFormat="false" ht="15.75" hidden="false" customHeight="true" outlineLevel="0" collapsed="false">
      <c r="A238" s="64" t="s">
        <v>911</v>
      </c>
      <c r="B238" s="64" t="s">
        <v>1206</v>
      </c>
      <c r="D238" s="64" t="s">
        <v>1419</v>
      </c>
      <c r="G238" s="64" t="s">
        <v>939</v>
      </c>
    </row>
    <row r="239" customFormat="false" ht="15.75" hidden="false" customHeight="true" outlineLevel="0" collapsed="false">
      <c r="A239" s="64" t="s">
        <v>1373</v>
      </c>
      <c r="B239" s="64" t="s">
        <v>1373</v>
      </c>
      <c r="D239" s="64" t="s">
        <v>1420</v>
      </c>
      <c r="G239" s="64" t="s">
        <v>1008</v>
      </c>
    </row>
    <row r="240" customFormat="false" ht="15.75" hidden="false" customHeight="true" outlineLevel="0" collapsed="false">
      <c r="A240" s="64" t="s">
        <v>1373</v>
      </c>
      <c r="B240" s="64" t="s">
        <v>1373</v>
      </c>
      <c r="D240" s="64" t="s">
        <v>1421</v>
      </c>
      <c r="G240" s="64" t="s">
        <v>1021</v>
      </c>
    </row>
    <row r="241" customFormat="false" ht="15.75" hidden="false" customHeight="true" outlineLevel="0" collapsed="false">
      <c r="A241" s="64" t="s">
        <v>1373</v>
      </c>
      <c r="B241" s="64" t="s">
        <v>1373</v>
      </c>
      <c r="D241" s="64" t="s">
        <v>1422</v>
      </c>
      <c r="G241" s="64" t="s">
        <v>1022</v>
      </c>
    </row>
    <row r="242" customFormat="false" ht="15.75" hidden="false" customHeight="true" outlineLevel="0" collapsed="false">
      <c r="A242" s="64" t="s">
        <v>1373</v>
      </c>
      <c r="B242" s="64" t="s">
        <v>1373</v>
      </c>
      <c r="D242" s="64" t="s">
        <v>1423</v>
      </c>
      <c r="G242" s="64" t="s">
        <v>1023</v>
      </c>
    </row>
    <row r="243" customFormat="false" ht="15.75" hidden="false" customHeight="true" outlineLevel="0" collapsed="false">
      <c r="A243" s="64" t="s">
        <v>1373</v>
      </c>
      <c r="B243" s="64" t="s">
        <v>1373</v>
      </c>
      <c r="D243" s="64" t="s">
        <v>1424</v>
      </c>
      <c r="G243" s="64" t="s">
        <v>1025</v>
      </c>
    </row>
    <row r="244" customFormat="false" ht="15.75" hidden="false" customHeight="true" outlineLevel="0" collapsed="false">
      <c r="A244" s="64" t="s">
        <v>1373</v>
      </c>
      <c r="B244" s="64" t="s">
        <v>1373</v>
      </c>
      <c r="D244" s="64" t="s">
        <v>1425</v>
      </c>
      <c r="G244" s="64" t="s">
        <v>1146</v>
      </c>
    </row>
    <row r="245" customFormat="false" ht="15.75" hidden="false" customHeight="true" outlineLevel="0" collapsed="false">
      <c r="A245" s="64" t="s">
        <v>914</v>
      </c>
      <c r="B245" s="64" t="s">
        <v>1202</v>
      </c>
      <c r="C245" s="64" t="s">
        <v>1194</v>
      </c>
      <c r="D245" s="64" t="s">
        <v>1426</v>
      </c>
      <c r="E245" s="64" t="s">
        <v>1427</v>
      </c>
      <c r="F245" s="64" t="s">
        <v>1195</v>
      </c>
      <c r="G245" s="64" t="s">
        <v>1040</v>
      </c>
    </row>
    <row r="246" customFormat="false" ht="15.75" hidden="false" customHeight="true" outlineLevel="0" collapsed="false">
      <c r="A246" s="64" t="s">
        <v>914</v>
      </c>
      <c r="B246" s="64" t="s">
        <v>1202</v>
      </c>
      <c r="C246" s="64" t="s">
        <v>1195</v>
      </c>
      <c r="D246" s="64" t="s">
        <v>1427</v>
      </c>
      <c r="E246" s="64" t="s">
        <v>1426</v>
      </c>
      <c r="F246" s="64" t="s">
        <v>1194</v>
      </c>
      <c r="G246" s="64" t="s">
        <v>1096</v>
      </c>
    </row>
    <row r="247" customFormat="false" ht="15.75" hidden="false" customHeight="true" outlineLevel="0" collapsed="false">
      <c r="A247" s="64" t="s">
        <v>1236</v>
      </c>
      <c r="B247" s="64" t="s">
        <v>1200</v>
      </c>
      <c r="C247" s="64" t="s">
        <v>1194</v>
      </c>
      <c r="D247" s="64" t="s">
        <v>1428</v>
      </c>
      <c r="E247" s="64" t="s">
        <v>136</v>
      </c>
      <c r="F247" s="64" t="s">
        <v>1195</v>
      </c>
      <c r="G247" s="64" t="s">
        <v>1173</v>
      </c>
    </row>
    <row r="248" customFormat="false" ht="15.75" hidden="false" customHeight="true" outlineLevel="0" collapsed="false">
      <c r="A248" s="64" t="s">
        <v>1236</v>
      </c>
      <c r="B248" s="64" t="s">
        <v>1200</v>
      </c>
      <c r="C248" s="64" t="s">
        <v>1195</v>
      </c>
      <c r="D248" s="64" t="s">
        <v>136</v>
      </c>
      <c r="E248" s="64" t="s">
        <v>1428</v>
      </c>
      <c r="F248" s="64" t="s">
        <v>1194</v>
      </c>
      <c r="G248" s="64" t="s">
        <v>1429</v>
      </c>
    </row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J24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D1" s="64" t="s">
        <v>1430</v>
      </c>
    </row>
    <row r="2" customFormat="false" ht="15" hidden="false" customHeight="false" outlineLevel="0" collapsed="false">
      <c r="A2" s="64" t="s">
        <v>1431</v>
      </c>
      <c r="B2" s="64" t="s">
        <v>1432</v>
      </c>
      <c r="C2" s="64" t="s">
        <v>33</v>
      </c>
      <c r="D2" s="64" t="n">
        <v>1</v>
      </c>
    </row>
    <row r="3" customFormat="false" ht="15" hidden="false" customHeight="false" outlineLevel="0" collapsed="false">
      <c r="C3" s="64" t="s">
        <v>923</v>
      </c>
      <c r="D3" s="64" t="n">
        <v>1.37586024351509</v>
      </c>
    </row>
    <row r="5" customFormat="false" ht="15" hidden="false" customHeight="false" outlineLevel="0" collapsed="false">
      <c r="A5" s="64" t="s">
        <v>1433</v>
      </c>
      <c r="B5" s="64" t="s">
        <v>1434</v>
      </c>
      <c r="C5" s="64" t="s">
        <v>33</v>
      </c>
      <c r="D5" s="64" t="n">
        <v>0.156915409109788</v>
      </c>
    </row>
    <row r="6" customFormat="false" ht="15" hidden="false" customHeight="false" outlineLevel="0" collapsed="false">
      <c r="C6" s="64" t="s">
        <v>923</v>
      </c>
      <c r="D6" s="64" t="n">
        <v>0.215893672989063</v>
      </c>
    </row>
    <row r="8" customFormat="false" ht="15" hidden="false" customHeight="false" outlineLevel="0" collapsed="false">
      <c r="A8" s="64" t="s">
        <v>1435</v>
      </c>
      <c r="B8" s="64" t="s">
        <v>1436</v>
      </c>
      <c r="C8" s="64" t="s">
        <v>33</v>
      </c>
      <c r="D8" s="64" t="n">
        <v>1.1334</v>
      </c>
    </row>
    <row r="9" customFormat="false" ht="15" hidden="false" customHeight="false" outlineLevel="0" collapsed="false">
      <c r="C9" s="64" t="s">
        <v>923</v>
      </c>
      <c r="D9" s="64" t="n">
        <v>1.5594</v>
      </c>
    </row>
    <row r="11" customFormat="false" ht="15" hidden="false" customHeight="false" outlineLevel="0" collapsed="false">
      <c r="A11" s="64" t="s">
        <v>1437</v>
      </c>
      <c r="B11" s="64" t="s">
        <v>1438</v>
      </c>
      <c r="C11" s="64" t="s">
        <v>33</v>
      </c>
      <c r="D11" s="64" t="n">
        <v>1.35041105683308</v>
      </c>
    </row>
    <row r="12" customFormat="false" ht="15" hidden="false" customHeight="false" outlineLevel="0" collapsed="false">
      <c r="C12" s="64" t="s">
        <v>923</v>
      </c>
      <c r="D12" s="64" t="n">
        <v>1.85797688549982</v>
      </c>
    </row>
    <row r="14" customFormat="false" ht="15" hidden="false" customHeight="false" outlineLevel="0" collapsed="false">
      <c r="B14" s="64" t="s">
        <v>1439</v>
      </c>
      <c r="C14" s="64" t="s">
        <v>33</v>
      </c>
      <c r="D14" s="64" t="n">
        <v>0.00868905243790248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2023-09-27T15:28:48Z</dcterms:modified>
  <cp:revision>1</cp:revision>
  <dc:subject/>
  <dc:title/>
</cp:coreProperties>
</file>