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ing\plans\src\vacaville-ca-opeb\"/>
    </mc:Choice>
  </mc:AlternateContent>
  <xr:revisionPtr revIDLastSave="0" documentId="13_ncr:1_{21E671DA-EF8A-4DD9-BA13-476AAED95CB6}" xr6:coauthVersionLast="32" xr6:coauthVersionMax="32" xr10:uidLastSave="{00000000-0000-0000-0000-000000000000}"/>
  <bookViews>
    <workbookView xWindow="0" yWindow="0" windowWidth="19470" windowHeight="7590" xr2:uid="{00000000-000D-0000-FFFF-FFFF00000000}"/>
  </bookViews>
  <sheets>
    <sheet name="Sheet1" sheetId="2" r:id="rId1"/>
    <sheet name="fs-0-0-Status" sheetId="1" r:id="rId2"/>
  </sheets>
  <calcPr calcId="179017"/>
  <pivotCaches>
    <pivotCache cacheId="4" r:id="rId3"/>
  </pivotCaches>
</workbook>
</file>

<file path=xl/calcChain.xml><?xml version="1.0" encoding="utf-8"?>
<calcChain xmlns="http://schemas.openxmlformats.org/spreadsheetml/2006/main">
  <c r="J14" i="2" l="1"/>
  <c r="J10" i="2"/>
  <c r="J6" i="2"/>
  <c r="J13" i="2"/>
  <c r="J9" i="2"/>
  <c r="J7" i="2"/>
  <c r="J12" i="2"/>
  <c r="J8" i="2"/>
  <c r="J11" i="2"/>
  <c r="J5" i="2"/>
  <c r="U37" i="1" l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<sst xmlns="http://schemas.openxmlformats.org/spreadsheetml/2006/main" count="122" uniqueCount="45">
  <si>
    <t>Status</t>
  </si>
  <si>
    <t>EENC</t>
  </si>
  <si>
    <t>ERNC</t>
  </si>
  <si>
    <t>AL</t>
  </si>
  <si>
    <t>Ben</t>
  </si>
  <si>
    <t>DeclPay</t>
  </si>
  <si>
    <t>ExpPay</t>
  </si>
  <si>
    <t>PVERNC</t>
  </si>
  <si>
    <t>PVEENC</t>
  </si>
  <si>
    <t>PVBen</t>
  </si>
  <si>
    <t>PVPay</t>
  </si>
  <si>
    <t>PVRetire</t>
  </si>
  <si>
    <t>PVRefund</t>
  </si>
  <si>
    <t>PVSvcDis</t>
  </si>
  <si>
    <t>PVNonSvcDis</t>
  </si>
  <si>
    <t>PVSurv</t>
  </si>
  <si>
    <t>PVVested</t>
  </si>
  <si>
    <t>Weight</t>
  </si>
  <si>
    <t>BU</t>
  </si>
  <si>
    <t>Active</t>
  </si>
  <si>
    <t>AMG</t>
  </si>
  <si>
    <t>Retired</t>
  </si>
  <si>
    <t>Disabled</t>
  </si>
  <si>
    <t>CC</t>
  </si>
  <si>
    <t>DH</t>
  </si>
  <si>
    <t>Survivor</t>
  </si>
  <si>
    <t>ServiceDisabled</t>
  </si>
  <si>
    <t>EL39</t>
  </si>
  <si>
    <t>FMG</t>
  </si>
  <si>
    <t>VCEA</t>
  </si>
  <si>
    <t>VFA</t>
  </si>
  <si>
    <t>VMO</t>
  </si>
  <si>
    <t>VPMA</t>
  </si>
  <si>
    <t>VPOA</t>
  </si>
  <si>
    <t>SGrp</t>
  </si>
  <si>
    <t>NC%</t>
  </si>
  <si>
    <t>Row Labels</t>
  </si>
  <si>
    <t>Grand Total</t>
  </si>
  <si>
    <t>Act</t>
  </si>
  <si>
    <t>Inact</t>
  </si>
  <si>
    <t>Sum of ERNC</t>
  </si>
  <si>
    <t>Sum of AL</t>
  </si>
  <si>
    <t>Sum of PVBen</t>
  </si>
  <si>
    <t>Sum of Weight</t>
  </si>
  <si>
    <t>Sum of NC%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</si>
</sst>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00%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Leahy" refreshedDate="43228.494690740743" createdVersion="6" refreshedVersion="6" minRefreshableVersion="3" recordCount="36" xr:uid="{00000000-000A-0000-FFFF-FFFF03000000}">
  <cacheSource type="worksheet">
    <worksheetSource ref="A1:U37" sheet="fs-0-0-Status"/>
  </cacheSource>
  <cacheFields count="21">
    <cacheField name="Status" numFmtId="0">
      <sharedItems/>
    </cacheField>
    <cacheField name="EENC" numFmtId="0">
      <sharedItems containsSemiMixedTypes="0" containsString="0" containsNumber="1" containsInteger="1" minValue="0" maxValue="0"/>
    </cacheField>
    <cacheField name="ERNC" numFmtId="0">
      <sharedItems containsSemiMixedTypes="0" containsString="0" containsNumber="1" minValue="0" maxValue="1148101.8004219099"/>
    </cacheField>
    <cacheField name="AL" numFmtId="0">
      <sharedItems containsSemiMixedTypes="0" containsString="0" containsNumber="1" minValue="47588.348064280697" maxValue="14135284.914817899"/>
    </cacheField>
    <cacheField name="Ben" numFmtId="0">
      <sharedItems containsSemiMixedTypes="0" containsString="0" containsNumber="1" minValue="560.36828439555995" maxValue="1281185.8161055199"/>
    </cacheField>
    <cacheField name="DeclPay" numFmtId="0">
      <sharedItems containsSemiMixedTypes="0" containsString="0" containsNumber="1" minValue="0" maxValue="8699829.5999999996"/>
    </cacheField>
    <cacheField name="ExpPay" numFmtId="0">
      <sharedItems containsSemiMixedTypes="0" containsString="0" containsNumber="1" minValue="0" maxValue="8380780.3240366802"/>
    </cacheField>
    <cacheField name="PVERNC" numFmtId="0">
      <sharedItems containsSemiMixedTypes="0" containsString="0" containsNumber="1" minValue="0" maxValue="11972843.807993701"/>
    </cacheField>
    <cacheField name="PVEENC" numFmtId="0">
      <sharedItems containsSemiMixedTypes="0" containsString="0" containsNumber="1" containsInteger="1" minValue="0" maxValue="0"/>
    </cacheField>
    <cacheField name="PVBen" numFmtId="0">
      <sharedItems containsSemiMixedTypes="0" containsString="0" containsNumber="1" minValue="47588.348064280697" maxValue="22271211.297869701"/>
    </cacheField>
    <cacheField name="PVPay" numFmtId="0">
      <sharedItems containsSemiMixedTypes="0" containsString="0" containsNumber="1" minValue="0" maxValue="88257140.890183598"/>
    </cacheField>
    <cacheField name="PVRetire" numFmtId="0">
      <sharedItems containsSemiMixedTypes="0" containsString="0" containsNumber="1" minValue="0" maxValue="14839644.451665301"/>
    </cacheField>
    <cacheField name="PVRefund" numFmtId="0">
      <sharedItems containsSemiMixedTypes="0" containsString="0" containsNumber="1" containsInteger="1" minValue="0" maxValue="0"/>
    </cacheField>
    <cacheField name="PVSvcDis" numFmtId="0">
      <sharedItems containsSemiMixedTypes="0" containsString="0" containsNumber="1" minValue="0" maxValue="7684815.5841012802"/>
    </cacheField>
    <cacheField name="PVNonSvcDis" numFmtId="0">
      <sharedItems containsSemiMixedTypes="0" containsString="0" containsNumber="1" minValue="0" maxValue="1846138.8376021199"/>
    </cacheField>
    <cacheField name="PVSurv" numFmtId="0">
      <sharedItems containsSemiMixedTypes="0" containsString="0" containsNumber="1" minValue="0" maxValue="808351.11787120404"/>
    </cacheField>
    <cacheField name="PVVested" numFmtId="0">
      <sharedItems containsSemiMixedTypes="0" containsString="0" containsNumber="1" containsInteger="1" minValue="0" maxValue="0"/>
    </cacheField>
    <cacheField name="Weight" numFmtId="0">
      <sharedItems containsSemiMixedTypes="0" containsString="0" containsNumber="1" minValue="1" maxValue="107"/>
    </cacheField>
    <cacheField name="BU" numFmtId="0">
      <sharedItems count="10">
        <s v="AMG"/>
        <s v="CC"/>
        <s v="DH"/>
        <s v="EL39"/>
        <s v="FMG"/>
        <s v="VCEA"/>
        <s v="VFA"/>
        <s v="VMO"/>
        <s v="VPMA"/>
        <s v="VPOA"/>
      </sharedItems>
    </cacheField>
    <cacheField name="SGrp" numFmtId="0">
      <sharedItems count="2">
        <s v="Act"/>
        <s v="Inact"/>
      </sharedItems>
    </cacheField>
    <cacheField name="NC%" numFmtId="0">
      <sharedItems containsSemiMixedTypes="0" containsString="0" containsNumber="1" minValue="0" maxValue="0.46871245029365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Active"/>
    <n v="0"/>
    <n v="109559.833267155"/>
    <n v="1319948.57982689"/>
    <n v="11899.4578054866"/>
    <n v="1638645.48"/>
    <n v="1550446.64722166"/>
    <n v="915657.73795217602"/>
    <n v="0"/>
    <n v="2235606.3177790702"/>
    <n v="13497212.519943999"/>
    <n v="2122675.0387758999"/>
    <n v="0"/>
    <n v="0"/>
    <n v="112931.27900316899"/>
    <n v="0"/>
    <n v="0"/>
    <n v="17"/>
    <x v="0"/>
    <x v="0"/>
    <n v="7.0663401067996734E-2"/>
  </r>
  <r>
    <s v="Disabled"/>
    <n v="0"/>
    <n v="0"/>
    <n v="188820.86107087301"/>
    <n v="14547.4041390479"/>
    <n v="0"/>
    <n v="0"/>
    <n v="0"/>
    <n v="0"/>
    <n v="188820.86107087301"/>
    <n v="0"/>
    <n v="0"/>
    <n v="0"/>
    <n v="0"/>
    <n v="188820.86107087301"/>
    <n v="0"/>
    <n v="0"/>
    <n v="2"/>
    <x v="0"/>
    <x v="1"/>
    <n v="0"/>
  </r>
  <r>
    <s v="Retired"/>
    <n v="0"/>
    <n v="0"/>
    <n v="843487.10289304506"/>
    <n v="70900.511106189806"/>
    <n v="0"/>
    <n v="0"/>
    <n v="0"/>
    <n v="0"/>
    <n v="843487.10289304506"/>
    <n v="0"/>
    <n v="843487.10289304506"/>
    <n v="0"/>
    <n v="0"/>
    <n v="0"/>
    <n v="0"/>
    <n v="0"/>
    <n v="7"/>
    <x v="0"/>
    <x v="1"/>
    <n v="0"/>
  </r>
  <r>
    <s v="Active"/>
    <n v="0"/>
    <n v="13193.064558386201"/>
    <n v="139628.643971054"/>
    <n v="757.72916528841699"/>
    <n v="29844"/>
    <n v="28147.459172719999"/>
    <n v="102770.502200196"/>
    <n v="0"/>
    <n v="242399.14617125"/>
    <n v="180602.57947999"/>
    <n v="227714.370072288"/>
    <n v="0"/>
    <n v="0"/>
    <n v="14684.7760989615"/>
    <n v="0"/>
    <n v="0"/>
    <n v="3"/>
    <x v="1"/>
    <x v="0"/>
    <n v="0.46871245029365483"/>
  </r>
  <r>
    <s v="Retired"/>
    <n v="0"/>
    <n v="0"/>
    <n v="114036.233405038"/>
    <n v="12871.274133926499"/>
    <n v="0"/>
    <n v="0"/>
    <n v="0"/>
    <n v="0"/>
    <n v="114036.233405038"/>
    <n v="0"/>
    <n v="114036.233405038"/>
    <n v="0"/>
    <n v="0"/>
    <n v="0"/>
    <n v="0"/>
    <n v="0"/>
    <n v="2"/>
    <x v="1"/>
    <x v="1"/>
    <n v="0"/>
  </r>
  <r>
    <s v="Active"/>
    <n v="0"/>
    <n v="104581.494889743"/>
    <n v="1219073.95938267"/>
    <n v="7957.6260141084103"/>
    <n v="2165962.7999999998"/>
    <n v="2051388.5043327201"/>
    <n v="683424.25258867105"/>
    <n v="0"/>
    <n v="1902498.21197134"/>
    <n v="13254985.9426865"/>
    <n v="1725299.5346049001"/>
    <n v="0"/>
    <n v="124308.852316492"/>
    <n v="52889.825049949803"/>
    <n v="0"/>
    <n v="0"/>
    <n v="11"/>
    <x v="2"/>
    <x v="0"/>
    <n v="5.0980833064462105E-2"/>
  </r>
  <r>
    <s v="Retired"/>
    <n v="0"/>
    <n v="0"/>
    <n v="4913473.35464714"/>
    <n v="447166.53567140602"/>
    <n v="0"/>
    <n v="0"/>
    <n v="0"/>
    <n v="0"/>
    <n v="4913473.35464714"/>
    <n v="0"/>
    <n v="4913473.35464714"/>
    <n v="0"/>
    <n v="0"/>
    <n v="0"/>
    <n v="0"/>
    <n v="0"/>
    <n v="27"/>
    <x v="2"/>
    <x v="1"/>
    <n v="0"/>
  </r>
  <r>
    <s v="ServiceDisabled"/>
    <n v="0"/>
    <n v="0"/>
    <n v="106241.047223645"/>
    <n v="7807.50725503592"/>
    <n v="0"/>
    <n v="0"/>
    <n v="0"/>
    <n v="0"/>
    <n v="106241.047223645"/>
    <n v="0"/>
    <n v="0"/>
    <n v="0"/>
    <n v="106241.047223645"/>
    <n v="0"/>
    <n v="0"/>
    <n v="0"/>
    <n v="1"/>
    <x v="2"/>
    <x v="1"/>
    <n v="0"/>
  </r>
  <r>
    <s v="Survivor"/>
    <n v="0"/>
    <n v="0"/>
    <n v="50495.025670217503"/>
    <n v="3872.3427701481601"/>
    <n v="0"/>
    <n v="0"/>
    <n v="0"/>
    <n v="0"/>
    <n v="50495.025670217503"/>
    <n v="0"/>
    <n v="0"/>
    <n v="0"/>
    <n v="0"/>
    <n v="0"/>
    <n v="50495.025670217503"/>
    <n v="0"/>
    <n v="1"/>
    <x v="2"/>
    <x v="1"/>
    <n v="0"/>
  </r>
  <r>
    <s v="Active"/>
    <n v="0"/>
    <n v="640870.38140661002"/>
    <n v="7840647.1299342103"/>
    <n v="51520.966366554203"/>
    <n v="6776576.8799999999"/>
    <n v="6391125.0537353596"/>
    <n v="5631433.3192210197"/>
    <n v="0"/>
    <n v="13472080.4491552"/>
    <n v="57934887.3574301"/>
    <n v="12558518.9473571"/>
    <n v="0"/>
    <n v="0"/>
    <n v="913561.50179810601"/>
    <n v="0"/>
    <n v="0"/>
    <n v="97"/>
    <x v="3"/>
    <x v="0"/>
    <n v="0.10027504954421861"/>
  </r>
  <r>
    <s v="Disabled"/>
    <n v="0"/>
    <n v="0"/>
    <n v="1846138.8376021199"/>
    <n v="130215.488515401"/>
    <n v="0"/>
    <n v="0"/>
    <n v="0"/>
    <n v="0"/>
    <n v="1846138.8376021199"/>
    <n v="0"/>
    <n v="0"/>
    <n v="0"/>
    <n v="0"/>
    <n v="1846138.8376021199"/>
    <n v="0"/>
    <n v="0"/>
    <n v="7.5"/>
    <x v="3"/>
    <x v="1"/>
    <n v="0"/>
  </r>
  <r>
    <s v="Retired"/>
    <n v="0"/>
    <n v="0"/>
    <n v="9064294.1262642108"/>
    <n v="847320.02269268304"/>
    <n v="0"/>
    <n v="0"/>
    <n v="0"/>
    <n v="0"/>
    <n v="9064294.1262642108"/>
    <n v="0"/>
    <n v="9064294.1262642108"/>
    <n v="0"/>
    <n v="0"/>
    <n v="0"/>
    <n v="0"/>
    <n v="0"/>
    <n v="55"/>
    <x v="3"/>
    <x v="1"/>
    <n v="0"/>
  </r>
  <r>
    <s v="Survivor"/>
    <n v="0"/>
    <n v="0"/>
    <n v="808351.11787120404"/>
    <n v="55833.504868384"/>
    <n v="0"/>
    <n v="0"/>
    <n v="0"/>
    <n v="0"/>
    <n v="808351.11787120404"/>
    <n v="0"/>
    <n v="0"/>
    <n v="0"/>
    <n v="0"/>
    <n v="0"/>
    <n v="808351.11787120404"/>
    <n v="0"/>
    <n v="3"/>
    <x v="3"/>
    <x v="1"/>
    <n v="0"/>
  </r>
  <r>
    <s v="Active"/>
    <n v="0"/>
    <n v="40390.275310776"/>
    <n v="742582.24547260196"/>
    <n v="560.36828439555995"/>
    <n v="609660.24"/>
    <n v="602034.75857304002"/>
    <n v="278030.48201830802"/>
    <n v="0"/>
    <n v="1020612.72749091"/>
    <n v="4136315.1280385898"/>
    <n v="788028.597451012"/>
    <n v="0"/>
    <n v="174963.721882023"/>
    <n v="57620.408157875099"/>
    <n v="0"/>
    <n v="0"/>
    <n v="4"/>
    <x v="4"/>
    <x v="0"/>
    <n v="6.708960692985598E-2"/>
  </r>
  <r>
    <s v="Retired"/>
    <n v="0"/>
    <n v="0"/>
    <n v="2998867.67311867"/>
    <n v="219593.822582755"/>
    <n v="0"/>
    <n v="0"/>
    <n v="0"/>
    <n v="0"/>
    <n v="2998867.67311867"/>
    <n v="0"/>
    <n v="2998867.67311867"/>
    <n v="0"/>
    <n v="0"/>
    <n v="0"/>
    <n v="0"/>
    <n v="0"/>
    <n v="10"/>
    <x v="4"/>
    <x v="1"/>
    <n v="0"/>
  </r>
  <r>
    <s v="ServiceDisabled"/>
    <n v="0"/>
    <n v="0"/>
    <n v="209346.90185508601"/>
    <n v="16023.9132346281"/>
    <n v="0"/>
    <n v="0"/>
    <n v="0"/>
    <n v="0"/>
    <n v="209346.90185508601"/>
    <n v="0"/>
    <n v="0"/>
    <n v="0"/>
    <n v="209346.90185508601"/>
    <n v="0"/>
    <n v="0"/>
    <n v="0"/>
    <n v="2"/>
    <x v="4"/>
    <x v="1"/>
    <n v="0"/>
  </r>
  <r>
    <s v="Active"/>
    <n v="0"/>
    <n v="607707.93638215202"/>
    <n v="7114054.2140349699"/>
    <n v="36813.911333749202"/>
    <n v="6491804.2800000003"/>
    <n v="6180926.1396424295"/>
    <n v="5634988.9462030102"/>
    <n v="0"/>
    <n v="12749043.160238"/>
    <n v="57609489.741743699"/>
    <n v="11937478.780346701"/>
    <n v="0"/>
    <n v="0"/>
    <n v="811564.37989130302"/>
    <n v="0"/>
    <n v="0"/>
    <n v="107"/>
    <x v="5"/>
    <x v="0"/>
    <n v="9.8319883242822301E-2"/>
  </r>
  <r>
    <s v="Disabled"/>
    <n v="0"/>
    <n v="0"/>
    <n v="1012770.93733931"/>
    <n v="65507.215821324498"/>
    <n v="0"/>
    <n v="0"/>
    <n v="0"/>
    <n v="0"/>
    <n v="1012770.93733931"/>
    <n v="0"/>
    <n v="0"/>
    <n v="0"/>
    <n v="0"/>
    <n v="1012770.93733931"/>
    <n v="0"/>
    <n v="0"/>
    <n v="5"/>
    <x v="5"/>
    <x v="1"/>
    <n v="0"/>
  </r>
  <r>
    <s v="Retired"/>
    <n v="0"/>
    <n v="0"/>
    <n v="9844944.9568822701"/>
    <n v="858048.79550534103"/>
    <n v="0"/>
    <n v="0"/>
    <n v="0"/>
    <n v="0"/>
    <n v="9844944.9568822701"/>
    <n v="0"/>
    <n v="9844944.9568822701"/>
    <n v="0"/>
    <n v="0"/>
    <n v="0"/>
    <n v="0"/>
    <n v="0"/>
    <n v="72"/>
    <x v="5"/>
    <x v="1"/>
    <n v="0"/>
  </r>
  <r>
    <s v="Active"/>
    <n v="0"/>
    <n v="650718.24504980899"/>
    <n v="9358738.9328627996"/>
    <n v="18044.148546198201"/>
    <n v="7198837.0800000001"/>
    <n v="7055554.8330953"/>
    <n v="7132389.2467318103"/>
    <n v="0"/>
    <n v="16491128.179594601"/>
    <n v="78403181.237987101"/>
    <n v="12568735.7328362"/>
    <n v="0"/>
    <n v="3111175.4915847001"/>
    <n v="811216.95517374296"/>
    <n v="0"/>
    <n v="0"/>
    <n v="65"/>
    <x v="6"/>
    <x v="0"/>
    <n v="9.2227792206716688E-2"/>
  </r>
  <r>
    <s v="Retired"/>
    <n v="0"/>
    <n v="0"/>
    <n v="5164486.9584367797"/>
    <n v="381073.04224470101"/>
    <n v="0"/>
    <n v="0"/>
    <n v="0"/>
    <n v="0"/>
    <n v="5164486.9584367797"/>
    <n v="0"/>
    <n v="5164486.9584367797"/>
    <n v="0"/>
    <n v="0"/>
    <n v="0"/>
    <n v="0"/>
    <n v="0"/>
    <n v="22.5"/>
    <x v="6"/>
    <x v="1"/>
    <n v="0"/>
  </r>
  <r>
    <s v="ServiceDisabled"/>
    <n v="0"/>
    <n v="0"/>
    <n v="1714928.54131413"/>
    <n v="170825.13367303301"/>
    <n v="0"/>
    <n v="0"/>
    <n v="0"/>
    <n v="0"/>
    <n v="1714928.54131413"/>
    <n v="0"/>
    <n v="0"/>
    <n v="0"/>
    <n v="1714928.54131413"/>
    <n v="0"/>
    <n v="0"/>
    <n v="0"/>
    <n v="10"/>
    <x v="6"/>
    <x v="1"/>
    <n v="0"/>
  </r>
  <r>
    <s v="Survivor"/>
    <n v="0"/>
    <n v="0"/>
    <n v="102294.520391935"/>
    <n v="11610.4920400299"/>
    <n v="0"/>
    <n v="0"/>
    <n v="0"/>
    <n v="0"/>
    <n v="102294.520391935"/>
    <n v="0"/>
    <n v="0"/>
    <n v="0"/>
    <n v="0"/>
    <n v="0"/>
    <n v="102294.520391935"/>
    <n v="0"/>
    <n v="1"/>
    <x v="6"/>
    <x v="1"/>
    <n v="0"/>
  </r>
  <r>
    <s v="Active"/>
    <n v="0"/>
    <n v="495673.98912465898"/>
    <n v="8656425.2308456898"/>
    <n v="57597.766383226401"/>
    <n v="8699829.5999999996"/>
    <n v="8236506.2658980899"/>
    <n v="4275887.1666928995"/>
    <n v="0"/>
    <n v="12932312.3975386"/>
    <n v="70996133.843855098"/>
    <n v="12183623.231163301"/>
    <n v="0"/>
    <n v="0"/>
    <n v="748689.16637524602"/>
    <n v="0"/>
    <n v="0"/>
    <n v="83"/>
    <x v="7"/>
    <x v="0"/>
    <n v="6.018012651516047E-2"/>
  </r>
  <r>
    <s v="Disabled"/>
    <n v="0"/>
    <n v="0"/>
    <n v="320203.84586405801"/>
    <n v="22498.413382393501"/>
    <n v="0"/>
    <n v="0"/>
    <n v="0"/>
    <n v="0"/>
    <n v="320203.84586405801"/>
    <n v="0"/>
    <n v="0"/>
    <n v="0"/>
    <n v="0"/>
    <n v="320203.84586405801"/>
    <n v="0"/>
    <n v="0"/>
    <n v="2"/>
    <x v="7"/>
    <x v="1"/>
    <n v="0"/>
  </r>
  <r>
    <s v="Retired"/>
    <n v="0"/>
    <n v="0"/>
    <n v="14135284.914817899"/>
    <n v="1281185.8161055199"/>
    <n v="0"/>
    <n v="0"/>
    <n v="0"/>
    <n v="0"/>
    <n v="14135284.914817899"/>
    <n v="0"/>
    <n v="14135284.914817899"/>
    <n v="0"/>
    <n v="0"/>
    <n v="0"/>
    <n v="0"/>
    <n v="0"/>
    <n v="98"/>
    <x v="7"/>
    <x v="1"/>
    <n v="0"/>
  </r>
  <r>
    <s v="Survivor"/>
    <n v="0"/>
    <n v="0"/>
    <n v="49589.499111086399"/>
    <n v="3981.5823939033598"/>
    <n v="0"/>
    <n v="0"/>
    <n v="0"/>
    <n v="0"/>
    <n v="49589.499111086399"/>
    <n v="0"/>
    <n v="0"/>
    <n v="0"/>
    <n v="0"/>
    <n v="0"/>
    <n v="49589.499111086399"/>
    <n v="0"/>
    <n v="1"/>
    <x v="7"/>
    <x v="1"/>
    <n v="0"/>
  </r>
  <r>
    <s v="Active"/>
    <n v="0"/>
    <n v="241024.55978485401"/>
    <n v="4274273.9648313802"/>
    <n v="8135.3531252815001"/>
    <n v="2527243.56"/>
    <n v="2457933.0255222502"/>
    <n v="1514499.2973025199"/>
    <n v="0"/>
    <n v="5788773.2621339001"/>
    <n v="15509155.784227001"/>
    <n v="4461038.2804153198"/>
    <n v="0"/>
    <n v="1067956.9341412401"/>
    <n v="259778.04757733701"/>
    <n v="0"/>
    <n v="0"/>
    <n v="18"/>
    <x v="8"/>
    <x v="0"/>
    <n v="9.8059856506318849E-2"/>
  </r>
  <r>
    <s v="Disabled"/>
    <n v="0"/>
    <n v="0"/>
    <n v="113637.404035114"/>
    <n v="10951.6836274452"/>
    <n v="0"/>
    <n v="0"/>
    <n v="0"/>
    <n v="0"/>
    <n v="113637.404035114"/>
    <n v="0"/>
    <n v="0"/>
    <n v="0"/>
    <n v="0"/>
    <n v="113637.404035114"/>
    <n v="0"/>
    <n v="0"/>
    <n v="1"/>
    <x v="8"/>
    <x v="1"/>
    <n v="0"/>
  </r>
  <r>
    <s v="Retired"/>
    <n v="0"/>
    <n v="0"/>
    <n v="5442814.0107798697"/>
    <n v="419070.06348233297"/>
    <n v="0"/>
    <n v="0"/>
    <n v="0"/>
    <n v="0"/>
    <n v="5442814.0107798697"/>
    <n v="0"/>
    <n v="5442814.0107798697"/>
    <n v="0"/>
    <n v="0"/>
    <n v="0"/>
    <n v="0"/>
    <n v="0"/>
    <n v="22"/>
    <x v="8"/>
    <x v="1"/>
    <n v="0"/>
  </r>
  <r>
    <s v="ServiceDisabled"/>
    <n v="0"/>
    <n v="0"/>
    <n v="1642371.6005191"/>
    <n v="110721.929118752"/>
    <n v="0"/>
    <n v="0"/>
    <n v="0"/>
    <n v="0"/>
    <n v="1642371.6005191"/>
    <n v="0"/>
    <n v="0"/>
    <n v="0"/>
    <n v="1642371.6005191"/>
    <n v="0"/>
    <n v="0"/>
    <n v="0"/>
    <n v="6"/>
    <x v="8"/>
    <x v="1"/>
    <n v="0"/>
  </r>
  <r>
    <s v="Active"/>
    <n v="0"/>
    <n v="1148101.8004219099"/>
    <n v="10298367.489876"/>
    <n v="15857.6842793345"/>
    <n v="8555950.9199999999"/>
    <n v="8380780.3240366802"/>
    <n v="11972843.807993701"/>
    <n v="0"/>
    <n v="22271211.297869701"/>
    <n v="88257140.890183598"/>
    <n v="14839644.451665301"/>
    <n v="0"/>
    <n v="6283926.8190540504"/>
    <n v="1147640.02715042"/>
    <n v="0"/>
    <n v="0"/>
    <n v="92"/>
    <x v="9"/>
    <x v="0"/>
    <n v="0.13699223175305902"/>
  </r>
  <r>
    <s v="Disabled"/>
    <n v="0"/>
    <n v="0"/>
    <n v="555699.53531168296"/>
    <n v="47377.933394656502"/>
    <n v="0"/>
    <n v="0"/>
    <n v="0"/>
    <n v="0"/>
    <n v="555699.53531168296"/>
    <n v="0"/>
    <n v="0"/>
    <n v="0"/>
    <n v="0"/>
    <n v="555699.53531168296"/>
    <n v="0"/>
    <n v="0"/>
    <n v="3.5"/>
    <x v="9"/>
    <x v="1"/>
    <n v="0"/>
  </r>
  <r>
    <s v="Retired"/>
    <n v="0"/>
    <n v="0"/>
    <n v="6143808.4791336302"/>
    <n v="476277.60940081702"/>
    <n v="0"/>
    <n v="0"/>
    <n v="0"/>
    <n v="0"/>
    <n v="6143808.4791336302"/>
    <n v="0"/>
    <n v="6143808.4791336302"/>
    <n v="0"/>
    <n v="0"/>
    <n v="0"/>
    <n v="0"/>
    <n v="0"/>
    <n v="25.5"/>
    <x v="9"/>
    <x v="1"/>
    <n v="0"/>
  </r>
  <r>
    <s v="ServiceDisabled"/>
    <n v="0"/>
    <n v="0"/>
    <n v="7684815.5841012802"/>
    <n v="478496.96626389603"/>
    <n v="0"/>
    <n v="0"/>
    <n v="0"/>
    <n v="0"/>
    <n v="7684815.5841012802"/>
    <n v="0"/>
    <n v="0"/>
    <n v="0"/>
    <n v="7684815.5841012802"/>
    <n v="0"/>
    <n v="0"/>
    <n v="0"/>
    <n v="28.5"/>
    <x v="9"/>
    <x v="1"/>
    <n v="0"/>
  </r>
  <r>
    <s v="Survivor"/>
    <n v="0"/>
    <n v="0"/>
    <n v="47588.348064280697"/>
    <n v="3820.9083012360002"/>
    <n v="0"/>
    <n v="0"/>
    <n v="0"/>
    <n v="0"/>
    <n v="47588.348064280697"/>
    <n v="0"/>
    <n v="0"/>
    <n v="0"/>
    <n v="0"/>
    <n v="0"/>
    <n v="47588.348064280697"/>
    <n v="0"/>
    <n v="1"/>
    <x v="9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6" firstHeaderRow="0" firstDataRow="1" firstDataCol="1"/>
  <pivotFields count="21"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19"/>
    <field x="18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ERNC" fld="2" baseField="0" baseItem="0" numFmtId="43"/>
    <dataField name="Sum of AL" fld="3" baseField="0" baseItem="0" numFmtId="43"/>
    <dataField name="Sum of PVBen" fld="9" baseField="0" baseItem="0" numFmtId="43"/>
    <dataField name="Sum of Weight" fld="17" baseField="0" baseItem="0"/>
    <dataField name="Sum of NC%" fld="20" baseField="0" baseItem="0" numFmtId="164"/>
  </dataFields>
  <formats count="2">
    <format dxfId="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6"/>
  <sheetViews>
    <sheetView tabSelected="1" workbookViewId="0">
      <selection activeCell="J5" sqref="J5:J14"/>
    </sheetView>
  </sheetViews>
  <sheetFormatPr defaultRowHeight="15" x14ac:dyDescent="0.25"/>
  <cols>
    <col min="1" max="1" width="13.140625" bestFit="1" customWidth="1"/>
    <col min="2" max="2" width="13.28515625" bestFit="1" customWidth="1"/>
    <col min="3" max="4" width="15.28515625" bestFit="1" customWidth="1"/>
    <col min="5" max="5" width="14.28515625" bestFit="1" customWidth="1"/>
    <col min="6" max="6" width="11.7109375" bestFit="1" customWidth="1"/>
  </cols>
  <sheetData>
    <row r="3" spans="1:10" x14ac:dyDescent="0.25">
      <c r="A3" s="1" t="s">
        <v>36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</row>
    <row r="4" spans="1:10" x14ac:dyDescent="0.25">
      <c r="A4" s="2" t="s">
        <v>38</v>
      </c>
      <c r="B4" s="5">
        <v>4051821.5801960542</v>
      </c>
      <c r="C4" s="5">
        <v>50963740.391038269</v>
      </c>
      <c r="D4" s="5">
        <v>89105665.149942562</v>
      </c>
      <c r="E4" s="4">
        <v>497</v>
      </c>
      <c r="F4" s="6">
        <v>1.2435012311242655</v>
      </c>
    </row>
    <row r="5" spans="1:10" x14ac:dyDescent="0.25">
      <c r="A5" s="3" t="s">
        <v>20</v>
      </c>
      <c r="B5" s="5">
        <v>109559.833267155</v>
      </c>
      <c r="C5" s="5">
        <v>1319948.57982689</v>
      </c>
      <c r="D5" s="5">
        <v>2235606.3177790702</v>
      </c>
      <c r="E5" s="4">
        <v>17</v>
      </c>
      <c r="F5" s="6">
        <v>7.0663401067996734E-2</v>
      </c>
      <c r="H5">
        <v>2532287</v>
      </c>
      <c r="I5">
        <v>2488426</v>
      </c>
      <c r="J5">
        <f>I5/GETPIVOTDATA("Sum of PVBen",$A$3,"BU",A5,"SGrp","Act")</f>
        <v>1.1130877472524277</v>
      </c>
    </row>
    <row r="6" spans="1:10" x14ac:dyDescent="0.25">
      <c r="A6" s="3" t="s">
        <v>23</v>
      </c>
      <c r="B6" s="5">
        <v>13193.064558386201</v>
      </c>
      <c r="C6" s="5">
        <v>139628.643971054</v>
      </c>
      <c r="D6" s="5">
        <v>242399.14617125</v>
      </c>
      <c r="E6" s="4">
        <v>3</v>
      </c>
      <c r="F6" s="6">
        <v>0.46871245029365483</v>
      </c>
      <c r="H6">
        <v>176124</v>
      </c>
      <c r="I6">
        <v>170084</v>
      </c>
      <c r="J6">
        <f t="shared" ref="J6:J14" si="0">I6/GETPIVOTDATA("Sum of PVBen",$A$3,"BU",A6,"SGrp","Act")</f>
        <v>0.7016691382231155</v>
      </c>
    </row>
    <row r="7" spans="1:10" x14ac:dyDescent="0.25">
      <c r="A7" s="3" t="s">
        <v>24</v>
      </c>
      <c r="B7" s="5">
        <v>104581.494889743</v>
      </c>
      <c r="C7" s="5">
        <v>1219073.95938267</v>
      </c>
      <c r="D7" s="5">
        <v>1902498.21197134</v>
      </c>
      <c r="E7" s="4">
        <v>11</v>
      </c>
      <c r="F7" s="6">
        <v>5.0980833064462105E-2</v>
      </c>
      <c r="H7">
        <v>2220328</v>
      </c>
      <c r="I7">
        <v>2117397</v>
      </c>
      <c r="J7">
        <f t="shared" si="0"/>
        <v>1.1129561051234762</v>
      </c>
    </row>
    <row r="8" spans="1:10" x14ac:dyDescent="0.25">
      <c r="A8" s="3" t="s">
        <v>27</v>
      </c>
      <c r="B8" s="5">
        <v>640870.38140661002</v>
      </c>
      <c r="C8" s="5">
        <v>7840647.1299342103</v>
      </c>
      <c r="D8" s="5">
        <v>13472080.4491552</v>
      </c>
      <c r="E8" s="4">
        <v>97</v>
      </c>
      <c r="F8" s="6">
        <v>0.10027504954421861</v>
      </c>
      <c r="H8">
        <v>14525379</v>
      </c>
      <c r="I8">
        <v>14570275</v>
      </c>
      <c r="J8">
        <f t="shared" si="0"/>
        <v>1.0815163296411034</v>
      </c>
    </row>
    <row r="9" spans="1:10" x14ac:dyDescent="0.25">
      <c r="A9" s="3" t="s">
        <v>28</v>
      </c>
      <c r="B9" s="5">
        <v>40390.275310776</v>
      </c>
      <c r="C9" s="5">
        <v>742582.24547260196</v>
      </c>
      <c r="D9" s="5">
        <v>1020612.72749091</v>
      </c>
      <c r="E9" s="4">
        <v>4</v>
      </c>
      <c r="F9" s="6">
        <v>6.708960692985598E-2</v>
      </c>
      <c r="H9">
        <v>1119930</v>
      </c>
      <c r="I9">
        <v>1068629</v>
      </c>
      <c r="J9">
        <f t="shared" si="0"/>
        <v>1.0470465155055766</v>
      </c>
    </row>
    <row r="10" spans="1:10" x14ac:dyDescent="0.25">
      <c r="A10" s="3" t="s">
        <v>29</v>
      </c>
      <c r="B10" s="5">
        <v>607707.93638215202</v>
      </c>
      <c r="C10" s="5">
        <v>7114054.2140349699</v>
      </c>
      <c r="D10" s="5">
        <v>12749043.160238</v>
      </c>
      <c r="E10" s="4">
        <v>107</v>
      </c>
      <c r="F10" s="6">
        <v>9.8319883242822301E-2</v>
      </c>
      <c r="H10">
        <v>13886092</v>
      </c>
      <c r="I10">
        <v>13942770</v>
      </c>
      <c r="J10">
        <f t="shared" si="0"/>
        <v>1.0936326612717904</v>
      </c>
    </row>
    <row r="11" spans="1:10" x14ac:dyDescent="0.25">
      <c r="A11" s="3" t="s">
        <v>30</v>
      </c>
      <c r="B11" s="5">
        <v>650718.24504980899</v>
      </c>
      <c r="C11" s="5">
        <v>9358738.9328627996</v>
      </c>
      <c r="D11" s="5">
        <v>16491128.179594601</v>
      </c>
      <c r="E11" s="4">
        <v>65</v>
      </c>
      <c r="F11" s="6">
        <v>9.2227792206716688E-2</v>
      </c>
      <c r="H11">
        <v>17823163</v>
      </c>
      <c r="I11">
        <v>17268508</v>
      </c>
      <c r="J11">
        <f t="shared" si="0"/>
        <v>1.0471392746414581</v>
      </c>
    </row>
    <row r="12" spans="1:10" x14ac:dyDescent="0.25">
      <c r="A12" s="3" t="s">
        <v>31</v>
      </c>
      <c r="B12" s="5">
        <v>495673.98912465898</v>
      </c>
      <c r="C12" s="5">
        <v>8656425.2308456898</v>
      </c>
      <c r="D12" s="5">
        <v>12932312.3975386</v>
      </c>
      <c r="E12" s="4">
        <v>83</v>
      </c>
      <c r="F12" s="6">
        <v>6.018012651516047E-2</v>
      </c>
      <c r="H12">
        <v>13770734</v>
      </c>
      <c r="I12">
        <v>13841050</v>
      </c>
      <c r="J12">
        <f t="shared" si="0"/>
        <v>1.0702687635843346</v>
      </c>
    </row>
    <row r="13" spans="1:10" x14ac:dyDescent="0.25">
      <c r="A13" s="3" t="s">
        <v>32</v>
      </c>
      <c r="B13" s="5">
        <v>241024.55978485401</v>
      </c>
      <c r="C13" s="5">
        <v>4274273.9648313802</v>
      </c>
      <c r="D13" s="5">
        <v>5788773.2621339001</v>
      </c>
      <c r="E13" s="4">
        <v>18</v>
      </c>
      <c r="F13" s="6">
        <v>9.8059856506318849E-2</v>
      </c>
      <c r="H13">
        <v>6036021</v>
      </c>
      <c r="I13">
        <v>5918262</v>
      </c>
      <c r="J13">
        <f t="shared" si="0"/>
        <v>1.0223689427798328</v>
      </c>
    </row>
    <row r="14" spans="1:10" x14ac:dyDescent="0.25">
      <c r="A14" s="3" t="s">
        <v>33</v>
      </c>
      <c r="B14" s="5">
        <v>1148101.8004219099</v>
      </c>
      <c r="C14" s="5">
        <v>10298367.489876</v>
      </c>
      <c r="D14" s="5">
        <v>22271211.297869701</v>
      </c>
      <c r="E14" s="4">
        <v>92</v>
      </c>
      <c r="F14" s="6">
        <v>0.13699223175305902</v>
      </c>
      <c r="H14">
        <v>23367926</v>
      </c>
      <c r="I14">
        <v>23263639</v>
      </c>
      <c r="J14">
        <f t="shared" si="0"/>
        <v>1.0445610114715775</v>
      </c>
    </row>
    <row r="15" spans="1:10" x14ac:dyDescent="0.25">
      <c r="A15" s="2" t="s">
        <v>39</v>
      </c>
      <c r="B15" s="5">
        <v>0</v>
      </c>
      <c r="C15" s="5">
        <v>75118791.417723686</v>
      </c>
      <c r="D15" s="5">
        <v>75118791.417723686</v>
      </c>
      <c r="E15" s="4">
        <v>416.5</v>
      </c>
      <c r="F15" s="6">
        <v>0</v>
      </c>
    </row>
    <row r="16" spans="1:10" x14ac:dyDescent="0.25">
      <c r="A16" s="3" t="s">
        <v>20</v>
      </c>
      <c r="B16" s="5">
        <v>0</v>
      </c>
      <c r="C16" s="5">
        <v>1032307.963963918</v>
      </c>
      <c r="D16" s="5">
        <v>1032307.963963918</v>
      </c>
      <c r="E16" s="4">
        <v>9</v>
      </c>
      <c r="F16" s="6">
        <v>0</v>
      </c>
    </row>
    <row r="17" spans="1:6" x14ac:dyDescent="0.25">
      <c r="A17" s="3" t="s">
        <v>23</v>
      </c>
      <c r="B17" s="5">
        <v>0</v>
      </c>
      <c r="C17" s="5">
        <v>114036.233405038</v>
      </c>
      <c r="D17" s="5">
        <v>114036.233405038</v>
      </c>
      <c r="E17" s="4">
        <v>2</v>
      </c>
      <c r="F17" s="6">
        <v>0</v>
      </c>
    </row>
    <row r="18" spans="1:6" x14ac:dyDescent="0.25">
      <c r="A18" s="3" t="s">
        <v>24</v>
      </c>
      <c r="B18" s="5">
        <v>0</v>
      </c>
      <c r="C18" s="5">
        <v>5070209.4275410026</v>
      </c>
      <c r="D18" s="5">
        <v>5070209.4275410026</v>
      </c>
      <c r="E18" s="4">
        <v>29</v>
      </c>
      <c r="F18" s="6">
        <v>0</v>
      </c>
    </row>
    <row r="19" spans="1:6" x14ac:dyDescent="0.25">
      <c r="A19" s="3" t="s">
        <v>27</v>
      </c>
      <c r="B19" s="5">
        <v>0</v>
      </c>
      <c r="C19" s="5">
        <v>11718784.081737535</v>
      </c>
      <c r="D19" s="5">
        <v>11718784.081737535</v>
      </c>
      <c r="E19" s="4">
        <v>65.5</v>
      </c>
      <c r="F19" s="6">
        <v>0</v>
      </c>
    </row>
    <row r="20" spans="1:6" x14ac:dyDescent="0.25">
      <c r="A20" s="3" t="s">
        <v>28</v>
      </c>
      <c r="B20" s="5">
        <v>0</v>
      </c>
      <c r="C20" s="5">
        <v>3208214.574973756</v>
      </c>
      <c r="D20" s="5">
        <v>3208214.574973756</v>
      </c>
      <c r="E20" s="4">
        <v>12</v>
      </c>
      <c r="F20" s="6">
        <v>0</v>
      </c>
    </row>
    <row r="21" spans="1:6" x14ac:dyDescent="0.25">
      <c r="A21" s="3" t="s">
        <v>29</v>
      </c>
      <c r="B21" s="5">
        <v>0</v>
      </c>
      <c r="C21" s="5">
        <v>10857715.89422158</v>
      </c>
      <c r="D21" s="5">
        <v>10857715.89422158</v>
      </c>
      <c r="E21" s="4">
        <v>77</v>
      </c>
      <c r="F21" s="6">
        <v>0</v>
      </c>
    </row>
    <row r="22" spans="1:6" x14ac:dyDescent="0.25">
      <c r="A22" s="3" t="s">
        <v>30</v>
      </c>
      <c r="B22" s="5">
        <v>0</v>
      </c>
      <c r="C22" s="5">
        <v>6981710.0201428439</v>
      </c>
      <c r="D22" s="5">
        <v>6981710.0201428439</v>
      </c>
      <c r="E22" s="4">
        <v>33.5</v>
      </c>
      <c r="F22" s="6">
        <v>0</v>
      </c>
    </row>
    <row r="23" spans="1:6" x14ac:dyDescent="0.25">
      <c r="A23" s="3" t="s">
        <v>31</v>
      </c>
      <c r="B23" s="5">
        <v>0</v>
      </c>
      <c r="C23" s="5">
        <v>14505078.259793043</v>
      </c>
      <c r="D23" s="5">
        <v>14505078.259793043</v>
      </c>
      <c r="E23" s="4">
        <v>101</v>
      </c>
      <c r="F23" s="6">
        <v>0</v>
      </c>
    </row>
    <row r="24" spans="1:6" x14ac:dyDescent="0.25">
      <c r="A24" s="3" t="s">
        <v>32</v>
      </c>
      <c r="B24" s="5">
        <v>0</v>
      </c>
      <c r="C24" s="5">
        <v>7198823.0153340837</v>
      </c>
      <c r="D24" s="5">
        <v>7198823.0153340837</v>
      </c>
      <c r="E24" s="4">
        <v>29</v>
      </c>
      <c r="F24" s="6">
        <v>0</v>
      </c>
    </row>
    <row r="25" spans="1:6" x14ac:dyDescent="0.25">
      <c r="A25" s="3" t="s">
        <v>33</v>
      </c>
      <c r="B25" s="5">
        <v>0</v>
      </c>
      <c r="C25" s="5">
        <v>14431911.946610875</v>
      </c>
      <c r="D25" s="5">
        <v>14431911.946610875</v>
      </c>
      <c r="E25" s="4">
        <v>58.5</v>
      </c>
      <c r="F25" s="6">
        <v>0</v>
      </c>
    </row>
    <row r="26" spans="1:6" x14ac:dyDescent="0.25">
      <c r="A26" s="2" t="s">
        <v>37</v>
      </c>
      <c r="B26" s="5">
        <v>4051821.5801960542</v>
      </c>
      <c r="C26" s="5">
        <v>126082531.80876195</v>
      </c>
      <c r="D26" s="5">
        <v>164224456.5676662</v>
      </c>
      <c r="E26" s="4">
        <v>913.5</v>
      </c>
      <c r="F26" s="6">
        <v>1.2435012311242655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7"/>
  <sheetViews>
    <sheetView topLeftCell="E1" workbookViewId="0">
      <selection sqref="A1:S3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34</v>
      </c>
      <c r="U1" t="s">
        <v>35</v>
      </c>
    </row>
    <row r="2" spans="1:21" x14ac:dyDescent="0.25">
      <c r="A2" t="s">
        <v>19</v>
      </c>
      <c r="B2">
        <v>0</v>
      </c>
      <c r="C2">
        <v>109559.833267155</v>
      </c>
      <c r="D2">
        <v>1319948.57982689</v>
      </c>
      <c r="E2">
        <v>11899.4578054866</v>
      </c>
      <c r="F2">
        <v>1638645.48</v>
      </c>
      <c r="G2">
        <v>1550446.64722166</v>
      </c>
      <c r="H2">
        <v>915657.73795217602</v>
      </c>
      <c r="I2">
        <v>0</v>
      </c>
      <c r="J2">
        <v>2235606.3177790702</v>
      </c>
      <c r="K2">
        <v>13497212.519943999</v>
      </c>
      <c r="L2">
        <v>2122675.0387758999</v>
      </c>
      <c r="M2">
        <v>0</v>
      </c>
      <c r="N2">
        <v>0</v>
      </c>
      <c r="O2">
        <v>112931.27900316899</v>
      </c>
      <c r="P2">
        <v>0</v>
      </c>
      <c r="Q2">
        <v>0</v>
      </c>
      <c r="R2">
        <v>17</v>
      </c>
      <c r="S2" t="s">
        <v>20</v>
      </c>
      <c r="T2" t="str">
        <f>IF(A2="Active","Act","Inact")</f>
        <v>Act</v>
      </c>
      <c r="U2">
        <f>IFERROR(C2/G2,0)</f>
        <v>7.0663401067996734E-2</v>
      </c>
    </row>
    <row r="3" spans="1:21" x14ac:dyDescent="0.25">
      <c r="A3" t="s">
        <v>22</v>
      </c>
      <c r="B3">
        <v>0</v>
      </c>
      <c r="C3">
        <v>0</v>
      </c>
      <c r="D3">
        <v>188820.86107087301</v>
      </c>
      <c r="E3">
        <v>14547.4041390479</v>
      </c>
      <c r="F3">
        <v>0</v>
      </c>
      <c r="G3">
        <v>0</v>
      </c>
      <c r="H3">
        <v>0</v>
      </c>
      <c r="I3">
        <v>0</v>
      </c>
      <c r="J3">
        <v>188820.86107087301</v>
      </c>
      <c r="K3">
        <v>0</v>
      </c>
      <c r="L3">
        <v>0</v>
      </c>
      <c r="M3">
        <v>0</v>
      </c>
      <c r="N3">
        <v>0</v>
      </c>
      <c r="O3">
        <v>188820.86107087301</v>
      </c>
      <c r="P3">
        <v>0</v>
      </c>
      <c r="Q3">
        <v>0</v>
      </c>
      <c r="R3">
        <v>2</v>
      </c>
      <c r="S3" t="s">
        <v>20</v>
      </c>
      <c r="T3" t="str">
        <f t="shared" ref="T3:T37" si="0">IF(A3="Active","Act","Inact")</f>
        <v>Inact</v>
      </c>
      <c r="U3">
        <f t="shared" ref="U3:U37" si="1">IFERROR(C3/G3,0)</f>
        <v>0</v>
      </c>
    </row>
    <row r="4" spans="1:21" x14ac:dyDescent="0.25">
      <c r="A4" t="s">
        <v>21</v>
      </c>
      <c r="B4">
        <v>0</v>
      </c>
      <c r="C4">
        <v>0</v>
      </c>
      <c r="D4">
        <v>843487.10289304506</v>
      </c>
      <c r="E4">
        <v>70900.511106189806</v>
      </c>
      <c r="F4">
        <v>0</v>
      </c>
      <c r="G4">
        <v>0</v>
      </c>
      <c r="H4">
        <v>0</v>
      </c>
      <c r="I4">
        <v>0</v>
      </c>
      <c r="J4">
        <v>843487.10289304506</v>
      </c>
      <c r="K4">
        <v>0</v>
      </c>
      <c r="L4">
        <v>843487.10289304506</v>
      </c>
      <c r="M4">
        <v>0</v>
      </c>
      <c r="N4">
        <v>0</v>
      </c>
      <c r="O4">
        <v>0</v>
      </c>
      <c r="P4">
        <v>0</v>
      </c>
      <c r="Q4">
        <v>0</v>
      </c>
      <c r="R4">
        <v>7</v>
      </c>
      <c r="S4" t="s">
        <v>20</v>
      </c>
      <c r="T4" t="str">
        <f t="shared" si="0"/>
        <v>Inact</v>
      </c>
      <c r="U4">
        <f t="shared" si="1"/>
        <v>0</v>
      </c>
    </row>
    <row r="5" spans="1:21" x14ac:dyDescent="0.25">
      <c r="A5" t="s">
        <v>19</v>
      </c>
      <c r="B5">
        <v>0</v>
      </c>
      <c r="C5">
        <v>13193.064558386201</v>
      </c>
      <c r="D5">
        <v>139628.643971054</v>
      </c>
      <c r="E5">
        <v>757.72916528841699</v>
      </c>
      <c r="F5">
        <v>29844</v>
      </c>
      <c r="G5">
        <v>28147.459172719999</v>
      </c>
      <c r="H5">
        <v>102770.502200196</v>
      </c>
      <c r="I5">
        <v>0</v>
      </c>
      <c r="J5">
        <v>242399.14617125</v>
      </c>
      <c r="K5">
        <v>180602.57947999</v>
      </c>
      <c r="L5">
        <v>227714.370072288</v>
      </c>
      <c r="M5">
        <v>0</v>
      </c>
      <c r="N5">
        <v>0</v>
      </c>
      <c r="O5">
        <v>14684.7760989615</v>
      </c>
      <c r="P5">
        <v>0</v>
      </c>
      <c r="Q5">
        <v>0</v>
      </c>
      <c r="R5">
        <v>3</v>
      </c>
      <c r="S5" t="s">
        <v>23</v>
      </c>
      <c r="T5" t="str">
        <f t="shared" si="0"/>
        <v>Act</v>
      </c>
      <c r="U5">
        <f t="shared" si="1"/>
        <v>0.46871245029365483</v>
      </c>
    </row>
    <row r="6" spans="1:21" x14ac:dyDescent="0.25">
      <c r="A6" t="s">
        <v>21</v>
      </c>
      <c r="B6">
        <v>0</v>
      </c>
      <c r="C6">
        <v>0</v>
      </c>
      <c r="D6">
        <v>114036.233405038</v>
      </c>
      <c r="E6">
        <v>12871.274133926499</v>
      </c>
      <c r="F6">
        <v>0</v>
      </c>
      <c r="G6">
        <v>0</v>
      </c>
      <c r="H6">
        <v>0</v>
      </c>
      <c r="I6">
        <v>0</v>
      </c>
      <c r="J6">
        <v>114036.233405038</v>
      </c>
      <c r="K6">
        <v>0</v>
      </c>
      <c r="L6">
        <v>114036.233405038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 t="s">
        <v>23</v>
      </c>
      <c r="T6" t="str">
        <f t="shared" si="0"/>
        <v>Inact</v>
      </c>
      <c r="U6">
        <f t="shared" si="1"/>
        <v>0</v>
      </c>
    </row>
    <row r="7" spans="1:21" x14ac:dyDescent="0.25">
      <c r="A7" t="s">
        <v>19</v>
      </c>
      <c r="B7">
        <v>0</v>
      </c>
      <c r="C7">
        <v>104581.494889743</v>
      </c>
      <c r="D7">
        <v>1219073.95938267</v>
      </c>
      <c r="E7">
        <v>7957.6260141084103</v>
      </c>
      <c r="F7">
        <v>2165962.7999999998</v>
      </c>
      <c r="G7">
        <v>2051388.5043327201</v>
      </c>
      <c r="H7">
        <v>683424.25258867105</v>
      </c>
      <c r="I7">
        <v>0</v>
      </c>
      <c r="J7">
        <v>1902498.21197134</v>
      </c>
      <c r="K7">
        <v>13254985.9426865</v>
      </c>
      <c r="L7">
        <v>1725299.5346049001</v>
      </c>
      <c r="M7">
        <v>0</v>
      </c>
      <c r="N7">
        <v>124308.852316492</v>
      </c>
      <c r="O7">
        <v>52889.825049949803</v>
      </c>
      <c r="P7">
        <v>0</v>
      </c>
      <c r="Q7">
        <v>0</v>
      </c>
      <c r="R7">
        <v>11</v>
      </c>
      <c r="S7" t="s">
        <v>24</v>
      </c>
      <c r="T7" t="str">
        <f t="shared" si="0"/>
        <v>Act</v>
      </c>
      <c r="U7">
        <f t="shared" si="1"/>
        <v>5.0980833064462105E-2</v>
      </c>
    </row>
    <row r="8" spans="1:21" x14ac:dyDescent="0.25">
      <c r="A8" t="s">
        <v>21</v>
      </c>
      <c r="B8">
        <v>0</v>
      </c>
      <c r="C8">
        <v>0</v>
      </c>
      <c r="D8">
        <v>4913473.35464714</v>
      </c>
      <c r="E8">
        <v>447166.53567140602</v>
      </c>
      <c r="F8">
        <v>0</v>
      </c>
      <c r="G8">
        <v>0</v>
      </c>
      <c r="H8">
        <v>0</v>
      </c>
      <c r="I8">
        <v>0</v>
      </c>
      <c r="J8">
        <v>4913473.35464714</v>
      </c>
      <c r="K8">
        <v>0</v>
      </c>
      <c r="L8">
        <v>4913473.35464714</v>
      </c>
      <c r="M8">
        <v>0</v>
      </c>
      <c r="N8">
        <v>0</v>
      </c>
      <c r="O8">
        <v>0</v>
      </c>
      <c r="P8">
        <v>0</v>
      </c>
      <c r="Q8">
        <v>0</v>
      </c>
      <c r="R8">
        <v>27</v>
      </c>
      <c r="S8" t="s">
        <v>24</v>
      </c>
      <c r="T8" t="str">
        <f t="shared" si="0"/>
        <v>Inact</v>
      </c>
      <c r="U8">
        <f t="shared" si="1"/>
        <v>0</v>
      </c>
    </row>
    <row r="9" spans="1:21" x14ac:dyDescent="0.25">
      <c r="A9" t="s">
        <v>26</v>
      </c>
      <c r="B9">
        <v>0</v>
      </c>
      <c r="C9">
        <v>0</v>
      </c>
      <c r="D9">
        <v>106241.047223645</v>
      </c>
      <c r="E9">
        <v>7807.50725503592</v>
      </c>
      <c r="F9">
        <v>0</v>
      </c>
      <c r="G9">
        <v>0</v>
      </c>
      <c r="H9">
        <v>0</v>
      </c>
      <c r="I9">
        <v>0</v>
      </c>
      <c r="J9">
        <v>106241.047223645</v>
      </c>
      <c r="K9">
        <v>0</v>
      </c>
      <c r="L9">
        <v>0</v>
      </c>
      <c r="M9">
        <v>0</v>
      </c>
      <c r="N9">
        <v>106241.047223645</v>
      </c>
      <c r="O9">
        <v>0</v>
      </c>
      <c r="P9">
        <v>0</v>
      </c>
      <c r="Q9">
        <v>0</v>
      </c>
      <c r="R9">
        <v>1</v>
      </c>
      <c r="S9" t="s">
        <v>24</v>
      </c>
      <c r="T9" t="str">
        <f t="shared" si="0"/>
        <v>Inact</v>
      </c>
      <c r="U9">
        <f t="shared" si="1"/>
        <v>0</v>
      </c>
    </row>
    <row r="10" spans="1:21" x14ac:dyDescent="0.25">
      <c r="A10" t="s">
        <v>25</v>
      </c>
      <c r="B10">
        <v>0</v>
      </c>
      <c r="C10">
        <v>0</v>
      </c>
      <c r="D10">
        <v>50495.025670217503</v>
      </c>
      <c r="E10">
        <v>3872.3427701481601</v>
      </c>
      <c r="F10">
        <v>0</v>
      </c>
      <c r="G10">
        <v>0</v>
      </c>
      <c r="H10">
        <v>0</v>
      </c>
      <c r="I10">
        <v>0</v>
      </c>
      <c r="J10">
        <v>50495.025670217503</v>
      </c>
      <c r="K10">
        <v>0</v>
      </c>
      <c r="L10">
        <v>0</v>
      </c>
      <c r="M10">
        <v>0</v>
      </c>
      <c r="N10">
        <v>0</v>
      </c>
      <c r="O10">
        <v>0</v>
      </c>
      <c r="P10">
        <v>50495.025670217503</v>
      </c>
      <c r="Q10">
        <v>0</v>
      </c>
      <c r="R10">
        <v>1</v>
      </c>
      <c r="S10" t="s">
        <v>24</v>
      </c>
      <c r="T10" t="str">
        <f t="shared" si="0"/>
        <v>Inact</v>
      </c>
      <c r="U10">
        <f t="shared" si="1"/>
        <v>0</v>
      </c>
    </row>
    <row r="11" spans="1:21" x14ac:dyDescent="0.25">
      <c r="A11" t="s">
        <v>19</v>
      </c>
      <c r="B11">
        <v>0</v>
      </c>
      <c r="C11">
        <v>640870.38140661002</v>
      </c>
      <c r="D11">
        <v>7840647.1299342103</v>
      </c>
      <c r="E11">
        <v>51520.966366554203</v>
      </c>
      <c r="F11">
        <v>6776576.8799999999</v>
      </c>
      <c r="G11">
        <v>6391125.0537353596</v>
      </c>
      <c r="H11">
        <v>5631433.3192210197</v>
      </c>
      <c r="I11">
        <v>0</v>
      </c>
      <c r="J11">
        <v>13472080.4491552</v>
      </c>
      <c r="K11">
        <v>57934887.3574301</v>
      </c>
      <c r="L11">
        <v>12558518.9473571</v>
      </c>
      <c r="M11">
        <v>0</v>
      </c>
      <c r="N11">
        <v>0</v>
      </c>
      <c r="O11">
        <v>913561.50179810601</v>
      </c>
      <c r="P11">
        <v>0</v>
      </c>
      <c r="Q11">
        <v>0</v>
      </c>
      <c r="R11">
        <v>97</v>
      </c>
      <c r="S11" t="s">
        <v>27</v>
      </c>
      <c r="T11" t="str">
        <f t="shared" si="0"/>
        <v>Act</v>
      </c>
      <c r="U11">
        <f t="shared" si="1"/>
        <v>0.10027504954421861</v>
      </c>
    </row>
    <row r="12" spans="1:21" x14ac:dyDescent="0.25">
      <c r="A12" t="s">
        <v>22</v>
      </c>
      <c r="B12">
        <v>0</v>
      </c>
      <c r="C12">
        <v>0</v>
      </c>
      <c r="D12">
        <v>1846138.8376021199</v>
      </c>
      <c r="E12">
        <v>130215.488515401</v>
      </c>
      <c r="F12">
        <v>0</v>
      </c>
      <c r="G12">
        <v>0</v>
      </c>
      <c r="H12">
        <v>0</v>
      </c>
      <c r="I12">
        <v>0</v>
      </c>
      <c r="J12">
        <v>1846138.8376021199</v>
      </c>
      <c r="K12">
        <v>0</v>
      </c>
      <c r="L12">
        <v>0</v>
      </c>
      <c r="M12">
        <v>0</v>
      </c>
      <c r="N12">
        <v>0</v>
      </c>
      <c r="O12">
        <v>1846138.8376021199</v>
      </c>
      <c r="P12">
        <v>0</v>
      </c>
      <c r="Q12">
        <v>0</v>
      </c>
      <c r="R12">
        <v>7.5</v>
      </c>
      <c r="S12" t="s">
        <v>27</v>
      </c>
      <c r="T12" t="str">
        <f t="shared" si="0"/>
        <v>Inact</v>
      </c>
      <c r="U12">
        <f t="shared" si="1"/>
        <v>0</v>
      </c>
    </row>
    <row r="13" spans="1:21" x14ac:dyDescent="0.25">
      <c r="A13" t="s">
        <v>21</v>
      </c>
      <c r="B13">
        <v>0</v>
      </c>
      <c r="C13">
        <v>0</v>
      </c>
      <c r="D13">
        <v>9064294.1262642108</v>
      </c>
      <c r="E13">
        <v>847320.02269268304</v>
      </c>
      <c r="F13">
        <v>0</v>
      </c>
      <c r="G13">
        <v>0</v>
      </c>
      <c r="H13">
        <v>0</v>
      </c>
      <c r="I13">
        <v>0</v>
      </c>
      <c r="J13">
        <v>9064294.1262642108</v>
      </c>
      <c r="K13">
        <v>0</v>
      </c>
      <c r="L13">
        <v>9064294.1262642108</v>
      </c>
      <c r="M13">
        <v>0</v>
      </c>
      <c r="N13">
        <v>0</v>
      </c>
      <c r="O13">
        <v>0</v>
      </c>
      <c r="P13">
        <v>0</v>
      </c>
      <c r="Q13">
        <v>0</v>
      </c>
      <c r="R13">
        <v>55</v>
      </c>
      <c r="S13" t="s">
        <v>27</v>
      </c>
      <c r="T13" t="str">
        <f t="shared" si="0"/>
        <v>Inact</v>
      </c>
      <c r="U13">
        <f t="shared" si="1"/>
        <v>0</v>
      </c>
    </row>
    <row r="14" spans="1:21" x14ac:dyDescent="0.25">
      <c r="A14" t="s">
        <v>25</v>
      </c>
      <c r="B14">
        <v>0</v>
      </c>
      <c r="C14">
        <v>0</v>
      </c>
      <c r="D14">
        <v>808351.11787120404</v>
      </c>
      <c r="E14">
        <v>55833.504868384</v>
      </c>
      <c r="F14">
        <v>0</v>
      </c>
      <c r="G14">
        <v>0</v>
      </c>
      <c r="H14">
        <v>0</v>
      </c>
      <c r="I14">
        <v>0</v>
      </c>
      <c r="J14">
        <v>808351.11787120404</v>
      </c>
      <c r="K14">
        <v>0</v>
      </c>
      <c r="L14">
        <v>0</v>
      </c>
      <c r="M14">
        <v>0</v>
      </c>
      <c r="N14">
        <v>0</v>
      </c>
      <c r="O14">
        <v>0</v>
      </c>
      <c r="P14">
        <v>808351.11787120404</v>
      </c>
      <c r="Q14">
        <v>0</v>
      </c>
      <c r="R14">
        <v>3</v>
      </c>
      <c r="S14" t="s">
        <v>27</v>
      </c>
      <c r="T14" t="str">
        <f t="shared" si="0"/>
        <v>Inact</v>
      </c>
      <c r="U14">
        <f t="shared" si="1"/>
        <v>0</v>
      </c>
    </row>
    <row r="15" spans="1:21" x14ac:dyDescent="0.25">
      <c r="A15" t="s">
        <v>19</v>
      </c>
      <c r="B15">
        <v>0</v>
      </c>
      <c r="C15">
        <v>40390.275310776</v>
      </c>
      <c r="D15">
        <v>742582.24547260196</v>
      </c>
      <c r="E15">
        <v>560.36828439555995</v>
      </c>
      <c r="F15">
        <v>609660.24</v>
      </c>
      <c r="G15">
        <v>602034.75857304002</v>
      </c>
      <c r="H15">
        <v>278030.48201830802</v>
      </c>
      <c r="I15">
        <v>0</v>
      </c>
      <c r="J15">
        <v>1020612.72749091</v>
      </c>
      <c r="K15">
        <v>4136315.1280385898</v>
      </c>
      <c r="L15">
        <v>788028.597451012</v>
      </c>
      <c r="M15">
        <v>0</v>
      </c>
      <c r="N15">
        <v>174963.721882023</v>
      </c>
      <c r="O15">
        <v>57620.408157875099</v>
      </c>
      <c r="P15">
        <v>0</v>
      </c>
      <c r="Q15">
        <v>0</v>
      </c>
      <c r="R15">
        <v>4</v>
      </c>
      <c r="S15" t="s">
        <v>28</v>
      </c>
      <c r="T15" t="str">
        <f t="shared" si="0"/>
        <v>Act</v>
      </c>
      <c r="U15">
        <f t="shared" si="1"/>
        <v>6.708960692985598E-2</v>
      </c>
    </row>
    <row r="16" spans="1:21" x14ac:dyDescent="0.25">
      <c r="A16" t="s">
        <v>21</v>
      </c>
      <c r="B16">
        <v>0</v>
      </c>
      <c r="C16">
        <v>0</v>
      </c>
      <c r="D16">
        <v>2998867.67311867</v>
      </c>
      <c r="E16">
        <v>219593.822582755</v>
      </c>
      <c r="F16">
        <v>0</v>
      </c>
      <c r="G16">
        <v>0</v>
      </c>
      <c r="H16">
        <v>0</v>
      </c>
      <c r="I16">
        <v>0</v>
      </c>
      <c r="J16">
        <v>2998867.67311867</v>
      </c>
      <c r="K16">
        <v>0</v>
      </c>
      <c r="L16">
        <v>2998867.67311867</v>
      </c>
      <c r="M16">
        <v>0</v>
      </c>
      <c r="N16">
        <v>0</v>
      </c>
      <c r="O16">
        <v>0</v>
      </c>
      <c r="P16">
        <v>0</v>
      </c>
      <c r="Q16">
        <v>0</v>
      </c>
      <c r="R16">
        <v>10</v>
      </c>
      <c r="S16" t="s">
        <v>28</v>
      </c>
      <c r="T16" t="str">
        <f t="shared" si="0"/>
        <v>Inact</v>
      </c>
      <c r="U16">
        <f t="shared" si="1"/>
        <v>0</v>
      </c>
    </row>
    <row r="17" spans="1:21" x14ac:dyDescent="0.25">
      <c r="A17" t="s">
        <v>26</v>
      </c>
      <c r="B17">
        <v>0</v>
      </c>
      <c r="C17">
        <v>0</v>
      </c>
      <c r="D17">
        <v>209346.90185508601</v>
      </c>
      <c r="E17">
        <v>16023.9132346281</v>
      </c>
      <c r="F17">
        <v>0</v>
      </c>
      <c r="G17">
        <v>0</v>
      </c>
      <c r="H17">
        <v>0</v>
      </c>
      <c r="I17">
        <v>0</v>
      </c>
      <c r="J17">
        <v>209346.90185508601</v>
      </c>
      <c r="K17">
        <v>0</v>
      </c>
      <c r="L17">
        <v>0</v>
      </c>
      <c r="M17">
        <v>0</v>
      </c>
      <c r="N17">
        <v>209346.90185508601</v>
      </c>
      <c r="O17">
        <v>0</v>
      </c>
      <c r="P17">
        <v>0</v>
      </c>
      <c r="Q17">
        <v>0</v>
      </c>
      <c r="R17">
        <v>2</v>
      </c>
      <c r="S17" t="s">
        <v>28</v>
      </c>
      <c r="T17" t="str">
        <f t="shared" si="0"/>
        <v>Inact</v>
      </c>
      <c r="U17">
        <f t="shared" si="1"/>
        <v>0</v>
      </c>
    </row>
    <row r="18" spans="1:21" x14ac:dyDescent="0.25">
      <c r="A18" t="s">
        <v>19</v>
      </c>
      <c r="B18">
        <v>0</v>
      </c>
      <c r="C18">
        <v>607707.93638215202</v>
      </c>
      <c r="D18">
        <v>7114054.2140349699</v>
      </c>
      <c r="E18">
        <v>36813.911333749202</v>
      </c>
      <c r="F18">
        <v>6491804.2800000003</v>
      </c>
      <c r="G18">
        <v>6180926.1396424295</v>
      </c>
      <c r="H18">
        <v>5634988.9462030102</v>
      </c>
      <c r="I18">
        <v>0</v>
      </c>
      <c r="J18">
        <v>12749043.160238</v>
      </c>
      <c r="K18">
        <v>57609489.741743699</v>
      </c>
      <c r="L18">
        <v>11937478.780346701</v>
      </c>
      <c r="M18">
        <v>0</v>
      </c>
      <c r="N18">
        <v>0</v>
      </c>
      <c r="O18">
        <v>811564.37989130302</v>
      </c>
      <c r="P18">
        <v>0</v>
      </c>
      <c r="Q18">
        <v>0</v>
      </c>
      <c r="R18">
        <v>107</v>
      </c>
      <c r="S18" t="s">
        <v>29</v>
      </c>
      <c r="T18" t="str">
        <f t="shared" si="0"/>
        <v>Act</v>
      </c>
      <c r="U18">
        <f t="shared" si="1"/>
        <v>9.8319883242822301E-2</v>
      </c>
    </row>
    <row r="19" spans="1:21" x14ac:dyDescent="0.25">
      <c r="A19" t="s">
        <v>22</v>
      </c>
      <c r="B19">
        <v>0</v>
      </c>
      <c r="C19">
        <v>0</v>
      </c>
      <c r="D19">
        <v>1012770.93733931</v>
      </c>
      <c r="E19">
        <v>65507.215821324498</v>
      </c>
      <c r="F19">
        <v>0</v>
      </c>
      <c r="G19">
        <v>0</v>
      </c>
      <c r="H19">
        <v>0</v>
      </c>
      <c r="I19">
        <v>0</v>
      </c>
      <c r="J19">
        <v>1012770.93733931</v>
      </c>
      <c r="K19">
        <v>0</v>
      </c>
      <c r="L19">
        <v>0</v>
      </c>
      <c r="M19">
        <v>0</v>
      </c>
      <c r="N19">
        <v>0</v>
      </c>
      <c r="O19">
        <v>1012770.93733931</v>
      </c>
      <c r="P19">
        <v>0</v>
      </c>
      <c r="Q19">
        <v>0</v>
      </c>
      <c r="R19">
        <v>5</v>
      </c>
      <c r="S19" t="s">
        <v>29</v>
      </c>
      <c r="T19" t="str">
        <f t="shared" si="0"/>
        <v>Inact</v>
      </c>
      <c r="U19">
        <f t="shared" si="1"/>
        <v>0</v>
      </c>
    </row>
    <row r="20" spans="1:21" x14ac:dyDescent="0.25">
      <c r="A20" t="s">
        <v>21</v>
      </c>
      <c r="B20">
        <v>0</v>
      </c>
      <c r="C20">
        <v>0</v>
      </c>
      <c r="D20">
        <v>9844944.9568822701</v>
      </c>
      <c r="E20">
        <v>858048.79550534103</v>
      </c>
      <c r="F20">
        <v>0</v>
      </c>
      <c r="G20">
        <v>0</v>
      </c>
      <c r="H20">
        <v>0</v>
      </c>
      <c r="I20">
        <v>0</v>
      </c>
      <c r="J20">
        <v>9844944.9568822701</v>
      </c>
      <c r="K20">
        <v>0</v>
      </c>
      <c r="L20">
        <v>9844944.9568822701</v>
      </c>
      <c r="M20">
        <v>0</v>
      </c>
      <c r="N20">
        <v>0</v>
      </c>
      <c r="O20">
        <v>0</v>
      </c>
      <c r="P20">
        <v>0</v>
      </c>
      <c r="Q20">
        <v>0</v>
      </c>
      <c r="R20">
        <v>72</v>
      </c>
      <c r="S20" t="s">
        <v>29</v>
      </c>
      <c r="T20" t="str">
        <f t="shared" si="0"/>
        <v>Inact</v>
      </c>
      <c r="U20">
        <f t="shared" si="1"/>
        <v>0</v>
      </c>
    </row>
    <row r="21" spans="1:21" x14ac:dyDescent="0.25">
      <c r="A21" t="s">
        <v>19</v>
      </c>
      <c r="B21">
        <v>0</v>
      </c>
      <c r="C21">
        <v>650718.24504980899</v>
      </c>
      <c r="D21">
        <v>9358738.9328627996</v>
      </c>
      <c r="E21">
        <v>18044.148546198201</v>
      </c>
      <c r="F21">
        <v>7198837.0800000001</v>
      </c>
      <c r="G21">
        <v>7055554.8330953</v>
      </c>
      <c r="H21">
        <v>7132389.2467318103</v>
      </c>
      <c r="I21">
        <v>0</v>
      </c>
      <c r="J21">
        <v>16491128.179594601</v>
      </c>
      <c r="K21">
        <v>78403181.237987101</v>
      </c>
      <c r="L21">
        <v>12568735.7328362</v>
      </c>
      <c r="M21">
        <v>0</v>
      </c>
      <c r="N21">
        <v>3111175.4915847001</v>
      </c>
      <c r="O21">
        <v>811216.95517374296</v>
      </c>
      <c r="P21">
        <v>0</v>
      </c>
      <c r="Q21">
        <v>0</v>
      </c>
      <c r="R21">
        <v>65</v>
      </c>
      <c r="S21" t="s">
        <v>30</v>
      </c>
      <c r="T21" t="str">
        <f t="shared" si="0"/>
        <v>Act</v>
      </c>
      <c r="U21">
        <f t="shared" si="1"/>
        <v>9.2227792206716688E-2</v>
      </c>
    </row>
    <row r="22" spans="1:21" x14ac:dyDescent="0.25">
      <c r="A22" t="s">
        <v>21</v>
      </c>
      <c r="B22">
        <v>0</v>
      </c>
      <c r="C22">
        <v>0</v>
      </c>
      <c r="D22">
        <v>5164486.9584367797</v>
      </c>
      <c r="E22">
        <v>381073.04224470101</v>
      </c>
      <c r="F22">
        <v>0</v>
      </c>
      <c r="G22">
        <v>0</v>
      </c>
      <c r="H22">
        <v>0</v>
      </c>
      <c r="I22">
        <v>0</v>
      </c>
      <c r="J22">
        <v>5164486.9584367797</v>
      </c>
      <c r="K22">
        <v>0</v>
      </c>
      <c r="L22">
        <v>5164486.9584367797</v>
      </c>
      <c r="M22">
        <v>0</v>
      </c>
      <c r="N22">
        <v>0</v>
      </c>
      <c r="O22">
        <v>0</v>
      </c>
      <c r="P22">
        <v>0</v>
      </c>
      <c r="Q22">
        <v>0</v>
      </c>
      <c r="R22">
        <v>22.5</v>
      </c>
      <c r="S22" t="s">
        <v>30</v>
      </c>
      <c r="T22" t="str">
        <f t="shared" si="0"/>
        <v>Inact</v>
      </c>
      <c r="U22">
        <f t="shared" si="1"/>
        <v>0</v>
      </c>
    </row>
    <row r="23" spans="1:21" x14ac:dyDescent="0.25">
      <c r="A23" t="s">
        <v>26</v>
      </c>
      <c r="B23">
        <v>0</v>
      </c>
      <c r="C23">
        <v>0</v>
      </c>
      <c r="D23">
        <v>1714928.54131413</v>
      </c>
      <c r="E23">
        <v>170825.13367303301</v>
      </c>
      <c r="F23">
        <v>0</v>
      </c>
      <c r="G23">
        <v>0</v>
      </c>
      <c r="H23">
        <v>0</v>
      </c>
      <c r="I23">
        <v>0</v>
      </c>
      <c r="J23">
        <v>1714928.54131413</v>
      </c>
      <c r="K23">
        <v>0</v>
      </c>
      <c r="L23">
        <v>0</v>
      </c>
      <c r="M23">
        <v>0</v>
      </c>
      <c r="N23">
        <v>1714928.54131413</v>
      </c>
      <c r="O23">
        <v>0</v>
      </c>
      <c r="P23">
        <v>0</v>
      </c>
      <c r="Q23">
        <v>0</v>
      </c>
      <c r="R23">
        <v>10</v>
      </c>
      <c r="S23" t="s">
        <v>30</v>
      </c>
      <c r="T23" t="str">
        <f t="shared" si="0"/>
        <v>Inact</v>
      </c>
      <c r="U23">
        <f t="shared" si="1"/>
        <v>0</v>
      </c>
    </row>
    <row r="24" spans="1:21" x14ac:dyDescent="0.25">
      <c r="A24" t="s">
        <v>25</v>
      </c>
      <c r="B24">
        <v>0</v>
      </c>
      <c r="C24">
        <v>0</v>
      </c>
      <c r="D24">
        <v>102294.520391935</v>
      </c>
      <c r="E24">
        <v>11610.4920400299</v>
      </c>
      <c r="F24">
        <v>0</v>
      </c>
      <c r="G24">
        <v>0</v>
      </c>
      <c r="H24">
        <v>0</v>
      </c>
      <c r="I24">
        <v>0</v>
      </c>
      <c r="J24">
        <v>102294.520391935</v>
      </c>
      <c r="K24">
        <v>0</v>
      </c>
      <c r="L24">
        <v>0</v>
      </c>
      <c r="M24">
        <v>0</v>
      </c>
      <c r="N24">
        <v>0</v>
      </c>
      <c r="O24">
        <v>0</v>
      </c>
      <c r="P24">
        <v>102294.520391935</v>
      </c>
      <c r="Q24">
        <v>0</v>
      </c>
      <c r="R24">
        <v>1</v>
      </c>
      <c r="S24" t="s">
        <v>30</v>
      </c>
      <c r="T24" t="str">
        <f t="shared" si="0"/>
        <v>Inact</v>
      </c>
      <c r="U24">
        <f t="shared" si="1"/>
        <v>0</v>
      </c>
    </row>
    <row r="25" spans="1:21" x14ac:dyDescent="0.25">
      <c r="A25" t="s">
        <v>19</v>
      </c>
      <c r="B25">
        <v>0</v>
      </c>
      <c r="C25">
        <v>495673.98912465898</v>
      </c>
      <c r="D25">
        <v>8656425.2308456898</v>
      </c>
      <c r="E25">
        <v>57597.766383226401</v>
      </c>
      <c r="F25">
        <v>8699829.5999999996</v>
      </c>
      <c r="G25">
        <v>8236506.2658980899</v>
      </c>
      <c r="H25">
        <v>4275887.1666928995</v>
      </c>
      <c r="I25">
        <v>0</v>
      </c>
      <c r="J25">
        <v>12932312.3975386</v>
      </c>
      <c r="K25">
        <v>70996133.843855098</v>
      </c>
      <c r="L25">
        <v>12183623.231163301</v>
      </c>
      <c r="M25">
        <v>0</v>
      </c>
      <c r="N25">
        <v>0</v>
      </c>
      <c r="O25">
        <v>748689.16637524602</v>
      </c>
      <c r="P25">
        <v>0</v>
      </c>
      <c r="Q25">
        <v>0</v>
      </c>
      <c r="R25">
        <v>83</v>
      </c>
      <c r="S25" t="s">
        <v>31</v>
      </c>
      <c r="T25" t="str">
        <f t="shared" si="0"/>
        <v>Act</v>
      </c>
      <c r="U25">
        <f t="shared" si="1"/>
        <v>6.018012651516047E-2</v>
      </c>
    </row>
    <row r="26" spans="1:21" x14ac:dyDescent="0.25">
      <c r="A26" t="s">
        <v>22</v>
      </c>
      <c r="B26">
        <v>0</v>
      </c>
      <c r="C26">
        <v>0</v>
      </c>
      <c r="D26">
        <v>320203.84586405801</v>
      </c>
      <c r="E26">
        <v>22498.413382393501</v>
      </c>
      <c r="F26">
        <v>0</v>
      </c>
      <c r="G26">
        <v>0</v>
      </c>
      <c r="H26">
        <v>0</v>
      </c>
      <c r="I26">
        <v>0</v>
      </c>
      <c r="J26">
        <v>320203.84586405801</v>
      </c>
      <c r="K26">
        <v>0</v>
      </c>
      <c r="L26">
        <v>0</v>
      </c>
      <c r="M26">
        <v>0</v>
      </c>
      <c r="N26">
        <v>0</v>
      </c>
      <c r="O26">
        <v>320203.84586405801</v>
      </c>
      <c r="P26">
        <v>0</v>
      </c>
      <c r="Q26">
        <v>0</v>
      </c>
      <c r="R26">
        <v>2</v>
      </c>
      <c r="S26" t="s">
        <v>31</v>
      </c>
      <c r="T26" t="str">
        <f t="shared" si="0"/>
        <v>Inact</v>
      </c>
      <c r="U26">
        <f t="shared" si="1"/>
        <v>0</v>
      </c>
    </row>
    <row r="27" spans="1:21" x14ac:dyDescent="0.25">
      <c r="A27" t="s">
        <v>21</v>
      </c>
      <c r="B27">
        <v>0</v>
      </c>
      <c r="C27">
        <v>0</v>
      </c>
      <c r="D27">
        <v>14135284.914817899</v>
      </c>
      <c r="E27">
        <v>1281185.8161055199</v>
      </c>
      <c r="F27">
        <v>0</v>
      </c>
      <c r="G27">
        <v>0</v>
      </c>
      <c r="H27">
        <v>0</v>
      </c>
      <c r="I27">
        <v>0</v>
      </c>
      <c r="J27">
        <v>14135284.914817899</v>
      </c>
      <c r="K27">
        <v>0</v>
      </c>
      <c r="L27">
        <v>14135284.914817899</v>
      </c>
      <c r="M27">
        <v>0</v>
      </c>
      <c r="N27">
        <v>0</v>
      </c>
      <c r="O27">
        <v>0</v>
      </c>
      <c r="P27">
        <v>0</v>
      </c>
      <c r="Q27">
        <v>0</v>
      </c>
      <c r="R27">
        <v>98</v>
      </c>
      <c r="S27" t="s">
        <v>31</v>
      </c>
      <c r="T27" t="str">
        <f t="shared" si="0"/>
        <v>Inact</v>
      </c>
      <c r="U27">
        <f t="shared" si="1"/>
        <v>0</v>
      </c>
    </row>
    <row r="28" spans="1:21" x14ac:dyDescent="0.25">
      <c r="A28" t="s">
        <v>25</v>
      </c>
      <c r="B28">
        <v>0</v>
      </c>
      <c r="C28">
        <v>0</v>
      </c>
      <c r="D28">
        <v>49589.499111086399</v>
      </c>
      <c r="E28">
        <v>3981.5823939033598</v>
      </c>
      <c r="F28">
        <v>0</v>
      </c>
      <c r="G28">
        <v>0</v>
      </c>
      <c r="H28">
        <v>0</v>
      </c>
      <c r="I28">
        <v>0</v>
      </c>
      <c r="J28">
        <v>49589.499111086399</v>
      </c>
      <c r="K28">
        <v>0</v>
      </c>
      <c r="L28">
        <v>0</v>
      </c>
      <c r="M28">
        <v>0</v>
      </c>
      <c r="N28">
        <v>0</v>
      </c>
      <c r="O28">
        <v>0</v>
      </c>
      <c r="P28">
        <v>49589.499111086399</v>
      </c>
      <c r="Q28">
        <v>0</v>
      </c>
      <c r="R28">
        <v>1</v>
      </c>
      <c r="S28" t="s">
        <v>31</v>
      </c>
      <c r="T28" t="str">
        <f t="shared" si="0"/>
        <v>Inact</v>
      </c>
      <c r="U28">
        <f t="shared" si="1"/>
        <v>0</v>
      </c>
    </row>
    <row r="29" spans="1:21" x14ac:dyDescent="0.25">
      <c r="A29" t="s">
        <v>19</v>
      </c>
      <c r="B29">
        <v>0</v>
      </c>
      <c r="C29">
        <v>241024.55978485401</v>
      </c>
      <c r="D29">
        <v>4274273.9648313802</v>
      </c>
      <c r="E29">
        <v>8135.3531252815001</v>
      </c>
      <c r="F29">
        <v>2527243.56</v>
      </c>
      <c r="G29">
        <v>2457933.0255222502</v>
      </c>
      <c r="H29">
        <v>1514499.2973025199</v>
      </c>
      <c r="I29">
        <v>0</v>
      </c>
      <c r="J29">
        <v>5788773.2621339001</v>
      </c>
      <c r="K29">
        <v>15509155.784227001</v>
      </c>
      <c r="L29">
        <v>4461038.2804153198</v>
      </c>
      <c r="M29">
        <v>0</v>
      </c>
      <c r="N29">
        <v>1067956.9341412401</v>
      </c>
      <c r="O29">
        <v>259778.04757733701</v>
      </c>
      <c r="P29">
        <v>0</v>
      </c>
      <c r="Q29">
        <v>0</v>
      </c>
      <c r="R29">
        <v>18</v>
      </c>
      <c r="S29" t="s">
        <v>32</v>
      </c>
      <c r="T29" t="str">
        <f t="shared" si="0"/>
        <v>Act</v>
      </c>
      <c r="U29">
        <f t="shared" si="1"/>
        <v>9.8059856506318849E-2</v>
      </c>
    </row>
    <row r="30" spans="1:21" x14ac:dyDescent="0.25">
      <c r="A30" t="s">
        <v>22</v>
      </c>
      <c r="B30">
        <v>0</v>
      </c>
      <c r="C30">
        <v>0</v>
      </c>
      <c r="D30">
        <v>113637.404035114</v>
      </c>
      <c r="E30">
        <v>10951.6836274452</v>
      </c>
      <c r="F30">
        <v>0</v>
      </c>
      <c r="G30">
        <v>0</v>
      </c>
      <c r="H30">
        <v>0</v>
      </c>
      <c r="I30">
        <v>0</v>
      </c>
      <c r="J30">
        <v>113637.404035114</v>
      </c>
      <c r="K30">
        <v>0</v>
      </c>
      <c r="L30">
        <v>0</v>
      </c>
      <c r="M30">
        <v>0</v>
      </c>
      <c r="N30">
        <v>0</v>
      </c>
      <c r="O30">
        <v>113637.404035114</v>
      </c>
      <c r="P30">
        <v>0</v>
      </c>
      <c r="Q30">
        <v>0</v>
      </c>
      <c r="R30">
        <v>1</v>
      </c>
      <c r="S30" t="s">
        <v>32</v>
      </c>
      <c r="T30" t="str">
        <f t="shared" si="0"/>
        <v>Inact</v>
      </c>
      <c r="U30">
        <f t="shared" si="1"/>
        <v>0</v>
      </c>
    </row>
    <row r="31" spans="1:21" x14ac:dyDescent="0.25">
      <c r="A31" t="s">
        <v>21</v>
      </c>
      <c r="B31">
        <v>0</v>
      </c>
      <c r="C31">
        <v>0</v>
      </c>
      <c r="D31">
        <v>5442814.0107798697</v>
      </c>
      <c r="E31">
        <v>419070.06348233297</v>
      </c>
      <c r="F31">
        <v>0</v>
      </c>
      <c r="G31">
        <v>0</v>
      </c>
      <c r="H31">
        <v>0</v>
      </c>
      <c r="I31">
        <v>0</v>
      </c>
      <c r="J31">
        <v>5442814.0107798697</v>
      </c>
      <c r="K31">
        <v>0</v>
      </c>
      <c r="L31">
        <v>5442814.0107798697</v>
      </c>
      <c r="M31">
        <v>0</v>
      </c>
      <c r="N31">
        <v>0</v>
      </c>
      <c r="O31">
        <v>0</v>
      </c>
      <c r="P31">
        <v>0</v>
      </c>
      <c r="Q31">
        <v>0</v>
      </c>
      <c r="R31">
        <v>22</v>
      </c>
      <c r="S31" t="s">
        <v>32</v>
      </c>
      <c r="T31" t="str">
        <f t="shared" si="0"/>
        <v>Inact</v>
      </c>
      <c r="U31">
        <f t="shared" si="1"/>
        <v>0</v>
      </c>
    </row>
    <row r="32" spans="1:21" x14ac:dyDescent="0.25">
      <c r="A32" t="s">
        <v>26</v>
      </c>
      <c r="B32">
        <v>0</v>
      </c>
      <c r="C32">
        <v>0</v>
      </c>
      <c r="D32">
        <v>1642371.6005191</v>
      </c>
      <c r="E32">
        <v>110721.929118752</v>
      </c>
      <c r="F32">
        <v>0</v>
      </c>
      <c r="G32">
        <v>0</v>
      </c>
      <c r="H32">
        <v>0</v>
      </c>
      <c r="I32">
        <v>0</v>
      </c>
      <c r="J32">
        <v>1642371.6005191</v>
      </c>
      <c r="K32">
        <v>0</v>
      </c>
      <c r="L32">
        <v>0</v>
      </c>
      <c r="M32">
        <v>0</v>
      </c>
      <c r="N32">
        <v>1642371.6005191</v>
      </c>
      <c r="O32">
        <v>0</v>
      </c>
      <c r="P32">
        <v>0</v>
      </c>
      <c r="Q32">
        <v>0</v>
      </c>
      <c r="R32">
        <v>6</v>
      </c>
      <c r="S32" t="s">
        <v>32</v>
      </c>
      <c r="T32" t="str">
        <f t="shared" si="0"/>
        <v>Inact</v>
      </c>
      <c r="U32">
        <f t="shared" si="1"/>
        <v>0</v>
      </c>
    </row>
    <row r="33" spans="1:21" x14ac:dyDescent="0.25">
      <c r="A33" t="s">
        <v>19</v>
      </c>
      <c r="B33">
        <v>0</v>
      </c>
      <c r="C33">
        <v>1148101.8004219099</v>
      </c>
      <c r="D33">
        <v>10298367.489876</v>
      </c>
      <c r="E33">
        <v>15857.6842793345</v>
      </c>
      <c r="F33">
        <v>8555950.9199999999</v>
      </c>
      <c r="G33">
        <v>8380780.3240366802</v>
      </c>
      <c r="H33">
        <v>11972843.807993701</v>
      </c>
      <c r="I33">
        <v>0</v>
      </c>
      <c r="J33">
        <v>22271211.297869701</v>
      </c>
      <c r="K33">
        <v>88257140.890183598</v>
      </c>
      <c r="L33">
        <v>14839644.451665301</v>
      </c>
      <c r="M33">
        <v>0</v>
      </c>
      <c r="N33">
        <v>6283926.8190540504</v>
      </c>
      <c r="O33">
        <v>1147640.02715042</v>
      </c>
      <c r="P33">
        <v>0</v>
      </c>
      <c r="Q33">
        <v>0</v>
      </c>
      <c r="R33">
        <v>92</v>
      </c>
      <c r="S33" t="s">
        <v>33</v>
      </c>
      <c r="T33" t="str">
        <f t="shared" si="0"/>
        <v>Act</v>
      </c>
      <c r="U33">
        <f t="shared" si="1"/>
        <v>0.13699223175305902</v>
      </c>
    </row>
    <row r="34" spans="1:21" x14ac:dyDescent="0.25">
      <c r="A34" t="s">
        <v>22</v>
      </c>
      <c r="B34">
        <v>0</v>
      </c>
      <c r="C34">
        <v>0</v>
      </c>
      <c r="D34">
        <v>555699.53531168296</v>
      </c>
      <c r="E34">
        <v>47377.933394656502</v>
      </c>
      <c r="F34">
        <v>0</v>
      </c>
      <c r="G34">
        <v>0</v>
      </c>
      <c r="H34">
        <v>0</v>
      </c>
      <c r="I34">
        <v>0</v>
      </c>
      <c r="J34">
        <v>555699.53531168296</v>
      </c>
      <c r="K34">
        <v>0</v>
      </c>
      <c r="L34">
        <v>0</v>
      </c>
      <c r="M34">
        <v>0</v>
      </c>
      <c r="N34">
        <v>0</v>
      </c>
      <c r="O34">
        <v>555699.53531168296</v>
      </c>
      <c r="P34">
        <v>0</v>
      </c>
      <c r="Q34">
        <v>0</v>
      </c>
      <c r="R34">
        <v>3.5</v>
      </c>
      <c r="S34" t="s">
        <v>33</v>
      </c>
      <c r="T34" t="str">
        <f t="shared" si="0"/>
        <v>Inact</v>
      </c>
      <c r="U34">
        <f t="shared" si="1"/>
        <v>0</v>
      </c>
    </row>
    <row r="35" spans="1:21" x14ac:dyDescent="0.25">
      <c r="A35" t="s">
        <v>21</v>
      </c>
      <c r="B35">
        <v>0</v>
      </c>
      <c r="C35">
        <v>0</v>
      </c>
      <c r="D35">
        <v>6143808.4791336302</v>
      </c>
      <c r="E35">
        <v>476277.60940081702</v>
      </c>
      <c r="F35">
        <v>0</v>
      </c>
      <c r="G35">
        <v>0</v>
      </c>
      <c r="H35">
        <v>0</v>
      </c>
      <c r="I35">
        <v>0</v>
      </c>
      <c r="J35">
        <v>6143808.4791336302</v>
      </c>
      <c r="K35">
        <v>0</v>
      </c>
      <c r="L35">
        <v>6143808.4791336302</v>
      </c>
      <c r="M35">
        <v>0</v>
      </c>
      <c r="N35">
        <v>0</v>
      </c>
      <c r="O35">
        <v>0</v>
      </c>
      <c r="P35">
        <v>0</v>
      </c>
      <c r="Q35">
        <v>0</v>
      </c>
      <c r="R35">
        <v>25.5</v>
      </c>
      <c r="S35" t="s">
        <v>33</v>
      </c>
      <c r="T35" t="str">
        <f t="shared" si="0"/>
        <v>Inact</v>
      </c>
      <c r="U35">
        <f t="shared" si="1"/>
        <v>0</v>
      </c>
    </row>
    <row r="36" spans="1:21" x14ac:dyDescent="0.25">
      <c r="A36" t="s">
        <v>26</v>
      </c>
      <c r="B36">
        <v>0</v>
      </c>
      <c r="C36">
        <v>0</v>
      </c>
      <c r="D36">
        <v>7684815.5841012802</v>
      </c>
      <c r="E36">
        <v>478496.96626389603</v>
      </c>
      <c r="F36">
        <v>0</v>
      </c>
      <c r="G36">
        <v>0</v>
      </c>
      <c r="H36">
        <v>0</v>
      </c>
      <c r="I36">
        <v>0</v>
      </c>
      <c r="J36">
        <v>7684815.5841012802</v>
      </c>
      <c r="K36">
        <v>0</v>
      </c>
      <c r="L36">
        <v>0</v>
      </c>
      <c r="M36">
        <v>0</v>
      </c>
      <c r="N36">
        <v>7684815.5841012802</v>
      </c>
      <c r="O36">
        <v>0</v>
      </c>
      <c r="P36">
        <v>0</v>
      </c>
      <c r="Q36">
        <v>0</v>
      </c>
      <c r="R36">
        <v>28.5</v>
      </c>
      <c r="S36" t="s">
        <v>33</v>
      </c>
      <c r="T36" t="str">
        <f t="shared" si="0"/>
        <v>Inact</v>
      </c>
      <c r="U36">
        <f t="shared" si="1"/>
        <v>0</v>
      </c>
    </row>
    <row r="37" spans="1:21" x14ac:dyDescent="0.25">
      <c r="A37" t="s">
        <v>25</v>
      </c>
      <c r="B37">
        <v>0</v>
      </c>
      <c r="C37">
        <v>0</v>
      </c>
      <c r="D37">
        <v>47588.348064280697</v>
      </c>
      <c r="E37">
        <v>3820.9083012360002</v>
      </c>
      <c r="F37">
        <v>0</v>
      </c>
      <c r="G37">
        <v>0</v>
      </c>
      <c r="H37">
        <v>0</v>
      </c>
      <c r="I37">
        <v>0</v>
      </c>
      <c r="J37">
        <v>47588.348064280697</v>
      </c>
      <c r="K37">
        <v>0</v>
      </c>
      <c r="L37">
        <v>0</v>
      </c>
      <c r="M37">
        <v>0</v>
      </c>
      <c r="N37">
        <v>0</v>
      </c>
      <c r="O37">
        <v>0</v>
      </c>
      <c r="P37">
        <v>47588.348064280697</v>
      </c>
      <c r="Q37">
        <v>0</v>
      </c>
      <c r="R37">
        <v>1</v>
      </c>
      <c r="S37" t="s">
        <v>33</v>
      </c>
      <c r="T37" t="str">
        <f t="shared" si="0"/>
        <v>Inact</v>
      </c>
      <c r="U3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fs-0-0-Status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Leahy</dc:creator>
  <cp:lastModifiedBy>Kelly Leahy</cp:lastModifiedBy>
  <dcterms:created xsi:type="dcterms:W3CDTF">2018-05-07T21:43:47Z</dcterms:created>
  <dcterms:modified xsi:type="dcterms:W3CDTF">2018-05-08T19:01:02Z</dcterms:modified>
</cp:coreProperties>
</file>