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1E569AAE-293F-4466-A586-A74B6EC48D60}" xr6:coauthVersionLast="36" xr6:coauthVersionMax="36" xr10:uidLastSave="{00000000-0000-0000-0000-000000000000}"/>
  <bookViews>
    <workbookView xWindow="0" yWindow="0" windowWidth="28800" windowHeight="12345" xr2:uid="{00000000-000D-0000-FFFF-FFFF00000000}"/>
  </bookViews>
  <sheets>
    <sheet name="P202RC" sheetId="1" r:id="rId1"/>
  </sheets>
  <definedNames>
    <definedName name="_xlnm.Print_Area" localSheetId="0">P202RC!$A$2:$N$55</definedName>
  </definedNames>
  <calcPr calcId="191029"/>
</workbook>
</file>

<file path=xl/calcChain.xml><?xml version="1.0" encoding="utf-8"?>
<calcChain xmlns="http://schemas.openxmlformats.org/spreadsheetml/2006/main">
  <c r="C28" i="1" l="1"/>
  <c r="C26" i="1"/>
  <c r="H17" i="1" l="1"/>
  <c r="G17" i="1"/>
  <c r="G23" i="1" s="1"/>
  <c r="F17" i="1"/>
  <c r="F23" i="1" s="1"/>
  <c r="E17" i="1"/>
  <c r="E23" i="1" s="1"/>
  <c r="D17" i="1"/>
  <c r="D23" i="1" s="1"/>
  <c r="H16" i="1"/>
  <c r="G16" i="1"/>
  <c r="G20" i="1" s="1"/>
  <c r="F16" i="1"/>
  <c r="F20" i="1" s="1"/>
  <c r="E16" i="1"/>
  <c r="E20" i="1" s="1"/>
  <c r="D16" i="1"/>
  <c r="D20" i="1" s="1"/>
  <c r="H15" i="1"/>
  <c r="G15" i="1"/>
  <c r="I15" i="1" s="1"/>
  <c r="F15" i="1"/>
  <c r="J15" i="1" s="1"/>
  <c r="E15" i="1"/>
  <c r="K15" i="1" s="1"/>
  <c r="D15" i="1"/>
  <c r="L15" i="1" s="1"/>
  <c r="H27" i="1" l="1"/>
  <c r="H20" i="1"/>
  <c r="H30" i="1"/>
  <c r="H23" i="1"/>
  <c r="I16" i="1"/>
  <c r="G27" i="1"/>
  <c r="L17" i="1"/>
  <c r="D30" i="1"/>
  <c r="K17" i="1"/>
  <c r="E30" i="1"/>
  <c r="J16" i="1"/>
  <c r="F27" i="1"/>
  <c r="J17" i="1"/>
  <c r="F30" i="1"/>
  <c r="L16" i="1"/>
  <c r="D27" i="1"/>
  <c r="I17" i="1"/>
  <c r="G30" i="1"/>
  <c r="K16" i="1"/>
  <c r="E27" i="1"/>
  <c r="Q13" i="1"/>
  <c r="C15" i="1"/>
  <c r="C16" i="1"/>
  <c r="C19" i="1" s="1"/>
  <c r="C21" i="1" s="1"/>
  <c r="C17" i="1"/>
  <c r="C22" i="1" s="1"/>
  <c r="Q25" i="1"/>
  <c r="Q32" i="1"/>
  <c r="L27" i="1" l="1"/>
  <c r="L20" i="1"/>
  <c r="J30" i="1"/>
  <c r="J23" i="1"/>
  <c r="I27" i="1"/>
  <c r="I20" i="1"/>
  <c r="I21" i="1" s="1"/>
  <c r="H24" i="1"/>
  <c r="K27" i="1"/>
  <c r="K20" i="1"/>
  <c r="J27" i="1"/>
  <c r="J20" i="1"/>
  <c r="C31" i="1"/>
  <c r="C24" i="1"/>
  <c r="L30" i="1"/>
  <c r="L23" i="1"/>
  <c r="L24" i="1" s="1"/>
  <c r="I30" i="1"/>
  <c r="I23" i="1"/>
  <c r="K30" i="1"/>
  <c r="K23" i="1"/>
  <c r="E31" i="1"/>
  <c r="L28" i="1"/>
  <c r="G31" i="1"/>
  <c r="E28" i="1"/>
  <c r="E62" i="1"/>
  <c r="D62" i="1"/>
  <c r="H21" i="1" s="1"/>
  <c r="K24" i="1" l="1"/>
  <c r="J24" i="1"/>
  <c r="J21" i="1"/>
  <c r="H28" i="1"/>
  <c r="F21" i="1"/>
  <c r="E21" i="1"/>
  <c r="G21" i="1"/>
  <c r="D21" i="1"/>
  <c r="I24" i="1"/>
  <c r="L21" i="1"/>
  <c r="H31" i="1"/>
  <c r="G24" i="1"/>
  <c r="D24" i="1"/>
  <c r="E24" i="1"/>
  <c r="F24" i="1"/>
  <c r="K21" i="1"/>
  <c r="J28" i="1"/>
  <c r="G28" i="1"/>
  <c r="D31" i="1"/>
  <c r="D28" i="1"/>
  <c r="I28" i="1"/>
  <c r="F31" i="1"/>
  <c r="K31" i="1"/>
  <c r="K28" i="1"/>
  <c r="J31" i="1"/>
  <c r="F28" i="1"/>
  <c r="L31" i="1"/>
  <c r="I31" i="1"/>
</calcChain>
</file>

<file path=xl/sharedStrings.xml><?xml version="1.0" encoding="utf-8"?>
<sst xmlns="http://schemas.openxmlformats.org/spreadsheetml/2006/main" count="126" uniqueCount="108">
  <si>
    <t>%</t>
  </si>
  <si>
    <t>assoluto</t>
  </si>
  <si>
    <t>Firma</t>
  </si>
  <si>
    <t>Num.Prot. 
Scheda</t>
  </si>
  <si>
    <t>Supervisore ISAB</t>
  </si>
  <si>
    <t>Esecutore</t>
  </si>
  <si>
    <t>Assuntore
N. Contratto</t>
  </si>
  <si>
    <t>ODC</t>
  </si>
  <si>
    <t>N. PdL.</t>
  </si>
  <si>
    <t>Data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</si>
  <si>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</si>
  <si>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Annotazioni</t>
  </si>
  <si>
    <t>Note</t>
  </si>
  <si>
    <t>MANOMETRO DIGITALE</t>
  </si>
  <si>
    <t>Scadenza Certificato</t>
  </si>
  <si>
    <t>Certificato Taratura</t>
  </si>
  <si>
    <t>Errore max %</t>
  </si>
  <si>
    <t>Range Strumento</t>
  </si>
  <si>
    <t>Matricola</t>
  </si>
  <si>
    <t>Costruttore</t>
  </si>
  <si>
    <t>Modello / Tipo</t>
  </si>
  <si>
    <t>Dati Apparecchiatura di Prova</t>
  </si>
  <si>
    <t>Etichettatura  Controllo eseguito</t>
  </si>
  <si>
    <t>Coibentazione / Tracciatura</t>
  </si>
  <si>
    <r>
      <t xml:space="preserve">Dati eventuale strumento sostituito </t>
    </r>
    <r>
      <rPr>
        <vertAlign val="superscript"/>
        <sz val="11"/>
        <rFont val="Arial"/>
        <family val="2"/>
      </rPr>
      <t>(3)</t>
    </r>
    <r>
      <rPr>
        <sz val="11"/>
        <rFont val="Arial"/>
        <family val="2"/>
      </rPr>
      <t>:</t>
    </r>
  </si>
  <si>
    <t>Manifold</t>
  </si>
  <si>
    <t>Primari</t>
  </si>
  <si>
    <t>Ricambi Utilizzati:</t>
  </si>
  <si>
    <t>Flussaggi</t>
  </si>
  <si>
    <t>Guarnizione Coperchio</t>
  </si>
  <si>
    <t>Descrizione Interventi Manutenzione Correttiva:</t>
  </si>
  <si>
    <t>Pressacavi / Cappucci</t>
  </si>
  <si>
    <t>Targhettatura</t>
  </si>
  <si>
    <t>Anomalie Riscontrate:</t>
  </si>
  <si>
    <t>F.S.</t>
  </si>
  <si>
    <t>ZERO</t>
  </si>
  <si>
    <t xml:space="preserve">VALORE A DCS </t>
  </si>
  <si>
    <t>Controllo / Ripristino</t>
  </si>
  <si>
    <r>
      <t>Errore  % DCS</t>
    </r>
    <r>
      <rPr>
        <vertAlign val="superscript"/>
        <sz val="10"/>
        <rFont val="Arial"/>
        <family val="2"/>
      </rPr>
      <t>(10)</t>
    </r>
  </si>
  <si>
    <r>
      <t>Errore Assoluto DCS</t>
    </r>
    <r>
      <rPr>
        <vertAlign val="superscript"/>
        <sz val="10"/>
        <rFont val="Arial"/>
        <family val="2"/>
      </rPr>
      <t>(9)</t>
    </r>
  </si>
  <si>
    <t xml:space="preserve">Valore Letto a DCS    </t>
  </si>
  <si>
    <r>
      <t>Errore  % Tx</t>
    </r>
    <r>
      <rPr>
        <vertAlign val="superscript"/>
        <sz val="10"/>
        <rFont val="Arial"/>
        <family val="2"/>
      </rPr>
      <t>(8)</t>
    </r>
  </si>
  <si>
    <r>
      <t>Errore Assoluto Tx</t>
    </r>
    <r>
      <rPr>
        <vertAlign val="superscript"/>
        <sz val="10"/>
        <rFont val="Arial"/>
        <family val="2"/>
      </rPr>
      <t>(7)</t>
    </r>
  </si>
  <si>
    <t xml:space="preserve">Output Letto TX   </t>
  </si>
  <si>
    <t xml:space="preserve">SEGNALE D'USCITA </t>
  </si>
  <si>
    <r>
      <t xml:space="preserve">Valori </t>
    </r>
    <r>
      <rPr>
        <b/>
        <sz val="12"/>
        <rFont val="Arial"/>
        <family val="2"/>
      </rPr>
      <t>DOPO</t>
    </r>
    <r>
      <rPr>
        <sz val="12"/>
        <rFont val="Arial"/>
        <family val="2"/>
      </rPr>
      <t xml:space="preserve"> la Taratura </t>
    </r>
    <r>
      <rPr>
        <i/>
        <sz val="12"/>
        <rFont val="Arial"/>
        <family val="2"/>
      </rPr>
      <t>(as left)</t>
    </r>
  </si>
  <si>
    <r>
      <t xml:space="preserve">Valori </t>
    </r>
    <r>
      <rPr>
        <b/>
        <sz val="12"/>
        <rFont val="Arial"/>
        <family val="2"/>
      </rPr>
      <t>PRIMA</t>
    </r>
    <r>
      <rPr>
        <sz val="12"/>
        <rFont val="Arial"/>
        <family val="2"/>
      </rPr>
      <t xml:space="preserve"> della Taratura </t>
    </r>
    <r>
      <rPr>
        <i/>
        <sz val="12"/>
        <rFont val="Arial"/>
        <family val="2"/>
      </rPr>
      <t>(as found)</t>
    </r>
  </si>
  <si>
    <t>Valore Atteso a DCS</t>
  </si>
  <si>
    <t xml:space="preserve">Output Atteso TX  </t>
  </si>
  <si>
    <t>Input TX</t>
  </si>
  <si>
    <r>
      <t>Valore
Riferim.</t>
    </r>
    <r>
      <rPr>
        <b/>
        <vertAlign val="superscript"/>
        <sz val="11"/>
        <rFont val="Arial"/>
        <family val="2"/>
      </rPr>
      <t>(2)</t>
    </r>
  </si>
  <si>
    <t>U.M.</t>
  </si>
  <si>
    <t>CAMPO / DCS</t>
  </si>
  <si>
    <t>SEGNALE D'INGRESSO</t>
  </si>
  <si>
    <t>Calibrazione / Allineamento Loop</t>
  </si>
  <si>
    <t xml:space="preserve">Quadratico      </t>
  </si>
  <si>
    <t xml:space="preserve">Lineare  </t>
  </si>
  <si>
    <t>mA</t>
  </si>
  <si>
    <r>
      <t>I.T.</t>
    </r>
    <r>
      <rPr>
        <b/>
        <vertAlign val="superscript"/>
        <sz val="11"/>
        <rFont val="Arial"/>
        <family val="2"/>
      </rPr>
      <t>(1)</t>
    </r>
  </si>
  <si>
    <t>Errore Max %</t>
  </si>
  <si>
    <t>Tipo Segnale Uscita</t>
  </si>
  <si>
    <t xml:space="preserve"> Segnale Uscita</t>
  </si>
  <si>
    <t>HH</t>
  </si>
  <si>
    <t>H</t>
  </si>
  <si>
    <t>L</t>
  </si>
  <si>
    <t>LL</t>
  </si>
  <si>
    <r>
      <t>I.d.L.</t>
    </r>
    <r>
      <rPr>
        <vertAlign val="superscript"/>
        <sz val="11"/>
        <rFont val="Arial"/>
        <family val="2"/>
      </rPr>
      <t>(5)</t>
    </r>
  </si>
  <si>
    <r>
      <t>Tipologia</t>
    </r>
    <r>
      <rPr>
        <vertAlign val="superscript"/>
        <sz val="11"/>
        <rFont val="Arial"/>
        <family val="2"/>
      </rPr>
      <t>(6)</t>
    </r>
  </si>
  <si>
    <t>Blocco</t>
  </si>
  <si>
    <r>
      <t xml:space="preserve">Soglie di Allarme/Blocco </t>
    </r>
    <r>
      <rPr>
        <sz val="11"/>
        <rFont val="Arial"/>
        <family val="2"/>
      </rPr>
      <t>(DCS)</t>
    </r>
  </si>
  <si>
    <t>Range a DCS</t>
  </si>
  <si>
    <t>Serial Number</t>
  </si>
  <si>
    <t>Servizio</t>
  </si>
  <si>
    <t>Tag</t>
  </si>
  <si>
    <t>Impianto</t>
  </si>
  <si>
    <t>Dati Strumento</t>
  </si>
  <si>
    <t>Correttiva</t>
  </si>
  <si>
    <r>
      <t xml:space="preserve">Rev. </t>
    </r>
    <r>
      <rPr>
        <b/>
        <sz val="10"/>
        <rFont val="Arial"/>
        <family val="2"/>
      </rPr>
      <t>15</t>
    </r>
  </si>
  <si>
    <r>
      <rPr>
        <sz val="16"/>
        <rFont val="Verdana"/>
        <family val="2"/>
      </rPr>
      <t xml:space="preserve">scheda controllo </t>
    </r>
    <r>
      <rPr>
        <b/>
        <sz val="16"/>
        <rFont val="Verdana"/>
        <family val="2"/>
      </rPr>
      <t xml:space="preserve">
STRUMENTI ANALOGICI</t>
    </r>
  </si>
  <si>
    <t>MULTIMETRO DIGITALE</t>
  </si>
  <si>
    <t>SP 11/02</t>
  </si>
  <si>
    <r>
      <t>Kg/cm</t>
    </r>
    <r>
      <rPr>
        <vertAlign val="superscript"/>
        <sz val="14"/>
        <rFont val="Arial"/>
        <family val="2"/>
      </rPr>
      <t>2</t>
    </r>
  </si>
  <si>
    <t>CALIBRATORE DI LOOP</t>
  </si>
  <si>
    <t>TX DI PRESSIONE</t>
  </si>
  <si>
    <t>Fermata</t>
  </si>
  <si>
    <t>Range Taratura</t>
  </si>
  <si>
    <t>700/A</t>
  </si>
  <si>
    <t>FUEL GAS F201</t>
  </si>
  <si>
    <t>0 ÷ 3</t>
  </si>
  <si>
    <t>ROSEMOUNT</t>
  </si>
  <si>
    <t>N.R.</t>
  </si>
  <si>
    <t>WIKA</t>
  </si>
  <si>
    <t>FLUKE</t>
  </si>
  <si>
    <t>0 ÷ 60 mA</t>
  </si>
  <si>
    <t>4 ÷ 20 mA</t>
  </si>
  <si>
    <t>-1 ÷ 3 Bar</t>
  </si>
  <si>
    <t>CALDARELLA F.</t>
  </si>
  <si>
    <t>P202RC</t>
  </si>
  <si>
    <t>4 ÷ 20</t>
  </si>
  <si>
    <t>COEMI 4600002254</t>
  </si>
  <si>
    <t>1A00G6KLT2V</t>
  </si>
  <si>
    <t>111-25</t>
  </si>
  <si>
    <t>104-25</t>
  </si>
  <si>
    <t>108-25</t>
  </si>
  <si>
    <t xml:space="preserve">ALLARME HA : 1kg/cm2  INTERVENUTA
NB: LINEA INTERCETTATA DURANTE IL CONTROLLO </t>
  </si>
  <si>
    <t>533090/C</t>
  </si>
  <si>
    <t>RICIPUTO A. / SERRA G.</t>
  </si>
  <si>
    <t>5400248427-30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</si>
</sst>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amily val="2"/>
    </font>
    <font>
      <sz val="10"/>
      <name val="Arial"/>
      <family val="2"/>
    </font>
    <font>
      <sz val="8"/>
      <name val="Arial"/>
      <family val="2"/>
    </font>
    <font>
      <b/>
      <sz val="12"/>
      <name val="Arial"/>
      <family val="2"/>
    </font>
    <font>
      <b/>
      <sz val="10"/>
      <name val="Arial"/>
      <family val="2"/>
    </font>
    <font>
      <sz val="11"/>
      <name val="Arial"/>
      <family val="2"/>
    </font>
    <font>
      <sz val="14"/>
      <name val="Arial"/>
      <family val="2"/>
    </font>
    <font>
      <b/>
      <sz val="16"/>
      <name val="Goudy Old Style"/>
      <family val="1"/>
    </font>
    <font>
      <b/>
      <sz val="14"/>
      <name val="Arial"/>
      <family val="2"/>
    </font>
    <font>
      <b/>
      <sz val="11"/>
      <name val="Arial"/>
      <family val="2"/>
    </font>
    <font>
      <sz val="12"/>
      <name val="Arial"/>
      <family val="2"/>
    </font>
    <font>
      <b/>
      <i/>
      <sz val="13"/>
      <name val="Arial"/>
      <family val="2"/>
    </font>
    <font>
      <sz val="22"/>
      <name val="Courier New"/>
      <family val="3"/>
    </font>
    <font>
      <vertAlign val="superscript"/>
      <sz val="11"/>
      <name val="Arial"/>
      <family val="2"/>
    </font>
    <font>
      <vertAlign val="superscript"/>
      <sz val="10"/>
      <name val="Arial"/>
      <family val="2"/>
    </font>
    <font>
      <u/>
      <sz val="8"/>
      <name val="Arial"/>
      <family val="2"/>
    </font>
    <font>
      <i/>
      <sz val="12"/>
      <name val="Arial"/>
      <family val="2"/>
    </font>
    <font>
      <sz val="10"/>
      <color indexed="9"/>
      <name val="Arial"/>
      <family val="2"/>
    </font>
    <font>
      <b/>
      <vertAlign val="superscript"/>
      <sz val="11"/>
      <name val="Arial"/>
      <family val="2"/>
    </font>
    <font>
      <u/>
      <sz val="10"/>
      <name val="Arial"/>
      <family val="2"/>
    </font>
    <font>
      <sz val="13"/>
      <name val="Arial"/>
      <family val="2"/>
    </font>
    <font>
      <b/>
      <sz val="11"/>
      <name val="Verdana"/>
      <family val="2"/>
    </font>
    <font>
      <b/>
      <sz val="16"/>
      <name val="Verdana"/>
      <family val="2"/>
    </font>
    <font>
      <sz val="16"/>
      <name val="Verdana"/>
      <family val="2"/>
    </font>
    <font>
      <vertAlign val="superscript"/>
      <sz val="14"/>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indexed="50"/>
        <bgColor indexed="64"/>
      </patternFill>
    </fill>
    <fill>
      <patternFill patternType="solid">
        <fgColor indexed="13"/>
        <bgColor indexed="64"/>
      </patternFill>
    </fill>
    <fill>
      <patternFill patternType="solid">
        <fgColor indexed="27"/>
        <bgColor indexed="64"/>
      </patternFill>
    </fill>
    <fill>
      <patternFill patternType="solid">
        <fgColor indexed="10"/>
        <bgColor indexed="64"/>
      </patternFill>
    </fill>
    <fill>
      <patternFill patternType="solid">
        <fgColor theme="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dashed">
        <color indexed="64"/>
      </left>
      <right style="thin">
        <color indexed="64"/>
      </right>
      <top/>
      <bottom style="thin">
        <color indexed="64"/>
      </bottom>
      <diagonal/>
    </border>
    <border>
      <left/>
      <right/>
      <top/>
      <bottom style="thin">
        <color indexed="64"/>
      </bottom>
      <diagonal/>
    </border>
    <border>
      <left style="dashed">
        <color indexed="64"/>
      </left>
      <right style="dashed">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dotted">
        <color indexed="64"/>
      </left>
      <right style="dotted">
        <color indexed="64"/>
      </right>
      <top/>
      <bottom/>
      <diagonal/>
    </border>
    <border>
      <left style="thin">
        <color indexed="64"/>
      </left>
      <right style="dotted">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medium">
        <color indexed="64"/>
      </top>
      <bottom/>
      <diagonal/>
    </border>
    <border>
      <left/>
      <right style="double">
        <color indexed="64"/>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double">
        <color indexed="64"/>
      </left>
      <right style="thin">
        <color indexed="64"/>
      </right>
      <top style="thin">
        <color indexed="64"/>
      </top>
      <bottom style="thin">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dotted">
        <color indexed="64"/>
      </left>
      <right/>
      <top/>
      <bottom style="thin">
        <color indexed="64"/>
      </bottom>
      <diagonal/>
    </border>
    <border>
      <left/>
      <right style="double">
        <color indexed="64"/>
      </right>
      <top/>
      <bottom style="thin">
        <color indexed="64"/>
      </bottom>
      <diagonal/>
    </border>
    <border>
      <left style="dotted">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diagonal/>
    </border>
    <border>
      <left style="double">
        <color indexed="64"/>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top style="medium">
        <color indexed="64"/>
      </top>
      <bottom/>
      <diagonal/>
    </border>
    <border>
      <left/>
      <right style="double">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tted">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s>
  <cellStyleXfs count="2">
    <xf numFmtId="0" fontId="0" fillId="0" borderId="0"/>
    <xf numFmtId="0" fontId="25" fillId="0" borderId="0" applyNumberFormat="0" applyFill="0" applyBorder="0" applyAlignment="0" applyProtection="0"/>
  </cellStyleXfs>
  <cellXfs count="244">
    <xf numFmtId="0" fontId="0" fillId="0" borderId="0" xfId="0"/>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 fillId="0" borderId="0" xfId="0" applyFont="1" applyBorder="1" applyAlignment="1">
      <alignment vertical="center"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0" fillId="0" borderId="0" xfId="0" applyBorder="1"/>
    <xf numFmtId="0" fontId="3" fillId="0" borderId="0" xfId="0" applyFont="1" applyBorder="1" applyAlignment="1">
      <alignment vertical="center"/>
    </xf>
    <xf numFmtId="49" fontId="3" fillId="0" borderId="0" xfId="0" applyNumberFormat="1" applyFont="1" applyBorder="1" applyAlignment="1">
      <alignment vertical="center"/>
    </xf>
    <xf numFmtId="0" fontId="2" fillId="0" borderId="0" xfId="0" applyFont="1" applyBorder="1" applyAlignment="1">
      <alignment horizontal="left" vertical="top"/>
    </xf>
    <xf numFmtId="0" fontId="4" fillId="0" borderId="0" xfId="0" applyFont="1" applyBorder="1" applyAlignment="1">
      <alignment horizontal="center" vertical="center"/>
    </xf>
    <xf numFmtId="0" fontId="2" fillId="0" borderId="0" xfId="0" applyFont="1" applyBorder="1" applyAlignment="1"/>
    <xf numFmtId="0" fontId="4" fillId="0" borderId="0" xfId="0" applyFont="1" applyBorder="1" applyAlignment="1">
      <alignment textRotation="90"/>
    </xf>
    <xf numFmtId="0" fontId="4" fillId="0" borderId="0" xfId="0" applyFont="1" applyBorder="1" applyAlignment="1">
      <alignment textRotation="90" wrapText="1"/>
    </xf>
    <xf numFmtId="49" fontId="0" fillId="0" borderId="0" xfId="0" applyNumberFormat="1" applyBorder="1" applyAlignment="1">
      <alignment horizontal="center" vertical="center" textRotation="90"/>
    </xf>
    <xf numFmtId="0" fontId="0" fillId="0" borderId="0" xfId="0" applyBorder="1" applyAlignment="1">
      <alignment horizontal="center" vertical="center" textRotation="90"/>
    </xf>
    <xf numFmtId="0" fontId="2" fillId="0" borderId="0" xfId="0" applyFont="1" applyBorder="1" applyAlignment="1">
      <alignment horizontal="left"/>
    </xf>
    <xf numFmtId="2" fontId="2" fillId="0" borderId="0" xfId="0" applyNumberFormat="1" applyFont="1" applyBorder="1" applyAlignment="1">
      <alignment horizontal="left"/>
    </xf>
    <xf numFmtId="2" fontId="2" fillId="0" borderId="0" xfId="0" applyNumberFormat="1" applyFont="1" applyBorder="1" applyAlignment="1"/>
    <xf numFmtId="0" fontId="0" fillId="0" borderId="0" xfId="0" applyBorder="1" applyAlignment="1">
      <alignment horizontal="center"/>
    </xf>
    <xf numFmtId="0" fontId="0" fillId="0" borderId="0" xfId="0" applyAlignment="1"/>
    <xf numFmtId="0" fontId="0" fillId="0" borderId="0" xfId="0" applyBorder="1" applyAlignment="1"/>
    <xf numFmtId="0" fontId="6" fillId="2" borderId="1" xfId="0" applyFont="1" applyFill="1" applyBorder="1" applyAlignment="1" applyProtection="1">
      <alignment horizontal="center" vertical="center"/>
      <protection locked="0"/>
    </xf>
    <xf numFmtId="0" fontId="0" fillId="3" borderId="1" xfId="0" applyFill="1" applyBorder="1" applyAlignment="1">
      <alignment horizontal="center"/>
    </xf>
    <xf numFmtId="0" fontId="4" fillId="4" borderId="2" xfId="0" applyFont="1" applyFill="1" applyBorder="1" applyAlignment="1"/>
    <xf numFmtId="0" fontId="4" fillId="0" borderId="0" xfId="0" applyFont="1" applyBorder="1" applyAlignment="1" applyProtection="1">
      <protection locked="0"/>
    </xf>
    <xf numFmtId="0" fontId="4" fillId="0" borderId="0" xfId="0" applyFont="1" applyBorder="1" applyAlignment="1" applyProtection="1">
      <alignment textRotation="90"/>
      <protection locked="0"/>
    </xf>
    <xf numFmtId="0" fontId="2" fillId="0" borderId="3" xfId="0" applyFont="1" applyBorder="1" applyAlignment="1" applyProtection="1">
      <alignment horizontal="left" vertical="top"/>
      <protection locked="0"/>
    </xf>
    <xf numFmtId="0" fontId="2" fillId="0" borderId="1" xfId="0" applyFont="1" applyBorder="1" applyAlignment="1" applyProtection="1">
      <alignment horizontal="left" vertical="top"/>
      <protection locked="0"/>
    </xf>
    <xf numFmtId="10"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xf>
    <xf numFmtId="164"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protection locked="0"/>
    </xf>
    <xf numFmtId="0" fontId="15" fillId="0" borderId="1" xfId="0" applyFont="1" applyBorder="1" applyAlignment="1" applyProtection="1">
      <alignment horizontal="left" vertical="top"/>
      <protection locked="0"/>
    </xf>
    <xf numFmtId="164" fontId="0" fillId="0" borderId="1" xfId="0" applyNumberFormat="1" applyBorder="1" applyAlignment="1" applyProtection="1">
      <alignment horizontal="center" vertical="center"/>
      <protection locked="0"/>
    </xf>
    <xf numFmtId="0" fontId="6" fillId="0" borderId="0" xfId="0" applyFont="1" applyFill="1" applyBorder="1" applyAlignment="1">
      <alignment horizontal="center" vertical="center"/>
    </xf>
    <xf numFmtId="0" fontId="0" fillId="0" borderId="0" xfId="0" applyFill="1" applyBorder="1"/>
    <xf numFmtId="0" fontId="4" fillId="0" borderId="0" xfId="0" applyFont="1" applyFill="1" applyBorder="1" applyAlignment="1">
      <alignment textRotation="90"/>
    </xf>
    <xf numFmtId="0" fontId="0" fillId="0" borderId="0" xfId="0" applyFill="1" applyBorder="1" applyAlignment="1">
      <alignment horizontal="center"/>
    </xf>
    <xf numFmtId="0" fontId="4" fillId="0" borderId="0" xfId="0" applyFont="1" applyFill="1" applyBorder="1" applyAlignment="1"/>
    <xf numFmtId="0" fontId="4" fillId="0" borderId="0" xfId="0" applyFont="1" applyBorder="1" applyAlignment="1"/>
    <xf numFmtId="0" fontId="17" fillId="5" borderId="1" xfId="0" applyFont="1" applyFill="1" applyBorder="1" applyAlignment="1" applyProtection="1">
      <alignment horizontal="center" vertical="center"/>
      <protection locked="0"/>
    </xf>
    <xf numFmtId="2" fontId="0" fillId="0" borderId="1" xfId="0" applyNumberFormat="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9" fillId="0" borderId="5" xfId="0" applyFont="1" applyBorder="1" applyAlignment="1" applyProtection="1">
      <alignment horizontal="center" vertical="center"/>
      <protection locked="0"/>
    </xf>
    <xf numFmtId="0" fontId="9" fillId="0" borderId="6" xfId="0" applyFont="1" applyBorder="1" applyAlignment="1" applyProtection="1">
      <alignment horizontal="center" vertical="top" wrapText="1"/>
      <protection locked="0"/>
    </xf>
    <xf numFmtId="9" fontId="9" fillId="0" borderId="6" xfId="0" applyNumberFormat="1"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 fillId="3" borderId="1" xfId="0" applyFont="1" applyFill="1" applyBorder="1" applyAlignment="1">
      <alignment horizontal="center"/>
    </xf>
    <xf numFmtId="0" fontId="6" fillId="0" borderId="7" xfId="0" applyFont="1" applyBorder="1" applyAlignment="1" applyProtection="1">
      <alignment horizontal="center" vertical="center"/>
      <protection locked="0"/>
    </xf>
    <xf numFmtId="0" fontId="19" fillId="0" borderId="0" xfId="0" applyFont="1" applyBorder="1" applyAlignment="1">
      <alignment horizontal="center"/>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3"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9" fillId="0" borderId="17" xfId="0" applyFont="1" applyBorder="1" applyAlignment="1" applyProtection="1">
      <alignment horizontal="center" vertical="center"/>
      <protection locked="0"/>
    </xf>
    <xf numFmtId="0" fontId="0" fillId="0" borderId="0" xfId="0" applyBorder="1" applyAlignment="1">
      <alignment horizontal="left"/>
    </xf>
    <xf numFmtId="0" fontId="2" fillId="0" borderId="0" xfId="0" applyFont="1" applyBorder="1" applyAlignment="1">
      <alignment horizontal="right"/>
    </xf>
    <xf numFmtId="0" fontId="2" fillId="0" borderId="0" xfId="0" applyFont="1" applyBorder="1" applyAlignment="1">
      <alignment horizontal="center"/>
    </xf>
    <xf numFmtId="0" fontId="12" fillId="0" borderId="18" xfId="0" applyFont="1" applyBorder="1" applyAlignment="1" applyProtection="1">
      <alignment horizontal="left" vertical="center"/>
      <protection locked="0"/>
    </xf>
    <xf numFmtId="0" fontId="1" fillId="0" borderId="19" xfId="0" applyFont="1" applyBorder="1" applyAlignment="1" applyProtection="1">
      <alignment horizontal="center" vertical="center"/>
      <protection locked="0"/>
    </xf>
    <xf numFmtId="0" fontId="0" fillId="0" borderId="20" xfId="0" applyBorder="1" applyAlignment="1" applyProtection="1">
      <alignment vertical="center"/>
      <protection locked="0"/>
    </xf>
    <xf numFmtId="0" fontId="0" fillId="0" borderId="19" xfId="0" applyBorder="1"/>
    <xf numFmtId="0" fontId="0" fillId="0" borderId="20" xfId="0" applyBorder="1"/>
    <xf numFmtId="49" fontId="0" fillId="0" borderId="20" xfId="0" applyNumberFormat="1" applyBorder="1"/>
    <xf numFmtId="0" fontId="0" fillId="0" borderId="21" xfId="0" applyBorder="1"/>
    <xf numFmtId="10" fontId="0" fillId="0" borderId="31" xfId="0" applyNumberFormat="1" applyBorder="1" applyAlignment="1" applyProtection="1">
      <alignment horizontal="center" vertical="center"/>
    </xf>
    <xf numFmtId="164" fontId="0" fillId="0" borderId="1" xfId="0" applyNumberFormat="1" applyFill="1" applyBorder="1" applyAlignment="1" applyProtection="1">
      <alignment horizontal="center" vertical="center"/>
      <protection locked="0"/>
    </xf>
    <xf numFmtId="0" fontId="5" fillId="0" borderId="57" xfId="0" applyFont="1" applyBorder="1" applyAlignment="1" applyProtection="1">
      <alignment horizontal="left" vertical="top" wrapText="1"/>
      <protection locked="0"/>
    </xf>
    <xf numFmtId="0" fontId="5" fillId="0" borderId="71" xfId="0" applyFont="1" applyBorder="1" applyAlignment="1" applyProtection="1">
      <alignment horizontal="left" vertical="top"/>
      <protection locked="0"/>
    </xf>
    <xf numFmtId="0" fontId="7" fillId="0" borderId="0" xfId="0" applyFont="1" applyBorder="1" applyAlignment="1" applyProtection="1">
      <alignment horizontal="center" vertical="center"/>
    </xf>
    <xf numFmtId="0" fontId="7" fillId="0" borderId="12" xfId="0" applyFont="1" applyBorder="1" applyAlignment="1" applyProtection="1">
      <alignment horizontal="center" vertical="center"/>
    </xf>
    <xf numFmtId="0" fontId="7" fillId="0" borderId="9" xfId="0" applyFont="1" applyBorder="1" applyAlignment="1" applyProtection="1">
      <alignment horizontal="center" vertical="center"/>
    </xf>
    <xf numFmtId="0" fontId="7" fillId="0" borderId="54" xfId="0" applyFont="1" applyBorder="1" applyAlignment="1" applyProtection="1">
      <alignment horizontal="center" vertical="center"/>
    </xf>
    <xf numFmtId="0" fontId="5" fillId="0" borderId="45"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0" borderId="53" xfId="0" applyFont="1" applyBorder="1" applyAlignment="1" applyProtection="1">
      <alignment horizontal="left" vertical="top"/>
      <protection locked="0"/>
    </xf>
    <xf numFmtId="0" fontId="10" fillId="0" borderId="22" xfId="0" applyFont="1" applyFill="1" applyBorder="1" applyAlignment="1" applyProtection="1">
      <alignment horizontal="center" wrapText="1"/>
      <protection locked="0"/>
    </xf>
    <xf numFmtId="0" fontId="10" fillId="0" borderId="1" xfId="0" applyFont="1" applyFill="1" applyBorder="1" applyAlignment="1" applyProtection="1">
      <alignment horizontal="center" wrapText="1"/>
      <protection locked="0"/>
    </xf>
    <xf numFmtId="0" fontId="10" fillId="0" borderId="3" xfId="0" applyFont="1" applyFill="1" applyBorder="1" applyAlignment="1" applyProtection="1">
      <alignment horizontal="center" wrapText="1"/>
      <protection locked="0"/>
    </xf>
    <xf numFmtId="10" fontId="6" fillId="6" borderId="2" xfId="0" applyNumberFormat="1" applyFont="1" applyFill="1" applyBorder="1" applyAlignment="1" applyProtection="1">
      <alignment horizontal="center" vertical="center"/>
      <protection locked="0"/>
    </xf>
    <xf numFmtId="10" fontId="6" fillId="6" borderId="41" xfId="0" applyNumberFormat="1" applyFont="1" applyFill="1" applyBorder="1" applyAlignment="1" applyProtection="1">
      <alignment horizontal="center" vertical="center"/>
      <protection locked="0"/>
    </xf>
    <xf numFmtId="0" fontId="5" fillId="0" borderId="0" xfId="0" applyFont="1" applyBorder="1" applyAlignment="1" applyProtection="1">
      <alignment horizontal="left" wrapText="1"/>
      <protection locked="0"/>
    </xf>
    <xf numFmtId="0" fontId="5" fillId="0" borderId="18" xfId="0" applyFont="1" applyBorder="1" applyAlignment="1" applyProtection="1">
      <alignment horizontal="left" wrapText="1"/>
      <protection locked="0"/>
    </xf>
    <xf numFmtId="0" fontId="26" fillId="6" borderId="2" xfId="1" applyFont="1" applyFill="1" applyBorder="1" applyAlignment="1">
      <alignment horizontal="center" vertical="center"/>
    </xf>
    <xf numFmtId="0" fontId="26" fillId="6" borderId="41" xfId="1" applyFont="1" applyFill="1" applyBorder="1" applyAlignment="1">
      <alignment horizontal="center" vertical="center"/>
    </xf>
    <xf numFmtId="0" fontId="6" fillId="6" borderId="2" xfId="0" applyFont="1" applyFill="1" applyBorder="1" applyAlignment="1">
      <alignment horizontal="center" vertical="center"/>
    </xf>
    <xf numFmtId="0" fontId="6" fillId="6" borderId="41" xfId="0" applyFont="1" applyFill="1" applyBorder="1" applyAlignment="1">
      <alignment horizontal="center" vertical="center"/>
    </xf>
    <xf numFmtId="14" fontId="6" fillId="6" borderId="2" xfId="0" applyNumberFormat="1" applyFont="1" applyFill="1" applyBorder="1" applyAlignment="1" applyProtection="1">
      <alignment horizontal="center" vertical="center"/>
      <protection locked="0"/>
    </xf>
    <xf numFmtId="14" fontId="6" fillId="6" borderId="35" xfId="0" applyNumberFormat="1" applyFont="1" applyFill="1" applyBorder="1" applyAlignment="1" applyProtection="1">
      <alignment horizontal="center" vertical="center"/>
      <protection locked="0"/>
    </xf>
    <xf numFmtId="0" fontId="6" fillId="0" borderId="45" xfId="0" applyFont="1" applyBorder="1" applyAlignment="1" applyProtection="1">
      <alignment horizontal="center" vertical="center"/>
      <protection locked="0"/>
    </xf>
    <xf numFmtId="0" fontId="6" fillId="0" borderId="46"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5" fillId="0" borderId="51" xfId="0" applyFont="1" applyBorder="1" applyAlignment="1" applyProtection="1">
      <alignment horizontal="left" vertical="top"/>
      <protection locked="0"/>
    </xf>
    <xf numFmtId="0" fontId="5" fillId="0" borderId="0" xfId="0" applyFont="1" applyBorder="1" applyAlignment="1" applyProtection="1">
      <alignment horizontal="left" vertical="top"/>
      <protection locked="0"/>
    </xf>
    <xf numFmtId="0" fontId="5" fillId="0" borderId="12" xfId="0" applyFont="1" applyBorder="1" applyAlignment="1" applyProtection="1">
      <alignment horizontal="left" vertical="top"/>
      <protection locked="0"/>
    </xf>
    <xf numFmtId="0" fontId="5" fillId="0" borderId="72" xfId="0" applyFont="1" applyBorder="1" applyAlignment="1" applyProtection="1">
      <alignment horizontal="left" vertical="top"/>
      <protection locked="0"/>
    </xf>
    <xf numFmtId="0" fontId="5" fillId="0" borderId="73" xfId="0" applyFont="1" applyBorder="1" applyAlignment="1" applyProtection="1">
      <alignment horizontal="left" vertical="top"/>
      <protection locked="0"/>
    </xf>
    <xf numFmtId="0" fontId="5" fillId="0" borderId="74" xfId="0" applyFont="1" applyBorder="1" applyAlignment="1" applyProtection="1">
      <alignment horizontal="left" vertical="top"/>
      <protection locked="0"/>
    </xf>
    <xf numFmtId="0" fontId="5" fillId="0" borderId="18" xfId="0" applyFont="1" applyBorder="1" applyAlignment="1" applyProtection="1">
      <alignment horizontal="left" vertical="top"/>
      <protection locked="0"/>
    </xf>
    <xf numFmtId="0" fontId="5" fillId="0" borderId="75" xfId="0" applyFont="1" applyBorder="1" applyAlignment="1" applyProtection="1">
      <alignment horizontal="left" vertical="top"/>
      <protection locked="0"/>
    </xf>
    <xf numFmtId="0" fontId="6" fillId="0" borderId="56"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5" fillId="0" borderId="50" xfId="0" applyFont="1" applyBorder="1" applyAlignment="1" applyProtection="1">
      <alignment horizontal="left" vertical="top"/>
      <protection locked="0"/>
    </xf>
    <xf numFmtId="0" fontId="5" fillId="0" borderId="45" xfId="0" applyFont="1" applyBorder="1" applyAlignment="1" applyProtection="1">
      <alignment horizontal="left" vertical="top"/>
      <protection locked="0"/>
    </xf>
    <xf numFmtId="0" fontId="5" fillId="0" borderId="11" xfId="0" applyFont="1" applyBorder="1" applyAlignment="1" applyProtection="1">
      <alignment horizontal="left" vertical="top"/>
      <protection locked="0"/>
    </xf>
    <xf numFmtId="0" fontId="10" fillId="6" borderId="55" xfId="0" applyFont="1" applyFill="1" applyBorder="1" applyAlignment="1" applyProtection="1">
      <alignment horizontal="center" vertical="center"/>
      <protection locked="0"/>
    </xf>
    <xf numFmtId="0" fontId="10" fillId="6" borderId="41" xfId="0" applyFont="1" applyFill="1" applyBorder="1" applyAlignment="1" applyProtection="1">
      <alignment horizontal="center" vertical="center"/>
      <protection locked="0"/>
    </xf>
    <xf numFmtId="14" fontId="8" fillId="0" borderId="0" xfId="0" applyNumberFormat="1"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54" xfId="0" applyFont="1" applyBorder="1" applyAlignment="1" applyProtection="1">
      <alignment horizontal="center" vertical="center"/>
      <protection locked="0"/>
    </xf>
    <xf numFmtId="0" fontId="6" fillId="6" borderId="2" xfId="0" quotePrefix="1" applyFont="1" applyFill="1" applyBorder="1" applyAlignment="1">
      <alignment horizontal="center" vertical="center"/>
    </xf>
    <xf numFmtId="0" fontId="6" fillId="6" borderId="41" xfId="0" quotePrefix="1" applyFont="1" applyFill="1" applyBorder="1" applyAlignment="1">
      <alignment horizontal="center" vertical="center"/>
    </xf>
    <xf numFmtId="0" fontId="6" fillId="0" borderId="54" xfId="0" applyFont="1" applyBorder="1" applyAlignment="1" applyProtection="1">
      <alignment horizontal="center" vertical="center"/>
      <protection locked="0"/>
    </xf>
    <xf numFmtId="0" fontId="6" fillId="0" borderId="0" xfId="0" quotePrefix="1" applyFont="1" applyBorder="1" applyAlignment="1" applyProtection="1">
      <alignment horizontal="right" vertical="center"/>
      <protection locked="0"/>
    </xf>
    <xf numFmtId="0" fontId="6" fillId="0" borderId="0" xfId="0" applyFont="1" applyBorder="1" applyAlignment="1" applyProtection="1">
      <alignment horizontal="right" vertical="center"/>
      <protection locked="0"/>
    </xf>
    <xf numFmtId="0" fontId="6" fillId="0" borderId="9" xfId="0" applyFont="1" applyBorder="1" applyAlignment="1" applyProtection="1">
      <alignment horizontal="right" vertical="center"/>
      <protection locked="0"/>
    </xf>
    <xf numFmtId="0" fontId="9" fillId="0" borderId="50" xfId="0" applyFont="1" applyBorder="1" applyAlignment="1" applyProtection="1">
      <alignment horizontal="center" vertical="center"/>
      <protection locked="0"/>
    </xf>
    <xf numFmtId="0" fontId="10" fillId="0" borderId="51" xfId="0" applyFont="1" applyBorder="1" applyAlignment="1" applyProtection="1">
      <alignment horizontal="center" vertical="center"/>
      <protection locked="0"/>
    </xf>
    <xf numFmtId="0" fontId="10" fillId="0" borderId="12"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0" fillId="0" borderId="65" xfId="0" applyBorder="1" applyAlignment="1" applyProtection="1">
      <alignment horizontal="center"/>
      <protection locked="0"/>
    </xf>
    <xf numFmtId="0" fontId="0" fillId="0" borderId="66" xfId="0" applyBorder="1" applyAlignment="1" applyProtection="1">
      <alignment horizontal="center"/>
      <protection locked="0"/>
    </xf>
    <xf numFmtId="0" fontId="9" fillId="0" borderId="45" xfId="0" applyFont="1" applyBorder="1" applyAlignment="1" applyProtection="1">
      <alignment horizontal="center" vertical="center"/>
      <protection locked="0"/>
    </xf>
    <xf numFmtId="0" fontId="9" fillId="0" borderId="56" xfId="0" applyFont="1" applyBorder="1" applyAlignment="1" applyProtection="1">
      <alignment horizontal="center" vertical="center"/>
      <protection locked="0"/>
    </xf>
    <xf numFmtId="49" fontId="9" fillId="0" borderId="50" xfId="0" applyNumberFormat="1" applyFont="1" applyBorder="1" applyAlignment="1" applyProtection="1">
      <alignment horizontal="center" vertical="center"/>
      <protection locked="0"/>
    </xf>
    <xf numFmtId="49" fontId="9" fillId="0" borderId="46" xfId="0" applyNumberFormat="1" applyFont="1" applyBorder="1" applyAlignment="1" applyProtection="1">
      <alignment horizontal="center" vertical="center"/>
      <protection locked="0"/>
    </xf>
    <xf numFmtId="0" fontId="9" fillId="0" borderId="57" xfId="0" applyFont="1" applyBorder="1" applyAlignment="1" applyProtection="1">
      <alignment horizontal="center" vertical="center"/>
      <protection locked="0"/>
    </xf>
    <xf numFmtId="0" fontId="6" fillId="0" borderId="52" xfId="0" quotePrefix="1" applyFont="1" applyBorder="1" applyAlignment="1" applyProtection="1">
      <alignment horizontal="right" vertical="center"/>
      <protection locked="0"/>
    </xf>
    <xf numFmtId="0" fontId="6" fillId="0" borderId="53" xfId="0" applyFont="1" applyBorder="1" applyAlignment="1" applyProtection="1">
      <alignment horizontal="right" vertical="center"/>
      <protection locked="0"/>
    </xf>
    <xf numFmtId="0" fontId="5" fillId="0" borderId="69"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9" fillId="0" borderId="52"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51" xfId="0" applyFont="1" applyBorder="1" applyAlignment="1" applyProtection="1">
      <alignment horizontal="center" vertical="center"/>
      <protection locked="0"/>
    </xf>
    <xf numFmtId="0" fontId="22" fillId="0" borderId="20" xfId="0" applyFont="1" applyBorder="1" applyAlignment="1" applyProtection="1">
      <alignment horizontal="center" vertical="center" wrapText="1"/>
      <protection locked="0"/>
    </xf>
    <xf numFmtId="0" fontId="22" fillId="0" borderId="0" xfId="0" applyFont="1" applyBorder="1" applyAlignment="1" applyProtection="1">
      <alignment horizontal="center" vertical="center" wrapText="1"/>
      <protection locked="0"/>
    </xf>
    <xf numFmtId="0" fontId="21" fillId="0" borderId="0" xfId="0" applyFont="1" applyBorder="1" applyAlignment="1" applyProtection="1">
      <alignment horizontal="right" vertical="center"/>
      <protection locked="0"/>
    </xf>
    <xf numFmtId="0" fontId="6" fillId="0" borderId="11"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11" fillId="0" borderId="61" xfId="0" applyFont="1" applyBorder="1" applyAlignment="1" applyProtection="1">
      <alignment horizontal="center"/>
      <protection locked="0"/>
    </xf>
    <xf numFmtId="0" fontId="20" fillId="0" borderId="60" xfId="0" applyFont="1" applyBorder="1" applyAlignment="1" applyProtection="1">
      <alignment horizontal="center"/>
      <protection locked="0"/>
    </xf>
    <xf numFmtId="0" fontId="20" fillId="0" borderId="62" xfId="0" applyFont="1" applyBorder="1" applyAlignment="1" applyProtection="1">
      <alignment horizontal="center"/>
      <protection locked="0"/>
    </xf>
    <xf numFmtId="0" fontId="9" fillId="0" borderId="63" xfId="0" applyFont="1" applyBorder="1" applyAlignment="1" applyProtection="1">
      <alignment horizontal="center" vertical="center"/>
      <protection locked="0"/>
    </xf>
    <xf numFmtId="0" fontId="9" fillId="0" borderId="58" xfId="0" applyFont="1" applyBorder="1" applyAlignment="1" applyProtection="1">
      <alignment horizontal="center" vertical="center"/>
      <protection locked="0"/>
    </xf>
    <xf numFmtId="0" fontId="9" fillId="0" borderId="59" xfId="0" applyFont="1" applyBorder="1" applyAlignment="1" applyProtection="1">
      <alignment horizontal="center" vertical="center"/>
      <protection locked="0"/>
    </xf>
    <xf numFmtId="0" fontId="9" fillId="0" borderId="64" xfId="0" applyFont="1" applyBorder="1" applyAlignment="1" applyProtection="1">
      <alignment horizontal="center" vertical="center"/>
      <protection locked="0"/>
    </xf>
    <xf numFmtId="0" fontId="22" fillId="0" borderId="21" xfId="0" applyFont="1" applyBorder="1" applyAlignment="1" applyProtection="1">
      <alignment horizontal="center" vertical="center" wrapText="1"/>
      <protection locked="0"/>
    </xf>
    <xf numFmtId="0" fontId="22" fillId="0" borderId="52" xfId="0" applyFont="1" applyBorder="1" applyAlignment="1" applyProtection="1">
      <alignment horizontal="center" vertical="center" wrapText="1"/>
      <protection locked="0"/>
    </xf>
    <xf numFmtId="0" fontId="8" fillId="0" borderId="11" xfId="0" applyFont="1" applyBorder="1" applyAlignment="1" applyProtection="1">
      <alignment horizontal="center" vertical="center"/>
      <protection locked="0"/>
    </xf>
    <xf numFmtId="1" fontId="6" fillId="0" borderId="11" xfId="0" applyNumberFormat="1" applyFont="1" applyBorder="1" applyAlignment="1" applyProtection="1">
      <alignment horizontal="center" vertical="center"/>
      <protection locked="0"/>
    </xf>
    <xf numFmtId="1" fontId="6" fillId="0" borderId="9" xfId="0" applyNumberFormat="1" applyFont="1" applyBorder="1" applyAlignment="1" applyProtection="1">
      <alignment horizontal="center" vertical="center"/>
      <protection locked="0"/>
    </xf>
    <xf numFmtId="1" fontId="6" fillId="0" borderId="43" xfId="0" applyNumberFormat="1" applyFont="1" applyBorder="1" applyAlignment="1" applyProtection="1">
      <alignment horizontal="center" vertical="center"/>
      <protection locked="0"/>
    </xf>
    <xf numFmtId="0" fontId="6" fillId="0" borderId="61" xfId="0" quotePrefix="1"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2" fillId="0" borderId="68" xfId="0" applyFont="1" applyBorder="1" applyAlignment="1" applyProtection="1">
      <alignment horizontal="left"/>
      <protection locked="0"/>
    </xf>
    <xf numFmtId="0" fontId="0" fillId="0" borderId="58" xfId="0" applyBorder="1" applyAlignment="1" applyProtection="1">
      <alignment horizontal="left"/>
      <protection locked="0"/>
    </xf>
    <xf numFmtId="0" fontId="0" fillId="0" borderId="64" xfId="0" applyBorder="1" applyAlignment="1" applyProtection="1">
      <alignment horizontal="left"/>
      <protection locked="0"/>
    </xf>
    <xf numFmtId="10" fontId="5" fillId="0" borderId="67" xfId="0" applyNumberFormat="1" applyFont="1" applyBorder="1" applyAlignment="1" applyProtection="1">
      <alignment horizontal="center" vertical="center"/>
      <protection locked="0"/>
    </xf>
    <xf numFmtId="10" fontId="5" fillId="0" borderId="7" xfId="0" applyNumberFormat="1" applyFont="1" applyBorder="1" applyAlignment="1" applyProtection="1">
      <alignment horizontal="center" vertical="center"/>
      <protection locked="0"/>
    </xf>
    <xf numFmtId="0" fontId="6" fillId="0" borderId="67" xfId="0" applyFont="1" applyBorder="1" applyAlignment="1" applyProtection="1">
      <alignment horizontal="right" vertical="center"/>
      <protection locked="0"/>
    </xf>
    <xf numFmtId="0" fontId="6" fillId="0" borderId="60" xfId="0" applyFont="1" applyBorder="1" applyAlignment="1" applyProtection="1">
      <alignment horizontal="right" vertical="center"/>
      <protection locked="0"/>
    </xf>
    <xf numFmtId="0" fontId="4" fillId="0" borderId="6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22" xfId="0"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4" fillId="0" borderId="67" xfId="0" applyFont="1" applyBorder="1" applyAlignment="1" applyProtection="1">
      <alignment horizontal="center" vertical="center"/>
      <protection locked="0"/>
    </xf>
    <xf numFmtId="0" fontId="11" fillId="0" borderId="36" xfId="0" applyFont="1" applyBorder="1" applyAlignment="1" applyProtection="1">
      <alignment horizontal="center"/>
      <protection locked="0"/>
    </xf>
    <xf numFmtId="0" fontId="11" fillId="0" borderId="37" xfId="0" applyFont="1" applyBorder="1" applyAlignment="1" applyProtection="1">
      <alignment horizontal="center"/>
      <protection locked="0"/>
    </xf>
    <xf numFmtId="0" fontId="11" fillId="0" borderId="38" xfId="0" applyFont="1" applyBorder="1" applyAlignment="1" applyProtection="1">
      <alignment horizontal="center"/>
      <protection locked="0"/>
    </xf>
    <xf numFmtId="49" fontId="5" fillId="0" borderId="67" xfId="0" applyNumberFormat="1" applyFont="1" applyBorder="1" applyAlignment="1" applyProtection="1">
      <alignment horizontal="center" vertical="center"/>
      <protection locked="0"/>
    </xf>
    <xf numFmtId="49" fontId="5" fillId="0" borderId="62" xfId="0" applyNumberFormat="1" applyFont="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6" xfId="0" applyFont="1" applyBorder="1" applyAlignment="1" applyProtection="1">
      <alignment horizontal="center" vertical="center"/>
      <protection locked="0"/>
    </xf>
    <xf numFmtId="0" fontId="0" fillId="0" borderId="22" xfId="0" applyFill="1" applyBorder="1" applyAlignment="1" applyProtection="1">
      <alignment horizontal="right" vertical="center" wrapText="1"/>
      <protection locked="0"/>
    </xf>
    <xf numFmtId="0" fontId="0" fillId="0" borderId="1" xfId="0" applyFill="1" applyBorder="1" applyAlignment="1" applyProtection="1">
      <alignment horizontal="right" vertical="center" wrapText="1"/>
      <protection locked="0"/>
    </xf>
    <xf numFmtId="0" fontId="5" fillId="0" borderId="9" xfId="0" applyFont="1" applyBorder="1" applyAlignment="1" applyProtection="1">
      <alignment horizontal="left" vertical="top"/>
      <protection locked="0"/>
    </xf>
    <xf numFmtId="0" fontId="8" fillId="0" borderId="51"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18"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43" xfId="0" applyFont="1" applyBorder="1" applyAlignment="1" applyProtection="1">
      <alignment horizontal="left" vertical="top" wrapText="1"/>
      <protection locked="0"/>
    </xf>
    <xf numFmtId="0" fontId="1" fillId="0" borderId="52"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52"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54" xfId="0" applyBorder="1" applyAlignment="1" applyProtection="1">
      <alignment horizontal="left" vertical="top" wrapText="1"/>
      <protection locked="0"/>
    </xf>
    <xf numFmtId="0" fontId="5" fillId="0" borderId="52" xfId="0" applyFont="1" applyBorder="1" applyAlignment="1" applyProtection="1">
      <alignment horizontal="left" wrapText="1"/>
      <protection locked="0"/>
    </xf>
    <xf numFmtId="0" fontId="5" fillId="0" borderId="12" xfId="0" applyFont="1" applyBorder="1" applyAlignment="1" applyProtection="1">
      <alignment horizontal="left" wrapText="1"/>
      <protection locked="0"/>
    </xf>
    <xf numFmtId="2" fontId="0" fillId="0" borderId="41" xfId="0" applyNumberFormat="1" applyFill="1" applyBorder="1" applyAlignment="1" applyProtection="1">
      <alignment horizontal="right" vertical="center" wrapText="1"/>
      <protection locked="0"/>
    </xf>
    <xf numFmtId="2" fontId="0" fillId="0" borderId="1" xfId="0" applyNumberFormat="1" applyFill="1" applyBorder="1" applyAlignment="1" applyProtection="1">
      <alignment horizontal="right" vertical="center" wrapText="1"/>
      <protection locked="0"/>
    </xf>
    <xf numFmtId="2" fontId="0" fillId="0" borderId="2" xfId="0" applyNumberFormat="1" applyFill="1" applyBorder="1" applyAlignment="1" applyProtection="1">
      <alignment horizontal="right" vertical="center" wrapText="1"/>
      <protection locked="0"/>
    </xf>
    <xf numFmtId="0" fontId="12" fillId="0" borderId="42" xfId="0" applyFont="1" applyBorder="1" applyAlignment="1" applyProtection="1">
      <alignment horizontal="left"/>
      <protection locked="0"/>
    </xf>
    <xf numFmtId="0" fontId="0" fillId="0" borderId="9" xfId="0" applyBorder="1" applyAlignment="1" applyProtection="1">
      <alignment horizontal="left"/>
      <protection locked="0"/>
    </xf>
    <xf numFmtId="0" fontId="0" fillId="0" borderId="43" xfId="0" applyBorder="1" applyAlignment="1" applyProtection="1">
      <alignment horizontal="left"/>
      <protection locked="0"/>
    </xf>
    <xf numFmtId="0" fontId="5" fillId="0" borderId="22" xfId="0" applyFont="1" applyBorder="1" applyAlignment="1" applyProtection="1">
      <alignment horizontal="left" vertical="top"/>
      <protection locked="0"/>
    </xf>
    <xf numFmtId="0" fontId="5" fillId="0" borderId="1" xfId="0" applyFont="1" applyBorder="1" applyAlignment="1" applyProtection="1">
      <alignment horizontal="left" vertical="top"/>
      <protection locked="0"/>
    </xf>
    <xf numFmtId="0" fontId="5" fillId="0" borderId="29" xfId="0" applyFont="1" applyBorder="1" applyAlignment="1" applyProtection="1">
      <alignment horizontal="left" vertical="top"/>
      <protection locked="0"/>
    </xf>
    <xf numFmtId="0" fontId="0" fillId="0" borderId="34" xfId="0" applyBorder="1" applyAlignment="1" applyProtection="1">
      <alignment horizontal="right" vertical="center"/>
      <protection locked="0"/>
    </xf>
    <xf numFmtId="0" fontId="12" fillId="0" borderId="44" xfId="0" applyFont="1" applyBorder="1" applyAlignment="1" applyProtection="1">
      <alignment horizontal="left"/>
      <protection locked="0"/>
    </xf>
    <xf numFmtId="0" fontId="0" fillId="0" borderId="45" xfId="0" applyBorder="1" applyAlignment="1" applyProtection="1">
      <alignment horizontal="left"/>
      <protection locked="0"/>
    </xf>
    <xf numFmtId="0" fontId="0" fillId="0" borderId="46" xfId="0" applyBorder="1" applyAlignment="1" applyProtection="1">
      <alignment horizontal="left"/>
      <protection locked="0"/>
    </xf>
    <xf numFmtId="0" fontId="12" fillId="0" borderId="3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5" fillId="0" borderId="47" xfId="0" applyFont="1" applyBorder="1" applyAlignment="1" applyProtection="1">
      <alignment horizontal="left" vertical="top"/>
      <protection locked="0"/>
    </xf>
    <xf numFmtId="0" fontId="5" fillId="0" borderId="6" xfId="0" applyFont="1" applyBorder="1" applyAlignment="1" applyProtection="1">
      <alignment horizontal="left" vertical="top"/>
      <protection locked="0"/>
    </xf>
    <xf numFmtId="0" fontId="5" fillId="0" borderId="48" xfId="0" applyFont="1" applyBorder="1" applyAlignment="1" applyProtection="1">
      <alignment horizontal="left" vertical="top"/>
      <protection locked="0"/>
    </xf>
    <xf numFmtId="0" fontId="0" fillId="0" borderId="49" xfId="0" applyBorder="1" applyAlignment="1" applyProtection="1">
      <alignment horizontal="right" vertical="center"/>
      <protection locked="0"/>
    </xf>
    <xf numFmtId="0" fontId="9" fillId="0" borderId="28" xfId="0" applyFont="1" applyBorder="1" applyAlignment="1" applyProtection="1">
      <alignment horizontal="center" vertical="center"/>
      <protection locked="0"/>
    </xf>
    <xf numFmtId="0" fontId="9" fillId="0" borderId="27" xfId="0" applyFont="1" applyBorder="1" applyAlignment="1" applyProtection="1">
      <alignment horizontal="center" vertical="center"/>
      <protection locked="0"/>
    </xf>
    <xf numFmtId="0" fontId="5" fillId="0" borderId="30" xfId="0" applyFont="1" applyBorder="1" applyAlignment="1" applyProtection="1">
      <alignment horizontal="left" vertical="top"/>
      <protection locked="0"/>
    </xf>
    <xf numFmtId="0" fontId="5" fillId="0" borderId="31" xfId="0" applyFont="1" applyBorder="1" applyAlignment="1" applyProtection="1">
      <alignment horizontal="left" vertical="top"/>
      <protection locked="0"/>
    </xf>
    <xf numFmtId="0" fontId="5" fillId="0" borderId="32" xfId="0" applyFont="1" applyBorder="1" applyAlignment="1" applyProtection="1">
      <alignment horizontal="left" vertical="top"/>
      <protection locked="0"/>
    </xf>
    <xf numFmtId="0" fontId="9" fillId="0" borderId="5" xfId="0" applyFont="1" applyBorder="1" applyAlignment="1" applyProtection="1">
      <alignment horizontal="center" vertical="center"/>
      <protection locked="0"/>
    </xf>
    <xf numFmtId="0" fontId="12" fillId="0" borderId="23" xfId="0" applyFont="1"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9" fillId="0" borderId="26" xfId="0"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31"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cellXfs>
  <cellStyles count="2">
    <cellStyle name="Collegamento ipertestuale" xfId="1" builtinId="8"/>
    <cellStyle name="Normale" xfId="0" builtinId="0"/>
  </cellStyles>
  <dxfs count="6">
    <dxf>
      <font>
        <color theme="0"/>
      </font>
      <fill>
        <patternFill>
          <bgColor rgb="FFFF0000"/>
        </patternFill>
      </fill>
    </dxf>
    <dxf>
      <font>
        <color theme="0"/>
      </font>
      <fill>
        <patternFill>
          <bgColor rgb="FFFF0000"/>
        </patternFill>
      </fill>
    </dxf>
    <dxf>
      <font>
        <color auto="1"/>
      </font>
    </dxf>
    <dxf>
      <font>
        <color theme="0"/>
      </font>
      <fill>
        <patternFill>
          <bgColor rgb="FFFF0000"/>
        </patternFill>
      </fill>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1069" name="AutoShape 2">
          <a:extLst>
            <a:ext uri="{FF2B5EF4-FFF2-40B4-BE49-F238E27FC236}">
              <a16:creationId xmlns:a16="http://schemas.microsoft.com/office/drawing/2014/main" id="{00000000-0008-0000-0000-00002D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0" name="AutoShape 3">
          <a:extLst>
            <a:ext uri="{FF2B5EF4-FFF2-40B4-BE49-F238E27FC236}">
              <a16:creationId xmlns:a16="http://schemas.microsoft.com/office/drawing/2014/main" id="{00000000-0008-0000-0000-00002E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1" name="AutoShape 4">
          <a:extLst>
            <a:ext uri="{FF2B5EF4-FFF2-40B4-BE49-F238E27FC236}">
              <a16:creationId xmlns:a16="http://schemas.microsoft.com/office/drawing/2014/main" id="{00000000-0008-0000-0000-00002F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2" name="AutoShape 5">
          <a:extLst>
            <a:ext uri="{FF2B5EF4-FFF2-40B4-BE49-F238E27FC236}">
              <a16:creationId xmlns:a16="http://schemas.microsoft.com/office/drawing/2014/main" id="{00000000-0008-0000-0000-000030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3" name="AutoShape 6">
          <a:extLst>
            <a:ext uri="{FF2B5EF4-FFF2-40B4-BE49-F238E27FC236}">
              <a16:creationId xmlns:a16="http://schemas.microsoft.com/office/drawing/2014/main" id="{00000000-0008-0000-0000-000031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4" name="AutoShape 7">
          <a:extLst>
            <a:ext uri="{FF2B5EF4-FFF2-40B4-BE49-F238E27FC236}">
              <a16:creationId xmlns:a16="http://schemas.microsoft.com/office/drawing/2014/main" id="{00000000-0008-0000-0000-000032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5" name="AutoShape 8">
          <a:extLst>
            <a:ext uri="{FF2B5EF4-FFF2-40B4-BE49-F238E27FC236}">
              <a16:creationId xmlns:a16="http://schemas.microsoft.com/office/drawing/2014/main" id="{00000000-0008-0000-0000-000033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6" name="AutoShape 9">
          <a:extLst>
            <a:ext uri="{FF2B5EF4-FFF2-40B4-BE49-F238E27FC236}">
              <a16:creationId xmlns:a16="http://schemas.microsoft.com/office/drawing/2014/main" id="{00000000-0008-0000-0000-000034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7" name="AutoShape 10">
          <a:extLst>
            <a:ext uri="{FF2B5EF4-FFF2-40B4-BE49-F238E27FC236}">
              <a16:creationId xmlns:a16="http://schemas.microsoft.com/office/drawing/2014/main" id="{00000000-0008-0000-0000-000035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8" name="AutoShape 11">
          <a:extLst>
            <a:ext uri="{FF2B5EF4-FFF2-40B4-BE49-F238E27FC236}">
              <a16:creationId xmlns:a16="http://schemas.microsoft.com/office/drawing/2014/main" id="{00000000-0008-0000-0000-000036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editAs="oneCell">
    <xdr:from>
      <xdr:col>2</xdr:col>
      <xdr:colOff>561975</xdr:colOff>
      <xdr:row>1</xdr:row>
      <xdr:rowOff>28575</xdr:rowOff>
    </xdr:from>
    <xdr:to>
      <xdr:col>3</xdr:col>
      <xdr:colOff>600075</xdr:colOff>
      <xdr:row>3</xdr:row>
      <xdr:rowOff>276225</xdr:rowOff>
    </xdr:to>
    <xdr:pic>
      <xdr:nvPicPr>
        <xdr:cNvPr id="1079" name="Immagine 8" descr="logo nuovo senza ombra.png">
          <a:extLst>
            <a:ext uri="{FF2B5EF4-FFF2-40B4-BE49-F238E27FC236}">
              <a16:creationId xmlns:a16="http://schemas.microsoft.com/office/drawing/2014/main" id="{00000000-0008-0000-0000-000037040000}"/>
            </a:ext>
          </a:extLst>
        </xdr:cNvPr>
        <xdr:cNvPicPr>
          <a:picLocks noChangeAspect="1"/>
        </xdr:cNvPicPr>
      </xdr:nvPicPr>
      <xdr:blipFill>
        <a:blip xmlns:r="http://schemas.openxmlformats.org/officeDocument/2006/relationships" r:embed="rId1" cstate="print"/>
        <a:srcRect/>
        <a:stretch>
          <a:fillRect/>
        </a:stretch>
      </xdr:blipFill>
      <xdr:spPr bwMode="auto">
        <a:xfrm>
          <a:off x="2247900" y="209550"/>
          <a:ext cx="752475" cy="857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571500</xdr:colOff>
          <xdr:row>11</xdr:row>
          <xdr:rowOff>209550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571500</xdr:colOff>
          <xdr:row>11</xdr:row>
          <xdr:rowOff>200025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330200</xdr:colOff>
      <xdr:row>1</xdr:row>
      <xdr:rowOff>114300</xdr:rowOff>
    </xdr:from>
    <xdr:to>
      <xdr:col>1</xdr:col>
      <xdr:colOff>574675</xdr:colOff>
      <xdr:row>3</xdr:row>
      <xdr:rowOff>292100</xdr:rowOff>
    </xdr:to>
    <xdr:pic>
      <xdr:nvPicPr>
        <xdr:cNvPr id="58" name="Immagine 2">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0200" y="292100"/>
          <a:ext cx="1146175"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file:///C:\Users\Aric&#242;%20Emanuele\AppData\Roaming\Microsoft\Excel\2024\139-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file:///C:\Users\Aric&#242;%20Emanuele\AppData\Roaming\Microsoft\Excel\2024\113-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file:///C:\Users\Aric&#242;%20Emanuele\AppData\Roaming\Microsoft\Excel\2024\117-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tabSelected="1" topLeftCell="A31" zoomScale="75" zoomScaleNormal="75" workbookViewId="0">
      <selection activeCell="P47" sqref="P47"/>
    </sheetView>
  </sheetViews>
  <sheetFormatPr defaultRowHeight="12.75" x14ac:dyDescent="0.2"/>
  <cols>
    <col min="1" max="1" width="13.5703125" customWidth="1"/>
    <col min="2" max="2" width="11.7109375" customWidth="1"/>
    <col min="3" max="3" width="10.7109375" customWidth="1"/>
    <col min="4" max="4" width="10.42578125" style="4" customWidth="1"/>
    <col min="5" max="5" width="10.7109375" style="4" customWidth="1"/>
    <col min="6" max="11" width="10.7109375" customWidth="1"/>
    <col min="12" max="12" width="9.5703125" customWidth="1"/>
    <col min="13" max="13" width="10.7109375" customWidth="1"/>
    <col min="14" max="14" width="15.28515625" customWidth="1"/>
    <col min="15" max="15" width="11" style="3" customWidth="1"/>
    <col min="16" max="16" width="12.7109375" bestFit="1" customWidth="1"/>
    <col min="17" max="17" width="25.140625" style="2" customWidth="1"/>
    <col min="18" max="18" width="32.7109375" style="1" customWidth="1"/>
    <col min="19" max="19" width="12.7109375" customWidth="1"/>
    <col min="21" max="21" width="13.140625" customWidth="1"/>
  </cols>
  <sheetData>
    <row r="1" spans="1:23" ht="14.25" thickTop="1" thickBot="1" x14ac:dyDescent="0.25">
      <c r="A1" s="75"/>
      <c r="B1" s="73"/>
      <c r="C1" s="73"/>
      <c r="D1" s="74"/>
      <c r="E1" s="74"/>
      <c r="F1" s="73"/>
      <c r="G1" s="73"/>
      <c r="H1" s="73"/>
      <c r="I1" s="73"/>
      <c r="J1" s="73"/>
      <c r="K1" s="73"/>
      <c r="L1" s="73"/>
      <c r="M1" s="73"/>
      <c r="N1" s="72"/>
    </row>
    <row r="2" spans="1:23" ht="24" customHeight="1" thickTop="1" x14ac:dyDescent="0.2">
      <c r="A2" s="164"/>
      <c r="B2" s="152"/>
      <c r="C2" s="152"/>
      <c r="D2" s="152"/>
      <c r="E2" s="152" t="s">
        <v>78</v>
      </c>
      <c r="F2" s="152"/>
      <c r="G2" s="152"/>
      <c r="H2" s="152"/>
      <c r="I2" s="152"/>
      <c r="J2" s="152"/>
      <c r="K2" s="152"/>
      <c r="L2" s="71"/>
      <c r="M2" s="71"/>
      <c r="N2" s="70" t="s">
        <v>77</v>
      </c>
    </row>
    <row r="3" spans="1:23" s="9" customFormat="1" ht="24" customHeight="1" x14ac:dyDescent="0.2">
      <c r="A3" s="165"/>
      <c r="B3" s="153"/>
      <c r="C3" s="153"/>
      <c r="D3" s="153"/>
      <c r="E3" s="153"/>
      <c r="F3" s="153"/>
      <c r="G3" s="153"/>
      <c r="H3" s="153"/>
      <c r="I3" s="153"/>
      <c r="J3" s="153"/>
      <c r="K3" s="153"/>
      <c r="L3" s="154" t="s">
        <v>84</v>
      </c>
      <c r="M3" s="154"/>
      <c r="N3" s="69"/>
      <c r="O3" s="24"/>
      <c r="P3" s="24"/>
      <c r="Q3" s="14"/>
      <c r="R3" s="22"/>
    </row>
    <row r="4" spans="1:23" s="9" customFormat="1" ht="24" customHeight="1" x14ac:dyDescent="0.2">
      <c r="A4" s="165"/>
      <c r="B4" s="153"/>
      <c r="C4" s="153"/>
      <c r="D4" s="153"/>
      <c r="E4" s="153"/>
      <c r="F4" s="153"/>
      <c r="G4" s="153"/>
      <c r="H4" s="153"/>
      <c r="I4" s="153"/>
      <c r="J4" s="153"/>
      <c r="K4" s="153"/>
      <c r="L4" s="154" t="s">
        <v>76</v>
      </c>
      <c r="M4" s="154"/>
      <c r="N4" s="69"/>
      <c r="O4" s="68"/>
      <c r="P4" s="67"/>
      <c r="Q4" s="66"/>
      <c r="R4" s="24"/>
    </row>
    <row r="5" spans="1:23" ht="22.5" customHeight="1" thickBot="1" x14ac:dyDescent="0.3">
      <c r="A5" s="157" t="s">
        <v>75</v>
      </c>
      <c r="B5" s="158"/>
      <c r="C5" s="158"/>
      <c r="D5" s="158"/>
      <c r="E5" s="158"/>
      <c r="F5" s="158"/>
      <c r="G5" s="158"/>
      <c r="H5" s="158"/>
      <c r="I5" s="158"/>
      <c r="J5" s="158"/>
      <c r="K5" s="158"/>
      <c r="L5" s="158"/>
      <c r="M5" s="158"/>
      <c r="N5" s="159"/>
      <c r="O5" s="22"/>
      <c r="P5" s="22"/>
      <c r="Q5" s="22"/>
      <c r="R5" s="22"/>
      <c r="S5" s="15"/>
      <c r="T5" s="15"/>
      <c r="U5" s="15"/>
    </row>
    <row r="6" spans="1:23" ht="15" x14ac:dyDescent="0.2">
      <c r="A6" s="65" t="s">
        <v>74</v>
      </c>
      <c r="B6" s="161" t="s">
        <v>73</v>
      </c>
      <c r="C6" s="162"/>
      <c r="D6" s="160" t="s">
        <v>72</v>
      </c>
      <c r="E6" s="161"/>
      <c r="F6" s="162"/>
      <c r="G6" s="161" t="s">
        <v>19</v>
      </c>
      <c r="H6" s="162"/>
      <c r="I6" s="160" t="s">
        <v>20</v>
      </c>
      <c r="J6" s="161"/>
      <c r="K6" s="162"/>
      <c r="L6" s="160" t="s">
        <v>71</v>
      </c>
      <c r="M6" s="161"/>
      <c r="N6" s="163"/>
      <c r="O6" s="22"/>
      <c r="P6" s="22"/>
      <c r="Q6" s="22"/>
      <c r="R6" s="22"/>
      <c r="S6" s="15"/>
      <c r="T6" s="15"/>
      <c r="U6" s="15"/>
    </row>
    <row r="7" spans="1:23" ht="22.5" customHeight="1" x14ac:dyDescent="0.2">
      <c r="A7" s="64" t="s">
        <v>86</v>
      </c>
      <c r="B7" s="166" t="s">
        <v>97</v>
      </c>
      <c r="C7" s="125"/>
      <c r="D7" s="155" t="s">
        <v>87</v>
      </c>
      <c r="E7" s="156"/>
      <c r="F7" s="128"/>
      <c r="G7" s="156" t="s">
        <v>89</v>
      </c>
      <c r="H7" s="128"/>
      <c r="I7" s="155">
        <v>2051</v>
      </c>
      <c r="J7" s="156"/>
      <c r="K7" s="156"/>
      <c r="L7" s="167">
        <v>25332</v>
      </c>
      <c r="M7" s="168"/>
      <c r="N7" s="169"/>
      <c r="O7" s="22"/>
      <c r="P7" s="22"/>
      <c r="Q7" s="22"/>
      <c r="R7" s="22"/>
      <c r="S7" s="15"/>
      <c r="T7" s="15"/>
      <c r="U7" s="15"/>
    </row>
    <row r="8" spans="1:23" ht="16.5" x14ac:dyDescent="0.2">
      <c r="A8" s="143" t="s">
        <v>85</v>
      </c>
      <c r="B8" s="139"/>
      <c r="C8" s="140"/>
      <c r="D8" s="132" t="s">
        <v>70</v>
      </c>
      <c r="E8" s="139"/>
      <c r="F8" s="140"/>
      <c r="G8" s="132" t="s">
        <v>69</v>
      </c>
      <c r="H8" s="84"/>
      <c r="I8" s="84"/>
      <c r="J8" s="85"/>
      <c r="K8" s="63" t="s">
        <v>68</v>
      </c>
      <c r="L8" s="132" t="s">
        <v>67</v>
      </c>
      <c r="M8" s="140"/>
      <c r="N8" s="62" t="s">
        <v>66</v>
      </c>
      <c r="O8" s="22"/>
      <c r="P8" s="22"/>
      <c r="Q8" s="22"/>
      <c r="R8" s="22"/>
      <c r="S8" s="15"/>
      <c r="T8" s="15"/>
      <c r="U8" s="15"/>
    </row>
    <row r="9" spans="1:23" ht="15" customHeight="1" x14ac:dyDescent="0.2">
      <c r="A9" s="144" t="s">
        <v>88</v>
      </c>
      <c r="B9" s="130"/>
      <c r="C9" s="115" t="s">
        <v>81</v>
      </c>
      <c r="D9" s="129" t="s">
        <v>88</v>
      </c>
      <c r="E9" s="130"/>
      <c r="F9" s="115" t="s">
        <v>81</v>
      </c>
      <c r="G9" s="61" t="s">
        <v>65</v>
      </c>
      <c r="H9" s="60" t="s">
        <v>64</v>
      </c>
      <c r="I9" s="60" t="s">
        <v>63</v>
      </c>
      <c r="J9" s="59" t="s">
        <v>62</v>
      </c>
      <c r="K9" s="137"/>
      <c r="L9" s="133" t="s">
        <v>83</v>
      </c>
      <c r="M9" s="134"/>
      <c r="N9" s="146" t="s">
        <v>80</v>
      </c>
      <c r="O9" s="22"/>
      <c r="P9" s="22"/>
      <c r="Q9" s="22"/>
      <c r="R9" s="22"/>
      <c r="S9" s="15"/>
      <c r="T9" s="15"/>
      <c r="U9" s="15"/>
    </row>
    <row r="10" spans="1:23" ht="14.25" customHeight="1" x14ac:dyDescent="0.2">
      <c r="A10" s="145"/>
      <c r="B10" s="131"/>
      <c r="C10" s="128"/>
      <c r="D10" s="131"/>
      <c r="E10" s="131"/>
      <c r="F10" s="128"/>
      <c r="G10" s="58"/>
      <c r="H10" s="57"/>
      <c r="I10" s="56"/>
      <c r="J10" s="55"/>
      <c r="K10" s="138"/>
      <c r="L10" s="135"/>
      <c r="M10" s="136"/>
      <c r="N10" s="147"/>
      <c r="O10" s="22"/>
      <c r="P10" s="54"/>
      <c r="Q10" s="22"/>
      <c r="R10" s="22"/>
      <c r="S10" s="15"/>
      <c r="T10" s="15"/>
      <c r="U10" s="15"/>
    </row>
    <row r="11" spans="1:23" ht="17.25" x14ac:dyDescent="0.2">
      <c r="A11" s="148" t="s">
        <v>17</v>
      </c>
      <c r="B11" s="149"/>
      <c r="C11" s="150"/>
      <c r="D11" s="151" t="s">
        <v>61</v>
      </c>
      <c r="E11" s="149"/>
      <c r="F11" s="150"/>
      <c r="G11" s="151" t="s">
        <v>60</v>
      </c>
      <c r="H11" s="149"/>
      <c r="I11" s="149"/>
      <c r="J11" s="150"/>
      <c r="K11" s="132" t="s">
        <v>59</v>
      </c>
      <c r="L11" s="140"/>
      <c r="M11" s="141" t="s">
        <v>58</v>
      </c>
      <c r="N11" s="142"/>
      <c r="O11" s="24"/>
      <c r="P11" s="24"/>
      <c r="Q11" s="24"/>
      <c r="R11" s="24"/>
      <c r="S11" s="18"/>
      <c r="T11" s="18"/>
      <c r="U11" s="18"/>
    </row>
    <row r="12" spans="1:23" ht="22.5" customHeight="1" thickBot="1" x14ac:dyDescent="0.25">
      <c r="A12" s="170" t="s">
        <v>90</v>
      </c>
      <c r="B12" s="171"/>
      <c r="C12" s="172"/>
      <c r="D12" s="179" t="s">
        <v>98</v>
      </c>
      <c r="E12" s="180"/>
      <c r="F12" s="53" t="s">
        <v>57</v>
      </c>
      <c r="G12" s="185" t="s">
        <v>56</v>
      </c>
      <c r="H12" s="181"/>
      <c r="I12" s="181" t="s">
        <v>55</v>
      </c>
      <c r="J12" s="182"/>
      <c r="K12" s="177">
        <v>5.0000000000000001E-3</v>
      </c>
      <c r="L12" s="178"/>
      <c r="M12" s="189"/>
      <c r="N12" s="190"/>
      <c r="O12" s="24"/>
      <c r="P12" s="24"/>
      <c r="Q12" s="24"/>
      <c r="R12" s="24"/>
      <c r="S12" s="18"/>
      <c r="T12" s="18"/>
      <c r="U12" s="18"/>
    </row>
    <row r="13" spans="1:23" ht="17.25" thickBot="1" x14ac:dyDescent="0.3">
      <c r="A13" s="186" t="s">
        <v>54</v>
      </c>
      <c r="B13" s="187"/>
      <c r="C13" s="187"/>
      <c r="D13" s="187"/>
      <c r="E13" s="187"/>
      <c r="F13" s="187"/>
      <c r="G13" s="187"/>
      <c r="H13" s="187"/>
      <c r="I13" s="187"/>
      <c r="J13" s="187"/>
      <c r="K13" s="187"/>
      <c r="L13" s="187"/>
      <c r="M13" s="187"/>
      <c r="N13" s="188"/>
      <c r="O13" s="24"/>
      <c r="P13" s="29">
        <v>0</v>
      </c>
      <c r="Q13" s="28" t="str">
        <f>IF(P13=0,"MISURA LINEARE","MISURA QUADRATICA")</f>
        <v>MISURA LINEARE</v>
      </c>
      <c r="R13" s="27" t="s">
        <v>53</v>
      </c>
      <c r="S13" s="52" t="s">
        <v>35</v>
      </c>
      <c r="T13" s="23"/>
      <c r="U13" s="52" t="s">
        <v>34</v>
      </c>
    </row>
    <row r="14" spans="1:23" ht="32.25" customHeight="1" x14ac:dyDescent="0.2">
      <c r="A14" s="191" t="s">
        <v>52</v>
      </c>
      <c r="B14" s="192"/>
      <c r="C14" s="51" t="s">
        <v>51</v>
      </c>
      <c r="D14" s="50">
        <v>0</v>
      </c>
      <c r="E14" s="50">
        <v>0.25</v>
      </c>
      <c r="F14" s="50">
        <v>0.5</v>
      </c>
      <c r="G14" s="50">
        <v>0.75</v>
      </c>
      <c r="H14" s="50">
        <v>1</v>
      </c>
      <c r="I14" s="50">
        <v>0.75</v>
      </c>
      <c r="J14" s="50">
        <v>0.5</v>
      </c>
      <c r="K14" s="50">
        <v>0.25</v>
      </c>
      <c r="L14" s="50">
        <v>0</v>
      </c>
      <c r="M14" s="49" t="s">
        <v>50</v>
      </c>
      <c r="N14" s="48" t="s">
        <v>12</v>
      </c>
      <c r="O14" s="22"/>
      <c r="P14" s="15"/>
      <c r="Q14" s="15"/>
      <c r="R14" s="15"/>
      <c r="S14" s="25">
        <v>0</v>
      </c>
      <c r="U14" s="25">
        <v>3</v>
      </c>
      <c r="W14" s="44">
        <v>0</v>
      </c>
    </row>
    <row r="15" spans="1:23" ht="25.5" customHeight="1" x14ac:dyDescent="0.2">
      <c r="A15" s="183" t="s">
        <v>49</v>
      </c>
      <c r="B15" s="184"/>
      <c r="C15" s="47" t="str">
        <f>IF(C9&lt;&gt;"",C9,"")</f>
        <v>Kg/cm2</v>
      </c>
      <c r="D15" s="45">
        <f>IF(S14="","",(($U$14-$S$14)*W5/100+$S$14))</f>
        <v>0</v>
      </c>
      <c r="E15" s="45">
        <f>IF(S14="","",(($U$14-$S$14)*W15/100+$S$14))</f>
        <v>0.75</v>
      </c>
      <c r="F15" s="45">
        <f>IF(S14="","",(($U$14-$S$14)*W16/100+$S$14))</f>
        <v>1.5</v>
      </c>
      <c r="G15" s="45">
        <f>IF(S14="","",(($U$14-$S$14)*W17/100+$S$14))</f>
        <v>2.25</v>
      </c>
      <c r="H15" s="45">
        <f>IF(S14="","",(($U$14-$S$14)*W18/100+$S$14))</f>
        <v>3</v>
      </c>
      <c r="I15" s="45">
        <f>$G$15</f>
        <v>2.25</v>
      </c>
      <c r="J15" s="45">
        <f>$F$15</f>
        <v>1.5</v>
      </c>
      <c r="K15" s="45">
        <f>$E$15</f>
        <v>0.75</v>
      </c>
      <c r="L15" s="45">
        <f>$D$15</f>
        <v>0</v>
      </c>
      <c r="M15" s="31"/>
      <c r="N15" s="30"/>
      <c r="O15" s="22"/>
      <c r="P15" s="22"/>
      <c r="Q15" s="22"/>
      <c r="R15" s="22"/>
      <c r="S15" s="15"/>
      <c r="T15" s="15"/>
      <c r="U15" s="15"/>
      <c r="W15" s="44">
        <v>25</v>
      </c>
    </row>
    <row r="16" spans="1:23" ht="25.5" customHeight="1" x14ac:dyDescent="0.2">
      <c r="A16" s="183" t="s">
        <v>48</v>
      </c>
      <c r="B16" s="184"/>
      <c r="C16" s="47" t="str">
        <f>IF(F12&lt;&gt;"",F12,"")</f>
        <v>mA</v>
      </c>
      <c r="D16" s="45">
        <f>IF(S26="","",IF($P25=1,(((($U$26-$S$26))/10*SQRT(W14)))+$S$26,(($U$26-$S$26)*W14/100+$S$26)))</f>
        <v>4</v>
      </c>
      <c r="E16" s="45">
        <f>IF(S26="","",IF($P25=1,(((($U$26-$S$26))/10*SQRT(W15)))+$S$26,(($U$26-$S$26)*W15/100+$S$26)))</f>
        <v>8</v>
      </c>
      <c r="F16" s="45">
        <f>IF(S26="","",IF($P25=1,(((($U$26-$S$26))/10*SQRT(W16)))+$S$26,(($U$26-$S$26)*W16/100+$S$26)))</f>
        <v>12</v>
      </c>
      <c r="G16" s="45">
        <f>IF(S26="","",IF($P25=1,(((($U$26-$S$26))/10*SQRT(W17)))+$S$26,(($U$26-$S$26)*W17/100+$S$26)))</f>
        <v>16</v>
      </c>
      <c r="H16" s="45">
        <f>IF(S26="","",IF($P25=1,(((($U$26-$S$26))/10*SQRT(W18)))+$S$26,(($U$26-$S$26)*W18/100+$S$26)))</f>
        <v>20</v>
      </c>
      <c r="I16" s="45">
        <f>$G$16</f>
        <v>16</v>
      </c>
      <c r="J16" s="45">
        <f>$F$16</f>
        <v>12</v>
      </c>
      <c r="K16" s="45">
        <f>$E$16</f>
        <v>8</v>
      </c>
      <c r="L16" s="45">
        <f>$D$16</f>
        <v>4</v>
      </c>
      <c r="M16" s="31"/>
      <c r="N16" s="30"/>
      <c r="O16" s="22"/>
      <c r="P16" s="22"/>
      <c r="Q16" s="22"/>
      <c r="R16" s="22"/>
      <c r="S16" s="15"/>
      <c r="T16" s="15"/>
      <c r="U16" s="15"/>
      <c r="W16" s="44">
        <v>50</v>
      </c>
    </row>
    <row r="17" spans="1:23" ht="25.5" customHeight="1" x14ac:dyDescent="0.2">
      <c r="A17" s="193" t="s">
        <v>47</v>
      </c>
      <c r="B17" s="194"/>
      <c r="C17" s="46" t="str">
        <f>IF(F9&lt;&gt;"",F9,"")</f>
        <v>Kg/cm2</v>
      </c>
      <c r="D17" s="45">
        <f>IF(S33="","",IF($P32=1,(((($U$33-$S$33))/10*SQRT(W14)))+$S$33,(($U$33-$S$33)*W14/100+$S$33)))</f>
        <v>0</v>
      </c>
      <c r="E17" s="45">
        <f>IF(S33="","",IF($P32=1,(((($U$33-$S$33))/10*SQRT(W15)))+$S$33,(($U$33-$S$33)*W15/100+$S$33)))</f>
        <v>0.75</v>
      </c>
      <c r="F17" s="45">
        <f>IF(S33="","",IF($P32=1,(((($U$33-$S$33))/10*SQRT(W16)))+$S$33,(($U$33-$S$33)*W16/100+$S$33)))</f>
        <v>1.5</v>
      </c>
      <c r="G17" s="45">
        <f>IF(S33="","",IF($P32=1,(((($U$33-$S$33))/10*SQRT(W17)))+$S$33,(($U$33-$S$33)*W17/100+$S$33)))</f>
        <v>2.25</v>
      </c>
      <c r="H17" s="45">
        <f>IF(S33="","",IF($P32=1,(((($U$33-$S$33))/10*SQRT(W18)))+$S$33,(($U$33-$S$33)*W18/100+$S$33)))</f>
        <v>3</v>
      </c>
      <c r="I17" s="45">
        <f>$G$17</f>
        <v>2.25</v>
      </c>
      <c r="J17" s="45">
        <f>$F$17</f>
        <v>1.5</v>
      </c>
      <c r="K17" s="45">
        <f>$E$17</f>
        <v>0.75</v>
      </c>
      <c r="L17" s="45">
        <f>$D$17</f>
        <v>0</v>
      </c>
      <c r="M17" s="31"/>
      <c r="N17" s="30"/>
      <c r="O17" s="22"/>
      <c r="P17" s="22"/>
      <c r="Q17" s="22"/>
      <c r="R17" s="22"/>
      <c r="S17" s="15"/>
      <c r="T17" s="15"/>
      <c r="U17" s="15"/>
      <c r="W17" s="44">
        <v>75</v>
      </c>
    </row>
    <row r="18" spans="1:23" ht="15" x14ac:dyDescent="0.2">
      <c r="A18" s="89" t="s">
        <v>46</v>
      </c>
      <c r="B18" s="90"/>
      <c r="C18" s="90"/>
      <c r="D18" s="90"/>
      <c r="E18" s="90"/>
      <c r="F18" s="90"/>
      <c r="G18" s="90"/>
      <c r="H18" s="90"/>
      <c r="I18" s="90"/>
      <c r="J18" s="90"/>
      <c r="K18" s="90"/>
      <c r="L18" s="90"/>
      <c r="M18" s="90"/>
      <c r="N18" s="91"/>
      <c r="O18" s="22"/>
      <c r="P18" s="15"/>
      <c r="Q18" s="43"/>
      <c r="R18" s="42"/>
      <c r="S18" s="41"/>
      <c r="T18" s="39"/>
      <c r="U18" s="41"/>
      <c r="W18" s="44">
        <v>100</v>
      </c>
    </row>
    <row r="19" spans="1:23" ht="25.5" customHeight="1" x14ac:dyDescent="0.2">
      <c r="A19" s="193" t="s">
        <v>43</v>
      </c>
      <c r="B19" s="194"/>
      <c r="C19" s="33" t="str">
        <f>IF(C16="","",C16)</f>
        <v>mA</v>
      </c>
      <c r="D19" s="37">
        <v>4.0049999999999999</v>
      </c>
      <c r="E19" s="37">
        <v>8.0039999999999996</v>
      </c>
      <c r="F19" s="37">
        <v>12.004</v>
      </c>
      <c r="G19" s="37">
        <v>16.006</v>
      </c>
      <c r="H19" s="37">
        <v>20.004000000000001</v>
      </c>
      <c r="I19" s="37">
        <v>16.006</v>
      </c>
      <c r="J19" s="37">
        <v>12.004</v>
      </c>
      <c r="K19" s="37">
        <v>8.0039999999999996</v>
      </c>
      <c r="L19" s="37">
        <v>4.0049999999999999</v>
      </c>
      <c r="M19" s="31"/>
      <c r="N19" s="30"/>
      <c r="O19" s="22"/>
      <c r="P19" s="15"/>
      <c r="Q19" s="15"/>
      <c r="R19" s="40"/>
      <c r="S19" s="38"/>
      <c r="T19" s="39"/>
      <c r="U19" s="38"/>
    </row>
    <row r="20" spans="1:23" ht="25.5" customHeight="1" x14ac:dyDescent="0.2">
      <c r="A20" s="193" t="s">
        <v>42</v>
      </c>
      <c r="B20" s="194"/>
      <c r="C20" s="35"/>
      <c r="D20" s="34">
        <f t="shared" ref="D20:L20" si="0">IF(D19="","",(D19-D16))</f>
        <v>4.9999999999998934E-3</v>
      </c>
      <c r="E20" s="34">
        <f t="shared" si="0"/>
        <v>3.9999999999995595E-3</v>
      </c>
      <c r="F20" s="34">
        <f t="shared" si="0"/>
        <v>3.9999999999995595E-3</v>
      </c>
      <c r="G20" s="34">
        <f t="shared" si="0"/>
        <v>6.0000000000002274E-3</v>
      </c>
      <c r="H20" s="34">
        <f t="shared" si="0"/>
        <v>4.0000000000013358E-3</v>
      </c>
      <c r="I20" s="34">
        <f t="shared" si="0"/>
        <v>6.0000000000002274E-3</v>
      </c>
      <c r="J20" s="34">
        <f t="shared" si="0"/>
        <v>3.9999999999995595E-3</v>
      </c>
      <c r="K20" s="34">
        <f t="shared" si="0"/>
        <v>3.9999999999995595E-3</v>
      </c>
      <c r="L20" s="34">
        <f t="shared" si="0"/>
        <v>4.9999999999998934E-3</v>
      </c>
      <c r="M20" s="31"/>
      <c r="N20" s="30"/>
      <c r="O20" s="22"/>
      <c r="P20" s="15"/>
      <c r="Q20" s="15"/>
      <c r="R20" s="15"/>
    </row>
    <row r="21" spans="1:23" ht="25.5" customHeight="1" x14ac:dyDescent="0.2">
      <c r="A21" s="193" t="s">
        <v>41</v>
      </c>
      <c r="B21" s="194"/>
      <c r="C21" s="33" t="str">
        <f>IF(C19="","",B63)</f>
        <v>%</v>
      </c>
      <c r="D21" s="32">
        <f t="shared" ref="D21:L21" si="1" xml:space="preserve"> IF(D19&lt;&gt;"",ABS(D20/$D$62),"")</f>
        <v>3.1249999999999334E-4</v>
      </c>
      <c r="E21" s="32">
        <f t="shared" si="1"/>
        <v>2.4999999999997247E-4</v>
      </c>
      <c r="F21" s="32">
        <f t="shared" si="1"/>
        <v>2.4999999999997247E-4</v>
      </c>
      <c r="G21" s="32">
        <f t="shared" si="1"/>
        <v>3.7500000000001421E-4</v>
      </c>
      <c r="H21" s="32">
        <f t="shared" si="1"/>
        <v>2.5000000000008349E-4</v>
      </c>
      <c r="I21" s="32">
        <f t="shared" si="1"/>
        <v>3.7500000000001421E-4</v>
      </c>
      <c r="J21" s="32">
        <f t="shared" si="1"/>
        <v>2.4999999999997247E-4</v>
      </c>
      <c r="K21" s="32">
        <f t="shared" si="1"/>
        <v>2.4999999999997247E-4</v>
      </c>
      <c r="L21" s="32">
        <f t="shared" si="1"/>
        <v>3.1249999999999334E-4</v>
      </c>
      <c r="M21" s="31"/>
      <c r="N21" s="30"/>
      <c r="O21" s="22"/>
      <c r="P21" s="15"/>
      <c r="Q21" s="15"/>
      <c r="R21" s="15"/>
    </row>
    <row r="22" spans="1:23" ht="25.5" customHeight="1" x14ac:dyDescent="0.2">
      <c r="A22" s="193" t="s">
        <v>40</v>
      </c>
      <c r="B22" s="194"/>
      <c r="C22" s="33" t="str">
        <f>IF(C17="","",C17)</f>
        <v>Kg/cm2</v>
      </c>
      <c r="D22" s="77">
        <v>4.0000000000000001E-3</v>
      </c>
      <c r="E22" s="77">
        <v>0.754</v>
      </c>
      <c r="F22" s="77">
        <v>1.5029999999999999</v>
      </c>
      <c r="G22" s="77">
        <v>2.2549999999999999</v>
      </c>
      <c r="H22" s="77">
        <v>3.0009999999999999</v>
      </c>
      <c r="I22" s="77">
        <v>2.2549999999999999</v>
      </c>
      <c r="J22" s="77">
        <v>1.5029999999999999</v>
      </c>
      <c r="K22" s="77">
        <v>0.754</v>
      </c>
      <c r="L22" s="77">
        <v>4.0000000000000001E-3</v>
      </c>
      <c r="M22" s="36"/>
      <c r="N22" s="30"/>
      <c r="O22" s="22"/>
      <c r="P22" s="15"/>
      <c r="Q22" s="15"/>
      <c r="R22" s="15"/>
    </row>
    <row r="23" spans="1:23" ht="25.5" customHeight="1" x14ac:dyDescent="0.2">
      <c r="A23" s="193" t="s">
        <v>39</v>
      </c>
      <c r="B23" s="194"/>
      <c r="C23" s="35"/>
      <c r="D23" s="34">
        <f t="shared" ref="D23:L23" si="2">IF(D22="","",(D22-D17))</f>
        <v>4.0000000000000001E-3</v>
      </c>
      <c r="E23" s="34">
        <f t="shared" si="2"/>
        <v>4.0000000000000036E-3</v>
      </c>
      <c r="F23" s="34">
        <f t="shared" si="2"/>
        <v>2.9999999999998916E-3</v>
      </c>
      <c r="G23" s="34">
        <f t="shared" si="2"/>
        <v>4.9999999999998934E-3</v>
      </c>
      <c r="H23" s="34">
        <f t="shared" si="2"/>
        <v>9.9999999999988987E-4</v>
      </c>
      <c r="I23" s="34">
        <f t="shared" si="2"/>
        <v>4.9999999999998934E-3</v>
      </c>
      <c r="J23" s="34">
        <f t="shared" si="2"/>
        <v>2.9999999999998916E-3</v>
      </c>
      <c r="K23" s="34">
        <f t="shared" si="2"/>
        <v>4.0000000000000036E-3</v>
      </c>
      <c r="L23" s="34">
        <f t="shared" si="2"/>
        <v>4.0000000000000001E-3</v>
      </c>
      <c r="M23" s="31"/>
      <c r="N23" s="30"/>
      <c r="O23" s="22"/>
      <c r="P23" s="15"/>
      <c r="Q23" s="43"/>
      <c r="R23" s="42"/>
      <c r="S23" s="41"/>
      <c r="T23" s="39"/>
      <c r="U23" s="41"/>
    </row>
    <row r="24" spans="1:23" ht="25.5" customHeight="1" x14ac:dyDescent="0.2">
      <c r="A24" s="193" t="s">
        <v>38</v>
      </c>
      <c r="B24" s="194"/>
      <c r="C24" s="33" t="str">
        <f>IF(C22="","",B63)</f>
        <v>%</v>
      </c>
      <c r="D24" s="32">
        <f xml:space="preserve"> IF(D22&lt;&gt;"",ABS(D23/E62),"")</f>
        <v>1.3333333333333333E-3</v>
      </c>
      <c r="E24" s="32">
        <f xml:space="preserve"> IF(E22&lt;&gt;"",ABS(E23/E62),"")</f>
        <v>1.3333333333333346E-3</v>
      </c>
      <c r="F24" s="32">
        <f t="shared" ref="F24:L24" si="3" xml:space="preserve"> IF(F22&lt;&gt;"",ABS(F23/$E$62),"")</f>
        <v>9.9999999999996381E-4</v>
      </c>
      <c r="G24" s="32">
        <f t="shared" si="3"/>
        <v>1.6666666666666312E-3</v>
      </c>
      <c r="H24" s="32">
        <f t="shared" si="3"/>
        <v>3.3333333333329662E-4</v>
      </c>
      <c r="I24" s="32">
        <f t="shared" si="3"/>
        <v>1.6666666666666312E-3</v>
      </c>
      <c r="J24" s="32">
        <f t="shared" si="3"/>
        <v>9.9999999999996381E-4</v>
      </c>
      <c r="K24" s="32">
        <f t="shared" si="3"/>
        <v>1.3333333333333346E-3</v>
      </c>
      <c r="L24" s="32">
        <f t="shared" si="3"/>
        <v>1.3333333333333333E-3</v>
      </c>
      <c r="M24" s="31"/>
      <c r="N24" s="30"/>
      <c r="O24" s="22"/>
      <c r="P24" s="15"/>
      <c r="Q24" s="15"/>
      <c r="R24" s="40"/>
      <c r="S24" s="38"/>
      <c r="T24" s="39"/>
      <c r="U24" s="38"/>
    </row>
    <row r="25" spans="1:23" ht="15" x14ac:dyDescent="0.2">
      <c r="A25" s="89" t="s">
        <v>45</v>
      </c>
      <c r="B25" s="90"/>
      <c r="C25" s="90"/>
      <c r="D25" s="90"/>
      <c r="E25" s="90"/>
      <c r="F25" s="90"/>
      <c r="G25" s="90"/>
      <c r="H25" s="90"/>
      <c r="I25" s="90"/>
      <c r="J25" s="90"/>
      <c r="K25" s="90"/>
      <c r="L25" s="90"/>
      <c r="M25" s="90"/>
      <c r="N25" s="91"/>
      <c r="O25" s="22"/>
      <c r="P25" s="29">
        <v>0</v>
      </c>
      <c r="Q25" s="28" t="str">
        <f>IF(P25=0,"MISURA LINEARE","MISURA QUADRATICA")</f>
        <v>MISURA LINEARE</v>
      </c>
      <c r="R25" s="27" t="s">
        <v>44</v>
      </c>
      <c r="S25" s="26" t="s">
        <v>35</v>
      </c>
      <c r="U25" s="26" t="s">
        <v>34</v>
      </c>
    </row>
    <row r="26" spans="1:23" ht="25.5" customHeight="1" x14ac:dyDescent="0.2">
      <c r="A26" s="193" t="s">
        <v>43</v>
      </c>
      <c r="B26" s="194"/>
      <c r="C26" s="33" t="str">
        <f>IF(D26="","",F12)</f>
        <v/>
      </c>
      <c r="D26" s="37"/>
      <c r="E26" s="37"/>
      <c r="F26" s="37"/>
      <c r="G26" s="37"/>
      <c r="H26" s="37"/>
      <c r="I26" s="37"/>
      <c r="J26" s="37"/>
      <c r="K26" s="37"/>
      <c r="L26" s="37"/>
      <c r="M26" s="31"/>
      <c r="N26" s="30"/>
      <c r="O26" s="22"/>
      <c r="P26" s="15"/>
      <c r="Q26" s="15"/>
      <c r="R26" s="15"/>
      <c r="S26" s="25">
        <v>4</v>
      </c>
      <c r="U26" s="25">
        <v>20</v>
      </c>
    </row>
    <row r="27" spans="1:23" ht="25.5" customHeight="1" x14ac:dyDescent="0.2">
      <c r="A27" s="193" t="s">
        <v>42</v>
      </c>
      <c r="B27" s="194"/>
      <c r="C27" s="35"/>
      <c r="D27" s="34" t="str">
        <f t="shared" ref="D27:L27" si="4">IF(D26="","",(D26-D16))</f>
        <v/>
      </c>
      <c r="E27" s="34" t="str">
        <f t="shared" si="4"/>
        <v/>
      </c>
      <c r="F27" s="34" t="str">
        <f t="shared" si="4"/>
        <v/>
      </c>
      <c r="G27" s="34" t="str">
        <f t="shared" si="4"/>
        <v/>
      </c>
      <c r="H27" s="34" t="str">
        <f t="shared" si="4"/>
        <v/>
      </c>
      <c r="I27" s="34" t="str">
        <f t="shared" si="4"/>
        <v/>
      </c>
      <c r="J27" s="34" t="str">
        <f t="shared" si="4"/>
        <v/>
      </c>
      <c r="K27" s="34" t="str">
        <f t="shared" si="4"/>
        <v/>
      </c>
      <c r="L27" s="34" t="str">
        <f t="shared" si="4"/>
        <v/>
      </c>
      <c r="M27" s="31"/>
      <c r="N27" s="30"/>
      <c r="O27" s="22"/>
      <c r="P27" s="15"/>
      <c r="Q27" s="15"/>
      <c r="R27" s="15"/>
    </row>
    <row r="28" spans="1:23" ht="25.5" customHeight="1" x14ac:dyDescent="0.2">
      <c r="A28" s="193" t="s">
        <v>41</v>
      </c>
      <c r="B28" s="194"/>
      <c r="C28" s="33" t="str">
        <f>IF(D26="","",B63)</f>
        <v/>
      </c>
      <c r="D28" s="32" t="str">
        <f t="shared" ref="D28:L28" si="5" xml:space="preserve"> IF(D26&lt;&gt;"",ABS(D27/$D$62),"")</f>
        <v/>
      </c>
      <c r="E28" s="32" t="str">
        <f t="shared" si="5"/>
        <v/>
      </c>
      <c r="F28" s="32" t="str">
        <f t="shared" si="5"/>
        <v/>
      </c>
      <c r="G28" s="32" t="str">
        <f t="shared" si="5"/>
        <v/>
      </c>
      <c r="H28" s="32" t="str">
        <f t="shared" si="5"/>
        <v/>
      </c>
      <c r="I28" s="32" t="str">
        <f t="shared" si="5"/>
        <v/>
      </c>
      <c r="J28" s="32" t="str">
        <f t="shared" si="5"/>
        <v/>
      </c>
      <c r="K28" s="32" t="str">
        <f t="shared" si="5"/>
        <v/>
      </c>
      <c r="L28" s="32" t="str">
        <f t="shared" si="5"/>
        <v/>
      </c>
      <c r="M28" s="31"/>
      <c r="N28" s="30"/>
      <c r="O28" s="22"/>
      <c r="P28" s="15"/>
      <c r="Q28" s="15"/>
      <c r="R28" s="15"/>
    </row>
    <row r="29" spans="1:23" ht="25.5" customHeight="1" x14ac:dyDescent="0.2">
      <c r="A29" s="193" t="s">
        <v>40</v>
      </c>
      <c r="B29" s="194"/>
      <c r="C29" s="33"/>
      <c r="D29" s="77"/>
      <c r="E29" s="77"/>
      <c r="F29" s="77"/>
      <c r="G29" s="77"/>
      <c r="H29" s="77"/>
      <c r="I29" s="77"/>
      <c r="J29" s="77"/>
      <c r="K29" s="77"/>
      <c r="L29" s="77"/>
      <c r="M29" s="36"/>
      <c r="N29" s="30"/>
      <c r="O29" s="22"/>
      <c r="P29" s="22"/>
      <c r="Q29" s="22"/>
      <c r="R29" s="22"/>
      <c r="S29" s="15"/>
      <c r="T29" s="15"/>
      <c r="U29" s="15"/>
    </row>
    <row r="30" spans="1:23" s="23" customFormat="1" ht="25.5" customHeight="1" x14ac:dyDescent="0.2">
      <c r="A30" s="193" t="s">
        <v>39</v>
      </c>
      <c r="B30" s="194"/>
      <c r="C30" s="35"/>
      <c r="D30" s="45" t="str">
        <f t="shared" ref="D30:L30" si="6">IF(D29="","",(D29-D17))</f>
        <v/>
      </c>
      <c r="E30" s="45" t="str">
        <f t="shared" si="6"/>
        <v/>
      </c>
      <c r="F30" s="45" t="str">
        <f t="shared" si="6"/>
        <v/>
      </c>
      <c r="G30" s="45" t="str">
        <f t="shared" si="6"/>
        <v/>
      </c>
      <c r="H30" s="45" t="str">
        <f t="shared" si="6"/>
        <v/>
      </c>
      <c r="I30" s="45" t="str">
        <f t="shared" si="6"/>
        <v/>
      </c>
      <c r="J30" s="45" t="str">
        <f t="shared" si="6"/>
        <v/>
      </c>
      <c r="K30" s="45" t="str">
        <f t="shared" si="6"/>
        <v/>
      </c>
      <c r="L30" s="45" t="str">
        <f t="shared" si="6"/>
        <v/>
      </c>
      <c r="M30" s="31"/>
      <c r="N30" s="30"/>
      <c r="O30" s="22"/>
      <c r="P30" s="22"/>
      <c r="Q30" s="22"/>
      <c r="R30" s="22"/>
      <c r="S30" s="15"/>
      <c r="T30" s="15"/>
      <c r="U30" s="15"/>
    </row>
    <row r="31" spans="1:23" s="23" customFormat="1" ht="25.5" customHeight="1" thickBot="1" x14ac:dyDescent="0.25">
      <c r="A31" s="193" t="s">
        <v>38</v>
      </c>
      <c r="B31" s="194"/>
      <c r="C31" s="33" t="str">
        <f>IF(C29="","",B70)</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31"/>
      <c r="N31" s="30"/>
      <c r="O31" s="22"/>
      <c r="P31" s="22"/>
      <c r="Q31" s="22"/>
      <c r="R31" s="22"/>
      <c r="S31" s="15"/>
      <c r="T31" s="15"/>
      <c r="U31" s="15"/>
    </row>
    <row r="32" spans="1:23" s="23" customFormat="1" ht="17.25" thickBot="1" x14ac:dyDescent="0.3">
      <c r="A32" s="186" t="s">
        <v>37</v>
      </c>
      <c r="B32" s="187"/>
      <c r="C32" s="187"/>
      <c r="D32" s="187"/>
      <c r="E32" s="187"/>
      <c r="F32" s="187"/>
      <c r="G32" s="187"/>
      <c r="H32" s="187"/>
      <c r="I32" s="187"/>
      <c r="J32" s="187"/>
      <c r="K32" s="187"/>
      <c r="L32" s="187"/>
      <c r="M32" s="187"/>
      <c r="N32" s="188"/>
      <c r="O32" s="22"/>
      <c r="P32" s="29">
        <v>0</v>
      </c>
      <c r="Q32" s="28" t="str">
        <f>IF(P32=0,"MISURA LINEARE","MISURA QUADRATICA")</f>
        <v>MISURA LINEARE</v>
      </c>
      <c r="R32" s="27" t="s">
        <v>36</v>
      </c>
      <c r="S32" s="26" t="s">
        <v>35</v>
      </c>
      <c r="T32"/>
      <c r="U32" s="26" t="s">
        <v>34</v>
      </c>
    </row>
    <row r="33" spans="1:21" s="23" customFormat="1" ht="27.75" customHeight="1" x14ac:dyDescent="0.45">
      <c r="A33" s="227" t="s">
        <v>33</v>
      </c>
      <c r="B33" s="228"/>
      <c r="C33" s="228"/>
      <c r="D33" s="228"/>
      <c r="E33" s="228"/>
      <c r="F33" s="229"/>
      <c r="G33" s="230" t="s">
        <v>32</v>
      </c>
      <c r="H33" s="230"/>
      <c r="I33" s="230"/>
      <c r="J33" s="174"/>
      <c r="K33" s="175"/>
      <c r="L33" s="175"/>
      <c r="M33" s="175"/>
      <c r="N33" s="176"/>
      <c r="O33" s="22"/>
      <c r="P33" s="15"/>
      <c r="Q33" s="15"/>
      <c r="R33" s="15"/>
      <c r="S33" s="25">
        <v>0</v>
      </c>
      <c r="T33"/>
      <c r="U33" s="25">
        <v>3</v>
      </c>
    </row>
    <row r="34" spans="1:21" s="23" customFormat="1" ht="27.75" customHeight="1" x14ac:dyDescent="0.45">
      <c r="A34" s="217"/>
      <c r="B34" s="218"/>
      <c r="C34" s="218"/>
      <c r="D34" s="218"/>
      <c r="E34" s="218"/>
      <c r="F34" s="219"/>
      <c r="G34" s="220" t="s">
        <v>31</v>
      </c>
      <c r="H34" s="220"/>
      <c r="I34" s="220"/>
      <c r="J34" s="224"/>
      <c r="K34" s="225"/>
      <c r="L34" s="225"/>
      <c r="M34" s="225"/>
      <c r="N34" s="226"/>
      <c r="O34" s="22"/>
      <c r="P34" s="22"/>
      <c r="Q34" s="22"/>
      <c r="R34" s="22"/>
      <c r="S34" s="15"/>
      <c r="T34" s="15"/>
      <c r="U34" s="15"/>
    </row>
    <row r="35" spans="1:21" s="23" customFormat="1" ht="27.75" customHeight="1" x14ac:dyDescent="0.45">
      <c r="A35" s="217" t="s">
        <v>30</v>
      </c>
      <c r="B35" s="218"/>
      <c r="C35" s="218"/>
      <c r="D35" s="218"/>
      <c r="E35" s="218"/>
      <c r="F35" s="219"/>
      <c r="G35" s="220" t="s">
        <v>29</v>
      </c>
      <c r="H35" s="220"/>
      <c r="I35" s="220"/>
      <c r="J35" s="221"/>
      <c r="K35" s="222"/>
      <c r="L35" s="222"/>
      <c r="M35" s="222"/>
      <c r="N35" s="223"/>
      <c r="O35" s="22"/>
      <c r="P35" s="22"/>
      <c r="Q35" s="22"/>
      <c r="R35" s="22"/>
      <c r="S35" s="15"/>
      <c r="T35" s="15"/>
      <c r="U35" s="15"/>
    </row>
    <row r="36" spans="1:21" s="23" customFormat="1" ht="27.75" customHeight="1" x14ac:dyDescent="0.45">
      <c r="A36" s="217"/>
      <c r="B36" s="218"/>
      <c r="C36" s="218"/>
      <c r="D36" s="218"/>
      <c r="E36" s="218"/>
      <c r="F36" s="219"/>
      <c r="G36" s="220" t="s">
        <v>28</v>
      </c>
      <c r="H36" s="220"/>
      <c r="I36" s="220"/>
      <c r="J36" s="224"/>
      <c r="K36" s="225"/>
      <c r="L36" s="225"/>
      <c r="M36" s="225"/>
      <c r="N36" s="226"/>
      <c r="O36" s="22"/>
      <c r="P36" s="22"/>
      <c r="Q36" s="22"/>
      <c r="R36" s="22"/>
      <c r="S36" s="15"/>
      <c r="T36" s="15"/>
      <c r="U36" s="15"/>
    </row>
    <row r="37" spans="1:21" s="23" customFormat="1" ht="27.75" customHeight="1" x14ac:dyDescent="0.45">
      <c r="A37" s="217" t="s">
        <v>27</v>
      </c>
      <c r="B37" s="218"/>
      <c r="C37" s="218"/>
      <c r="D37" s="218"/>
      <c r="E37" s="218"/>
      <c r="F37" s="219"/>
      <c r="G37" s="220" t="s">
        <v>26</v>
      </c>
      <c r="H37" s="220"/>
      <c r="I37" s="220"/>
      <c r="J37" s="224"/>
      <c r="K37" s="225"/>
      <c r="L37" s="225"/>
      <c r="M37" s="225"/>
      <c r="N37" s="226"/>
      <c r="O37" s="22"/>
      <c r="P37" s="22"/>
      <c r="Q37" s="22"/>
      <c r="R37" s="22"/>
      <c r="S37" s="15"/>
      <c r="T37" s="15"/>
      <c r="U37" s="15"/>
    </row>
    <row r="38" spans="1:21" ht="27" customHeight="1" x14ac:dyDescent="0.45">
      <c r="A38" s="217"/>
      <c r="B38" s="218"/>
      <c r="C38" s="218"/>
      <c r="D38" s="218"/>
      <c r="E38" s="218"/>
      <c r="F38" s="219"/>
      <c r="G38" s="220" t="s">
        <v>25</v>
      </c>
      <c r="H38" s="220"/>
      <c r="I38" s="220"/>
      <c r="J38" s="214"/>
      <c r="K38" s="215"/>
      <c r="L38" s="215"/>
      <c r="M38" s="215"/>
      <c r="N38" s="216"/>
      <c r="O38" s="22"/>
      <c r="P38" s="22"/>
      <c r="Q38" s="22"/>
      <c r="R38" s="22"/>
      <c r="S38" s="15"/>
      <c r="T38" s="15"/>
      <c r="U38" s="15"/>
    </row>
    <row r="39" spans="1:21" ht="30.75" customHeight="1" x14ac:dyDescent="0.45">
      <c r="A39" s="217" t="s">
        <v>24</v>
      </c>
      <c r="B39" s="218"/>
      <c r="C39" s="218"/>
      <c r="D39" s="218"/>
      <c r="E39" s="218"/>
      <c r="F39" s="219"/>
      <c r="G39" s="211" t="s">
        <v>23</v>
      </c>
      <c r="H39" s="212"/>
      <c r="I39" s="213"/>
      <c r="J39" s="214"/>
      <c r="K39" s="215"/>
      <c r="L39" s="215"/>
      <c r="M39" s="215"/>
      <c r="N39" s="216"/>
      <c r="O39" s="22"/>
      <c r="P39" s="22"/>
      <c r="Q39" s="22"/>
      <c r="R39" s="22"/>
      <c r="S39" s="15"/>
      <c r="T39" s="15"/>
      <c r="U39" s="15"/>
    </row>
    <row r="40" spans="1:21" ht="28.5" customHeight="1" thickBot="1" x14ac:dyDescent="0.5">
      <c r="A40" s="233"/>
      <c r="B40" s="234"/>
      <c r="C40" s="234"/>
      <c r="D40" s="234"/>
      <c r="E40" s="234"/>
      <c r="F40" s="235"/>
      <c r="G40" s="241" t="s">
        <v>22</v>
      </c>
      <c r="H40" s="242"/>
      <c r="I40" s="243"/>
      <c r="J40" s="237"/>
      <c r="K40" s="238"/>
      <c r="L40" s="238"/>
      <c r="M40" s="238"/>
      <c r="N40" s="239"/>
      <c r="O40" s="22"/>
      <c r="P40" s="22"/>
      <c r="Q40" s="22"/>
      <c r="R40" s="22"/>
      <c r="S40" s="15"/>
      <c r="T40" s="15"/>
      <c r="U40" s="15"/>
    </row>
    <row r="41" spans="1:21" ht="17.25" thickBot="1" x14ac:dyDescent="0.3">
      <c r="A41" s="186" t="s">
        <v>21</v>
      </c>
      <c r="B41" s="187"/>
      <c r="C41" s="187"/>
      <c r="D41" s="187"/>
      <c r="E41" s="187"/>
      <c r="F41" s="187"/>
      <c r="G41" s="187"/>
      <c r="H41" s="187"/>
      <c r="I41" s="187"/>
      <c r="J41" s="187"/>
      <c r="K41" s="187"/>
      <c r="L41" s="187"/>
      <c r="M41" s="187"/>
      <c r="N41" s="188"/>
      <c r="O41" s="24"/>
      <c r="P41" s="24"/>
      <c r="Q41" s="24"/>
      <c r="R41" s="24"/>
      <c r="S41" s="15"/>
      <c r="T41" s="15"/>
      <c r="U41" s="15"/>
    </row>
    <row r="42" spans="1:21" ht="15" x14ac:dyDescent="0.2">
      <c r="A42" s="240" t="s">
        <v>20</v>
      </c>
      <c r="B42" s="232"/>
      <c r="C42" s="231" t="s">
        <v>19</v>
      </c>
      <c r="D42" s="232"/>
      <c r="E42" s="192" t="s">
        <v>18</v>
      </c>
      <c r="F42" s="192"/>
      <c r="G42" s="192" t="s">
        <v>17</v>
      </c>
      <c r="H42" s="192"/>
      <c r="I42" s="192" t="s">
        <v>16</v>
      </c>
      <c r="J42" s="192"/>
      <c r="K42" s="192" t="s">
        <v>15</v>
      </c>
      <c r="L42" s="192"/>
      <c r="M42" s="192" t="s">
        <v>14</v>
      </c>
      <c r="N42" s="236"/>
      <c r="O42" s="22"/>
      <c r="P42" s="22"/>
      <c r="Q42" s="22"/>
      <c r="R42" s="22"/>
      <c r="S42" s="15"/>
      <c r="T42" s="15"/>
      <c r="U42" s="15"/>
    </row>
    <row r="43" spans="1:21" ht="24.75" customHeight="1" x14ac:dyDescent="0.2">
      <c r="A43" s="119" t="s">
        <v>13</v>
      </c>
      <c r="B43" s="120"/>
      <c r="C43" s="98" t="s">
        <v>91</v>
      </c>
      <c r="D43" s="99"/>
      <c r="E43" s="98" t="s">
        <v>100</v>
      </c>
      <c r="F43" s="99"/>
      <c r="G43" s="126" t="s">
        <v>95</v>
      </c>
      <c r="H43" s="99"/>
      <c r="I43" s="92">
        <v>5.0000000000000001E-4</v>
      </c>
      <c r="J43" s="93"/>
      <c r="K43" s="96" t="s">
        <v>101</v>
      </c>
      <c r="L43" s="97"/>
      <c r="M43" s="100">
        <v>46148</v>
      </c>
      <c r="N43" s="101"/>
      <c r="O43" s="22"/>
      <c r="P43" s="22"/>
      <c r="Q43" s="22"/>
      <c r="R43" s="22"/>
      <c r="S43" s="15"/>
      <c r="T43" s="15"/>
      <c r="U43" s="15"/>
    </row>
    <row r="44" spans="1:21" ht="24.75" customHeight="1" x14ac:dyDescent="0.2">
      <c r="A44" s="119" t="s">
        <v>82</v>
      </c>
      <c r="B44" s="120"/>
      <c r="C44" s="98" t="s">
        <v>91</v>
      </c>
      <c r="D44" s="99"/>
      <c r="E44" s="98">
        <v>3407130</v>
      </c>
      <c r="F44" s="99"/>
      <c r="G44" s="126" t="s">
        <v>94</v>
      </c>
      <c r="H44" s="127"/>
      <c r="I44" s="92">
        <v>6.9999999999999999E-4</v>
      </c>
      <c r="J44" s="93"/>
      <c r="K44" s="96" t="s">
        <v>102</v>
      </c>
      <c r="L44" s="97"/>
      <c r="M44" s="100">
        <v>46142</v>
      </c>
      <c r="N44" s="101"/>
      <c r="O44" s="22"/>
      <c r="P44" s="22"/>
      <c r="Q44" s="22"/>
      <c r="R44" s="22"/>
      <c r="S44" s="15"/>
      <c r="T44" s="15"/>
      <c r="U44" s="15"/>
    </row>
    <row r="45" spans="1:21" ht="24.75" customHeight="1" x14ac:dyDescent="0.2">
      <c r="A45" s="119" t="s">
        <v>79</v>
      </c>
      <c r="B45" s="120"/>
      <c r="C45" s="98" t="s">
        <v>92</v>
      </c>
      <c r="D45" s="99"/>
      <c r="E45" s="98">
        <v>32950307</v>
      </c>
      <c r="F45" s="99"/>
      <c r="G45" s="126" t="s">
        <v>93</v>
      </c>
      <c r="H45" s="127"/>
      <c r="I45" s="92">
        <v>2.9999999999999997E-4</v>
      </c>
      <c r="J45" s="93"/>
      <c r="K45" s="96" t="s">
        <v>103</v>
      </c>
      <c r="L45" s="97"/>
      <c r="M45" s="100">
        <v>46142</v>
      </c>
      <c r="N45" s="101"/>
      <c r="O45" s="22"/>
      <c r="P45" s="22"/>
      <c r="Q45" s="22"/>
      <c r="R45" s="22"/>
      <c r="S45" s="15"/>
      <c r="T45" s="15"/>
      <c r="U45" s="15"/>
    </row>
    <row r="46" spans="1:21" s="23" customFormat="1" ht="14.25" x14ac:dyDescent="0.2">
      <c r="A46" s="209" t="s">
        <v>12</v>
      </c>
      <c r="B46" s="94"/>
      <c r="C46" s="94"/>
      <c r="D46" s="94"/>
      <c r="E46" s="94"/>
      <c r="F46" s="94"/>
      <c r="G46" s="210"/>
      <c r="H46" s="94" t="s">
        <v>11</v>
      </c>
      <c r="I46" s="94"/>
      <c r="J46" s="94"/>
      <c r="K46" s="94"/>
      <c r="L46" s="94"/>
      <c r="M46" s="94"/>
      <c r="N46" s="95"/>
      <c r="O46" s="22"/>
      <c r="P46" s="22"/>
      <c r="Q46" s="22"/>
      <c r="R46" s="22"/>
      <c r="S46" s="15"/>
      <c r="T46" s="15"/>
      <c r="U46" s="15"/>
    </row>
    <row r="47" spans="1:21" ht="87.75" customHeight="1" x14ac:dyDescent="0.2">
      <c r="A47" s="202" t="s">
        <v>10</v>
      </c>
      <c r="B47" s="203"/>
      <c r="C47" s="203"/>
      <c r="D47" s="203"/>
      <c r="E47" s="203"/>
      <c r="F47" s="203"/>
      <c r="G47" s="204"/>
      <c r="H47" s="196" t="s">
        <v>104</v>
      </c>
      <c r="I47" s="197"/>
      <c r="J47" s="197"/>
      <c r="K47" s="197"/>
      <c r="L47" s="197"/>
      <c r="M47" s="197"/>
      <c r="N47" s="198"/>
      <c r="O47" s="22"/>
      <c r="P47" s="22"/>
      <c r="Q47" s="22"/>
      <c r="R47" s="22"/>
      <c r="S47" s="15"/>
      <c r="T47" s="15"/>
      <c r="U47" s="15"/>
    </row>
    <row r="48" spans="1:21" ht="21" customHeight="1" x14ac:dyDescent="0.2">
      <c r="A48" s="205"/>
      <c r="B48" s="203"/>
      <c r="C48" s="203"/>
      <c r="D48" s="203"/>
      <c r="E48" s="203"/>
      <c r="F48" s="203"/>
      <c r="G48" s="204"/>
      <c r="H48" s="196"/>
      <c r="I48" s="197"/>
      <c r="J48" s="197"/>
      <c r="K48" s="197"/>
      <c r="L48" s="197"/>
      <c r="M48" s="197"/>
      <c r="N48" s="198"/>
      <c r="O48" s="22"/>
      <c r="P48" s="22"/>
      <c r="Q48" s="22"/>
      <c r="R48" s="22"/>
      <c r="S48" s="15"/>
      <c r="T48" s="15"/>
      <c r="U48" s="15"/>
    </row>
    <row r="49" spans="1:21" ht="19.5" customHeight="1" x14ac:dyDescent="0.2">
      <c r="A49" s="206"/>
      <c r="B49" s="207"/>
      <c r="C49" s="207"/>
      <c r="D49" s="207"/>
      <c r="E49" s="207"/>
      <c r="F49" s="207"/>
      <c r="G49" s="208"/>
      <c r="H49" s="199"/>
      <c r="I49" s="200"/>
      <c r="J49" s="200"/>
      <c r="K49" s="200"/>
      <c r="L49" s="200"/>
      <c r="M49" s="200"/>
      <c r="N49" s="201"/>
      <c r="O49" s="22"/>
      <c r="P49" s="22"/>
      <c r="Q49" s="22"/>
      <c r="R49" s="22"/>
      <c r="S49" s="15"/>
      <c r="T49" s="15"/>
      <c r="U49" s="15"/>
    </row>
    <row r="50" spans="1:21" ht="21" customHeight="1" x14ac:dyDescent="0.2">
      <c r="A50" s="78" t="s">
        <v>9</v>
      </c>
      <c r="B50" s="121">
        <v>45800</v>
      </c>
      <c r="C50" s="122"/>
      <c r="D50" s="123"/>
      <c r="E50" s="116" t="s">
        <v>8</v>
      </c>
      <c r="F50" s="102" t="s">
        <v>105</v>
      </c>
      <c r="G50" s="102"/>
      <c r="H50" s="102"/>
      <c r="I50" s="114"/>
      <c r="J50" s="116" t="s">
        <v>7</v>
      </c>
      <c r="K50" s="117"/>
      <c r="L50" s="102" t="s">
        <v>107</v>
      </c>
      <c r="M50" s="102"/>
      <c r="N50" s="103"/>
      <c r="O50" s="22"/>
      <c r="P50" s="22"/>
      <c r="Q50" s="22"/>
      <c r="R50" s="22"/>
      <c r="S50" s="15"/>
      <c r="T50" s="15"/>
      <c r="U50" s="15"/>
    </row>
    <row r="51" spans="1:21" ht="21" customHeight="1" x14ac:dyDescent="0.2">
      <c r="A51" s="88"/>
      <c r="B51" s="124"/>
      <c r="C51" s="124"/>
      <c r="D51" s="125"/>
      <c r="E51" s="118"/>
      <c r="F51" s="156"/>
      <c r="G51" s="156"/>
      <c r="H51" s="156"/>
      <c r="I51" s="128"/>
      <c r="J51" s="118"/>
      <c r="K51" s="195"/>
      <c r="L51" s="156"/>
      <c r="M51" s="156"/>
      <c r="N51" s="173"/>
      <c r="O51" s="22"/>
      <c r="P51" s="22"/>
      <c r="Q51" s="22"/>
      <c r="R51" s="22"/>
      <c r="S51" s="15"/>
      <c r="T51" s="15"/>
      <c r="U51" s="15"/>
    </row>
    <row r="52" spans="1:21" ht="21" customHeight="1" x14ac:dyDescent="0.2">
      <c r="A52" s="78" t="s">
        <v>6</v>
      </c>
      <c r="B52" s="80" t="s">
        <v>99</v>
      </c>
      <c r="C52" s="80"/>
      <c r="D52" s="81"/>
      <c r="E52" s="116" t="s">
        <v>5</v>
      </c>
      <c r="F52" s="102" t="s">
        <v>106</v>
      </c>
      <c r="G52" s="102"/>
      <c r="H52" s="102"/>
      <c r="I52" s="114"/>
      <c r="J52" s="116" t="s">
        <v>4</v>
      </c>
      <c r="K52" s="117"/>
      <c r="L52" s="102" t="s">
        <v>96</v>
      </c>
      <c r="M52" s="102"/>
      <c r="N52" s="103"/>
      <c r="O52" s="22"/>
      <c r="P52" s="22"/>
      <c r="Q52" s="22"/>
      <c r="R52" s="22"/>
      <c r="S52" s="15"/>
      <c r="T52" s="15"/>
      <c r="U52" s="15"/>
    </row>
    <row r="53" spans="1:21" ht="21" customHeight="1" x14ac:dyDescent="0.2">
      <c r="A53" s="88"/>
      <c r="B53" s="82"/>
      <c r="C53" s="82"/>
      <c r="D53" s="83"/>
      <c r="E53" s="106"/>
      <c r="F53" s="104"/>
      <c r="G53" s="104"/>
      <c r="H53" s="104"/>
      <c r="I53" s="115"/>
      <c r="J53" s="106"/>
      <c r="K53" s="107"/>
      <c r="L53" s="104"/>
      <c r="M53" s="104"/>
      <c r="N53" s="105"/>
      <c r="O53" s="22"/>
      <c r="P53" s="22"/>
      <c r="Q53" s="22"/>
      <c r="R53" s="22"/>
      <c r="S53" s="15"/>
      <c r="T53" s="15"/>
      <c r="U53" s="15"/>
    </row>
    <row r="54" spans="1:21" ht="21" customHeight="1" x14ac:dyDescent="0.2">
      <c r="A54" s="78" t="s">
        <v>3</v>
      </c>
      <c r="B54" s="84"/>
      <c r="C54" s="84"/>
      <c r="D54" s="85"/>
      <c r="E54" s="106" t="s">
        <v>2</v>
      </c>
      <c r="F54" s="107"/>
      <c r="G54" s="107"/>
      <c r="H54" s="107"/>
      <c r="I54" s="108"/>
      <c r="J54" s="106" t="s">
        <v>2</v>
      </c>
      <c r="K54" s="107"/>
      <c r="L54" s="107"/>
      <c r="M54" s="107"/>
      <c r="N54" s="112"/>
      <c r="O54" s="22"/>
      <c r="P54" s="22"/>
      <c r="Q54" s="22"/>
      <c r="R54" s="22"/>
      <c r="S54" s="15"/>
      <c r="T54" s="15"/>
      <c r="U54" s="15"/>
    </row>
    <row r="55" spans="1:21" ht="21" customHeight="1" thickBot="1" x14ac:dyDescent="0.25">
      <c r="A55" s="79"/>
      <c r="B55" s="86"/>
      <c r="C55" s="86"/>
      <c r="D55" s="87"/>
      <c r="E55" s="109"/>
      <c r="F55" s="110"/>
      <c r="G55" s="110"/>
      <c r="H55" s="110"/>
      <c r="I55" s="111"/>
      <c r="J55" s="109"/>
      <c r="K55" s="110"/>
      <c r="L55" s="110"/>
      <c r="M55" s="110"/>
      <c r="N55" s="113"/>
      <c r="O55" s="22"/>
      <c r="P55" s="22"/>
      <c r="Q55" s="22"/>
      <c r="R55" s="22"/>
      <c r="S55" s="15"/>
      <c r="T55" s="15"/>
      <c r="U55" s="15"/>
    </row>
    <row r="56" spans="1:21" ht="13.5" thickTop="1" x14ac:dyDescent="0.2">
      <c r="B56" s="12"/>
      <c r="C56" s="12"/>
      <c r="D56" s="12"/>
      <c r="E56" s="12"/>
      <c r="F56" s="12"/>
      <c r="G56" s="12"/>
      <c r="H56" s="12"/>
      <c r="I56" s="12"/>
      <c r="J56" s="12"/>
      <c r="K56" s="12"/>
      <c r="L56" s="12"/>
      <c r="M56" s="12"/>
      <c r="N56" s="12"/>
      <c r="O56" s="22"/>
      <c r="P56" s="22"/>
      <c r="Q56" s="22"/>
      <c r="R56" s="22"/>
      <c r="S56" s="15"/>
      <c r="T56" s="15"/>
      <c r="U56" s="15"/>
    </row>
    <row r="57" spans="1:21" x14ac:dyDescent="0.2">
      <c r="A57" s="9"/>
      <c r="B57" s="14"/>
      <c r="C57" s="14"/>
      <c r="D57" s="14"/>
      <c r="E57" s="19"/>
      <c r="F57" s="14"/>
      <c r="G57" s="14"/>
      <c r="H57" s="14"/>
      <c r="I57" s="14"/>
      <c r="J57" s="14"/>
      <c r="K57" s="19"/>
      <c r="L57" s="19"/>
      <c r="M57" s="14"/>
      <c r="N57" s="14"/>
      <c r="O57" s="22"/>
      <c r="P57" s="22"/>
      <c r="Q57" s="22"/>
      <c r="R57" s="22"/>
      <c r="S57" s="15"/>
      <c r="T57" s="15"/>
      <c r="U57" s="15"/>
    </row>
    <row r="58" spans="1:21" x14ac:dyDescent="0.2">
      <c r="A58" s="9"/>
      <c r="B58" s="14"/>
      <c r="C58" s="14"/>
      <c r="D58" s="14"/>
      <c r="E58" s="19"/>
      <c r="F58" s="14"/>
      <c r="G58" s="14"/>
      <c r="H58" s="14"/>
      <c r="I58" s="14"/>
      <c r="J58" s="14"/>
      <c r="K58" s="19"/>
      <c r="L58" s="19"/>
      <c r="M58" s="14"/>
      <c r="N58" s="14"/>
      <c r="O58" s="22"/>
      <c r="P58" s="22"/>
      <c r="Q58" s="22"/>
      <c r="R58" s="22"/>
      <c r="S58" s="15"/>
      <c r="T58" s="15"/>
      <c r="U58" s="15"/>
    </row>
    <row r="59" spans="1:21" x14ac:dyDescent="0.2">
      <c r="A59" s="9"/>
      <c r="B59" s="14"/>
      <c r="C59" s="14"/>
      <c r="D59" s="14"/>
      <c r="E59" s="19"/>
      <c r="F59" s="14"/>
      <c r="G59" s="14"/>
      <c r="H59" s="14"/>
      <c r="I59" s="14"/>
      <c r="J59" s="14"/>
      <c r="K59" s="19"/>
      <c r="L59" s="19"/>
      <c r="M59" s="14"/>
      <c r="N59" s="14"/>
      <c r="O59" s="22"/>
      <c r="P59" s="22"/>
      <c r="Q59" s="22"/>
      <c r="R59" s="22"/>
      <c r="S59" s="15"/>
      <c r="T59" s="15"/>
      <c r="U59" s="15"/>
    </row>
    <row r="60" spans="1:21" x14ac:dyDescent="0.2">
      <c r="A60" s="9"/>
      <c r="B60" s="14"/>
      <c r="C60" s="14"/>
      <c r="D60" s="14"/>
      <c r="E60" s="19"/>
      <c r="F60" s="14"/>
      <c r="G60" s="14"/>
      <c r="H60" s="14"/>
      <c r="I60" s="14"/>
      <c r="J60" s="14"/>
      <c r="K60" s="19"/>
      <c r="L60" s="19"/>
      <c r="M60" s="14"/>
      <c r="N60" s="14"/>
      <c r="O60" s="22"/>
      <c r="P60" s="22"/>
      <c r="Q60" s="22"/>
      <c r="R60" s="22"/>
      <c r="S60" s="15"/>
      <c r="T60" s="15"/>
      <c r="U60" s="15"/>
    </row>
    <row r="61" spans="1:21" x14ac:dyDescent="0.2">
      <c r="A61" s="9"/>
      <c r="B61" s="14"/>
      <c r="C61" s="14"/>
      <c r="D61" s="14"/>
      <c r="E61" s="19"/>
      <c r="F61" s="14"/>
      <c r="G61" s="14"/>
      <c r="H61" s="14"/>
      <c r="I61" s="14"/>
      <c r="J61" s="14"/>
      <c r="K61" s="19"/>
      <c r="L61" s="19"/>
      <c r="M61" s="14"/>
      <c r="N61" s="14"/>
      <c r="O61" s="22"/>
      <c r="P61" s="22"/>
      <c r="Q61" s="22"/>
      <c r="R61" s="22"/>
      <c r="S61" s="15"/>
      <c r="T61" s="15"/>
      <c r="U61" s="15"/>
    </row>
    <row r="62" spans="1:21" x14ac:dyDescent="0.2">
      <c r="A62" s="9"/>
      <c r="B62" s="14" t="s">
        <v>1</v>
      </c>
      <c r="C62" s="14"/>
      <c r="D62" s="21">
        <f>($H$16-$D$16)</f>
        <v>16</v>
      </c>
      <c r="E62" s="20">
        <f>($H$17-$D$17)</f>
        <v>3</v>
      </c>
      <c r="F62" s="14"/>
      <c r="G62" s="14"/>
      <c r="H62" s="14"/>
      <c r="I62" s="14"/>
      <c r="J62" s="14"/>
      <c r="K62" s="19"/>
      <c r="L62" s="19"/>
      <c r="M62" s="14"/>
      <c r="N62" s="14"/>
      <c r="O62" s="18"/>
      <c r="P62" s="18"/>
      <c r="Q62" s="17"/>
      <c r="R62" s="16"/>
      <c r="S62" s="15"/>
      <c r="T62" s="15"/>
      <c r="U62" s="15"/>
    </row>
    <row r="63" spans="1:21" s="9" customFormat="1" ht="21" customHeight="1" x14ac:dyDescent="0.2">
      <c r="A63"/>
      <c r="B63" s="14" t="s">
        <v>0</v>
      </c>
      <c r="C63" s="12"/>
      <c r="D63" s="12"/>
      <c r="E63" s="12"/>
      <c r="F63" s="12"/>
      <c r="G63" s="12"/>
      <c r="H63" s="12"/>
      <c r="I63" s="12"/>
      <c r="J63" s="12"/>
      <c r="K63" s="12"/>
      <c r="L63" s="12"/>
      <c r="M63" s="12"/>
      <c r="N63" s="12"/>
      <c r="O63" s="7"/>
      <c r="P63" s="7"/>
      <c r="Q63" s="7"/>
      <c r="R63" s="5"/>
      <c r="S63" s="13"/>
      <c r="T63" s="13"/>
      <c r="U63" s="13"/>
    </row>
    <row r="64" spans="1:21" ht="12.75" customHeight="1" x14ac:dyDescent="0.2">
      <c r="B64" s="12"/>
      <c r="C64" s="12"/>
      <c r="D64" s="12"/>
      <c r="E64" s="12"/>
      <c r="F64" s="12"/>
      <c r="G64" s="12"/>
      <c r="H64" s="12"/>
      <c r="I64" s="12"/>
      <c r="J64" s="12"/>
      <c r="K64" s="12"/>
      <c r="L64" s="12"/>
      <c r="M64" s="12"/>
      <c r="N64" s="12"/>
      <c r="O64" s="7"/>
      <c r="P64" s="7"/>
      <c r="Q64" s="7"/>
      <c r="R64" s="5"/>
    </row>
    <row r="65" spans="1:18" ht="12.75" customHeight="1" x14ac:dyDescent="0.2">
      <c r="B65" s="10"/>
      <c r="C65" s="10"/>
      <c r="D65" s="11"/>
      <c r="E65" s="11"/>
      <c r="F65" s="10"/>
      <c r="G65" s="10"/>
      <c r="H65" s="10"/>
      <c r="I65" s="10"/>
      <c r="J65" s="10"/>
      <c r="K65" s="10"/>
      <c r="L65" s="10"/>
      <c r="M65" s="10"/>
      <c r="N65" s="10"/>
      <c r="O65" s="7"/>
      <c r="P65" s="7"/>
      <c r="Q65" s="7"/>
      <c r="R65" s="5"/>
    </row>
    <row r="66" spans="1:18" ht="12.75" customHeight="1" x14ac:dyDescent="0.2">
      <c r="A66" s="9"/>
      <c r="B66" s="8"/>
      <c r="C66" s="8"/>
      <c r="D66" s="8"/>
      <c r="E66" s="8"/>
      <c r="F66" s="8"/>
      <c r="G66" s="8"/>
      <c r="H66" s="8"/>
      <c r="I66" s="8"/>
      <c r="J66" s="8"/>
      <c r="K66" s="8"/>
      <c r="L66" s="8"/>
      <c r="M66" s="8"/>
      <c r="N66" s="5"/>
      <c r="O66" s="7"/>
      <c r="P66" s="7"/>
      <c r="Q66" s="7"/>
      <c r="R66" s="5"/>
    </row>
    <row r="67" spans="1:18" ht="12.75" customHeight="1" x14ac:dyDescent="0.2">
      <c r="B67" s="8"/>
      <c r="C67" s="8"/>
      <c r="D67" s="8"/>
      <c r="E67" s="8"/>
      <c r="F67" s="8"/>
      <c r="G67" s="8"/>
      <c r="H67" s="8"/>
      <c r="I67" s="8"/>
      <c r="J67" s="8"/>
      <c r="K67" s="8"/>
      <c r="L67" s="8"/>
      <c r="M67" s="8"/>
      <c r="N67" s="5"/>
      <c r="O67" s="7"/>
      <c r="P67" s="7"/>
      <c r="Q67" s="7"/>
      <c r="R67" s="5"/>
    </row>
    <row r="68" spans="1:18" x14ac:dyDescent="0.2">
      <c r="B68" s="6"/>
      <c r="C68" s="6"/>
      <c r="D68" s="6"/>
      <c r="E68" s="6"/>
      <c r="F68" s="6"/>
      <c r="G68" s="6"/>
      <c r="H68" s="6"/>
      <c r="I68" s="6"/>
      <c r="J68" s="6"/>
      <c r="K68" s="6"/>
      <c r="L68" s="6"/>
      <c r="M68" s="6"/>
      <c r="N68" s="5"/>
      <c r="O68" s="7"/>
      <c r="P68" s="7"/>
      <c r="Q68" s="7"/>
      <c r="R68" s="5"/>
    </row>
    <row r="69" spans="1:18" x14ac:dyDescent="0.2">
      <c r="B69" s="6"/>
      <c r="C69" s="6"/>
      <c r="D69" s="6"/>
      <c r="E69" s="6"/>
      <c r="F69" s="6"/>
      <c r="G69" s="6"/>
      <c r="H69" s="6"/>
      <c r="I69" s="6"/>
      <c r="J69" s="6"/>
      <c r="K69" s="6"/>
      <c r="L69" s="6"/>
      <c r="M69" s="6"/>
      <c r="N69" s="5"/>
    </row>
    <row r="70" spans="1:18" x14ac:dyDescent="0.2">
      <c r="B70" s="6"/>
      <c r="C70" s="6"/>
      <c r="D70" s="6"/>
      <c r="E70" s="6"/>
      <c r="F70" s="6"/>
      <c r="G70" s="6"/>
      <c r="H70" s="6"/>
      <c r="I70" s="6"/>
      <c r="J70" s="6"/>
      <c r="K70" s="6"/>
      <c r="L70" s="6"/>
      <c r="M70" s="6"/>
      <c r="N70" s="5"/>
    </row>
    <row r="71" spans="1:18" x14ac:dyDescent="0.2">
      <c r="B71" s="6"/>
      <c r="C71" s="6"/>
      <c r="D71" s="6"/>
      <c r="E71" s="6"/>
      <c r="F71" s="6"/>
      <c r="G71" s="6"/>
      <c r="H71" s="6"/>
      <c r="I71" s="6"/>
      <c r="J71" s="6"/>
      <c r="K71" s="6"/>
      <c r="L71" s="6"/>
      <c r="M71" s="6"/>
      <c r="N71" s="5"/>
    </row>
  </sheetData>
  <sheetProtection formatCells="0" selectLockedCells="1"/>
  <mergeCells count="126">
    <mergeCell ref="G35:I35"/>
    <mergeCell ref="J35:N35"/>
    <mergeCell ref="J34:N34"/>
    <mergeCell ref="A33:F34"/>
    <mergeCell ref="A32:N32"/>
    <mergeCell ref="G33:I33"/>
    <mergeCell ref="G34:I34"/>
    <mergeCell ref="C42:D42"/>
    <mergeCell ref="A39:F40"/>
    <mergeCell ref="J39:N39"/>
    <mergeCell ref="E42:F42"/>
    <mergeCell ref="J36:N36"/>
    <mergeCell ref="I42:J42"/>
    <mergeCell ref="G42:H42"/>
    <mergeCell ref="K42:L42"/>
    <mergeCell ref="G37:I37"/>
    <mergeCell ref="J37:N37"/>
    <mergeCell ref="A41:N41"/>
    <mergeCell ref="M42:N42"/>
    <mergeCell ref="J40:N40"/>
    <mergeCell ref="A42:B42"/>
    <mergeCell ref="G40:I40"/>
    <mergeCell ref="A37:F38"/>
    <mergeCell ref="F50:I51"/>
    <mergeCell ref="A45:B45"/>
    <mergeCell ref="A50:A51"/>
    <mergeCell ref="C44:D44"/>
    <mergeCell ref="A46:G46"/>
    <mergeCell ref="G45:H45"/>
    <mergeCell ref="E45:F45"/>
    <mergeCell ref="A19:B19"/>
    <mergeCell ref="A31:B31"/>
    <mergeCell ref="G39:I39"/>
    <mergeCell ref="A24:B24"/>
    <mergeCell ref="A25:N25"/>
    <mergeCell ref="J38:N38"/>
    <mergeCell ref="A35:F36"/>
    <mergeCell ref="A29:B29"/>
    <mergeCell ref="G36:I36"/>
    <mergeCell ref="G38:I38"/>
    <mergeCell ref="A21:B21"/>
    <mergeCell ref="A27:B27"/>
    <mergeCell ref="A28:B28"/>
    <mergeCell ref="A26:B26"/>
    <mergeCell ref="A22:B22"/>
    <mergeCell ref="A23:B23"/>
    <mergeCell ref="A30:B30"/>
    <mergeCell ref="A12:C12"/>
    <mergeCell ref="L50:N51"/>
    <mergeCell ref="M43:N43"/>
    <mergeCell ref="E43:F43"/>
    <mergeCell ref="M44:N44"/>
    <mergeCell ref="E44:F44"/>
    <mergeCell ref="K43:L43"/>
    <mergeCell ref="K44:L44"/>
    <mergeCell ref="J33:N33"/>
    <mergeCell ref="K12:L12"/>
    <mergeCell ref="D12:E12"/>
    <mergeCell ref="I12:J12"/>
    <mergeCell ref="A15:B15"/>
    <mergeCell ref="G12:H12"/>
    <mergeCell ref="A16:B16"/>
    <mergeCell ref="A13:N13"/>
    <mergeCell ref="M12:N12"/>
    <mergeCell ref="A14:B14"/>
    <mergeCell ref="A20:B20"/>
    <mergeCell ref="A17:B17"/>
    <mergeCell ref="J50:K51"/>
    <mergeCell ref="G43:H43"/>
    <mergeCell ref="H47:N49"/>
    <mergeCell ref="A47:G49"/>
    <mergeCell ref="E2:K4"/>
    <mergeCell ref="L4:M4"/>
    <mergeCell ref="L3:M3"/>
    <mergeCell ref="I7:K7"/>
    <mergeCell ref="A5:N5"/>
    <mergeCell ref="I6:K6"/>
    <mergeCell ref="L6:N6"/>
    <mergeCell ref="A2:D4"/>
    <mergeCell ref="G6:H6"/>
    <mergeCell ref="D6:F6"/>
    <mergeCell ref="D7:F7"/>
    <mergeCell ref="B7:C7"/>
    <mergeCell ref="G7:H7"/>
    <mergeCell ref="B6:C6"/>
    <mergeCell ref="L7:N7"/>
    <mergeCell ref="C9:C10"/>
    <mergeCell ref="D9:E10"/>
    <mergeCell ref="G8:J8"/>
    <mergeCell ref="F9:F10"/>
    <mergeCell ref="L9:M10"/>
    <mergeCell ref="K9:K10"/>
    <mergeCell ref="D8:F8"/>
    <mergeCell ref="L8:M8"/>
    <mergeCell ref="M11:N11"/>
    <mergeCell ref="A8:C8"/>
    <mergeCell ref="A9:B10"/>
    <mergeCell ref="N9:N10"/>
    <mergeCell ref="A11:C11"/>
    <mergeCell ref="D11:F11"/>
    <mergeCell ref="K11:L11"/>
    <mergeCell ref="G11:J11"/>
    <mergeCell ref="A54:A55"/>
    <mergeCell ref="B52:D53"/>
    <mergeCell ref="B54:D55"/>
    <mergeCell ref="A52:A53"/>
    <mergeCell ref="A18:N18"/>
    <mergeCell ref="I43:J43"/>
    <mergeCell ref="I45:J45"/>
    <mergeCell ref="H46:N46"/>
    <mergeCell ref="K45:L45"/>
    <mergeCell ref="C45:D45"/>
    <mergeCell ref="M45:N45"/>
    <mergeCell ref="L52:N53"/>
    <mergeCell ref="E54:I55"/>
    <mergeCell ref="J54:N55"/>
    <mergeCell ref="F52:I53"/>
    <mergeCell ref="E52:E53"/>
    <mergeCell ref="J52:K53"/>
    <mergeCell ref="E50:E51"/>
    <mergeCell ref="I44:J44"/>
    <mergeCell ref="A43:B43"/>
    <mergeCell ref="B50:D51"/>
    <mergeCell ref="G44:H44"/>
    <mergeCell ref="C43:D43"/>
    <mergeCell ref="A44:B44"/>
  </mergeCells>
  <phoneticPr fontId="2" type="noConversion"/>
  <conditionalFormatting sqref="D28:L28">
    <cfRule type="cellIs" dxfId="5" priority="6" stopIfTrue="1" operator="greaterThan">
      <formula>$K$12</formula>
    </cfRule>
  </conditionalFormatting>
  <conditionalFormatting sqref="D28:L28">
    <cfRule type="expression" dxfId="4" priority="5" stopIfTrue="1">
      <formula>AND(D26="",TRUE)</formula>
    </cfRule>
  </conditionalFormatting>
  <conditionalFormatting sqref="D31:L31">
    <cfRule type="cellIs" dxfId="3" priority="4" stopIfTrue="1" operator="greaterThan">
      <formula>$K$12</formula>
    </cfRule>
  </conditionalFormatting>
  <conditionalFormatting sqref="D31:L31">
    <cfRule type="expression" dxfId="2" priority="3" stopIfTrue="1">
      <formula>AND(D29="",TRUE)</formula>
    </cfRule>
  </conditionalFormatting>
  <conditionalFormatting sqref="A44:N44">
    <cfRule type="containsText" dxfId="1" priority="1" stopIfTrue="1" operator="containsText" text="Scaduto">
      <formula>NOT(ISERROR(SEARCH("Scaduto",A44)))</formula>
    </cfRule>
    <cfRule type="containsText" dxfId="0" priority="2" stopIfTrue="1" operator="containsText" text="Scaduto">
      <formula>NOT(ISERROR(SEARCH("Scaduto",A44)))</formula>
    </cfRule>
  </conditionalFormatting>
  <hyperlinks>
    <hyperlink ref="K43:L43" r:id="rId1" display="117-24" xr:uid="{00000000-0004-0000-0000-000000000000}"/>
    <hyperlink ref="K44:L44" r:id="rId2" display="139-24" xr:uid="{00000000-0004-0000-0000-000001000000}"/>
    <hyperlink ref="K45:L45" r:id="rId3" display="113-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7</xdr:col>
                    <xdr:colOff>409575</xdr:colOff>
                    <xdr:row>11</xdr:row>
                    <xdr:rowOff>85725</xdr:rowOff>
                  </from>
                  <to>
                    <xdr:col>7</xdr:col>
                    <xdr:colOff>571500</xdr:colOff>
                    <xdr:row>11</xdr:row>
                    <xdr:rowOff>209550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9</xdr:col>
                    <xdr:colOff>419100</xdr:colOff>
                    <xdr:row>11</xdr:row>
                    <xdr:rowOff>76200</xdr:rowOff>
                  </from>
                  <to>
                    <xdr:col>9</xdr:col>
                    <xdr:colOff>571500</xdr:colOff>
                    <xdr:row>11</xdr:row>
                    <xdr:rowOff>200025</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3"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4"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2"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5"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6"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7"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8"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9"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30"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1"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2"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3"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4"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5"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6"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7"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8"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9"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40"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1"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2"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3"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4"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5"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6"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7"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8"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9"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50"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P202RC</vt:lpstr>
      <vt:lpstr>P202RC!Area_stampa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Giancarlo Allegretti</cp:lastModifiedBy>
  <dcterms:created xsi:type="dcterms:W3CDTF">2017-07-07T07:21:00Z</dcterms:created>
  <dcterms:modified xsi:type="dcterms:W3CDTF">2025-05-27T08:47:20Z</dcterms:modified>
</cp:coreProperties>
</file>