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ianni\source\repos\SIM-4K3\TP5\"/>
    </mc:Choice>
  </mc:AlternateContent>
  <xr:revisionPtr revIDLastSave="0" documentId="8_{BAEA59DF-B105-448F-B854-AFED423916C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scripcion examenes" sheetId="1" r:id="rId1"/>
  </sheets>
  <definedNames>
    <definedName name="Desv_Mantenimiento" localSheetId="0">'Inscripcion examenes'!$R$12</definedName>
    <definedName name="Max_Inscripcion" localSheetId="0">'Inscripcion examenes'!$R$7</definedName>
    <definedName name="Max_Lleg_Mant">'Inscripcion examenes'!$R$10</definedName>
    <definedName name="Media_Lleg_Alumnos" localSheetId="0">'Inscripcion examenes'!$R$4</definedName>
    <definedName name="Media_Mantenimiento" localSheetId="0">'Inscripcion examenes'!$R$11</definedName>
    <definedName name="Min_Inscripcion" localSheetId="0">'Inscripcion examenes'!$R$6</definedName>
    <definedName name="Min_Lleg_Mant" localSheetId="0">'Inscripcion examenes'!$R$9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4" i="1" l="1"/>
  <c r="Y24" i="1" s="1"/>
  <c r="G24" i="1"/>
  <c r="H24" i="1" s="1"/>
  <c r="AM24" i="1" s="1"/>
  <c r="D24" i="1"/>
  <c r="E24" i="1" s="1"/>
  <c r="Z23" i="1"/>
  <c r="Y23" i="1" s="1"/>
  <c r="G23" i="1"/>
  <c r="H23" i="1" s="1"/>
  <c r="AJ23" i="1" s="1"/>
  <c r="AJ24" i="1" s="1"/>
  <c r="D23" i="1"/>
  <c r="E23" i="1" s="1"/>
  <c r="C15" i="1"/>
  <c r="Z22" i="1"/>
  <c r="Z21" i="1"/>
  <c r="Y21" i="1" s="1"/>
  <c r="Z20" i="1"/>
  <c r="D20" i="1"/>
  <c r="E20" i="1" s="1"/>
  <c r="E21" i="1" s="1"/>
  <c r="G20" i="1"/>
  <c r="H20" i="1" s="1"/>
  <c r="AD20" i="1" s="1"/>
  <c r="D22" i="1"/>
  <c r="E22" i="1" s="1"/>
  <c r="G22" i="1"/>
  <c r="H22" i="1" s="1"/>
  <c r="AG22" i="1" s="1"/>
  <c r="AG23" i="1" s="1"/>
  <c r="AG24" i="1" s="1"/>
  <c r="V22" i="1"/>
  <c r="Y22" i="1" s="1"/>
  <c r="D19" i="1"/>
  <c r="J19" i="1"/>
  <c r="K19" i="1" l="1"/>
  <c r="K20" i="1" s="1"/>
  <c r="K21" i="1" s="1"/>
  <c r="K22" i="1" s="1"/>
  <c r="K23" i="1" s="1"/>
  <c r="K24" i="1" s="1"/>
  <c r="E19" i="1"/>
  <c r="R12" i="1"/>
</calcChain>
</file>

<file path=xl/sharedStrings.xml><?xml version="1.0" encoding="utf-8"?>
<sst xmlns="http://schemas.openxmlformats.org/spreadsheetml/2006/main" count="160" uniqueCount="92">
  <si>
    <t>Objetos</t>
  </si>
  <si>
    <t>Máquinas (servidores)</t>
  </si>
  <si>
    <t>Alumnos (clientes)</t>
  </si>
  <si>
    <t>Mantenimiento (cliente)</t>
  </si>
  <si>
    <t>Estados</t>
  </si>
  <si>
    <t>Libre</t>
  </si>
  <si>
    <t>Ocupada</t>
  </si>
  <si>
    <t>Estado</t>
  </si>
  <si>
    <t>Esperando máquina (EM)</t>
  </si>
  <si>
    <t>Eventos</t>
  </si>
  <si>
    <t>Llegada alumno</t>
  </si>
  <si>
    <t>Fin inscripción</t>
  </si>
  <si>
    <t>Llegada mantenimiento</t>
  </si>
  <si>
    <t>Fin mantenimiento</t>
  </si>
  <si>
    <t>Distribución llegada alumnos</t>
  </si>
  <si>
    <t>Exp. Negtiva</t>
  </si>
  <si>
    <t>Media</t>
  </si>
  <si>
    <t>Distribución tiempo inscripción</t>
  </si>
  <si>
    <t>Min</t>
  </si>
  <si>
    <t>Max</t>
  </si>
  <si>
    <t>Uniforme</t>
  </si>
  <si>
    <t>Distribución llegada mantenimiento</t>
  </si>
  <si>
    <t>Normal</t>
  </si>
  <si>
    <t>Desv est</t>
  </si>
  <si>
    <t>Reloj</t>
  </si>
  <si>
    <t>Evento</t>
  </si>
  <si>
    <t>RND lleg alumn</t>
  </si>
  <si>
    <t>RND Insc</t>
  </si>
  <si>
    <t>Tiempo insc</t>
  </si>
  <si>
    <t>Fin inscripcion</t>
  </si>
  <si>
    <t>Llegdas alumnos</t>
  </si>
  <si>
    <t>Inscripción alumnos</t>
  </si>
  <si>
    <t>Prox llegada alumn</t>
  </si>
  <si>
    <t>Tiem lleg alumn</t>
  </si>
  <si>
    <t>Mantenimiento máquina</t>
  </si>
  <si>
    <t>Tiempo mant</t>
  </si>
  <si>
    <t>Fin mant</t>
  </si>
  <si>
    <t>Tiem lleg mant</t>
  </si>
  <si>
    <t>Prox lleg mant</t>
  </si>
  <si>
    <t>Maq 1</t>
  </si>
  <si>
    <t>Maq 2</t>
  </si>
  <si>
    <t>Maq 3</t>
  </si>
  <si>
    <t>Maq 4</t>
  </si>
  <si>
    <t>Maq 5</t>
  </si>
  <si>
    <t>Maquinas</t>
  </si>
  <si>
    <t>Cola alumnos espera</t>
  </si>
  <si>
    <t>Cantidad alumnos inscriptos</t>
  </si>
  <si>
    <t>Cantidad alumnos no ingresan</t>
  </si>
  <si>
    <t>Cantidad alumnos que llegan</t>
  </si>
  <si>
    <t>Hora regreso</t>
  </si>
  <si>
    <t>Alumno 1</t>
  </si>
  <si>
    <t>Alumno 2</t>
  </si>
  <si>
    <t>Alumno 3</t>
  </si>
  <si>
    <t>Alumno 4</t>
  </si>
  <si>
    <t>Alumno 5</t>
  </si>
  <si>
    <t>RND1 lleg mant</t>
  </si>
  <si>
    <t>RND1 Mant</t>
  </si>
  <si>
    <t>RND2 Mant</t>
  </si>
  <si>
    <t>Lleg_alum1</t>
  </si>
  <si>
    <t>---</t>
  </si>
  <si>
    <t>Lleg_alum2</t>
  </si>
  <si>
    <t>Fin_inscr</t>
  </si>
  <si>
    <t>Manteniendo máquina (M)</t>
  </si>
  <si>
    <t>Fin inscrip</t>
  </si>
  <si>
    <t>fin inscrip</t>
  </si>
  <si>
    <t>UM1</t>
  </si>
  <si>
    <t>UM2</t>
  </si>
  <si>
    <t>Cola mantenimiento</t>
  </si>
  <si>
    <t>M1</t>
  </si>
  <si>
    <t>M2</t>
  </si>
  <si>
    <t>M3</t>
  </si>
  <si>
    <t>M4</t>
  </si>
  <si>
    <t>M5</t>
  </si>
  <si>
    <t>Mantenimiento 1</t>
  </si>
  <si>
    <t>Mantenimiento 2</t>
  </si>
  <si>
    <t>Ausente (A)</t>
  </si>
  <si>
    <t>Mantenimiento (M)</t>
  </si>
  <si>
    <t>N = -2 * LN(1 – RND)</t>
  </si>
  <si>
    <t>N = 5 + RND * ( 8 – 5 )</t>
  </si>
  <si>
    <t>N = 57 + RND * ( 63 – 57 )</t>
  </si>
  <si>
    <t>N1 =(RAIZ(-2*LN(RND))* COS( 2 * PI * RND))* 0,167 + 3</t>
  </si>
  <si>
    <t>N2 =(RAIZ(-2*LN(RND))* SEN( 2 * PI * RND))* 0,167 + 3</t>
  </si>
  <si>
    <t>Atributos</t>
  </si>
  <si>
    <t>Fin de mantenimiento por máquina Mn (siendo n número de máquina)</t>
  </si>
  <si>
    <t>Usando máquina n siendo n número de máquina (UMn)</t>
  </si>
  <si>
    <t>Una cola de alumnos para todas las máquinas</t>
  </si>
  <si>
    <t>Promedio insc por hora y maq</t>
  </si>
  <si>
    <t>Cnt horas</t>
  </si>
  <si>
    <t>Lleg_alum3</t>
  </si>
  <si>
    <t>UM3</t>
  </si>
  <si>
    <t>Lleg_alum4</t>
  </si>
  <si>
    <t>UM4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</si>
</sst>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75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/>
    <xf numFmtId="2" fontId="1" fillId="0" borderId="1" xfId="0" applyNumberFormat="1" applyFont="1" applyBorder="1"/>
    <xf numFmtId="1" fontId="1" fillId="0" borderId="1" xfId="0" applyNumberFormat="1" applyFont="1" applyBorder="1"/>
    <xf numFmtId="1" fontId="0" fillId="0" borderId="1" xfId="0" applyNumberFormat="1" applyBorder="1"/>
    <xf numFmtId="2" fontId="1" fillId="7" borderId="1" xfId="0" applyNumberFormat="1" applyFont="1" applyFill="1" applyBorder="1"/>
    <xf numFmtId="2" fontId="0" fillId="0" borderId="1" xfId="0" quotePrefix="1" applyNumberFormat="1" applyBorder="1"/>
    <xf numFmtId="2" fontId="0" fillId="7" borderId="1" xfId="0" applyNumberFormat="1" applyFill="1" applyBorder="1"/>
    <xf numFmtId="2" fontId="0" fillId="10" borderId="1" xfId="0" applyNumberFormat="1" applyFill="1" applyBorder="1"/>
    <xf numFmtId="2" fontId="0" fillId="0" borderId="1" xfId="0" applyNumberFormat="1" applyFill="1" applyBorder="1"/>
    <xf numFmtId="0" fontId="0" fillId="0" borderId="14" xfId="0" applyFill="1" applyBorder="1"/>
    <xf numFmtId="2" fontId="0" fillId="7" borderId="1" xfId="0" quotePrefix="1" applyNumberForma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12" borderId="10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42"/>
  <sheetViews>
    <sheetView tabSelected="1" topLeftCell="A2" workbookViewId="0">
      <selection activeCell="G18" sqref="G18"/>
    </sheetView>
  </sheetViews>
  <sheetFormatPr baseColWidth="10" defaultRowHeight="15" x14ac:dyDescent="0.25"/>
  <cols>
    <col min="5" max="5" width="13" customWidth="1"/>
    <col min="10" max="10" width="11.85546875" bestFit="1" customWidth="1"/>
    <col min="15" max="15" width="11.42578125" customWidth="1"/>
    <col min="24" max="27" width="10.85546875" customWidth="1"/>
    <col min="28" max="28" width="7.5703125" customWidth="1"/>
    <col min="29" max="29" width="6.85546875" bestFit="1" customWidth="1"/>
    <col min="30" max="30" width="6.85546875" customWidth="1"/>
    <col min="31" max="31" width="8" customWidth="1"/>
    <col min="32" max="32" width="6.85546875" bestFit="1" customWidth="1"/>
    <col min="33" max="33" width="6.85546875" customWidth="1"/>
    <col min="34" max="34" width="7.7109375" customWidth="1"/>
    <col min="35" max="35" width="6.85546875" bestFit="1" customWidth="1"/>
    <col min="36" max="36" width="6.85546875" customWidth="1"/>
    <col min="37" max="37" width="7.7109375" customWidth="1"/>
    <col min="38" max="38" width="6.85546875" bestFit="1" customWidth="1"/>
    <col min="39" max="39" width="6.85546875" customWidth="1"/>
    <col min="40" max="40" width="6.85546875" bestFit="1" customWidth="1"/>
    <col min="41" max="42" width="7.7109375" customWidth="1"/>
    <col min="43" max="43" width="6.85546875" bestFit="1" customWidth="1"/>
    <col min="44" max="48" width="6" customWidth="1"/>
    <col min="49" max="49" width="6.85546875" bestFit="1" customWidth="1"/>
    <col min="50" max="51" width="6" customWidth="1"/>
    <col min="52" max="52" width="6.140625" customWidth="1"/>
    <col min="53" max="54" width="6" customWidth="1"/>
  </cols>
  <sheetData>
    <row r="2" spans="1:23" x14ac:dyDescent="0.25">
      <c r="A2" t="s">
        <v>0</v>
      </c>
    </row>
    <row r="3" spans="1:23" x14ac:dyDescent="0.25">
      <c r="A3" s="46" t="s">
        <v>1</v>
      </c>
      <c r="B3" s="46"/>
      <c r="C3" s="23" t="s">
        <v>4</v>
      </c>
      <c r="D3" s="19" t="s">
        <v>6</v>
      </c>
      <c r="E3" s="19"/>
      <c r="F3" s="36" t="s">
        <v>85</v>
      </c>
      <c r="G3" s="37"/>
      <c r="H3" s="37"/>
      <c r="K3" s="48" t="s">
        <v>9</v>
      </c>
      <c r="L3" s="19" t="s">
        <v>10</v>
      </c>
      <c r="M3" s="19"/>
      <c r="O3" s="18" t="s">
        <v>14</v>
      </c>
      <c r="P3" s="18"/>
      <c r="Q3" s="18"/>
      <c r="R3" s="18"/>
      <c r="S3" s="18"/>
      <c r="T3" s="18"/>
      <c r="U3" s="18"/>
      <c r="V3" s="18"/>
      <c r="W3" s="18"/>
    </row>
    <row r="4" spans="1:23" x14ac:dyDescent="0.25">
      <c r="A4" s="46"/>
      <c r="B4" s="46"/>
      <c r="C4" s="23"/>
      <c r="D4" s="19" t="s">
        <v>5</v>
      </c>
      <c r="E4" s="19"/>
      <c r="F4" s="36"/>
      <c r="G4" s="37"/>
      <c r="H4" s="37"/>
      <c r="K4" s="48"/>
      <c r="L4" s="19" t="s">
        <v>11</v>
      </c>
      <c r="M4" s="19"/>
      <c r="O4" s="47" t="s">
        <v>15</v>
      </c>
      <c r="P4" s="47"/>
      <c r="Q4" s="1" t="s">
        <v>16</v>
      </c>
      <c r="R4" s="1">
        <v>2</v>
      </c>
      <c r="S4" s="19" t="s">
        <v>77</v>
      </c>
      <c r="T4" s="19"/>
      <c r="U4" s="19"/>
      <c r="V4" s="19"/>
      <c r="W4" s="19"/>
    </row>
    <row r="5" spans="1:23" x14ac:dyDescent="0.25">
      <c r="A5" s="46"/>
      <c r="B5" s="46"/>
      <c r="C5" s="23"/>
      <c r="D5" s="19" t="s">
        <v>76</v>
      </c>
      <c r="E5" s="19"/>
      <c r="F5" s="36"/>
      <c r="G5" s="37"/>
      <c r="H5" s="37"/>
      <c r="K5" s="48"/>
      <c r="L5" s="19" t="s">
        <v>12</v>
      </c>
      <c r="M5" s="19"/>
      <c r="O5" s="18" t="s">
        <v>17</v>
      </c>
      <c r="P5" s="18"/>
      <c r="Q5" s="18"/>
      <c r="R5" s="18"/>
      <c r="S5" s="18"/>
      <c r="T5" s="18"/>
      <c r="U5" s="18"/>
      <c r="V5" s="18"/>
      <c r="W5" s="18"/>
    </row>
    <row r="6" spans="1:23" x14ac:dyDescent="0.25">
      <c r="K6" s="48"/>
      <c r="L6" s="19" t="s">
        <v>13</v>
      </c>
      <c r="M6" s="19"/>
      <c r="O6" s="23" t="s">
        <v>20</v>
      </c>
      <c r="P6" s="23"/>
      <c r="Q6" s="1" t="s">
        <v>18</v>
      </c>
      <c r="R6" s="1">
        <v>5</v>
      </c>
      <c r="S6" s="43" t="s">
        <v>78</v>
      </c>
      <c r="T6" s="43"/>
      <c r="U6" s="43"/>
      <c r="V6" s="43"/>
      <c r="W6" s="43"/>
    </row>
    <row r="7" spans="1:23" x14ac:dyDescent="0.25">
      <c r="A7" s="46" t="s">
        <v>2</v>
      </c>
      <c r="B7" s="46"/>
      <c r="C7" s="23" t="s">
        <v>4</v>
      </c>
      <c r="D7" s="19" t="s">
        <v>8</v>
      </c>
      <c r="E7" s="19"/>
      <c r="F7" s="23" t="s">
        <v>82</v>
      </c>
      <c r="G7" s="29" t="s">
        <v>49</v>
      </c>
      <c r="H7" s="29"/>
      <c r="O7" s="23"/>
      <c r="P7" s="23"/>
      <c r="Q7" s="1" t="s">
        <v>19</v>
      </c>
      <c r="R7" s="1">
        <v>8</v>
      </c>
      <c r="S7" s="43"/>
      <c r="T7" s="43"/>
      <c r="U7" s="43"/>
      <c r="V7" s="43"/>
      <c r="W7" s="43"/>
    </row>
    <row r="8" spans="1:23" x14ac:dyDescent="0.25">
      <c r="A8" s="46"/>
      <c r="B8" s="46"/>
      <c r="C8" s="23"/>
      <c r="D8" s="59" t="s">
        <v>84</v>
      </c>
      <c r="E8" s="60"/>
      <c r="F8" s="23"/>
      <c r="G8" s="29"/>
      <c r="H8" s="29"/>
      <c r="O8" s="18" t="s">
        <v>21</v>
      </c>
      <c r="P8" s="18"/>
      <c r="Q8" s="18"/>
      <c r="R8" s="18"/>
      <c r="S8" s="18"/>
      <c r="T8" s="18"/>
      <c r="U8" s="18"/>
      <c r="V8" s="18"/>
      <c r="W8" s="18"/>
    </row>
    <row r="9" spans="1:23" x14ac:dyDescent="0.25">
      <c r="A9" s="46"/>
      <c r="B9" s="46"/>
      <c r="C9" s="23"/>
      <c r="D9" s="61"/>
      <c r="E9" s="62"/>
      <c r="F9" s="23"/>
      <c r="G9" s="25" t="s">
        <v>11</v>
      </c>
      <c r="H9" s="26"/>
      <c r="O9" s="39" t="s">
        <v>20</v>
      </c>
      <c r="P9" s="40"/>
      <c r="Q9" s="1" t="s">
        <v>18</v>
      </c>
      <c r="R9" s="1">
        <v>57</v>
      </c>
      <c r="S9" s="30" t="s">
        <v>79</v>
      </c>
      <c r="T9" s="31"/>
      <c r="U9" s="31"/>
      <c r="V9" s="31"/>
      <c r="W9" s="32"/>
    </row>
    <row r="10" spans="1:23" x14ac:dyDescent="0.25">
      <c r="A10" s="46"/>
      <c r="B10" s="46"/>
      <c r="C10" s="23"/>
      <c r="D10" s="19" t="s">
        <v>75</v>
      </c>
      <c r="E10" s="19"/>
      <c r="F10" s="23"/>
      <c r="G10" s="27"/>
      <c r="H10" s="28"/>
      <c r="O10" s="41"/>
      <c r="P10" s="42"/>
      <c r="Q10" s="16" t="s">
        <v>19</v>
      </c>
      <c r="R10" s="16">
        <v>63</v>
      </c>
      <c r="S10" s="33"/>
      <c r="T10" s="34"/>
      <c r="U10" s="34"/>
      <c r="V10" s="34"/>
      <c r="W10" s="35"/>
    </row>
    <row r="11" spans="1:23" x14ac:dyDescent="0.25">
      <c r="O11" s="23" t="s">
        <v>22</v>
      </c>
      <c r="P11" s="23"/>
      <c r="Q11" s="1" t="s">
        <v>16</v>
      </c>
      <c r="R11" s="1">
        <v>3</v>
      </c>
      <c r="S11" s="19" t="s">
        <v>80</v>
      </c>
      <c r="T11" s="19"/>
      <c r="U11" s="19"/>
      <c r="V11" s="19"/>
      <c r="W11" s="19"/>
    </row>
    <row r="12" spans="1:23" ht="15" customHeight="1" x14ac:dyDescent="0.25">
      <c r="A12" s="46" t="s">
        <v>3</v>
      </c>
      <c r="B12" s="46"/>
      <c r="C12" s="23" t="s">
        <v>7</v>
      </c>
      <c r="D12" s="19" t="s">
        <v>8</v>
      </c>
      <c r="E12" s="19"/>
      <c r="F12" s="23" t="s">
        <v>82</v>
      </c>
      <c r="G12" s="24" t="s">
        <v>83</v>
      </c>
      <c r="H12" s="24"/>
      <c r="I12" s="24"/>
      <c r="O12" s="23"/>
      <c r="P12" s="23"/>
      <c r="Q12" s="1" t="s">
        <v>23</v>
      </c>
      <c r="R12" s="2">
        <f>10/60</f>
        <v>0.16666666666666666</v>
      </c>
      <c r="S12" s="19" t="s">
        <v>81</v>
      </c>
      <c r="T12" s="19"/>
      <c r="U12" s="19"/>
      <c r="V12" s="19"/>
      <c r="W12" s="19"/>
    </row>
    <row r="13" spans="1:23" x14ac:dyDescent="0.25">
      <c r="A13" s="46"/>
      <c r="B13" s="46"/>
      <c r="C13" s="23"/>
      <c r="D13" s="19" t="s">
        <v>62</v>
      </c>
      <c r="E13" s="19"/>
      <c r="F13" s="23"/>
      <c r="G13" s="24"/>
      <c r="H13" s="24"/>
      <c r="I13" s="24"/>
    </row>
    <row r="15" spans="1:23" x14ac:dyDescent="0.25">
      <c r="C15">
        <f ca="1">RAND()</f>
        <v>0.19580731789342054</v>
      </c>
    </row>
    <row r="17" spans="1:54" x14ac:dyDescent="0.25">
      <c r="A17" s="49" t="s">
        <v>25</v>
      </c>
      <c r="B17" s="49" t="s">
        <v>24</v>
      </c>
      <c r="C17" s="52" t="s">
        <v>30</v>
      </c>
      <c r="D17" s="52"/>
      <c r="E17" s="52"/>
      <c r="F17" s="53" t="s">
        <v>31</v>
      </c>
      <c r="G17" s="53"/>
      <c r="H17" s="53"/>
      <c r="I17" s="20" t="s">
        <v>12</v>
      </c>
      <c r="J17" s="21"/>
      <c r="K17" s="22"/>
      <c r="L17" s="18" t="s">
        <v>34</v>
      </c>
      <c r="M17" s="18"/>
      <c r="N17" s="18"/>
      <c r="O17" s="18"/>
      <c r="P17" s="50" t="s">
        <v>44</v>
      </c>
      <c r="Q17" s="50"/>
      <c r="R17" s="50"/>
      <c r="S17" s="50"/>
      <c r="T17" s="50"/>
      <c r="U17" s="49" t="s">
        <v>45</v>
      </c>
      <c r="V17" s="51" t="s">
        <v>46</v>
      </c>
      <c r="W17" s="51" t="s">
        <v>47</v>
      </c>
      <c r="X17" s="49" t="s">
        <v>48</v>
      </c>
      <c r="Y17" s="44" t="s">
        <v>86</v>
      </c>
      <c r="Z17" s="44" t="s">
        <v>87</v>
      </c>
      <c r="AA17" s="57" t="s">
        <v>67</v>
      </c>
      <c r="AB17" s="54" t="s">
        <v>50</v>
      </c>
      <c r="AC17" s="55"/>
      <c r="AD17" s="56"/>
      <c r="AE17" s="54" t="s">
        <v>51</v>
      </c>
      <c r="AF17" s="55"/>
      <c r="AG17" s="56"/>
      <c r="AH17" s="54" t="s">
        <v>52</v>
      </c>
      <c r="AI17" s="55"/>
      <c r="AJ17" s="56"/>
      <c r="AK17" s="54" t="s">
        <v>53</v>
      </c>
      <c r="AL17" s="55"/>
      <c r="AM17" s="56"/>
      <c r="AN17" s="63" t="s">
        <v>54</v>
      </c>
      <c r="AO17" s="63"/>
      <c r="AP17" s="63"/>
      <c r="AQ17" s="38" t="s">
        <v>73</v>
      </c>
      <c r="AR17" s="38"/>
      <c r="AS17" s="38"/>
      <c r="AT17" s="38"/>
      <c r="AU17" s="38"/>
      <c r="AV17" s="38"/>
      <c r="AW17" s="38" t="s">
        <v>74</v>
      </c>
      <c r="AX17" s="38"/>
      <c r="AY17" s="38"/>
      <c r="AZ17" s="38"/>
      <c r="BA17" s="38"/>
      <c r="BB17" s="38"/>
    </row>
    <row r="18" spans="1:54" s="3" customFormat="1" ht="29.25" customHeight="1" x14ac:dyDescent="0.25">
      <c r="A18" s="49"/>
      <c r="B18" s="49"/>
      <c r="C18" s="5" t="s">
        <v>26</v>
      </c>
      <c r="D18" s="5" t="s">
        <v>33</v>
      </c>
      <c r="E18" s="5" t="s">
        <v>32</v>
      </c>
      <c r="F18" s="5" t="s">
        <v>27</v>
      </c>
      <c r="G18" s="5" t="s">
        <v>28</v>
      </c>
      <c r="H18" s="5" t="s">
        <v>29</v>
      </c>
      <c r="I18" s="5" t="s">
        <v>55</v>
      </c>
      <c r="J18" s="5" t="s">
        <v>37</v>
      </c>
      <c r="K18" s="5" t="s">
        <v>38</v>
      </c>
      <c r="L18" s="4" t="s">
        <v>56</v>
      </c>
      <c r="M18" s="5" t="s">
        <v>57</v>
      </c>
      <c r="N18" s="5" t="s">
        <v>35</v>
      </c>
      <c r="O18" s="5" t="s">
        <v>36</v>
      </c>
      <c r="P18" s="4" t="s">
        <v>39</v>
      </c>
      <c r="Q18" s="4" t="s">
        <v>40</v>
      </c>
      <c r="R18" s="4" t="s">
        <v>41</v>
      </c>
      <c r="S18" s="4" t="s">
        <v>42</v>
      </c>
      <c r="T18" s="4" t="s">
        <v>43</v>
      </c>
      <c r="U18" s="49"/>
      <c r="V18" s="51"/>
      <c r="W18" s="51"/>
      <c r="X18" s="49"/>
      <c r="Y18" s="45"/>
      <c r="Z18" s="45"/>
      <c r="AA18" s="58"/>
      <c r="AB18" s="5" t="s">
        <v>7</v>
      </c>
      <c r="AC18" s="5" t="s">
        <v>49</v>
      </c>
      <c r="AD18" s="5" t="s">
        <v>63</v>
      </c>
      <c r="AE18" s="5" t="s">
        <v>7</v>
      </c>
      <c r="AF18" s="5" t="s">
        <v>49</v>
      </c>
      <c r="AG18" s="5" t="s">
        <v>63</v>
      </c>
      <c r="AH18" s="5" t="s">
        <v>7</v>
      </c>
      <c r="AI18" s="5" t="s">
        <v>49</v>
      </c>
      <c r="AJ18" s="5" t="s">
        <v>63</v>
      </c>
      <c r="AK18" s="5" t="s">
        <v>7</v>
      </c>
      <c r="AL18" s="5" t="s">
        <v>49</v>
      </c>
      <c r="AM18" s="5" t="s">
        <v>64</v>
      </c>
      <c r="AN18" s="5" t="s">
        <v>7</v>
      </c>
      <c r="AO18" s="5" t="s">
        <v>49</v>
      </c>
      <c r="AP18" s="5" t="s">
        <v>63</v>
      </c>
      <c r="AQ18" s="4" t="s">
        <v>7</v>
      </c>
      <c r="AR18" s="4" t="s">
        <v>68</v>
      </c>
      <c r="AS18" s="4" t="s">
        <v>69</v>
      </c>
      <c r="AT18" s="4" t="s">
        <v>70</v>
      </c>
      <c r="AU18" s="4" t="s">
        <v>71</v>
      </c>
      <c r="AV18" s="4" t="s">
        <v>72</v>
      </c>
      <c r="AW18" s="4" t="s">
        <v>7</v>
      </c>
      <c r="AX18" s="4" t="s">
        <v>68</v>
      </c>
      <c r="AY18" s="4" t="s">
        <v>69</v>
      </c>
      <c r="AZ18" s="4" t="s">
        <v>70</v>
      </c>
      <c r="BA18" s="4" t="s">
        <v>71</v>
      </c>
      <c r="BB18" s="4" t="s">
        <v>72</v>
      </c>
    </row>
    <row r="19" spans="1:54" s="7" customFormat="1" x14ac:dyDescent="0.25">
      <c r="A19" s="6"/>
      <c r="B19" s="8">
        <v>0</v>
      </c>
      <c r="C19" s="8">
        <v>0.52</v>
      </c>
      <c r="D19" s="8">
        <f>-Media_Lleg_Alumnos*LN(1-C19)</f>
        <v>1.4679383501604009</v>
      </c>
      <c r="E19" s="11">
        <f>B19+D19</f>
        <v>1.4679383501604009</v>
      </c>
      <c r="F19" s="8"/>
      <c r="G19" s="8"/>
      <c r="H19" s="8"/>
      <c r="I19" s="8">
        <v>0.1</v>
      </c>
      <c r="J19" s="8">
        <f>Min_Lleg_Mant+I19*(Max_Lleg_Mant-Min_Lleg_Mant)</f>
        <v>57.6</v>
      </c>
      <c r="K19" s="8">
        <f>B19+J19</f>
        <v>57.6</v>
      </c>
      <c r="L19" s="8"/>
      <c r="M19" s="8"/>
      <c r="N19" s="8"/>
      <c r="O19" s="6"/>
      <c r="P19" s="6" t="s">
        <v>5</v>
      </c>
      <c r="Q19" s="6" t="s">
        <v>5</v>
      </c>
      <c r="R19" s="6" t="s">
        <v>5</v>
      </c>
      <c r="S19" s="6" t="s">
        <v>5</v>
      </c>
      <c r="T19" s="9" t="s">
        <v>5</v>
      </c>
      <c r="U19" s="9">
        <v>0</v>
      </c>
      <c r="V19" s="9">
        <v>0</v>
      </c>
      <c r="W19" s="9">
        <v>0</v>
      </c>
      <c r="X19" s="9">
        <v>0</v>
      </c>
      <c r="Y19" s="8">
        <v>0</v>
      </c>
      <c r="Z19" s="8">
        <v>0</v>
      </c>
      <c r="AA19" s="9">
        <v>0</v>
      </c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</row>
    <row r="20" spans="1:54" x14ac:dyDescent="0.25">
      <c r="A20" s="1" t="s">
        <v>58</v>
      </c>
      <c r="B20" s="2">
        <v>1.47</v>
      </c>
      <c r="C20" s="2">
        <v>0.97</v>
      </c>
      <c r="D20" s="2">
        <f>-Media_Lleg_Alumnos*LN(1-C20)</f>
        <v>7.0131157946399618</v>
      </c>
      <c r="E20" s="2">
        <f>B20+D20</f>
        <v>8.4831157946399625</v>
      </c>
      <c r="F20" s="2">
        <v>0.25</v>
      </c>
      <c r="G20" s="2">
        <f>Min_Inscripcion+F20*(Max_Inscripcion-Min_Inscripcion)</f>
        <v>5.75</v>
      </c>
      <c r="H20" s="15">
        <f>B20+G20</f>
        <v>7.22</v>
      </c>
      <c r="I20" s="2"/>
      <c r="J20" s="2"/>
      <c r="K20" s="2">
        <f>K19</f>
        <v>57.6</v>
      </c>
      <c r="L20" s="2"/>
      <c r="M20" s="2"/>
      <c r="N20" s="2"/>
      <c r="O20" s="1"/>
      <c r="P20" s="1" t="s">
        <v>6</v>
      </c>
      <c r="Q20" s="1" t="s">
        <v>5</v>
      </c>
      <c r="R20" s="1" t="s">
        <v>5</v>
      </c>
      <c r="S20" s="1" t="s">
        <v>5</v>
      </c>
      <c r="T20" s="10" t="s">
        <v>5</v>
      </c>
      <c r="U20" s="10">
        <v>0</v>
      </c>
      <c r="V20" s="10">
        <v>0</v>
      </c>
      <c r="W20" s="10">
        <v>0</v>
      </c>
      <c r="X20" s="10">
        <v>1</v>
      </c>
      <c r="Y20" s="2">
        <v>0</v>
      </c>
      <c r="Z20" s="2">
        <f>B20/60</f>
        <v>2.4500000000000001E-2</v>
      </c>
      <c r="AA20" s="10">
        <v>0</v>
      </c>
      <c r="AB20" s="2" t="s">
        <v>65</v>
      </c>
      <c r="AC20" s="12" t="s">
        <v>59</v>
      </c>
      <c r="AD20" s="17">
        <f>H20</f>
        <v>7.22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61</v>
      </c>
      <c r="B21" s="2">
        <v>7.22</v>
      </c>
      <c r="C21" s="2"/>
      <c r="D21" s="2"/>
      <c r="E21" s="13">
        <f>E20</f>
        <v>8.4831157946399625</v>
      </c>
      <c r="F21" s="2"/>
      <c r="G21" s="2"/>
      <c r="H21" s="2"/>
      <c r="I21" s="2"/>
      <c r="J21" s="2"/>
      <c r="K21" s="2">
        <f>K20</f>
        <v>57.6</v>
      </c>
      <c r="L21" s="2"/>
      <c r="M21" s="2"/>
      <c r="N21" s="2"/>
      <c r="O21" s="1"/>
      <c r="P21" s="1" t="s">
        <v>5</v>
      </c>
      <c r="Q21" s="1" t="s">
        <v>5</v>
      </c>
      <c r="R21" s="1" t="s">
        <v>5</v>
      </c>
      <c r="S21" s="1" t="s">
        <v>5</v>
      </c>
      <c r="T21" s="10" t="s">
        <v>5</v>
      </c>
      <c r="U21" s="10">
        <v>0</v>
      </c>
      <c r="V21" s="10">
        <v>1</v>
      </c>
      <c r="W21" s="10">
        <v>0</v>
      </c>
      <c r="X21" s="10">
        <v>1</v>
      </c>
      <c r="Y21" s="2">
        <f>(V21/5)/Z21</f>
        <v>1.662049861495845</v>
      </c>
      <c r="Z21" s="2">
        <f>B21/60</f>
        <v>0.12033333333333333</v>
      </c>
      <c r="AA21" s="10">
        <v>0</v>
      </c>
      <c r="AB21" s="14"/>
      <c r="AC21" s="14"/>
      <c r="AD21" s="1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60</v>
      </c>
      <c r="B22" s="2">
        <v>8.48</v>
      </c>
      <c r="C22" s="2">
        <v>7.0000000000000007E-2</v>
      </c>
      <c r="D22" s="2">
        <f>-Media_Lleg_Alumnos*LN(1-C22)</f>
        <v>0.145141385669671</v>
      </c>
      <c r="E22" s="13">
        <f>B22+D22</f>
        <v>8.6251413856696715</v>
      </c>
      <c r="F22" s="2">
        <v>7.0000000000000007E-2</v>
      </c>
      <c r="G22" s="2">
        <f>Min_Inscripcion+F22*(Max_Inscripcion-Min_Inscripcion)</f>
        <v>5.21</v>
      </c>
      <c r="H22" s="2">
        <f>B22+G22</f>
        <v>13.690000000000001</v>
      </c>
      <c r="I22" s="2"/>
      <c r="J22" s="2"/>
      <c r="K22" s="2">
        <f>K21</f>
        <v>57.6</v>
      </c>
      <c r="L22" s="2"/>
      <c r="M22" s="2"/>
      <c r="N22" s="2"/>
      <c r="O22" s="1"/>
      <c r="P22" s="1" t="s">
        <v>5</v>
      </c>
      <c r="Q22" s="1" t="s">
        <v>6</v>
      </c>
      <c r="R22" s="1" t="s">
        <v>5</v>
      </c>
      <c r="S22" s="1" t="s">
        <v>5</v>
      </c>
      <c r="T22" s="10" t="s">
        <v>5</v>
      </c>
      <c r="U22" s="10">
        <v>0</v>
      </c>
      <c r="V22" s="10">
        <f>V21</f>
        <v>1</v>
      </c>
      <c r="W22" s="10">
        <v>0</v>
      </c>
      <c r="X22" s="10">
        <v>2</v>
      </c>
      <c r="Y22" s="2">
        <f>(V22/5)/Z22</f>
        <v>1.4150943396226416</v>
      </c>
      <c r="Z22" s="2">
        <f>B22/60</f>
        <v>0.14133333333333334</v>
      </c>
      <c r="AA22" s="10">
        <v>0</v>
      </c>
      <c r="AB22" s="2"/>
      <c r="AC22" s="2"/>
      <c r="AD22" s="2"/>
      <c r="AE22" s="2" t="s">
        <v>66</v>
      </c>
      <c r="AF22" s="12" t="s">
        <v>59</v>
      </c>
      <c r="AG22" s="12">
        <f>H22</f>
        <v>13.690000000000001</v>
      </c>
      <c r="AH22" s="2"/>
      <c r="AI22" s="2"/>
      <c r="AJ22" s="2"/>
      <c r="AK22" s="2"/>
      <c r="AL22" s="2"/>
      <c r="AM22" s="2"/>
      <c r="AN22" s="2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88</v>
      </c>
      <c r="B23" s="2">
        <v>8.6300000000000008</v>
      </c>
      <c r="C23" s="2">
        <v>0.41</v>
      </c>
      <c r="D23" s="2">
        <f>-Media_Lleg_Alumnos*LN(1-C23)</f>
        <v>1.0552654841647435</v>
      </c>
      <c r="E23" s="13">
        <f>B23+D23</f>
        <v>9.685265484164745</v>
      </c>
      <c r="F23" s="2">
        <v>0.42</v>
      </c>
      <c r="G23" s="2">
        <f>Min_Inscripcion+F23*(Max_Inscripcion-Min_Inscripcion)</f>
        <v>6.26</v>
      </c>
      <c r="H23" s="2">
        <f>B23+G23</f>
        <v>14.89</v>
      </c>
      <c r="I23" s="2"/>
      <c r="J23" s="2"/>
      <c r="K23" s="2">
        <f>K22</f>
        <v>57.6</v>
      </c>
      <c r="L23" s="2"/>
      <c r="M23" s="2"/>
      <c r="N23" s="2"/>
      <c r="O23" s="1"/>
      <c r="P23" s="1" t="s">
        <v>5</v>
      </c>
      <c r="Q23" s="1" t="s">
        <v>6</v>
      </c>
      <c r="R23" s="1" t="s">
        <v>6</v>
      </c>
      <c r="S23" s="1" t="s">
        <v>5</v>
      </c>
      <c r="T23" s="10" t="s">
        <v>5</v>
      </c>
      <c r="U23" s="10">
        <v>0</v>
      </c>
      <c r="V23" s="10">
        <v>1</v>
      </c>
      <c r="W23" s="10">
        <v>0</v>
      </c>
      <c r="X23" s="10">
        <v>3</v>
      </c>
      <c r="Y23" s="2">
        <f>(V23/5)/Z23</f>
        <v>1.3904982618771726</v>
      </c>
      <c r="Z23" s="2">
        <f>B23/60</f>
        <v>0.14383333333333334</v>
      </c>
      <c r="AA23" s="10">
        <v>0</v>
      </c>
      <c r="AB23" s="2"/>
      <c r="AC23" s="2"/>
      <c r="AD23" s="2"/>
      <c r="AE23" s="2" t="s">
        <v>66</v>
      </c>
      <c r="AF23" s="12" t="s">
        <v>59</v>
      </c>
      <c r="AG23" s="2">
        <f>AG22</f>
        <v>13.690000000000001</v>
      </c>
      <c r="AH23" s="2" t="s">
        <v>89</v>
      </c>
      <c r="AI23" s="12" t="s">
        <v>59</v>
      </c>
      <c r="AJ23" s="2">
        <f>H23</f>
        <v>14.89</v>
      </c>
      <c r="AK23" s="2"/>
      <c r="AL23" s="2"/>
      <c r="AM23" s="2"/>
      <c r="AN23" s="2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90</v>
      </c>
      <c r="B24" s="2">
        <v>9.69</v>
      </c>
      <c r="C24" s="2">
        <v>0.11</v>
      </c>
      <c r="D24" s="2">
        <f>-Media_Lleg_Alumnos*LN(1-C24)</f>
        <v>0.23306763251190302</v>
      </c>
      <c r="E24" s="13">
        <f>B24+D24</f>
        <v>9.923067632511902</v>
      </c>
      <c r="F24" s="2">
        <v>0.26</v>
      </c>
      <c r="G24" s="2">
        <f>Min_Inscripcion+F24*(Max_Inscripcion-Min_Inscripcion)</f>
        <v>5.78</v>
      </c>
      <c r="H24" s="2">
        <f>B24+G24</f>
        <v>15.469999999999999</v>
      </c>
      <c r="I24" s="2"/>
      <c r="J24" s="2"/>
      <c r="K24" s="2">
        <f>K23</f>
        <v>57.6</v>
      </c>
      <c r="L24" s="2"/>
      <c r="M24" s="2"/>
      <c r="N24" s="2"/>
      <c r="O24" s="1"/>
      <c r="P24" s="1" t="s">
        <v>5</v>
      </c>
      <c r="Q24" s="1" t="s">
        <v>6</v>
      </c>
      <c r="R24" s="1" t="s">
        <v>6</v>
      </c>
      <c r="S24" s="1" t="s">
        <v>6</v>
      </c>
      <c r="T24" s="10" t="s">
        <v>5</v>
      </c>
      <c r="U24" s="10">
        <v>0</v>
      </c>
      <c r="V24" s="10">
        <v>1</v>
      </c>
      <c r="W24" s="10">
        <v>0</v>
      </c>
      <c r="X24" s="10">
        <v>4</v>
      </c>
      <c r="Y24" s="2">
        <f>(V24/5)/Z24</f>
        <v>1.2383900928792571</v>
      </c>
      <c r="Z24" s="2">
        <f>B24/60</f>
        <v>0.1615</v>
      </c>
      <c r="AA24" s="10">
        <v>0</v>
      </c>
      <c r="AB24" s="2"/>
      <c r="AC24" s="2"/>
      <c r="AD24" s="2"/>
      <c r="AE24" s="2" t="s">
        <v>66</v>
      </c>
      <c r="AF24" s="12" t="s">
        <v>59</v>
      </c>
      <c r="AG24" s="2">
        <f>AG23</f>
        <v>13.690000000000001</v>
      </c>
      <c r="AH24" s="2" t="s">
        <v>89</v>
      </c>
      <c r="AI24" s="12" t="s">
        <v>59</v>
      </c>
      <c r="AJ24" s="2">
        <f>AJ23</f>
        <v>14.89</v>
      </c>
      <c r="AK24" s="2" t="s">
        <v>91</v>
      </c>
      <c r="AL24" s="12" t="s">
        <v>59</v>
      </c>
      <c r="AM24" s="2">
        <f>H24</f>
        <v>15.469999999999999</v>
      </c>
      <c r="AN24" s="2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0"/>
      <c r="U25" s="10"/>
      <c r="V25" s="10"/>
      <c r="W25" s="10"/>
      <c r="X25" s="10"/>
      <c r="Y25" s="2"/>
      <c r="Z25" s="2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0"/>
      <c r="U26" s="10"/>
      <c r="V26" s="10"/>
      <c r="W26" s="10"/>
      <c r="X26" s="10"/>
      <c r="Y26" s="2"/>
      <c r="Z26" s="2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0"/>
      <c r="U27" s="10"/>
      <c r="V27" s="10"/>
      <c r="W27" s="10"/>
      <c r="X27" s="10"/>
      <c r="Y27" s="2"/>
      <c r="Z27" s="2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0"/>
      <c r="U28" s="10"/>
      <c r="V28" s="10"/>
      <c r="W28" s="10"/>
      <c r="X28" s="10"/>
      <c r="Y28" s="2"/>
      <c r="Z28" s="2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0"/>
      <c r="U29" s="10"/>
      <c r="V29" s="10"/>
      <c r="W29" s="10"/>
      <c r="X29" s="10"/>
      <c r="Y29" s="2"/>
      <c r="Z29" s="2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0"/>
      <c r="U30" s="10"/>
      <c r="V30" s="10"/>
      <c r="W30" s="10"/>
      <c r="X30" s="10"/>
      <c r="Y30" s="2"/>
      <c r="Z30" s="2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  <c r="P31" s="1"/>
      <c r="Q31" s="1"/>
      <c r="R31" s="1"/>
      <c r="S31" s="1"/>
      <c r="T31" s="10"/>
      <c r="U31" s="10"/>
      <c r="V31" s="10"/>
      <c r="W31" s="10"/>
      <c r="X31" s="10"/>
      <c r="Y31" s="2"/>
      <c r="Z31" s="10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0"/>
      <c r="U32" s="10"/>
      <c r="V32" s="10"/>
      <c r="W32" s="10"/>
      <c r="X32" s="10"/>
      <c r="Y32" s="2"/>
      <c r="Z32" s="10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0"/>
      <c r="U33" s="10"/>
      <c r="V33" s="10"/>
      <c r="W33" s="10"/>
      <c r="X33" s="10"/>
      <c r="Y33" s="2"/>
      <c r="Z33" s="10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0"/>
      <c r="U34" s="10"/>
      <c r="V34" s="10"/>
      <c r="W34" s="10"/>
      <c r="X34" s="10"/>
      <c r="Y34" s="10"/>
      <c r="Z34" s="10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0"/>
      <c r="U35" s="10"/>
      <c r="V35" s="10"/>
      <c r="W35" s="10"/>
      <c r="X35" s="10"/>
      <c r="Y35" s="10"/>
      <c r="Z35" s="10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0"/>
      <c r="U36" s="10"/>
      <c r="V36" s="10"/>
      <c r="W36" s="10"/>
      <c r="X36" s="10"/>
      <c r="Y36" s="10"/>
      <c r="Z36" s="10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0"/>
      <c r="U37" s="10"/>
      <c r="V37" s="10"/>
      <c r="W37" s="10"/>
      <c r="X37" s="10"/>
      <c r="Y37" s="10"/>
      <c r="Z37" s="10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0"/>
      <c r="U38" s="10"/>
      <c r="V38" s="10"/>
      <c r="W38" s="10"/>
      <c r="X38" s="10"/>
      <c r="Y38" s="10"/>
      <c r="Z38" s="10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0"/>
      <c r="U39" s="10"/>
      <c r="V39" s="10"/>
      <c r="W39" s="10"/>
      <c r="X39" s="10"/>
      <c r="Y39" s="10"/>
      <c r="Z39" s="10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0"/>
      <c r="U40" s="10"/>
      <c r="V40" s="10"/>
      <c r="W40" s="10"/>
      <c r="X40" s="10"/>
      <c r="Y40" s="10"/>
      <c r="Z40" s="10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0"/>
      <c r="U41" s="10"/>
      <c r="V41" s="10"/>
      <c r="W41" s="10"/>
      <c r="X41" s="10"/>
      <c r="Y41" s="10"/>
      <c r="Z41" s="10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0"/>
      <c r="U42" s="10"/>
      <c r="V42" s="10"/>
      <c r="W42" s="10"/>
      <c r="X42" s="10"/>
      <c r="Y42" s="10"/>
      <c r="Z42" s="10"/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</sheetData>
  <mergeCells count="58">
    <mergeCell ref="B17:B18"/>
    <mergeCell ref="A17:A18"/>
    <mergeCell ref="P17:T17"/>
    <mergeCell ref="U17:U18"/>
    <mergeCell ref="V17:V18"/>
    <mergeCell ref="C17:E17"/>
    <mergeCell ref="F17:H17"/>
    <mergeCell ref="L17:O17"/>
    <mergeCell ref="D13:E13"/>
    <mergeCell ref="L3:M3"/>
    <mergeCell ref="L4:M4"/>
    <mergeCell ref="L5:M5"/>
    <mergeCell ref="L6:M6"/>
    <mergeCell ref="K3:K6"/>
    <mergeCell ref="D5:E5"/>
    <mergeCell ref="D4:E4"/>
    <mergeCell ref="D3:E3"/>
    <mergeCell ref="D7:E7"/>
    <mergeCell ref="D10:E10"/>
    <mergeCell ref="D12:E12"/>
    <mergeCell ref="D8:E9"/>
    <mergeCell ref="A3:B5"/>
    <mergeCell ref="A7:B10"/>
    <mergeCell ref="C3:C5"/>
    <mergeCell ref="C7:C10"/>
    <mergeCell ref="C12:C13"/>
    <mergeCell ref="A12:B13"/>
    <mergeCell ref="AQ17:AV17"/>
    <mergeCell ref="AW17:BB17"/>
    <mergeCell ref="O9:P10"/>
    <mergeCell ref="S11:W11"/>
    <mergeCell ref="S12:W12"/>
    <mergeCell ref="Y17:Y18"/>
    <mergeCell ref="Z17:Z18"/>
    <mergeCell ref="W17:W18"/>
    <mergeCell ref="AK17:AM17"/>
    <mergeCell ref="AH17:AJ17"/>
    <mergeCell ref="AE17:AG17"/>
    <mergeCell ref="AB17:AD17"/>
    <mergeCell ref="AA17:AA18"/>
    <mergeCell ref="O11:P12"/>
    <mergeCell ref="X17:X18"/>
    <mergeCell ref="AN17:AP17"/>
    <mergeCell ref="O5:W5"/>
    <mergeCell ref="S4:W4"/>
    <mergeCell ref="O3:W3"/>
    <mergeCell ref="I17:K17"/>
    <mergeCell ref="F7:F10"/>
    <mergeCell ref="F12:F13"/>
    <mergeCell ref="G12:I13"/>
    <mergeCell ref="G9:H10"/>
    <mergeCell ref="G7:H8"/>
    <mergeCell ref="S9:W10"/>
    <mergeCell ref="F3:H5"/>
    <mergeCell ref="O8:W8"/>
    <mergeCell ref="S6:W7"/>
    <mergeCell ref="O4:P4"/>
    <mergeCell ref="O6:P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Inscripcion examenes</vt:lpstr>
      <vt:lpstr>'Inscripcion examenes'!Desv_Mantenimiento</vt:lpstr>
      <vt:lpstr>'Inscripcion examenes'!Max_Inscripcion</vt:lpstr>
      <vt:lpstr>Max_Lleg_Mant</vt:lpstr>
      <vt:lpstr>'Inscripcion examenes'!Media_Lleg_Alumnos</vt:lpstr>
      <vt:lpstr>'Inscripcion examenes'!Media_Mantenimiento</vt:lpstr>
      <vt:lpstr>'Inscripcion examenes'!Min_Inscripcion</vt:lpstr>
      <vt:lpstr>'Inscripcion examenes'!Min_Lleg_Mant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ezequielpavii@hotmail.com</dc:creator>
  <cp:lastModifiedBy>Gianni</cp:lastModifiedBy>
  <dcterms:created xsi:type="dcterms:W3CDTF">2021-05-15T23:30:13Z</dcterms:created>
  <dcterms:modified xsi:type="dcterms:W3CDTF">2021-05-22T17:39:07Z</dcterms:modified>
</cp:coreProperties>
</file>