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n910\OneDrive\Desktop\"/>
    </mc:Choice>
  </mc:AlternateContent>
  <xr:revisionPtr revIDLastSave="0" documentId="13_ncr:1_{80E06500-7383-4AA4-8EA1-7CFEC5051E12}" xr6:coauthVersionLast="47" xr6:coauthVersionMax="47" xr10:uidLastSave="{00000000-0000-0000-0000-000000000000}"/>
  <bookViews>
    <workbookView xWindow="-103" yWindow="-103" windowWidth="24892" windowHeight="14914" tabRatio="314" xr2:uid="{00000000-000D-0000-FFFF-FFFF00000000}"/>
  </bookViews>
  <sheets>
    <sheet name="Sheet2" sheetId="2" r:id="rId1"/>
    <sheet name="Table077 (Page 86)" sheetId="4" r:id="rId2"/>
    <sheet name="Sheet1" sheetId="3" r:id="rId3"/>
  </sheets>
  <definedNames>
    <definedName name="ExternalData_1" localSheetId="1" hidden="1">'Table077 (Page 86)'!$A$1:$X$28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029  Page 25_7d829ea0-8f05-4d5e-a88a-ec2950d3baca" name="Table029  Page 25" connection="Query - Table029 (Page 25)"/>
          <x15:modelTable id="Table030  Page 26_c87bb812-5afd-48b5-aee9-2d36bc72ad3c" name="Table030  Page 26" connection="Query - Table030 (Page 26)"/>
          <x15:modelTable id="Table031  Page 27-28_9d87d6dd-3a20-4b59-ae9e-19e6c5b39752" name="Table031  Page 27-28" connection="Query - Table031 (Page 27-28)"/>
          <x15:modelTable id="Table032  Page 29-31_7dd97a22-3b43-41f5-a0fc-1a7a20fcf120" name="Table032  Page 29-31" connection="Query - Table032 (Page 29-31)"/>
          <x15:modelTable id="Table029  Page 25   2_db15e206-4934-45d1-9d52-18bea47e892c" name="Table029  Page 25   2" connection="Query - Table029 (Page 25) (2)"/>
          <x15:modelTable id="Table030  Page 26   2_d232489d-ff23-4519-a120-e3b378c5cb5f" name="Table030  Page 26   2" connection="Query - Table030 (Page 26) (2)"/>
          <x15:modelTable id="Table031  Page 27-28   2_8f6360cb-c754-4430-bf40-59a616a17c3a" name="Table031  Page 27-28   2" connection="Query - Table031 (Page 27-28) (2)"/>
          <x15:modelTable id="Table032  Page 29-31   2_cee59a7d-565f-496e-820f-255a006af54b" name="Table032  Page 29-31   2" connection="Query - Table032 (Page 29-31)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0" i="2" l="1"/>
  <c r="T241" i="2"/>
  <c r="T242" i="2"/>
  <c r="T249" i="2"/>
  <c r="W249" i="2" s="1"/>
  <c r="T250" i="2"/>
  <c r="W250" i="2" s="1"/>
  <c r="T251" i="2"/>
  <c r="W251" i="2" s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W240" i="2"/>
  <c r="W241" i="2"/>
  <c r="W242" i="2"/>
  <c r="X242" i="2" s="1"/>
  <c r="Z242" i="2" s="1"/>
  <c r="R232" i="2"/>
  <c r="T232" i="2" s="1"/>
  <c r="W232" i="2" s="1"/>
  <c r="S232" i="2"/>
  <c r="R233" i="2"/>
  <c r="S233" i="2"/>
  <c r="R234" i="2"/>
  <c r="S234" i="2"/>
  <c r="T234" i="2" s="1"/>
  <c r="W234" i="2" s="1"/>
  <c r="X234" i="2" s="1"/>
  <c r="Z234" i="2" s="1"/>
  <c r="R235" i="2"/>
  <c r="S235" i="2"/>
  <c r="R236" i="2"/>
  <c r="S236" i="2"/>
  <c r="R237" i="2"/>
  <c r="S237" i="2"/>
  <c r="R238" i="2"/>
  <c r="T238" i="2" s="1"/>
  <c r="W238" i="2" s="1"/>
  <c r="S238" i="2"/>
  <c r="R239" i="2"/>
  <c r="T239" i="2" s="1"/>
  <c r="W239" i="2" s="1"/>
  <c r="S239" i="2"/>
  <c r="R240" i="2"/>
  <c r="S240" i="2"/>
  <c r="R241" i="2"/>
  <c r="S241" i="2"/>
  <c r="R242" i="2"/>
  <c r="S242" i="2"/>
  <c r="R243" i="2"/>
  <c r="S243" i="2"/>
  <c r="R244" i="2"/>
  <c r="S244" i="2"/>
  <c r="T244" i="2" s="1"/>
  <c r="W244" i="2" s="1"/>
  <c r="X244" i="2" s="1"/>
  <c r="Z244" i="2" s="1"/>
  <c r="R245" i="2"/>
  <c r="S245" i="2"/>
  <c r="R246" i="2"/>
  <c r="T246" i="2" s="1"/>
  <c r="W246" i="2" s="1"/>
  <c r="S246" i="2"/>
  <c r="R247" i="2"/>
  <c r="T247" i="2" s="1"/>
  <c r="W247" i="2" s="1"/>
  <c r="S247" i="2"/>
  <c r="R248" i="2"/>
  <c r="T248" i="2" s="1"/>
  <c r="W248" i="2" s="1"/>
  <c r="X248" i="2" s="1"/>
  <c r="Z248" i="2" s="1"/>
  <c r="S248" i="2"/>
  <c r="R249" i="2"/>
  <c r="S249" i="2"/>
  <c r="R250" i="2"/>
  <c r="S250" i="2"/>
  <c r="R251" i="2"/>
  <c r="S251" i="2"/>
  <c r="R252" i="2"/>
  <c r="T252" i="2" s="1"/>
  <c r="W252" i="2" s="1"/>
  <c r="S252" i="2"/>
  <c r="R253" i="2"/>
  <c r="S253" i="2"/>
  <c r="R254" i="2"/>
  <c r="S254" i="2"/>
  <c r="T254" i="2" s="1"/>
  <c r="W254" i="2" s="1"/>
  <c r="R255" i="2"/>
  <c r="S255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" i="2"/>
  <c r="S2" i="2"/>
  <c r="R2" i="2"/>
  <c r="V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Z83" i="2" l="1"/>
  <c r="Z186" i="2"/>
  <c r="T253" i="2"/>
  <c r="W253" i="2" s="1"/>
  <c r="X253" i="2" s="1"/>
  <c r="Z253" i="2" s="1"/>
  <c r="T243" i="2"/>
  <c r="W243" i="2" s="1"/>
  <c r="X243" i="2" s="1"/>
  <c r="Z243" i="2" s="1"/>
  <c r="T233" i="2"/>
  <c r="W233" i="2" s="1"/>
  <c r="X233" i="2" s="1"/>
  <c r="Z233" i="2" s="1"/>
  <c r="Z216" i="2"/>
  <c r="Z215" i="2"/>
  <c r="Z214" i="2"/>
  <c r="Z206" i="2"/>
  <c r="T237" i="2"/>
  <c r="W237" i="2" s="1"/>
  <c r="X237" i="2" s="1"/>
  <c r="Z237" i="2" s="1"/>
  <c r="T236" i="2"/>
  <c r="W236" i="2" s="1"/>
  <c r="X236" i="2" s="1"/>
  <c r="Z236" i="2" s="1"/>
  <c r="T245" i="2"/>
  <c r="W245" i="2" s="1"/>
  <c r="X245" i="2" s="1"/>
  <c r="Z245" i="2" s="1"/>
  <c r="Z103" i="2"/>
  <c r="Z222" i="2"/>
  <c r="T235" i="2"/>
  <c r="W235" i="2" s="1"/>
  <c r="X235" i="2" s="1"/>
  <c r="Z235" i="2" s="1"/>
  <c r="X218" i="2"/>
  <c r="Z218" i="2" s="1"/>
  <c r="X198" i="2"/>
  <c r="Z198" i="2" s="1"/>
  <c r="X178" i="2"/>
  <c r="Z178" i="2" s="1"/>
  <c r="X158" i="2"/>
  <c r="Z158" i="2" s="1"/>
  <c r="Z65" i="2"/>
  <c r="X197" i="2"/>
  <c r="Z197" i="2" s="1"/>
  <c r="X177" i="2"/>
  <c r="Z177" i="2" s="1"/>
  <c r="X137" i="2"/>
  <c r="Z137" i="2" s="1"/>
  <c r="X77" i="2"/>
  <c r="Z77" i="2" s="1"/>
  <c r="X57" i="2"/>
  <c r="Z57" i="2" s="1"/>
  <c r="Z143" i="2"/>
  <c r="Z62" i="2"/>
  <c r="X196" i="2"/>
  <c r="Z196" i="2" s="1"/>
  <c r="X255" i="2"/>
  <c r="Z255" i="2" s="1"/>
  <c r="X55" i="2"/>
  <c r="Z55" i="2" s="1"/>
  <c r="X35" i="2"/>
  <c r="Z35" i="2" s="1"/>
  <c r="Z145" i="2"/>
  <c r="Z45" i="2"/>
  <c r="Z104" i="2"/>
  <c r="Z163" i="2"/>
  <c r="Z22" i="2"/>
  <c r="T255" i="2"/>
  <c r="W255" i="2" s="1"/>
  <c r="X254" i="2"/>
  <c r="Z254" i="2" s="1"/>
  <c r="X252" i="2"/>
  <c r="Z252" i="2" s="1"/>
  <c r="X232" i="2"/>
  <c r="Z232" i="2" s="1"/>
  <c r="X152" i="2"/>
  <c r="Z152" i="2" s="1"/>
  <c r="X132" i="2"/>
  <c r="Z132" i="2" s="1"/>
  <c r="X112" i="2"/>
  <c r="Z112" i="2" s="1"/>
  <c r="X92" i="2"/>
  <c r="Z92" i="2" s="1"/>
  <c r="X52" i="2"/>
  <c r="Z52" i="2" s="1"/>
  <c r="X32" i="2"/>
  <c r="Z32" i="2" s="1"/>
  <c r="X12" i="2"/>
  <c r="Z12" i="2" s="1"/>
  <c r="X231" i="2"/>
  <c r="Z231" i="2" s="1"/>
  <c r="X211" i="2"/>
  <c r="Z211" i="2" s="1"/>
  <c r="X110" i="2"/>
  <c r="Z110" i="2" s="1"/>
  <c r="X90" i="2"/>
  <c r="Z90" i="2" s="1"/>
  <c r="X50" i="2"/>
  <c r="Z50" i="2" s="1"/>
  <c r="X30" i="2"/>
  <c r="Z30" i="2" s="1"/>
  <c r="X10" i="2"/>
  <c r="Z10" i="2" s="1"/>
  <c r="X128" i="2"/>
  <c r="Z128" i="2" s="1"/>
  <c r="X148" i="2"/>
  <c r="Z148" i="2" s="1"/>
  <c r="X29" i="2"/>
  <c r="Z29" i="2" s="1"/>
  <c r="X221" i="2"/>
  <c r="Z221" i="2" s="1"/>
  <c r="X201" i="2"/>
  <c r="Z201" i="2" s="1"/>
  <c r="X181" i="2"/>
  <c r="Z181" i="2" s="1"/>
  <c r="X141" i="2"/>
  <c r="Z141" i="2" s="1"/>
  <c r="X121" i="2"/>
  <c r="Z121" i="2" s="1"/>
  <c r="X81" i="2"/>
  <c r="Z81" i="2" s="1"/>
  <c r="X61" i="2"/>
  <c r="Z61" i="2" s="1"/>
  <c r="X21" i="2"/>
  <c r="Z21" i="2" s="1"/>
  <c r="X160" i="2"/>
  <c r="Z160" i="2" s="1"/>
  <c r="X140" i="2"/>
  <c r="Z140" i="2" s="1"/>
  <c r="X9" i="2"/>
  <c r="Z9" i="2" s="1"/>
  <c r="X208" i="2"/>
  <c r="Z208" i="2" s="1"/>
  <c r="X28" i="2"/>
  <c r="Z28" i="2" s="1"/>
  <c r="X219" i="2"/>
  <c r="Z219" i="2" s="1"/>
  <c r="X199" i="2"/>
  <c r="Z199" i="2" s="1"/>
  <c r="X179" i="2"/>
  <c r="Z179" i="2" s="1"/>
  <c r="X159" i="2"/>
  <c r="Z159" i="2" s="1"/>
  <c r="X139" i="2"/>
  <c r="Z139" i="2" s="1"/>
  <c r="X99" i="2"/>
  <c r="Z99" i="2" s="1"/>
  <c r="X251" i="2"/>
  <c r="Z251" i="2" s="1"/>
  <c r="X250" i="2"/>
  <c r="Z250" i="2" s="1"/>
  <c r="X249" i="2"/>
  <c r="Z249" i="2" s="1"/>
  <c r="X247" i="2"/>
  <c r="Z247" i="2" s="1"/>
  <c r="X238" i="2"/>
  <c r="Z238" i="2" s="1"/>
  <c r="X246" i="2"/>
  <c r="Z246" i="2" s="1"/>
  <c r="X241" i="2"/>
  <c r="Z241" i="2" s="1"/>
  <c r="X240" i="2"/>
  <c r="Z240" i="2" s="1"/>
  <c r="X239" i="2"/>
  <c r="Z239" i="2" s="1"/>
  <c r="T202" i="2"/>
  <c r="W202" i="2" s="1"/>
  <c r="X202" i="2" s="1"/>
  <c r="Z202" i="2" s="1"/>
  <c r="T182" i="2"/>
  <c r="W182" i="2" s="1"/>
  <c r="X182" i="2" s="1"/>
  <c r="Z182" i="2" s="1"/>
  <c r="T162" i="2"/>
  <c r="W162" i="2" s="1"/>
  <c r="X162" i="2" s="1"/>
  <c r="Z162" i="2" s="1"/>
  <c r="T142" i="2"/>
  <c r="W142" i="2" s="1"/>
  <c r="X142" i="2" s="1"/>
  <c r="Z142" i="2" s="1"/>
  <c r="T102" i="2"/>
  <c r="W102" i="2" s="1"/>
  <c r="X102" i="2" s="1"/>
  <c r="Z102" i="2" s="1"/>
  <c r="T82" i="2"/>
  <c r="W82" i="2" s="1"/>
  <c r="X82" i="2" s="1"/>
  <c r="Z82" i="2" s="1"/>
  <c r="T62" i="2"/>
  <c r="W62" i="2" s="1"/>
  <c r="X62" i="2" s="1"/>
  <c r="T42" i="2"/>
  <c r="W42" i="2" s="1"/>
  <c r="X42" i="2" s="1"/>
  <c r="Z42" i="2" s="1"/>
  <c r="T22" i="2"/>
  <c r="W22" i="2" s="1"/>
  <c r="X22" i="2" s="1"/>
  <c r="T2" i="2"/>
  <c r="T181" i="2"/>
  <c r="W181" i="2" s="1"/>
  <c r="T61" i="2"/>
  <c r="W61" i="2" s="1"/>
  <c r="T99" i="2"/>
  <c r="W99" i="2" s="1"/>
  <c r="T141" i="2"/>
  <c r="W141" i="2" s="1"/>
  <c r="T101" i="2"/>
  <c r="W101" i="2" s="1"/>
  <c r="X101" i="2" s="1"/>
  <c r="Z101" i="2" s="1"/>
  <c r="T218" i="2"/>
  <c r="W218" i="2" s="1"/>
  <c r="T198" i="2"/>
  <c r="W198" i="2" s="1"/>
  <c r="T178" i="2"/>
  <c r="W178" i="2" s="1"/>
  <c r="T158" i="2"/>
  <c r="W158" i="2" s="1"/>
  <c r="T138" i="2"/>
  <c r="W138" i="2" s="1"/>
  <c r="X138" i="2" s="1"/>
  <c r="Z138" i="2" s="1"/>
  <c r="T118" i="2"/>
  <c r="W118" i="2" s="1"/>
  <c r="X118" i="2" s="1"/>
  <c r="Z118" i="2" s="1"/>
  <c r="T98" i="2"/>
  <c r="W98" i="2" s="1"/>
  <c r="X98" i="2" s="1"/>
  <c r="Z98" i="2" s="1"/>
  <c r="T78" i="2"/>
  <c r="W78" i="2" s="1"/>
  <c r="X78" i="2" s="1"/>
  <c r="Z78" i="2" s="1"/>
  <c r="T58" i="2"/>
  <c r="W58" i="2" s="1"/>
  <c r="X58" i="2" s="1"/>
  <c r="Z58" i="2" s="1"/>
  <c r="T38" i="2"/>
  <c r="W38" i="2" s="1"/>
  <c r="X38" i="2" s="1"/>
  <c r="Z38" i="2" s="1"/>
  <c r="T18" i="2"/>
  <c r="W18" i="2" s="1"/>
  <c r="X18" i="2" s="1"/>
  <c r="Z18" i="2" s="1"/>
  <c r="T221" i="2"/>
  <c r="W221" i="2" s="1"/>
  <c r="T41" i="2"/>
  <c r="W41" i="2" s="1"/>
  <c r="X41" i="2" s="1"/>
  <c r="Z41" i="2" s="1"/>
  <c r="T197" i="2"/>
  <c r="W197" i="2" s="1"/>
  <c r="T177" i="2"/>
  <c r="W177" i="2" s="1"/>
  <c r="T97" i="2"/>
  <c r="W97" i="2" s="1"/>
  <c r="X97" i="2" s="1"/>
  <c r="Z97" i="2" s="1"/>
  <c r="T77" i="2"/>
  <c r="W77" i="2" s="1"/>
  <c r="T57" i="2"/>
  <c r="W57" i="2" s="1"/>
  <c r="T37" i="2"/>
  <c r="W37" i="2" s="1"/>
  <c r="X37" i="2" s="1"/>
  <c r="Z37" i="2" s="1"/>
  <c r="T17" i="2"/>
  <c r="W17" i="2" s="1"/>
  <c r="X17" i="2" s="1"/>
  <c r="Z17" i="2" s="1"/>
  <c r="T161" i="2"/>
  <c r="W161" i="2" s="1"/>
  <c r="X161" i="2" s="1"/>
  <c r="Z161" i="2" s="1"/>
  <c r="T81" i="2"/>
  <c r="W81" i="2" s="1"/>
  <c r="T117" i="2"/>
  <c r="W117" i="2" s="1"/>
  <c r="X117" i="2" s="1"/>
  <c r="Z117" i="2" s="1"/>
  <c r="T216" i="2"/>
  <c r="W216" i="2" s="1"/>
  <c r="X216" i="2" s="1"/>
  <c r="T196" i="2"/>
  <c r="W196" i="2" s="1"/>
  <c r="T176" i="2"/>
  <c r="W176" i="2" s="1"/>
  <c r="X176" i="2" s="1"/>
  <c r="Z176" i="2" s="1"/>
  <c r="T156" i="2"/>
  <c r="W156" i="2" s="1"/>
  <c r="X156" i="2" s="1"/>
  <c r="Z156" i="2" s="1"/>
  <c r="T136" i="2"/>
  <c r="W136" i="2" s="1"/>
  <c r="X136" i="2" s="1"/>
  <c r="Z136" i="2" s="1"/>
  <c r="T116" i="2"/>
  <c r="W116" i="2" s="1"/>
  <c r="X116" i="2" s="1"/>
  <c r="Z116" i="2" s="1"/>
  <c r="T96" i="2"/>
  <c r="W96" i="2" s="1"/>
  <c r="X96" i="2" s="1"/>
  <c r="Z96" i="2" s="1"/>
  <c r="T76" i="2"/>
  <c r="W76" i="2" s="1"/>
  <c r="X76" i="2" s="1"/>
  <c r="Z76" i="2" s="1"/>
  <c r="T56" i="2"/>
  <c r="W56" i="2" s="1"/>
  <c r="X56" i="2" s="1"/>
  <c r="Z56" i="2" s="1"/>
  <c r="T36" i="2"/>
  <c r="W36" i="2" s="1"/>
  <c r="X36" i="2" s="1"/>
  <c r="Z36" i="2" s="1"/>
  <c r="T16" i="2"/>
  <c r="W16" i="2" s="1"/>
  <c r="X16" i="2" s="1"/>
  <c r="Z16" i="2" s="1"/>
  <c r="T137" i="2"/>
  <c r="W137" i="2" s="1"/>
  <c r="T226" i="2"/>
  <c r="W226" i="2" s="1"/>
  <c r="X226" i="2" s="1"/>
  <c r="Z226" i="2" s="1"/>
  <c r="T206" i="2"/>
  <c r="W206" i="2" s="1"/>
  <c r="X206" i="2" s="1"/>
  <c r="T186" i="2"/>
  <c r="W186" i="2" s="1"/>
  <c r="X186" i="2" s="1"/>
  <c r="T166" i="2"/>
  <c r="W166" i="2" s="1"/>
  <c r="X166" i="2" s="1"/>
  <c r="Z166" i="2" s="1"/>
  <c r="T146" i="2"/>
  <c r="W146" i="2" s="1"/>
  <c r="X146" i="2" s="1"/>
  <c r="Z146" i="2" s="1"/>
  <c r="T126" i="2"/>
  <c r="W126" i="2" s="1"/>
  <c r="X126" i="2" s="1"/>
  <c r="Z126" i="2" s="1"/>
  <c r="T106" i="2"/>
  <c r="W106" i="2" s="1"/>
  <c r="X106" i="2" s="1"/>
  <c r="Z106" i="2" s="1"/>
  <c r="T86" i="2"/>
  <c r="W86" i="2" s="1"/>
  <c r="X86" i="2" s="1"/>
  <c r="Z86" i="2" s="1"/>
  <c r="T66" i="2"/>
  <c r="W66" i="2" s="1"/>
  <c r="X66" i="2" s="1"/>
  <c r="Z66" i="2" s="1"/>
  <c r="T46" i="2"/>
  <c r="W46" i="2" s="1"/>
  <c r="X46" i="2" s="1"/>
  <c r="Z46" i="2" s="1"/>
  <c r="T26" i="2"/>
  <c r="W26" i="2" s="1"/>
  <c r="X26" i="2" s="1"/>
  <c r="Z26" i="2" s="1"/>
  <c r="T6" i="2"/>
  <c r="W6" i="2" s="1"/>
  <c r="X6" i="2" s="1"/>
  <c r="Z6" i="2" s="1"/>
  <c r="T157" i="2"/>
  <c r="W157" i="2" s="1"/>
  <c r="X157" i="2" s="1"/>
  <c r="Z157" i="2" s="1"/>
  <c r="T225" i="2"/>
  <c r="W225" i="2" s="1"/>
  <c r="X225" i="2" s="1"/>
  <c r="Z225" i="2" s="1"/>
  <c r="T205" i="2"/>
  <c r="W205" i="2" s="1"/>
  <c r="X205" i="2" s="1"/>
  <c r="Z205" i="2" s="1"/>
  <c r="T185" i="2"/>
  <c r="W185" i="2" s="1"/>
  <c r="X185" i="2" s="1"/>
  <c r="Z185" i="2" s="1"/>
  <c r="T165" i="2"/>
  <c r="W165" i="2" s="1"/>
  <c r="X165" i="2" s="1"/>
  <c r="Z165" i="2" s="1"/>
  <c r="T145" i="2"/>
  <c r="W145" i="2" s="1"/>
  <c r="X145" i="2" s="1"/>
  <c r="T125" i="2"/>
  <c r="W125" i="2" s="1"/>
  <c r="X125" i="2" s="1"/>
  <c r="Z125" i="2" s="1"/>
  <c r="T105" i="2"/>
  <c r="W105" i="2" s="1"/>
  <c r="X105" i="2" s="1"/>
  <c r="Z105" i="2" s="1"/>
  <c r="T85" i="2"/>
  <c r="W85" i="2" s="1"/>
  <c r="X85" i="2" s="1"/>
  <c r="Z85" i="2" s="1"/>
  <c r="T65" i="2"/>
  <c r="W65" i="2" s="1"/>
  <c r="X65" i="2" s="1"/>
  <c r="T45" i="2"/>
  <c r="W45" i="2" s="1"/>
  <c r="X45" i="2" s="1"/>
  <c r="T25" i="2"/>
  <c r="W25" i="2" s="1"/>
  <c r="X25" i="2" s="1"/>
  <c r="Z25" i="2" s="1"/>
  <c r="T5" i="2"/>
  <c r="W5" i="2" s="1"/>
  <c r="X5" i="2" s="1"/>
  <c r="Z5" i="2" s="1"/>
  <c r="T201" i="2"/>
  <c r="W201" i="2" s="1"/>
  <c r="T21" i="2"/>
  <c r="W21" i="2" s="1"/>
  <c r="T217" i="2"/>
  <c r="W217" i="2" s="1"/>
  <c r="X217" i="2" s="1"/>
  <c r="Z217" i="2" s="1"/>
  <c r="T215" i="2"/>
  <c r="W215" i="2" s="1"/>
  <c r="X215" i="2" s="1"/>
  <c r="T195" i="2"/>
  <c r="W195" i="2" s="1"/>
  <c r="X195" i="2" s="1"/>
  <c r="Z195" i="2" s="1"/>
  <c r="T175" i="2"/>
  <c r="W175" i="2" s="1"/>
  <c r="X175" i="2" s="1"/>
  <c r="Z175" i="2" s="1"/>
  <c r="T155" i="2"/>
  <c r="W155" i="2" s="1"/>
  <c r="X155" i="2" s="1"/>
  <c r="Z155" i="2" s="1"/>
  <c r="T135" i="2"/>
  <c r="W135" i="2" s="1"/>
  <c r="X135" i="2" s="1"/>
  <c r="Z135" i="2" s="1"/>
  <c r="T115" i="2"/>
  <c r="W115" i="2" s="1"/>
  <c r="X115" i="2" s="1"/>
  <c r="Z115" i="2" s="1"/>
  <c r="T95" i="2"/>
  <c r="W95" i="2" s="1"/>
  <c r="X95" i="2" s="1"/>
  <c r="Z95" i="2" s="1"/>
  <c r="T75" i="2"/>
  <c r="W75" i="2" s="1"/>
  <c r="X75" i="2" s="1"/>
  <c r="Z75" i="2" s="1"/>
  <c r="T55" i="2"/>
  <c r="W55" i="2" s="1"/>
  <c r="T35" i="2"/>
  <c r="W35" i="2" s="1"/>
  <c r="T15" i="2"/>
  <c r="W15" i="2" s="1"/>
  <c r="X15" i="2" s="1"/>
  <c r="Z15" i="2" s="1"/>
  <c r="T154" i="2"/>
  <c r="W154" i="2" s="1"/>
  <c r="X154" i="2" s="1"/>
  <c r="Z154" i="2" s="1"/>
  <c r="T74" i="2"/>
  <c r="W74" i="2" s="1"/>
  <c r="X74" i="2" s="1"/>
  <c r="Z74" i="2" s="1"/>
  <c r="T213" i="2"/>
  <c r="W213" i="2" s="1"/>
  <c r="X213" i="2" s="1"/>
  <c r="Z213" i="2" s="1"/>
  <c r="T193" i="2"/>
  <c r="W193" i="2" s="1"/>
  <c r="X193" i="2" s="1"/>
  <c r="Z193" i="2" s="1"/>
  <c r="T173" i="2"/>
  <c r="W173" i="2" s="1"/>
  <c r="X173" i="2" s="1"/>
  <c r="Z173" i="2" s="1"/>
  <c r="T153" i="2"/>
  <c r="W153" i="2" s="1"/>
  <c r="X153" i="2" s="1"/>
  <c r="Z153" i="2" s="1"/>
  <c r="T133" i="2"/>
  <c r="W133" i="2" s="1"/>
  <c r="X133" i="2" s="1"/>
  <c r="Z133" i="2" s="1"/>
  <c r="T113" i="2"/>
  <c r="W113" i="2" s="1"/>
  <c r="X113" i="2" s="1"/>
  <c r="Z113" i="2" s="1"/>
  <c r="T93" i="2"/>
  <c r="W93" i="2" s="1"/>
  <c r="X93" i="2" s="1"/>
  <c r="Z93" i="2" s="1"/>
  <c r="T73" i="2"/>
  <c r="W73" i="2" s="1"/>
  <c r="X73" i="2" s="1"/>
  <c r="Z73" i="2" s="1"/>
  <c r="T53" i="2"/>
  <c r="W53" i="2" s="1"/>
  <c r="X53" i="2" s="1"/>
  <c r="Z53" i="2" s="1"/>
  <c r="T33" i="2"/>
  <c r="W33" i="2" s="1"/>
  <c r="X33" i="2" s="1"/>
  <c r="Z33" i="2" s="1"/>
  <c r="T13" i="2"/>
  <c r="W13" i="2" s="1"/>
  <c r="X13" i="2" s="1"/>
  <c r="Z13" i="2" s="1"/>
  <c r="T212" i="2"/>
  <c r="W212" i="2" s="1"/>
  <c r="X212" i="2" s="1"/>
  <c r="Z212" i="2" s="1"/>
  <c r="T192" i="2"/>
  <c r="W192" i="2" s="1"/>
  <c r="X192" i="2" s="1"/>
  <c r="Z192" i="2" s="1"/>
  <c r="T172" i="2"/>
  <c r="W172" i="2" s="1"/>
  <c r="X172" i="2" s="1"/>
  <c r="Z172" i="2" s="1"/>
  <c r="T152" i="2"/>
  <c r="W152" i="2" s="1"/>
  <c r="T132" i="2"/>
  <c r="W132" i="2" s="1"/>
  <c r="T112" i="2"/>
  <c r="W112" i="2" s="1"/>
  <c r="T92" i="2"/>
  <c r="W92" i="2" s="1"/>
  <c r="T72" i="2"/>
  <c r="W72" i="2" s="1"/>
  <c r="X72" i="2" s="1"/>
  <c r="Z72" i="2" s="1"/>
  <c r="T52" i="2"/>
  <c r="W52" i="2" s="1"/>
  <c r="T32" i="2"/>
  <c r="W32" i="2" s="1"/>
  <c r="T12" i="2"/>
  <c r="W12" i="2" s="1"/>
  <c r="T54" i="2"/>
  <c r="W54" i="2" s="1"/>
  <c r="X54" i="2" s="1"/>
  <c r="Z54" i="2" s="1"/>
  <c r="T222" i="2"/>
  <c r="W222" i="2" s="1"/>
  <c r="X222" i="2" s="1"/>
  <c r="T122" i="2"/>
  <c r="W122" i="2" s="1"/>
  <c r="X122" i="2" s="1"/>
  <c r="Z122" i="2" s="1"/>
  <c r="T194" i="2"/>
  <c r="W194" i="2" s="1"/>
  <c r="X194" i="2" s="1"/>
  <c r="Z194" i="2" s="1"/>
  <c r="T34" i="2"/>
  <c r="W34" i="2" s="1"/>
  <c r="X34" i="2" s="1"/>
  <c r="Z34" i="2" s="1"/>
  <c r="T121" i="2"/>
  <c r="W121" i="2" s="1"/>
  <c r="T230" i="2"/>
  <c r="W230" i="2" s="1"/>
  <c r="X230" i="2" s="1"/>
  <c r="Z230" i="2" s="1"/>
  <c r="T210" i="2"/>
  <c r="W210" i="2" s="1"/>
  <c r="X210" i="2" s="1"/>
  <c r="Z210" i="2" s="1"/>
  <c r="T190" i="2"/>
  <c r="W190" i="2" s="1"/>
  <c r="X190" i="2" s="1"/>
  <c r="Z190" i="2" s="1"/>
  <c r="T170" i="2"/>
  <c r="W170" i="2" s="1"/>
  <c r="X170" i="2" s="1"/>
  <c r="Z170" i="2" s="1"/>
  <c r="T150" i="2"/>
  <c r="W150" i="2" s="1"/>
  <c r="X150" i="2" s="1"/>
  <c r="Z150" i="2" s="1"/>
  <c r="T130" i="2"/>
  <c r="W130" i="2" s="1"/>
  <c r="X130" i="2" s="1"/>
  <c r="Z130" i="2" s="1"/>
  <c r="T110" i="2"/>
  <c r="W110" i="2" s="1"/>
  <c r="T90" i="2"/>
  <c r="W90" i="2" s="1"/>
  <c r="T70" i="2"/>
  <c r="W70" i="2" s="1"/>
  <c r="X70" i="2" s="1"/>
  <c r="Z70" i="2" s="1"/>
  <c r="T50" i="2"/>
  <c r="W50" i="2" s="1"/>
  <c r="T30" i="2"/>
  <c r="W30" i="2" s="1"/>
  <c r="T10" i="2"/>
  <c r="W10" i="2" s="1"/>
  <c r="T214" i="2"/>
  <c r="W214" i="2" s="1"/>
  <c r="X214" i="2" s="1"/>
  <c r="T14" i="2"/>
  <c r="W14" i="2" s="1"/>
  <c r="X14" i="2" s="1"/>
  <c r="Z14" i="2" s="1"/>
  <c r="T114" i="2"/>
  <c r="W114" i="2" s="1"/>
  <c r="X114" i="2" s="1"/>
  <c r="Z114" i="2" s="1"/>
  <c r="T134" i="2"/>
  <c r="W134" i="2" s="1"/>
  <c r="X134" i="2" s="1"/>
  <c r="Z134" i="2" s="1"/>
  <c r="T174" i="2"/>
  <c r="W174" i="2" s="1"/>
  <c r="X174" i="2" s="1"/>
  <c r="Z174" i="2" s="1"/>
  <c r="T94" i="2"/>
  <c r="W94" i="2" s="1"/>
  <c r="X94" i="2" s="1"/>
  <c r="Z94" i="2" s="1"/>
  <c r="T229" i="2"/>
  <c r="W229" i="2" s="1"/>
  <c r="X229" i="2" s="1"/>
  <c r="Z229" i="2" s="1"/>
  <c r="T209" i="2"/>
  <c r="W209" i="2" s="1"/>
  <c r="X209" i="2" s="1"/>
  <c r="Z209" i="2" s="1"/>
  <c r="T189" i="2"/>
  <c r="W189" i="2" s="1"/>
  <c r="X189" i="2" s="1"/>
  <c r="Z189" i="2" s="1"/>
  <c r="T169" i="2"/>
  <c r="W169" i="2" s="1"/>
  <c r="X169" i="2" s="1"/>
  <c r="Z169" i="2" s="1"/>
  <c r="T149" i="2"/>
  <c r="W149" i="2" s="1"/>
  <c r="X149" i="2" s="1"/>
  <c r="Z149" i="2" s="1"/>
  <c r="T129" i="2"/>
  <c r="W129" i="2" s="1"/>
  <c r="X129" i="2" s="1"/>
  <c r="Z129" i="2" s="1"/>
  <c r="T109" i="2"/>
  <c r="W109" i="2" s="1"/>
  <c r="X109" i="2" s="1"/>
  <c r="Z109" i="2" s="1"/>
  <c r="T89" i="2"/>
  <c r="W89" i="2" s="1"/>
  <c r="X89" i="2" s="1"/>
  <c r="Z89" i="2" s="1"/>
  <c r="T69" i="2"/>
  <c r="W69" i="2" s="1"/>
  <c r="X69" i="2" s="1"/>
  <c r="Z69" i="2" s="1"/>
  <c r="T49" i="2"/>
  <c r="W49" i="2" s="1"/>
  <c r="X49" i="2" s="1"/>
  <c r="Z49" i="2" s="1"/>
  <c r="T29" i="2"/>
  <c r="W29" i="2" s="1"/>
  <c r="T9" i="2"/>
  <c r="W9" i="2" s="1"/>
  <c r="T208" i="2"/>
  <c r="W208" i="2" s="1"/>
  <c r="T188" i="2"/>
  <c r="W188" i="2" s="1"/>
  <c r="X188" i="2" s="1"/>
  <c r="Z188" i="2" s="1"/>
  <c r="T168" i="2"/>
  <c r="W168" i="2" s="1"/>
  <c r="X168" i="2" s="1"/>
  <c r="Z168" i="2" s="1"/>
  <c r="T148" i="2"/>
  <c r="W148" i="2" s="1"/>
  <c r="T128" i="2"/>
  <c r="W128" i="2" s="1"/>
  <c r="T108" i="2"/>
  <c r="W108" i="2" s="1"/>
  <c r="X108" i="2" s="1"/>
  <c r="Z108" i="2" s="1"/>
  <c r="T88" i="2"/>
  <c r="W88" i="2" s="1"/>
  <c r="X88" i="2" s="1"/>
  <c r="Z88" i="2" s="1"/>
  <c r="T68" i="2"/>
  <c r="W68" i="2" s="1"/>
  <c r="X68" i="2" s="1"/>
  <c r="Z68" i="2" s="1"/>
  <c r="T48" i="2"/>
  <c r="W48" i="2" s="1"/>
  <c r="X48" i="2" s="1"/>
  <c r="Z48" i="2" s="1"/>
  <c r="T28" i="2"/>
  <c r="W28" i="2" s="1"/>
  <c r="T8" i="2"/>
  <c r="W8" i="2" s="1"/>
  <c r="X8" i="2" s="1"/>
  <c r="Z8" i="2" s="1"/>
  <c r="T228" i="2"/>
  <c r="W228" i="2" s="1"/>
  <c r="X228" i="2" s="1"/>
  <c r="Z228" i="2" s="1"/>
  <c r="T227" i="2"/>
  <c r="W227" i="2" s="1"/>
  <c r="X227" i="2" s="1"/>
  <c r="Z227" i="2" s="1"/>
  <c r="T207" i="2"/>
  <c r="W207" i="2" s="1"/>
  <c r="X207" i="2" s="1"/>
  <c r="Z207" i="2" s="1"/>
  <c r="T187" i="2"/>
  <c r="W187" i="2" s="1"/>
  <c r="X187" i="2" s="1"/>
  <c r="Z187" i="2" s="1"/>
  <c r="T167" i="2"/>
  <c r="W167" i="2" s="1"/>
  <c r="X167" i="2" s="1"/>
  <c r="Z167" i="2" s="1"/>
  <c r="T147" i="2"/>
  <c r="W147" i="2" s="1"/>
  <c r="X147" i="2" s="1"/>
  <c r="Z147" i="2" s="1"/>
  <c r="T127" i="2"/>
  <c r="W127" i="2" s="1"/>
  <c r="X127" i="2" s="1"/>
  <c r="Z127" i="2" s="1"/>
  <c r="T107" i="2"/>
  <c r="W107" i="2" s="1"/>
  <c r="X107" i="2" s="1"/>
  <c r="Z107" i="2" s="1"/>
  <c r="T87" i="2"/>
  <c r="W87" i="2" s="1"/>
  <c r="X87" i="2" s="1"/>
  <c r="Z87" i="2" s="1"/>
  <c r="T67" i="2"/>
  <c r="W67" i="2" s="1"/>
  <c r="X67" i="2" s="1"/>
  <c r="Z67" i="2" s="1"/>
  <c r="T47" i="2"/>
  <c r="W47" i="2" s="1"/>
  <c r="X47" i="2" s="1"/>
  <c r="Z47" i="2" s="1"/>
  <c r="T27" i="2"/>
  <c r="W27" i="2" s="1"/>
  <c r="X27" i="2" s="1"/>
  <c r="Z27" i="2" s="1"/>
  <c r="T7" i="2"/>
  <c r="W7" i="2" s="1"/>
  <c r="X7" i="2" s="1"/>
  <c r="Z7" i="2" s="1"/>
  <c r="T224" i="2"/>
  <c r="W224" i="2" s="1"/>
  <c r="X224" i="2" s="1"/>
  <c r="Z224" i="2" s="1"/>
  <c r="T204" i="2"/>
  <c r="W204" i="2" s="1"/>
  <c r="X204" i="2" s="1"/>
  <c r="Z204" i="2" s="1"/>
  <c r="T184" i="2"/>
  <c r="W184" i="2" s="1"/>
  <c r="X184" i="2" s="1"/>
  <c r="Z184" i="2" s="1"/>
  <c r="T164" i="2"/>
  <c r="W164" i="2" s="1"/>
  <c r="X164" i="2" s="1"/>
  <c r="Z164" i="2" s="1"/>
  <c r="T144" i="2"/>
  <c r="W144" i="2" s="1"/>
  <c r="X144" i="2" s="1"/>
  <c r="Z144" i="2" s="1"/>
  <c r="T124" i="2"/>
  <c r="W124" i="2" s="1"/>
  <c r="X124" i="2" s="1"/>
  <c r="Z124" i="2" s="1"/>
  <c r="T104" i="2"/>
  <c r="W104" i="2" s="1"/>
  <c r="X104" i="2" s="1"/>
  <c r="T84" i="2"/>
  <c r="W84" i="2" s="1"/>
  <c r="X84" i="2" s="1"/>
  <c r="Z84" i="2" s="1"/>
  <c r="T64" i="2"/>
  <c r="W64" i="2" s="1"/>
  <c r="X64" i="2" s="1"/>
  <c r="Z64" i="2" s="1"/>
  <c r="T44" i="2"/>
  <c r="W44" i="2" s="1"/>
  <c r="X44" i="2" s="1"/>
  <c r="Z44" i="2" s="1"/>
  <c r="T24" i="2"/>
  <c r="W24" i="2" s="1"/>
  <c r="X24" i="2" s="1"/>
  <c r="Z24" i="2" s="1"/>
  <c r="T4" i="2"/>
  <c r="W4" i="2" s="1"/>
  <c r="X4" i="2" s="1"/>
  <c r="Z4" i="2" s="1"/>
  <c r="T223" i="2"/>
  <c r="W223" i="2" s="1"/>
  <c r="X223" i="2" s="1"/>
  <c r="Z223" i="2" s="1"/>
  <c r="T203" i="2"/>
  <c r="W203" i="2" s="1"/>
  <c r="X203" i="2" s="1"/>
  <c r="Z203" i="2" s="1"/>
  <c r="T183" i="2"/>
  <c r="W183" i="2" s="1"/>
  <c r="X183" i="2" s="1"/>
  <c r="Z183" i="2" s="1"/>
  <c r="T163" i="2"/>
  <c r="W163" i="2" s="1"/>
  <c r="X163" i="2" s="1"/>
  <c r="T143" i="2"/>
  <c r="W143" i="2" s="1"/>
  <c r="X143" i="2" s="1"/>
  <c r="T123" i="2"/>
  <c r="W123" i="2" s="1"/>
  <c r="X123" i="2" s="1"/>
  <c r="Z123" i="2" s="1"/>
  <c r="T103" i="2"/>
  <c r="W103" i="2" s="1"/>
  <c r="X103" i="2" s="1"/>
  <c r="T83" i="2"/>
  <c r="W83" i="2" s="1"/>
  <c r="X83" i="2" s="1"/>
  <c r="T63" i="2"/>
  <c r="W63" i="2" s="1"/>
  <c r="X63" i="2" s="1"/>
  <c r="Z63" i="2" s="1"/>
  <c r="T43" i="2"/>
  <c r="W43" i="2" s="1"/>
  <c r="X43" i="2" s="1"/>
  <c r="Z43" i="2" s="1"/>
  <c r="T23" i="2"/>
  <c r="W23" i="2" s="1"/>
  <c r="X23" i="2" s="1"/>
  <c r="Z23" i="2" s="1"/>
  <c r="T3" i="2"/>
  <c r="W3" i="2" s="1"/>
  <c r="X3" i="2" s="1"/>
  <c r="Z3" i="2" s="1"/>
  <c r="T231" i="2"/>
  <c r="W231" i="2" s="1"/>
  <c r="T211" i="2"/>
  <c r="W211" i="2" s="1"/>
  <c r="T191" i="2"/>
  <c r="W191" i="2" s="1"/>
  <c r="X191" i="2" s="1"/>
  <c r="Z191" i="2" s="1"/>
  <c r="T171" i="2"/>
  <c r="W171" i="2" s="1"/>
  <c r="X171" i="2" s="1"/>
  <c r="Z171" i="2" s="1"/>
  <c r="T151" i="2"/>
  <c r="W151" i="2" s="1"/>
  <c r="X151" i="2" s="1"/>
  <c r="Z151" i="2" s="1"/>
  <c r="T131" i="2"/>
  <c r="W131" i="2" s="1"/>
  <c r="X131" i="2" s="1"/>
  <c r="Z131" i="2" s="1"/>
  <c r="T111" i="2"/>
  <c r="W111" i="2" s="1"/>
  <c r="X111" i="2" s="1"/>
  <c r="Z111" i="2" s="1"/>
  <c r="T91" i="2"/>
  <c r="W91" i="2" s="1"/>
  <c r="X91" i="2" s="1"/>
  <c r="Z91" i="2" s="1"/>
  <c r="T71" i="2"/>
  <c r="W71" i="2" s="1"/>
  <c r="X71" i="2" s="1"/>
  <c r="Z71" i="2" s="1"/>
  <c r="T51" i="2"/>
  <c r="W51" i="2" s="1"/>
  <c r="X51" i="2" s="1"/>
  <c r="Z51" i="2" s="1"/>
  <c r="T31" i="2"/>
  <c r="W31" i="2" s="1"/>
  <c r="X31" i="2" s="1"/>
  <c r="Z31" i="2" s="1"/>
  <c r="T11" i="2"/>
  <c r="W11" i="2" s="1"/>
  <c r="X11" i="2" s="1"/>
  <c r="Z11" i="2" s="1"/>
  <c r="T200" i="2"/>
  <c r="W200" i="2" s="1"/>
  <c r="X200" i="2" s="1"/>
  <c r="Z200" i="2" s="1"/>
  <c r="T180" i="2"/>
  <c r="W180" i="2" s="1"/>
  <c r="X180" i="2" s="1"/>
  <c r="Z180" i="2" s="1"/>
  <c r="T160" i="2"/>
  <c r="W160" i="2" s="1"/>
  <c r="T140" i="2"/>
  <c r="W140" i="2" s="1"/>
  <c r="T120" i="2"/>
  <c r="W120" i="2" s="1"/>
  <c r="X120" i="2" s="1"/>
  <c r="Z120" i="2" s="1"/>
  <c r="T80" i="2"/>
  <c r="W80" i="2" s="1"/>
  <c r="X80" i="2" s="1"/>
  <c r="Z80" i="2" s="1"/>
  <c r="T60" i="2"/>
  <c r="W60" i="2" s="1"/>
  <c r="X60" i="2" s="1"/>
  <c r="Z60" i="2" s="1"/>
  <c r="T40" i="2"/>
  <c r="W40" i="2" s="1"/>
  <c r="X40" i="2" s="1"/>
  <c r="Z40" i="2" s="1"/>
  <c r="T20" i="2"/>
  <c r="W20" i="2" s="1"/>
  <c r="X20" i="2" s="1"/>
  <c r="Z20" i="2" s="1"/>
  <c r="T199" i="2"/>
  <c r="W199" i="2" s="1"/>
  <c r="T179" i="2"/>
  <c r="W179" i="2" s="1"/>
  <c r="T159" i="2"/>
  <c r="W159" i="2" s="1"/>
  <c r="T139" i="2"/>
  <c r="W139" i="2" s="1"/>
  <c r="T119" i="2"/>
  <c r="W119" i="2" s="1"/>
  <c r="X119" i="2" s="1"/>
  <c r="Z119" i="2" s="1"/>
  <c r="T79" i="2"/>
  <c r="W79" i="2" s="1"/>
  <c r="X79" i="2" s="1"/>
  <c r="Z79" i="2" s="1"/>
  <c r="T59" i="2"/>
  <c r="W59" i="2" s="1"/>
  <c r="X59" i="2" s="1"/>
  <c r="Z59" i="2" s="1"/>
  <c r="T39" i="2"/>
  <c r="W39" i="2" s="1"/>
  <c r="X39" i="2" s="1"/>
  <c r="Z39" i="2" s="1"/>
  <c r="T19" i="2"/>
  <c r="W19" i="2" s="1"/>
  <c r="X19" i="2" s="1"/>
  <c r="Z19" i="2" s="1"/>
  <c r="T100" i="2"/>
  <c r="W100" i="2" s="1"/>
  <c r="X100" i="2" s="1"/>
  <c r="Z100" i="2" s="1"/>
  <c r="T219" i="2"/>
  <c r="W219" i="2" s="1"/>
  <c r="T220" i="2"/>
  <c r="W220" i="2" s="1"/>
  <c r="X220" i="2" s="1"/>
  <c r="Z220" i="2" s="1"/>
  <c r="W2" i="2" l="1"/>
  <c r="X2" i="2" s="1"/>
  <c r="Z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BA7DE2-5E1E-4C58-BA43-825D81600225}" keepAlive="1" name="Query - Table027 (Page 20)" description="Connection to the 'Table027 (Page 20)' query in the workbook." type="5" refreshedVersion="0" background="1">
    <dbPr connection="Provider=Microsoft.Mashup.OleDb.1;Data Source=$Workbook$;Location=&quot;Table027 (Page 20)&quot;;Extended Properties=&quot;&quot;" command="SELECT * FROM [Table027 (Page 20)]"/>
  </connection>
  <connection id="2" xr16:uid="{22304AF6-204F-449B-9E9F-7D87F676059B}" keepAlive="1" name="Query - Table028 (Page 21-25)" description="Connection to the 'Table028 (Page 21-25)' query in the workbook." type="5" refreshedVersion="0" background="1">
    <dbPr connection="Provider=Microsoft.Mashup.OleDb.1;Data Source=$Workbook$;Location=&quot;Table028 (Page 21-25)&quot;;Extended Properties=&quot;&quot;" command="SELECT * FROM [Table028 (Page 21-25)]"/>
  </connection>
  <connection id="3" xr16:uid="{61C6534C-2630-4C05-9B0F-901656EBE6BE}" name="Query - Table029 (Page 25)" description="Connection to the 'Table029 (Page 25)' query in the workbook." type="100" refreshedVersion="8" minRefreshableVersion="5">
    <extLst>
      <ext xmlns:x15="http://schemas.microsoft.com/office/spreadsheetml/2010/11/main" uri="{DE250136-89BD-433C-8126-D09CA5730AF9}">
        <x15:connection id="bd0f26c6-c7d1-40e1-857f-a0776cb5fd23"/>
      </ext>
    </extLst>
  </connection>
  <connection id="4" xr16:uid="{23C15F32-57EB-480A-A233-E12BF68B0CA4}" name="Query - Table029 (Page 25) (2)" description="Connection to the 'Table029 (Page 25) (2)' query in the workbook." type="100" refreshedVersion="8" minRefreshableVersion="5">
    <extLst>
      <ext xmlns:x15="http://schemas.microsoft.com/office/spreadsheetml/2010/11/main" uri="{DE250136-89BD-433C-8126-D09CA5730AF9}">
        <x15:connection id="3eb46979-3010-45cd-9ada-b9625b96612f"/>
      </ext>
    </extLst>
  </connection>
  <connection id="5" xr16:uid="{2CB0C71F-1FCE-472D-A7FB-D5AE4EF67413}" name="Query - Table030 (Page 26)" description="Connection to the 'Table030 (Page 26)' query in the workbook." type="100" refreshedVersion="8" minRefreshableVersion="5">
    <extLst>
      <ext xmlns:x15="http://schemas.microsoft.com/office/spreadsheetml/2010/11/main" uri="{DE250136-89BD-433C-8126-D09CA5730AF9}">
        <x15:connection id="320ffb1b-954e-4e1b-96cf-e5efbb5050ce"/>
      </ext>
    </extLst>
  </connection>
  <connection id="6" xr16:uid="{D17D5FB5-58E9-4653-BCB6-C19342F73090}" name="Query - Table030 (Page 26) (2)" description="Connection to the 'Table030 (Page 26) (2)' query in the workbook." type="100" refreshedVersion="8" minRefreshableVersion="5">
    <extLst>
      <ext xmlns:x15="http://schemas.microsoft.com/office/spreadsheetml/2010/11/main" uri="{DE250136-89BD-433C-8126-D09CA5730AF9}">
        <x15:connection id="9c889b05-ce71-4544-b12a-27dfaec9f60c"/>
      </ext>
    </extLst>
  </connection>
  <connection id="7" xr16:uid="{3837BAEB-2869-42A3-902A-555F626AA1A4}" name="Query - Table031 (Page 27-28)" description="Connection to the 'Table031 (Page 27-28)' query in the workbook." type="100" refreshedVersion="8" minRefreshableVersion="5">
    <extLst>
      <ext xmlns:x15="http://schemas.microsoft.com/office/spreadsheetml/2010/11/main" uri="{DE250136-89BD-433C-8126-D09CA5730AF9}">
        <x15:connection id="f3386caa-7614-4812-a815-7ff83b51c9de"/>
      </ext>
    </extLst>
  </connection>
  <connection id="8" xr16:uid="{1E99E1C6-05FB-4CC4-8515-7C1107E72DC8}" name="Query - Table031 (Page 27-28) (2)" description="Connection to the 'Table031 (Page 27-28) (2)' query in the workbook." type="100" refreshedVersion="8" minRefreshableVersion="5">
    <extLst>
      <ext xmlns:x15="http://schemas.microsoft.com/office/spreadsheetml/2010/11/main" uri="{DE250136-89BD-433C-8126-D09CA5730AF9}">
        <x15:connection id="8d94d3c1-fea7-4de8-9775-f48a0a70eebf"/>
      </ext>
    </extLst>
  </connection>
  <connection id="9" xr16:uid="{12A8CE1E-A74B-478A-905D-7EA7EAFC6FA1}" name="Query - Table032 (Page 29-31)" description="Connection to the 'Table032 (Page 29-31)' query in the workbook." type="100" refreshedVersion="8" minRefreshableVersion="5">
    <extLst>
      <ext xmlns:x15="http://schemas.microsoft.com/office/spreadsheetml/2010/11/main" uri="{DE250136-89BD-433C-8126-D09CA5730AF9}">
        <x15:connection id="db363c43-e5b3-4825-bfb1-223837f7f8a7"/>
      </ext>
    </extLst>
  </connection>
  <connection id="10" xr16:uid="{E088AFDD-F939-40AD-ADBC-F7D829224D79}" name="Query - Table032 (Page 29-31) (2)" description="Connection to the 'Table032 (Page 29-31) (2)' query in the workbook." type="100" refreshedVersion="8" minRefreshableVersion="5">
    <extLst>
      <ext xmlns:x15="http://schemas.microsoft.com/office/spreadsheetml/2010/11/main" uri="{DE250136-89BD-433C-8126-D09CA5730AF9}">
        <x15:connection id="c70ccf29-d4bf-458c-91f4-f22c89e537b4"/>
      </ext>
    </extLst>
  </connection>
  <connection id="11" xr16:uid="{561F5187-E03B-40CC-8D87-7F10EE57BC10}" keepAlive="1" name="Query - Table077 (Page 86)" description="Connection to the 'Table077 (Page 86)' query in the workbook." type="5" refreshedVersion="8" background="1" saveData="1">
    <dbPr connection="Provider=Microsoft.Mashup.OleDb.1;Data Source=$Workbook$;Location=&quot;Table077 (Page 86)&quot;;Extended Properties=&quot;&quot;" command="SELECT * FROM [Table077 (Page 86)]"/>
  </connection>
  <connection id="12" xr16:uid="{AE96F2CB-FA17-4C5C-A779-BA29B8B8730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<sst xmlns="http://schemas.openxmlformats.org/spreadsheetml/2006/main" count="3311" uniqueCount="846">
  <si>
    <t>M</t>
  </si>
  <si>
    <t>Avg Depth</t>
  </si>
  <si>
    <t>MSF</t>
  </si>
  <si>
    <t>Yes</t>
  </si>
  <si>
    <t>CSR</t>
  </si>
  <si>
    <t>Komei</t>
  </si>
  <si>
    <t>0.20</t>
  </si>
  <si>
    <t>5.2</t>
  </si>
  <si>
    <t>2.1</t>
  </si>
  <si>
    <t>98</t>
  </si>
  <si>
    <t>68</t>
  </si>
  <si>
    <t>5.9</t>
  </si>
  <si>
    <t>10</t>
  </si>
  <si>
    <t>Kishida (1969), Seed et al (1984),
Cetin et al (2000)</t>
  </si>
  <si>
    <t>Ienaga</t>
  </si>
  <si>
    <t>4.3</t>
  </si>
  <si>
    <t>2.4</t>
  </si>
  <si>
    <t>80</t>
  </si>
  <si>
    <t>61</t>
  </si>
  <si>
    <t>2.3</t>
  </si>
  <si>
    <t>30</t>
  </si>
  <si>
    <t>Meiko</t>
  </si>
  <si>
    <t>3.7</t>
  </si>
  <si>
    <t>69</t>
  </si>
  <si>
    <t>39</t>
  </si>
  <si>
    <t>1.0</t>
  </si>
  <si>
    <t>27</t>
  </si>
  <si>
    <t>Shonenji Temple</t>
  </si>
  <si>
    <t>0.40</t>
  </si>
  <si>
    <t>4.0</t>
  </si>
  <si>
    <t>1.2</t>
  </si>
  <si>
    <t>75</t>
  </si>
  <si>
    <t>48</t>
  </si>
  <si>
    <t>8.0</t>
  </si>
  <si>
    <t>0</t>
  </si>
  <si>
    <t>Takaya 45</t>
  </si>
  <si>
    <t>0.35</t>
  </si>
  <si>
    <t>7.5</t>
  </si>
  <si>
    <t>141</t>
  </si>
  <si>
    <t>104</t>
  </si>
  <si>
    <t>17.3</t>
  </si>
  <si>
    <t>4</t>
  </si>
  <si>
    <t>Arayamotomachi</t>
  </si>
  <si>
    <t>0.09</t>
  </si>
  <si>
    <t>3.3</t>
  </si>
  <si>
    <t>63</t>
  </si>
  <si>
    <t>41</t>
  </si>
  <si>
    <t>2.6</t>
  </si>
  <si>
    <t>5</t>
  </si>
  <si>
    <t>Yasuda &amp; Tohno (1988), Cetin et al.
(2000)</t>
  </si>
  <si>
    <t>Cc17-1</t>
  </si>
  <si>
    <t>0.16</t>
  </si>
  <si>
    <t>7.0</t>
  </si>
  <si>
    <t>0.9</t>
  </si>
  <si>
    <t>132</t>
  </si>
  <si>
    <t>72</t>
  </si>
  <si>
    <t>2</t>
  </si>
  <si>
    <t>0.178</t>
  </si>
  <si>
    <t>Kishida (1966), Seed et al (1984),
Cetin et al (2000)</t>
  </si>
  <si>
    <t>Cc17-2</t>
  </si>
  <si>
    <t>5.3</t>
  </si>
  <si>
    <t>85</t>
  </si>
  <si>
    <t>43</t>
  </si>
  <si>
    <t>7.9</t>
  </si>
  <si>
    <t>8</t>
  </si>
  <si>
    <t>Kawagishi-cho</t>
  </si>
  <si>
    <t>0.162</t>
  </si>
  <si>
    <t>3.8</t>
  </si>
  <si>
    <t>2.0</t>
  </si>
  <si>
    <t>71</t>
  </si>
  <si>
    <t>53</t>
  </si>
  <si>
    <t>4.5</t>
  </si>
  <si>
    <t>0.133</t>
  </si>
  <si>
    <t>Ishihara &amp; Koga (1981)</t>
  </si>
  <si>
    <t>Old Town -1</t>
  </si>
  <si>
    <t>0.18</t>
  </si>
  <si>
    <t>No</t>
  </si>
  <si>
    <t>1.8</t>
  </si>
  <si>
    <t>81</t>
  </si>
  <si>
    <t>18.0</t>
  </si>
  <si>
    <t>Koizumi (1966), Seed et al (1984),
Cetin et al (2000)</t>
  </si>
  <si>
    <t>Old Town -2</t>
  </si>
  <si>
    <t>10.1</t>
  </si>
  <si>
    <t>190</t>
  </si>
  <si>
    <t>109</t>
  </si>
  <si>
    <t>20.0</t>
  </si>
  <si>
    <t>Rail Road-1</t>
  </si>
  <si>
    <t>100</t>
  </si>
  <si>
    <t>10.0</t>
  </si>
  <si>
    <t>Rail Road-2</t>
  </si>
  <si>
    <t>Mar-ginal</t>
  </si>
  <si>
    <t>16.0</t>
  </si>
  <si>
    <t>River Site</t>
  </si>
  <si>
    <t>4.6</t>
  </si>
  <si>
    <t>0.6</t>
  </si>
  <si>
    <t>86</t>
  </si>
  <si>
    <t>47</t>
  </si>
  <si>
    <t>6.0</t>
  </si>
  <si>
    <t>0.176</t>
  </si>
  <si>
    <t>Ishihara (1979), Seed et al (1984),
Cetin et al (2000)</t>
  </si>
  <si>
    <t>Road Site</t>
  </si>
  <si>
    <t>6.1</t>
  </si>
  <si>
    <t>115</t>
  </si>
  <si>
    <t>79</t>
  </si>
  <si>
    <t>12.0</t>
  </si>
  <si>
    <t>Showa Br 2</t>
  </si>
  <si>
    <t>0.0</t>
  </si>
  <si>
    <t>Takada et al (1965), Seed et al (1984),
Cetin et al (2000)</t>
  </si>
  <si>
    <t>Showa Br 4</t>
  </si>
  <si>
    <t>67</t>
  </si>
  <si>
    <t>27.0</t>
  </si>
  <si>
    <t>Hososhima</t>
  </si>
  <si>
    <t>0.242</t>
  </si>
  <si>
    <t>2.895</t>
  </si>
  <si>
    <t>45</t>
  </si>
  <si>
    <t>36</t>
  </si>
  <si>
    <t>0.168</t>
  </si>
  <si>
    <t>Iai et al (1989)</t>
  </si>
  <si>
    <t>a</t>
  </si>
  <si>
    <t>LIQ</t>
  </si>
  <si>
    <t>GWT Depth</t>
  </si>
  <si>
    <t>Total Vertical Stress</t>
  </si>
  <si>
    <t>Effective Vertical Stress</t>
  </si>
  <si>
    <t>Avg N</t>
  </si>
  <si>
    <t>N1-60</t>
  </si>
  <si>
    <t>Cb</t>
  </si>
  <si>
    <t>Ce</t>
  </si>
  <si>
    <t>Cn</t>
  </si>
  <si>
    <t>Cr</t>
  </si>
  <si>
    <t>Cs</t>
  </si>
  <si>
    <t>FC%</t>
  </si>
  <si>
    <t>N1-60-cs</t>
  </si>
  <si>
    <t>K_sigma</t>
  </si>
  <si>
    <t>Data Source</t>
  </si>
  <si>
    <t>Aomori Station</t>
  </si>
  <si>
    <t>0.213</t>
  </si>
  <si>
    <t>5.7</t>
  </si>
  <si>
    <t>95</t>
  </si>
  <si>
    <t>38</t>
  </si>
  <si>
    <t>9.0</t>
  </si>
  <si>
    <t>3</t>
  </si>
  <si>
    <t>Yasuda &amp; Tohno (1988), Cetin et al
(2000)</t>
  </si>
  <si>
    <t>0.23</t>
  </si>
  <si>
    <t>76</t>
  </si>
  <si>
    <t>28.0</t>
  </si>
  <si>
    <t>Ohsaki (1970), Seed et al. (1984),
Cetin et al (2004)</t>
  </si>
  <si>
    <t>42</t>
  </si>
  <si>
    <t>5.0</t>
  </si>
  <si>
    <t>20</t>
  </si>
  <si>
    <t>Kishida (1970), Seed et al. (1984),
Cetin et al (2004)</t>
  </si>
  <si>
    <t>0.45</t>
  </si>
  <si>
    <t>112</t>
  </si>
  <si>
    <t>96</t>
  </si>
  <si>
    <t>3.5</t>
  </si>
  <si>
    <t>55</t>
  </si>
  <si>
    <t>Bennett (1989), Seed et al (1984),
Cetin et al (2000)</t>
  </si>
  <si>
    <t>7.3</t>
  </si>
  <si>
    <t>50</t>
  </si>
  <si>
    <t>8.2</t>
  </si>
  <si>
    <t>1.5</t>
  </si>
  <si>
    <t>155</t>
  </si>
  <si>
    <t>89</t>
  </si>
  <si>
    <t>9.1</t>
  </si>
  <si>
    <t>Shengcong &amp; Tatsuoka (1984), Seed
et al (1984), Cetin et al (2000)</t>
  </si>
  <si>
    <t>158</t>
  </si>
  <si>
    <t>92</t>
  </si>
  <si>
    <t>0.30</t>
  </si>
  <si>
    <t>7.8</t>
  </si>
  <si>
    <t>147</t>
  </si>
  <si>
    <t>13.0</t>
  </si>
  <si>
    <t>11.0</t>
  </si>
  <si>
    <t>0.135</t>
  </si>
  <si>
    <t>10.4</t>
  </si>
  <si>
    <t>139</t>
  </si>
  <si>
    <t>Seed et al (1979, 1984), Cetin et al
(2000)</t>
  </si>
  <si>
    <t>34</t>
  </si>
  <si>
    <t>10.7</t>
  </si>
  <si>
    <t>3.4</t>
  </si>
  <si>
    <t>137</t>
  </si>
  <si>
    <t>0.13</t>
  </si>
  <si>
    <t>1.1</t>
  </si>
  <si>
    <t>87</t>
  </si>
  <si>
    <t>54</t>
  </si>
  <si>
    <t>12</t>
  </si>
  <si>
    <t>4.4</t>
  </si>
  <si>
    <t>9.7</t>
  </si>
  <si>
    <t>0.22</t>
  </si>
  <si>
    <t>62</t>
  </si>
  <si>
    <t>19.3</t>
  </si>
  <si>
    <t>56</t>
  </si>
  <si>
    <t>32</t>
  </si>
  <si>
    <t>102</t>
  </si>
  <si>
    <t>59</t>
  </si>
  <si>
    <t>17.0</t>
  </si>
  <si>
    <t>0.50</t>
  </si>
  <si>
    <t>3.1</t>
  </si>
  <si>
    <t>30.0</t>
  </si>
  <si>
    <t>118</t>
  </si>
  <si>
    <t>142</t>
  </si>
  <si>
    <t>106</t>
  </si>
  <si>
    <t>0.161</t>
  </si>
  <si>
    <t>Idriss et al (1979), Seed et al (1984),
Cetin et al (2000)</t>
  </si>
  <si>
    <t>11.1</t>
  </si>
  <si>
    <t>6.7</t>
  </si>
  <si>
    <t>199</t>
  </si>
  <si>
    <t>156</t>
  </si>
  <si>
    <t>14.0</t>
  </si>
  <si>
    <t>44</t>
  </si>
  <si>
    <t>90</t>
  </si>
  <si>
    <t>0.10</t>
  </si>
  <si>
    <t>6.4</t>
  </si>
  <si>
    <t>121</t>
  </si>
  <si>
    <t>Tohno &amp; Yasuda (1981), Seed et al
(1984), Cetin et al (2000)</t>
  </si>
  <si>
    <t>0.14</t>
  </si>
  <si>
    <t>Tsuchida et al (1980), Seed et al
(1984), Cetin et al (2000)</t>
  </si>
  <si>
    <t>0.12</t>
  </si>
  <si>
    <t>1.4</t>
  </si>
  <si>
    <t>66</t>
  </si>
  <si>
    <t>Ishihara et al (1980), Seed et al
(1984), Cetin et al (2000)</t>
  </si>
  <si>
    <t>Iwasaki et al (1981), Seed et al
(1984), Cetin et al (2000)</t>
  </si>
  <si>
    <t>Tsuchida et al (1979, 1980), Tohno &amp;
Yasuda (1981), Seed et al (1984),
Cetin et al (2000)</t>
  </si>
  <si>
    <t>2.8</t>
  </si>
  <si>
    <t>0.5</t>
  </si>
  <si>
    <t>4.7</t>
  </si>
  <si>
    <t>Iwasaki &amp; Tokida (1980), Tohno &amp;
Yasuda (1981), Seed et al (1984),
Cetin et al (2000)</t>
  </si>
  <si>
    <t>1.3</t>
  </si>
  <si>
    <t>Iwasaki et al (1978), Tohno &amp; Yasuda
(1981), Seed et al (1984), Cetin et al
(2000)</t>
  </si>
  <si>
    <t>60</t>
  </si>
  <si>
    <t>Tsuchida et al (1979, 1980), Tohno &amp;
Yasuda (1981), Tokimatsu (1983),
Seed et al (1984), Cetin et al (2000)</t>
  </si>
  <si>
    <t>2.5</t>
  </si>
  <si>
    <t>46</t>
  </si>
  <si>
    <t>7</t>
  </si>
  <si>
    <t>0.3</t>
  </si>
  <si>
    <t>Iwasaki et al (1986), Tohno &amp; Yasuda
(1981), Seed et al (1984), Cetin et al
(2000)</t>
  </si>
  <si>
    <t>5.5</t>
  </si>
  <si>
    <t>99</t>
  </si>
  <si>
    <t>Iwasaki et al (1984), Tohno &amp; Yasuda
(1981), Seed et al (1984), Cetin et al
(2000)</t>
  </si>
  <si>
    <t>Arahama (A-9)</t>
  </si>
  <si>
    <t>0.24</t>
  </si>
  <si>
    <t>Tsuchida et al (1979, 1980), Seed et al
(1984), Cetin et al (2000)</t>
  </si>
  <si>
    <t>57</t>
  </si>
  <si>
    <t>14.2</t>
  </si>
  <si>
    <t>0.28</t>
  </si>
  <si>
    <t>Iwasaki et al (1981), Tohno &amp; Yasuda
(1981), Seed et al (1984), Cetin et al
(2000)</t>
  </si>
  <si>
    <t>4.8</t>
  </si>
  <si>
    <t>73</t>
  </si>
  <si>
    <t>13.2</t>
  </si>
  <si>
    <t>0.220</t>
  </si>
  <si>
    <t>65</t>
  </si>
  <si>
    <t>26</t>
  </si>
  <si>
    <t>0.32</t>
  </si>
  <si>
    <t>19.0</t>
  </si>
  <si>
    <t>Iwasaki (1986), Tohno &amp; Yasuda
(1981), Seed et al (1984), Cetin et al
(2000)</t>
  </si>
  <si>
    <t>138</t>
  </si>
  <si>
    <t>78</t>
  </si>
  <si>
    <t>17</t>
  </si>
  <si>
    <t>Iwasaki &amp; Tokida (1980), Iwasaki et
al (1984), Tohno &amp; Yasuda (1981),
Seed et al (1984), Cetin et al (2000)</t>
  </si>
  <si>
    <t>103</t>
  </si>
  <si>
    <t>70</t>
  </si>
  <si>
    <t>Heber Road A1</t>
  </si>
  <si>
    <t>0.78</t>
  </si>
  <si>
    <t>2.9</t>
  </si>
  <si>
    <t>30.4</t>
  </si>
  <si>
    <t>Bennett et al (1981), Youd &amp; Bennett
(1983), Seed et al (1984), Cetin et al
(2000)</t>
  </si>
  <si>
    <t>Heber Road A2</t>
  </si>
  <si>
    <t>18</t>
  </si>
  <si>
    <t>Heber Road A3</t>
  </si>
  <si>
    <t>25</t>
  </si>
  <si>
    <t>Kornbloom B</t>
  </si>
  <si>
    <t>2.7</t>
  </si>
  <si>
    <t>77</t>
  </si>
  <si>
    <t>Bennett et al (1984), Seed et al
(1984), Cetin et al (2000)</t>
  </si>
  <si>
    <t>McKim Ranch A</t>
  </si>
  <si>
    <t>0.51</t>
  </si>
  <si>
    <t>3.0</t>
  </si>
  <si>
    <t>31</t>
  </si>
  <si>
    <t>Radio Tower B1</t>
  </si>
  <si>
    <t>64</t>
  </si>
  <si>
    <t>Radio Tower B2</t>
  </si>
  <si>
    <t>40</t>
  </si>
  <si>
    <t>River Park A</t>
  </si>
  <si>
    <t>35</t>
  </si>
  <si>
    <t>Wildlife B</t>
  </si>
  <si>
    <t>0.17</t>
  </si>
  <si>
    <t>7.1</t>
  </si>
  <si>
    <t>Youd &amp; Bennett (1983), Bennett et al
(1984), Seed et al (1984), Cetin et al
(2000)</t>
  </si>
  <si>
    <t>0.095</t>
  </si>
  <si>
    <t>108</t>
  </si>
  <si>
    <t>13</t>
  </si>
  <si>
    <t>Ishihara et al (1981), Seed et al
(1984), Cetin et al (2000)</t>
  </si>
  <si>
    <t>14.3</t>
  </si>
  <si>
    <t>254</t>
  </si>
  <si>
    <t>123</t>
  </si>
  <si>
    <t>0.21</t>
  </si>
  <si>
    <t>0.138</t>
  </si>
  <si>
    <t>River Park C</t>
  </si>
  <si>
    <t>83</t>
  </si>
  <si>
    <t>0.26</t>
  </si>
  <si>
    <t>Youd &amp; Bennett (1983), Bennett et al</t>
  </si>
  <si>
    <t xml:space="preserve">Aomori Station </t>
  </si>
  <si>
    <t xml:space="preserve">Hachinohe -2 </t>
  </si>
  <si>
    <t xml:space="preserve">Hachinohe -4 </t>
  </si>
  <si>
    <t xml:space="preserve">Hachinohe-6 </t>
  </si>
  <si>
    <t xml:space="preserve">Nanaehama1-2-3 </t>
  </si>
  <si>
    <t xml:space="preserve">Juvenile Hall </t>
  </si>
  <si>
    <t xml:space="preserve">Van Norman </t>
  </si>
  <si>
    <t xml:space="preserve">Panjin Chemical
Fertilizer Plant </t>
  </si>
  <si>
    <t xml:space="preserve">Shuang Tai Zi
River Sluice Gate </t>
  </si>
  <si>
    <t xml:space="preserve">Ying Kou Glass
Fibre Plant </t>
  </si>
  <si>
    <t xml:space="preserve">Ying Kou Paper
Plant </t>
  </si>
  <si>
    <t xml:space="preserve">Amatitlan B-1 </t>
  </si>
  <si>
    <t xml:space="preserve">Amatitlan B-2 </t>
  </si>
  <si>
    <t xml:space="preserve">Amatitlan B-3&amp;4 </t>
  </si>
  <si>
    <t xml:space="preserve">Coastal Region </t>
  </si>
  <si>
    <t xml:space="preserve">Le Ting L8-14 </t>
  </si>
  <si>
    <t xml:space="preserve">Luan Nan-L1 </t>
  </si>
  <si>
    <t xml:space="preserve">Luan Nan-L2 </t>
  </si>
  <si>
    <t xml:space="preserve">Qing Jia Ying </t>
  </si>
  <si>
    <t xml:space="preserve">Tangshan City </t>
  </si>
  <si>
    <t xml:space="preserve">Yao Yuan Village </t>
  </si>
  <si>
    <t xml:space="preserve">San Juan B-1 </t>
  </si>
  <si>
    <t xml:space="preserve">San Juan B-3 </t>
  </si>
  <si>
    <t xml:space="preserve">San Juan B-4 </t>
  </si>
  <si>
    <t xml:space="preserve">San Juan B-5 </t>
  </si>
  <si>
    <t xml:space="preserve">San Juan B-6 </t>
  </si>
  <si>
    <t xml:space="preserve">Hiyori-18
(site C) </t>
  </si>
  <si>
    <t xml:space="preserve">Ishinomaki-2 </t>
  </si>
  <si>
    <t xml:space="preserve">Kitawabuchi-2 </t>
  </si>
  <si>
    <t xml:space="preserve">Nakajima-18
(Site A) </t>
  </si>
  <si>
    <t xml:space="preserve">Nakamura Dyke
N-4 </t>
  </si>
  <si>
    <t xml:space="preserve">Nakamura Dyke
N-5 </t>
  </si>
  <si>
    <t xml:space="preserve">Oiiri-1 </t>
  </si>
  <si>
    <t xml:space="preserve">Shiomi-6 (Site D) </t>
  </si>
  <si>
    <t xml:space="preserve">Yuriage Br-1 </t>
  </si>
  <si>
    <t xml:space="preserve">Yuriage Br-2 </t>
  </si>
  <si>
    <t xml:space="preserve">Yuriage Br-3 </t>
  </si>
  <si>
    <t xml:space="preserve">Yuriagekami-1 </t>
  </si>
  <si>
    <t xml:space="preserve">Yuriagekami-2 </t>
  </si>
  <si>
    <t xml:space="preserve">Arahama (A-9) </t>
  </si>
  <si>
    <t xml:space="preserve">Ishinomaki-4 </t>
  </si>
  <si>
    <t xml:space="preserve">Kitawabuchi-3 </t>
  </si>
  <si>
    <t xml:space="preserve">Nakajima 2 </t>
  </si>
  <si>
    <t xml:space="preserve">Nakamura Dyke
N-1 </t>
  </si>
  <si>
    <t xml:space="preserve">Yuriage Br-5 </t>
  </si>
  <si>
    <t xml:space="preserve">Yuriagekami-3 </t>
  </si>
  <si>
    <t xml:space="preserve">Heber Road A1 </t>
  </si>
  <si>
    <t xml:space="preserve">Heber Road A2 </t>
  </si>
  <si>
    <t xml:space="preserve">Heber Road A3 </t>
  </si>
  <si>
    <t xml:space="preserve">Kornbloom B </t>
  </si>
  <si>
    <t xml:space="preserve">McKim Ranch A </t>
  </si>
  <si>
    <t xml:space="preserve">Radio Tower B1 </t>
  </si>
  <si>
    <t xml:space="preserve">Radio Tower B2 </t>
  </si>
  <si>
    <t xml:space="preserve">River Park A </t>
  </si>
  <si>
    <t xml:space="preserve">Wildlife B </t>
  </si>
  <si>
    <t xml:space="preserve">Owi-1 </t>
  </si>
  <si>
    <t xml:space="preserve">Owi-2 </t>
  </si>
  <si>
    <t xml:space="preserve">River Park C </t>
  </si>
  <si>
    <t>Tokachi</t>
  </si>
  <si>
    <t>0.15</t>
  </si>
  <si>
    <t>Arayamotomachi
Coarse Sand</t>
  </si>
  <si>
    <t>Takeda Elementary
Sch.</t>
  </si>
  <si>
    <t>0.111</t>
  </si>
  <si>
    <t>0.116</t>
  </si>
  <si>
    <t>Gaiko Wharf B-2</t>
  </si>
  <si>
    <t>0.227</t>
  </si>
  <si>
    <t>Hamada (1992), Cetin et al (2000)</t>
  </si>
  <si>
    <t>Noshiro Section
N-7</t>
  </si>
  <si>
    <t>0.25</t>
  </si>
  <si>
    <t>0.283</t>
  </si>
  <si>
    <t>Akita station (1)</t>
  </si>
  <si>
    <t>0.205</t>
  </si>
  <si>
    <t>Akita station (2)</t>
  </si>
  <si>
    <t>Aomori Port</t>
  </si>
  <si>
    <t>Gaiko 1</t>
  </si>
  <si>
    <t>Gaiko 2</t>
  </si>
  <si>
    <t>9.7986</t>
  </si>
  <si>
    <t>1.47</t>
  </si>
  <si>
    <t>189</t>
  </si>
  <si>
    <t>107</t>
  </si>
  <si>
    <t>Hakodate</t>
  </si>
  <si>
    <t>0.052</t>
  </si>
  <si>
    <t>4.295</t>
  </si>
  <si>
    <t>1.6</t>
  </si>
  <si>
    <t>Nakajima No. 1 (5)</t>
  </si>
  <si>
    <t>6.47</t>
  </si>
  <si>
    <t>1.46</t>
  </si>
  <si>
    <t>124</t>
  </si>
  <si>
    <t>74</t>
  </si>
  <si>
    <t>Nakajima No. 2 (1)</t>
  </si>
  <si>
    <t>7.1314</t>
  </si>
  <si>
    <t>1.45</t>
  </si>
  <si>
    <t>136</t>
  </si>
  <si>
    <t>Nakajima No. 2 (2)</t>
  </si>
  <si>
    <t>3.7825</t>
  </si>
  <si>
    <t>Nakajima No. 3(3)</t>
  </si>
  <si>
    <t>6.0356</t>
  </si>
  <si>
    <t>1.58</t>
  </si>
  <si>
    <t>Nakajima No. 3(4)</t>
  </si>
  <si>
    <t>5.7443</t>
  </si>
  <si>
    <t>1.51</t>
  </si>
  <si>
    <t>Ohama No. 1(1)</t>
  </si>
  <si>
    <t>3.905</t>
  </si>
  <si>
    <t>Ohama No. 1(2)</t>
  </si>
  <si>
    <t>3.42</t>
  </si>
  <si>
    <t>15.9</t>
  </si>
  <si>
    <t>Ohama No. 1(3)</t>
  </si>
  <si>
    <t>2.5833</t>
  </si>
  <si>
    <t>14.1</t>
  </si>
  <si>
    <t>1</t>
  </si>
  <si>
    <t>Ohama No. 1(4)</t>
  </si>
  <si>
    <t>5.1767</t>
  </si>
  <si>
    <t>25.0</t>
  </si>
  <si>
    <t>Ohama No. 1(5)</t>
  </si>
  <si>
    <t>2.2167</t>
  </si>
  <si>
    <t>24.7</t>
  </si>
  <si>
    <t>Ohama No. 1(58-22)</t>
  </si>
  <si>
    <t>4.48</t>
  </si>
  <si>
    <t>Ohama No. 2 (2)</t>
  </si>
  <si>
    <t>5.21</t>
  </si>
  <si>
    <t>0.72</t>
  </si>
  <si>
    <t>Ohama No. 3 (1)</t>
  </si>
  <si>
    <t>5.41</t>
  </si>
  <si>
    <t>1.37</t>
  </si>
  <si>
    <t>Ohama No. 3 (3)</t>
  </si>
  <si>
    <t>5.48</t>
  </si>
  <si>
    <t>1.35</t>
  </si>
  <si>
    <t>Ohama No. 3 (4)</t>
  </si>
  <si>
    <t>3.91</t>
  </si>
  <si>
    <t>49</t>
  </si>
  <si>
    <t>Ohama No.
Rvt (1)</t>
  </si>
  <si>
    <t>4.5425</t>
  </si>
  <si>
    <t>15.8</t>
  </si>
  <si>
    <t>Ohama No.
Rvt (2)</t>
  </si>
  <si>
    <t>6.67</t>
  </si>
  <si>
    <t>127</t>
  </si>
  <si>
    <t>Ohama No.
Rvt (3)</t>
  </si>
  <si>
    <t>3.5667</t>
  </si>
  <si>
    <t>18.3</t>
  </si>
  <si>
    <t>0.268</t>
  </si>
  <si>
    <t>Seed et al (1984)</t>
  </si>
  <si>
    <t>0.156</t>
  </si>
  <si>
    <t>0.174</t>
  </si>
  <si>
    <t>0.19</t>
  </si>
  <si>
    <t>Youd &amp; Bennett (1983), Seed et al
(1984), Cetin et al (2000)</t>
  </si>
  <si>
    <t>0.206</t>
  </si>
  <si>
    <t>Youd &amp; Bennett (1983), Seed et al
(1984), Cetin et al (2000), Bennett
(2010 p.c.)</t>
  </si>
  <si>
    <t>Alameda Bay Farm
Dike</t>
  </si>
  <si>
    <t>6.5</t>
  </si>
  <si>
    <t>125</t>
  </si>
  <si>
    <t>91</t>
  </si>
  <si>
    <t>37.0</t>
  </si>
  <si>
    <t>Cetin et al (2000)</t>
  </si>
  <si>
    <t>Farris Farm</t>
  </si>
  <si>
    <t>0.37</t>
  </si>
  <si>
    <t>General Fish</t>
  </si>
  <si>
    <t>16.9</t>
  </si>
  <si>
    <t>Boulanger et al (1995, 1997)</t>
  </si>
  <si>
    <t>Hall Avenue</t>
  </si>
  <si>
    <t>Marine Laboratory
B1</t>
  </si>
  <si>
    <t>Boulanger et al (1995, 1997), Cetin et
al (2000)</t>
  </si>
  <si>
    <t>Marine Laboratory
B2</t>
  </si>
  <si>
    <t>Marine Laboratory
UCB-6-12 &amp; F1-F6</t>
  </si>
  <si>
    <t>MBARI No. 3:
EB-1</t>
  </si>
  <si>
    <t>MBARI No. 3:
EB-5</t>
  </si>
  <si>
    <t>MBARI No. 4
[B4/B5/EB2/EB3]</t>
  </si>
  <si>
    <t>1.9</t>
  </si>
  <si>
    <t>MBARI
Technology</t>
  </si>
  <si>
    <t>Miller Farm
CMF 3</t>
  </si>
  <si>
    <t>0.39</t>
  </si>
  <si>
    <t>6.2</t>
  </si>
  <si>
    <t>4.9</t>
  </si>
  <si>
    <t>114</t>
  </si>
  <si>
    <t>101</t>
  </si>
  <si>
    <t>9.2</t>
  </si>
  <si>
    <t>Holzer et al (1994), Bennett &amp; Tinsley
(1995)</t>
  </si>
  <si>
    <t>Miller Farm
CMF 5</t>
  </si>
  <si>
    <t>130</t>
  </si>
  <si>
    <t>Miller Farm
CMF 8</t>
  </si>
  <si>
    <t>111</t>
  </si>
  <si>
    <t>8.8</t>
  </si>
  <si>
    <t>Miller Farm
CMF10</t>
  </si>
  <si>
    <t>8.4</t>
  </si>
  <si>
    <t>105</t>
  </si>
  <si>
    <t>POO7-2</t>
  </si>
  <si>
    <t>6.3</t>
  </si>
  <si>
    <t>14.4</t>
  </si>
  <si>
    <t>Mitchell et al (1994), Kayen et al
(1998), Cetin et al (2000)</t>
  </si>
  <si>
    <t>POO7-3</t>
  </si>
  <si>
    <t>POR-2&amp;3&amp;4</t>
  </si>
  <si>
    <t>97</t>
  </si>
  <si>
    <t>Sandholdt
UC-B10</t>
  </si>
  <si>
    <t>9.5</t>
  </si>
  <si>
    <t>Boulanger et al (1995,1997), Cetin et
al (2000)</t>
  </si>
  <si>
    <t>26.0</t>
  </si>
  <si>
    <t>SFOBB-1&amp;2</t>
  </si>
  <si>
    <t>0.27</t>
  </si>
  <si>
    <t>State Beach
UC-B1</t>
  </si>
  <si>
    <t>State Beach
UC-B2</t>
  </si>
  <si>
    <t>12.8</t>
  </si>
  <si>
    <t>Treasure Island</t>
  </si>
  <si>
    <t>116</t>
  </si>
  <si>
    <t>Pass (1994), Youd &amp; Shakal (1994),
Cetin et al (2000)</t>
  </si>
  <si>
    <t>WoodMarine
UC-B4</t>
  </si>
  <si>
    <t>Cereenan St.
B-12</t>
  </si>
  <si>
    <t>94</t>
  </si>
  <si>
    <t>34.7</t>
  </si>
  <si>
    <t>19</t>
  </si>
  <si>
    <t>Wakamatsu (1992), Cetin et al (2000)</t>
  </si>
  <si>
    <t>Perez B1v.
B-11</t>
  </si>
  <si>
    <t>7.2</t>
  </si>
  <si>
    <t>19.9</t>
  </si>
  <si>
    <t>Kushiro Port Quay
Wall Site A</t>
  </si>
  <si>
    <t>11.7</t>
  </si>
  <si>
    <t>Iai et al (1994), Cetin et al (2000)</t>
  </si>
  <si>
    <t>Kushiro Port Quay
Wall Site D</t>
  </si>
  <si>
    <t>10.8</t>
  </si>
  <si>
    <t>208</t>
  </si>
  <si>
    <t>26.8</t>
  </si>
  <si>
    <t>Kushiro Port
Seismo St.</t>
  </si>
  <si>
    <t>0.47</t>
  </si>
  <si>
    <t>17.4</t>
  </si>
  <si>
    <t>Iai et al. (1995)</t>
  </si>
  <si>
    <t>Balboa B1v.
Unit C</t>
  </si>
  <si>
    <t>0.84</t>
  </si>
  <si>
    <t>8.5</t>
  </si>
  <si>
    <t>143</t>
  </si>
  <si>
    <t>13.6</t>
  </si>
  <si>
    <t>Bennett et al (1998), Holzer et al
(1998), Cetin et al (2000)</t>
  </si>
  <si>
    <t>Malden Street
Unit D</t>
  </si>
  <si>
    <t>9.3</t>
  </si>
  <si>
    <t>3.9</t>
  </si>
  <si>
    <t>154</t>
  </si>
  <si>
    <t>24.1</t>
  </si>
  <si>
    <t>Potrero Canyon C1</t>
  </si>
  <si>
    <t>0.43</t>
  </si>
  <si>
    <t>88</t>
  </si>
  <si>
    <t>7.4</t>
  </si>
  <si>
    <t>Wynne Ave.
Unit C1</t>
  </si>
  <si>
    <t>129</t>
  </si>
  <si>
    <t>33</t>
  </si>
  <si>
    <t>5.8</t>
  </si>
  <si>
    <t>113</t>
  </si>
  <si>
    <t>42.1</t>
  </si>
  <si>
    <t>Tokimatsu (2010 pers. comm.)</t>
  </si>
  <si>
    <t>152</t>
  </si>
  <si>
    <t>34.2</t>
  </si>
  <si>
    <t>15</t>
  </si>
  <si>
    <t>40.0</t>
  </si>
  <si>
    <t>25.8</t>
  </si>
  <si>
    <t>8.9</t>
  </si>
  <si>
    <t>173</t>
  </si>
  <si>
    <t>5.4</t>
  </si>
  <si>
    <t>6</t>
  </si>
  <si>
    <t>13.4</t>
  </si>
  <si>
    <t>21</t>
  </si>
  <si>
    <t>0.293</t>
  </si>
  <si>
    <t>3.2</t>
  </si>
  <si>
    <t>9</t>
  </si>
  <si>
    <t>8.3</t>
  </si>
  <si>
    <t>0.60</t>
  </si>
  <si>
    <t>0.388</t>
  </si>
  <si>
    <t>11</t>
  </si>
  <si>
    <t>6.8</t>
  </si>
  <si>
    <t>5.6</t>
  </si>
  <si>
    <t>18.6</t>
  </si>
  <si>
    <t>14</t>
  </si>
  <si>
    <t>0.316</t>
  </si>
  <si>
    <t>15.0</t>
  </si>
  <si>
    <t>82</t>
  </si>
  <si>
    <t>15.1</t>
  </si>
  <si>
    <t>16</t>
  </si>
  <si>
    <t>17.5</t>
  </si>
  <si>
    <t>0.8</t>
  </si>
  <si>
    <t>12.6</t>
  </si>
  <si>
    <t>0.70</t>
  </si>
  <si>
    <t>10.5</t>
  </si>
  <si>
    <t>7.7</t>
  </si>
  <si>
    <t>171</t>
  </si>
  <si>
    <t>40.5</t>
  </si>
  <si>
    <t>0.55</t>
  </si>
  <si>
    <t>50.8</t>
  </si>
  <si>
    <t>1.7</t>
  </si>
  <si>
    <t>24.4</t>
  </si>
  <si>
    <t>22</t>
  </si>
  <si>
    <t>30.8</t>
  </si>
  <si>
    <t>23</t>
  </si>
  <si>
    <t>18.1</t>
  </si>
  <si>
    <t>24</t>
  </si>
  <si>
    <t>51</t>
  </si>
  <si>
    <t>2.2</t>
  </si>
  <si>
    <t>27.5</t>
  </si>
  <si>
    <t>37</t>
  </si>
  <si>
    <t>29</t>
  </si>
  <si>
    <t>27.6</t>
  </si>
  <si>
    <t>28</t>
  </si>
  <si>
    <t>12.4</t>
  </si>
  <si>
    <t>0.264</t>
  </si>
  <si>
    <t>146</t>
  </si>
  <si>
    <t>30.5</t>
  </si>
  <si>
    <t>34.8</t>
  </si>
  <si>
    <t>20.1</t>
  </si>
  <si>
    <t>21.3</t>
  </si>
  <si>
    <t>12.3</t>
  </si>
  <si>
    <t>21.2</t>
  </si>
  <si>
    <t>0.373</t>
  </si>
  <si>
    <t>84</t>
  </si>
  <si>
    <t>47.0</t>
  </si>
  <si>
    <t>32.5</t>
  </si>
  <si>
    <t>4.1</t>
  </si>
  <si>
    <t>Ashiyama A (Mntn
Sand 1)</t>
  </si>
  <si>
    <t>16.6</t>
  </si>
  <si>
    <t>Shibata et al (1996), Cetin et al (2000)</t>
  </si>
  <si>
    <t>Ashiyama C-D-E
(Marine Sand)</t>
  </si>
  <si>
    <t>166</t>
  </si>
  <si>
    <t>10.9</t>
  </si>
  <si>
    <t>Port Island
Borehole Array
Station</t>
  </si>
  <si>
    <t>0.34</t>
  </si>
  <si>
    <t>149</t>
  </si>
  <si>
    <t>Port Island
Improved Site
(Ikegaya)</t>
  </si>
  <si>
    <t>159</t>
  </si>
  <si>
    <t>20.2</t>
  </si>
  <si>
    <t>Yasuda et al (1996; data from Ikegaya
1980), Cetin et al (2000)</t>
  </si>
  <si>
    <t>Port Island
Improved Site
(Tanahashi)</t>
  </si>
  <si>
    <t>140</t>
  </si>
  <si>
    <t>18.2</t>
  </si>
  <si>
    <t>Yasuda et al (1996,; data from
Tanahashi et al 1987), Cetin et al
(2000)</t>
  </si>
  <si>
    <t>Port Island
Improved Site
(Watanabe)</t>
  </si>
  <si>
    <t>179</t>
  </si>
  <si>
    <t>135</t>
  </si>
  <si>
    <t>30.9</t>
  </si>
  <si>
    <t>Yasuda et al (1996; data from
Watanabe 1981), Cetin et al (2000)</t>
  </si>
  <si>
    <t>Port Island Site I</t>
  </si>
  <si>
    <t>192</t>
  </si>
  <si>
    <t>Tokimatsu et al (1996), Cetin et al
(2000)</t>
  </si>
  <si>
    <t>Rokko Island
Building D</t>
  </si>
  <si>
    <t>14.8</t>
  </si>
  <si>
    <t>Rokko Island
Site G</t>
  </si>
  <si>
    <t>11.5</t>
  </si>
  <si>
    <t>219</t>
  </si>
  <si>
    <t>Torishima Dike</t>
  </si>
  <si>
    <t>93</t>
  </si>
  <si>
    <t>Matsuo (1996), Cetin et al (2000)</t>
  </si>
  <si>
    <t>Location</t>
  </si>
  <si>
    <t>CRR</t>
  </si>
  <si>
    <t xml:space="preserve">Nakamura Dyke N-4 </t>
  </si>
  <si>
    <t xml:space="preserve">Nakamura Dyke N-5 </t>
  </si>
  <si>
    <t>α</t>
  </si>
  <si>
    <t>β</t>
  </si>
  <si>
    <r>
      <t>r</t>
    </r>
    <r>
      <rPr>
        <b/>
        <vertAlign val="subscript"/>
        <sz val="11"/>
        <color theme="1"/>
        <rFont val="Calibri"/>
        <family val="2"/>
      </rPr>
      <t>d</t>
    </r>
  </si>
  <si>
    <r>
      <t xml:space="preserve">CSR </t>
    </r>
    <r>
      <rPr>
        <b/>
        <vertAlign val="subscript"/>
        <sz val="11"/>
        <color theme="1"/>
        <rFont val="Calibri"/>
        <family val="2"/>
        <scheme val="minor"/>
      </rPr>
      <t>norm</t>
    </r>
  </si>
  <si>
    <t>Assessment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</si>
  <si>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</si>
  <si>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</si>
  <si>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</si>
  <si>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</si>
  <si>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</si>
  <si>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</si>
  <si>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</si>
  <si>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</si>
  <si>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</si>
  <si>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</si>
  <si>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</si>
  <si>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</si>
  <si>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</si>
  <si>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</si>
  <si>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</si>
  <si>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</si>
  <si>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</si>
  <si>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</si>
  <si>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</si>
  <si>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</si>
  <si>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</si>
  <si>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</si>
  <si>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</si>
  <si>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</si>
  <si>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Avg</t>
  </si>
  <si>
    <t>Depth to</t>
  </si>
  <si>
    <t>CSR for</t>
  </si>
  <si>
    <t>a_{max}</t>
  </si>
  <si>
    <t>_{vc}</t>
  </si>
  <si>
    <t>'_{vc}</t>
  </si>
  <si>
    <t>Earthquake</t>
  </si>
  <si>
    <t>Site</t>
  </si>
  <si>
    <t>Mag.
(M)</t>
  </si>
  <si>
    <t>(g)</t>
  </si>
  <si>
    <t>Liq?</t>
  </si>
  <si>
    <t>depth
(m)</t>
  </si>
  <si>
    <t>GWT
(m)</t>
  </si>
  <si>
    <t>(kPa)</t>
  </si>
  <si>
    <t>(N_{m} )_{aver}</t>
  </si>
  <si>
    <t>(N_{1} )_{60}</t>
  </si>
  <si>
    <t>C_{B}</t>
  </si>
  <si>
    <t>C_{E}</t>
  </si>
  <si>
    <t>C_{N}</t>
  </si>
  <si>
    <t>C_{R}</t>
  </si>
  <si>
    <t>C_{S}</t>
  </si>
  <si>
    <t>FC
(%)</t>
  </si>
  <si>
    <t>(N_{1} )_{60,cs}</t>
  </si>
  <si>
    <t>r_{d}</t>
  </si>
  <si>
    <t>K_{}</t>
  </si>
  <si>
    <t>M=7.5,
=1</t>
  </si>
  <si>
    <t>Primary source of data</t>
  </si>
  <si>
    <t>1999 M=7.5 Kocaeli ‐ Aug 17</t>
  </si>
  <si>
    <t>Building C1 &amp; C2</t>
  </si>
  <si>
    <t>7.51</t>
  </si>
  <si>
    <t>0.4</t>
  </si>
  <si>
    <t>11.3</t>
  </si>
  <si>
    <t>1.12</t>
  </si>
  <si>
    <t>0.97</t>
  </si>
  <si>
    <t>1.09</t>
  </si>
  <si>
    <t>1.00</t>
  </si>
  <si>
    <t>0.387</t>
  </si>
  <si>
    <t>0.355</t>
  </si>
  <si>
    <t>Bray et al. (2004), PEER (2000a)</t>
  </si>
  <si>
    <t>Building C3</t>
  </si>
  <si>
    <t>5.1</t>
  </si>
  <si>
    <t>1.07</t>
  </si>
  <si>
    <t>1.27</t>
  </si>
  <si>
    <t>24.5</t>
  </si>
  <si>
    <t>0.96</t>
  </si>
  <si>
    <t>0.407</t>
  </si>
  <si>
    <t>Site B, Building B1</t>
  </si>
  <si>
    <t>0.82</t>
  </si>
  <si>
    <t>1.63</t>
  </si>
  <si>
    <t>0.98</t>
  </si>
  <si>
    <t>1.08</t>
  </si>
  <si>
    <t>Site D, Building D1</t>
  </si>
  <si>
    <t>4.2</t>
  </si>
  <si>
    <t>0.85</t>
  </si>
  <si>
    <t>1.70</t>
  </si>
  <si>
    <t>9.8</t>
  </si>
  <si>
    <t>0.99</t>
  </si>
  <si>
    <t>0.310</t>
  </si>
  <si>
    <t>0.285</t>
  </si>
  <si>
    <t>Site E, Buildings E1 &amp; E2: Sand</t>
  </si>
  <si>
    <t>0.90</t>
  </si>
  <si>
    <t>1.10</t>
  </si>
  <si>
    <t>0.427</t>
  </si>
  <si>
    <t>Site E, Buildings E1 &amp; E2: Silt</t>
  </si>
  <si>
    <t>14.9</t>
  </si>
  <si>
    <t>0.454</t>
  </si>
  <si>
    <t>0.413</t>
  </si>
  <si>
    <t>Site F, Building F1</t>
  </si>
  <si>
    <t>6.6</t>
  </si>
  <si>
    <t>1.64</t>
  </si>
  <si>
    <t>12.1</t>
  </si>
  <si>
    <t>0.289</t>
  </si>
  <si>
    <t>Site G, Buildings G2 &amp; G3</t>
  </si>
  <si>
    <t>0.91</t>
  </si>
  <si>
    <t>0.438</t>
  </si>
  <si>
    <t>0.399</t>
  </si>
  <si>
    <t>Site H, Building H1</t>
  </si>
  <si>
    <t>1.56</t>
  </si>
  <si>
    <t>0.305</t>
  </si>
  <si>
    <t>0.277</t>
  </si>
  <si>
    <t>Site I, Building I2 &amp; I2</t>
  </si>
  <si>
    <t>9.9</t>
  </si>
  <si>
    <t>1.02</t>
  </si>
  <si>
    <t>1.43</t>
  </si>
  <si>
    <t>15.4</t>
  </si>
  <si>
    <t>0.420</t>
  </si>
  <si>
    <t>Site J, Building J2 &amp; J2</t>
  </si>
  <si>
    <t>8.7</t>
  </si>
  <si>
    <t>0.436</t>
  </si>
  <si>
    <t>0.397</t>
  </si>
  <si>
    <t>Degirmendere DN‐1</t>
  </si>
  <si>
    <t>9.6</t>
  </si>
  <si>
    <t>174</t>
  </si>
  <si>
    <t>16.5</t>
  </si>
  <si>
    <t>1.01</t>
  </si>
  <si>
    <t>0.422</t>
  </si>
  <si>
    <t>Youd et al. (2009)</t>
  </si>
  <si>
    <t>Degirmendere DN‐2</t>
  </si>
  <si>
    <t>3.6</t>
  </si>
  <si>
    <t>14.6</t>
  </si>
  <si>
    <t>0.94</t>
  </si>
  <si>
    <t>1.31</t>
  </si>
  <si>
    <t>20.4</t>
  </si>
  <si>
    <t>0.303</t>
  </si>
  <si>
    <t>0.280</t>
  </si>
  <si>
    <t>Youd et al. (2009), Cetin et al. (2004)</t>
  </si>
  <si>
    <t>Yalova Harbor</t>
  </si>
  <si>
    <t>10.2</t>
  </si>
  <si>
    <t>1.04</t>
  </si>
  <si>
    <t>1.36</t>
  </si>
  <si>
    <t>18.7</t>
  </si>
  <si>
    <t>0.340</t>
  </si>
  <si>
    <t>0.314</t>
  </si>
  <si>
    <t>Cetin et al. (2004)</t>
  </si>
  <si>
    <t>1999 M=7.6 Chi‐Chi ‐ Sept 20</t>
  </si>
  <si>
    <t>Wufeng ‐ Site A1</t>
  </si>
  <si>
    <t>7.6</t>
  </si>
  <si>
    <t>0.65</t>
  </si>
  <si>
    <t>1.25</t>
  </si>
  <si>
    <t>21.5</t>
  </si>
  <si>
    <t>1.03</t>
  </si>
  <si>
    <t>0.686</t>
  </si>
  <si>
    <t>Chu et al. (2008), Chu (2006), PEER (2000b)</t>
  </si>
  <si>
    <t>Wufeng ‐ Site C (WCS‐1)</t>
  </si>
  <si>
    <t>0.67</t>
  </si>
  <si>
    <t>0.88</t>
  </si>
  <si>
    <t>1.59</t>
  </si>
  <si>
    <t>13.1</t>
  </si>
  <si>
    <t>0.585</t>
  </si>
  <si>
    <t>0.543</t>
  </si>
  <si>
    <t>Chu et al. (2004), PEER (2000b)</t>
  </si>
  <si>
    <t>Wufeng ‐ Site C (WCS‐2)</t>
  </si>
  <si>
    <t>1.69</t>
  </si>
  <si>
    <t>0.584</t>
  </si>
  <si>
    <t>0.548</t>
  </si>
  <si>
    <t>Wufeng ‐ Site B (WBS‐1)</t>
  </si>
  <si>
    <t>1.42</t>
  </si>
  <si>
    <t>0.86</t>
  </si>
  <si>
    <t>0.587</t>
  </si>
  <si>
    <t>0.549</t>
  </si>
  <si>
    <t>Chu (2006), PEER (2000b)</t>
  </si>
  <si>
    <t>2000 M=7.6 Chi‐Chi ‐ Sept 20</t>
  </si>
  <si>
    <t>Yuanlin BH40</t>
  </si>
  <si>
    <t>9.4</t>
  </si>
  <si>
    <t>12.9</t>
  </si>
  <si>
    <t>1.05</t>
  </si>
  <si>
    <t>18.4</t>
  </si>
  <si>
    <t>0.185</t>
  </si>
  <si>
    <t>2001 M=7.6 Chi‐Chi ‐ Sept 20</t>
  </si>
  <si>
    <t>Yuanlin BH28</t>
  </si>
  <si>
    <t>1.16</t>
  </si>
  <si>
    <t>0.163</t>
  </si>
  <si>
    <t>2002 M=7.6 Chi‐Chi ‐ Sept 20</t>
  </si>
  <si>
    <t>Yuanlin BH30</t>
  </si>
  <si>
    <t>1.49</t>
  </si>
  <si>
    <t>0.181</t>
  </si>
  <si>
    <t>0.170</t>
  </si>
  <si>
    <t>2003 M=7.6 Chi‐Chi ‐ Sept 20</t>
  </si>
  <si>
    <t>Yuanlin BH31</t>
  </si>
  <si>
    <t>120</t>
  </si>
  <si>
    <t>1.13</t>
  </si>
  <si>
    <t>0.95</t>
  </si>
  <si>
    <t>0.139</t>
  </si>
  <si>
    <t>2004 M=7.6 Chi‐Chi ‐ Sept 20</t>
  </si>
  <si>
    <t>Yuanlin BH10</t>
  </si>
  <si>
    <t>131</t>
  </si>
  <si>
    <t>11.9</t>
  </si>
  <si>
    <t>0.179</t>
  </si>
  <si>
    <t>2005 M=7.6 Chi‐Chi ‐ Sept 20</t>
  </si>
  <si>
    <t>Yuanlin BH27</t>
  </si>
  <si>
    <t>1.62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</si>
</sst>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D4A85319-F3E5-4724-84DE-1C71BCE02EA3}" autoFormatId="16" applyNumberFormats="0" applyBorderFormats="0" applyFontFormats="0" applyPatternFormats="0" applyAlignmentFormats="0" applyWidthHeightFormats="0">
  <queryTableRefresh nextId="25">
    <queryTableFields count="2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23BF0C-8991-4EBF-970A-4822C1E5BD91}" name="Table077__Page_86" displayName="Table077__Page_86" ref="A1:X28" tableType="queryTable" totalsRowShown="0">
  <autoFilter ref="A1:X28" xr:uid="{3E23BF0C-8991-4EBF-970A-4822C1E5BD91}"/>
  <tableColumns count="24">
    <tableColumn id="1" xr3:uid="{8BB8512D-61DB-483C-8414-AB7C9DBA55D9}" uniqueName="1" name="Column1" queryTableFieldId="1" dataDxfId="23"/>
    <tableColumn id="2" xr3:uid="{0C795143-6B62-4FEC-BDF4-4DC7823E2AE5}" uniqueName="2" name="Column2" queryTableFieldId="2" dataDxfId="22"/>
    <tableColumn id="3" xr3:uid="{EC264388-3EAE-4950-9FE7-CDA9735EA3C1}" uniqueName="3" name="Column3" queryTableFieldId="3" dataDxfId="21"/>
    <tableColumn id="4" xr3:uid="{D4031B70-DB43-49B7-A690-E053116693AD}" uniqueName="4" name="Column4" queryTableFieldId="4" dataDxfId="20"/>
    <tableColumn id="5" xr3:uid="{E2D24ED1-3025-439D-B80B-D0C2BDC414BB}" uniqueName="5" name="Column5" queryTableFieldId="5" dataDxfId="19"/>
    <tableColumn id="6" xr3:uid="{CF939E7C-9842-4927-B2BF-BE5E4C8EF0F6}" uniqueName="6" name="Column6" queryTableFieldId="6" dataDxfId="18"/>
    <tableColumn id="7" xr3:uid="{C4E5470E-3002-4EC4-84AB-25CF5DAA96A2}" uniqueName="7" name="Column7" queryTableFieldId="7" dataDxfId="17"/>
    <tableColumn id="8" xr3:uid="{C0008422-DB19-4C6D-ACD5-7EB17054FBE6}" uniqueName="8" name="Column8" queryTableFieldId="8" dataDxfId="16"/>
    <tableColumn id="9" xr3:uid="{8F656041-1F9E-4A5A-A25C-3D416A368569}" uniqueName="9" name="Column9" queryTableFieldId="9" dataDxfId="15"/>
    <tableColumn id="10" xr3:uid="{9B8EA942-DBCA-4D76-8654-2DF1DDD43CBA}" uniqueName="10" name="Column10" queryTableFieldId="10" dataDxfId="14"/>
    <tableColumn id="11" xr3:uid="{4D7B2C82-DF3B-4068-A4C6-66B7E1D1CFFA}" uniqueName="11" name="Column11" queryTableFieldId="11" dataDxfId="13"/>
    <tableColumn id="12" xr3:uid="{C8740B92-9823-4540-B7D6-ACC3FDF8F373}" uniqueName="12" name="Column12" queryTableFieldId="12" dataDxfId="12"/>
    <tableColumn id="13" xr3:uid="{AC0B8534-6CCA-44D0-BA25-EC12594558AA}" uniqueName="13" name="Column13" queryTableFieldId="13" dataDxfId="11"/>
    <tableColumn id="14" xr3:uid="{F87A8E37-ABF0-4D19-8875-DBD485742ABF}" uniqueName="14" name="Column14" queryTableFieldId="14" dataDxfId="10"/>
    <tableColumn id="15" xr3:uid="{B9E1B4B9-707F-4C5A-B636-AF3E1B8FC963}" uniqueName="15" name="Column15" queryTableFieldId="15" dataDxfId="9"/>
    <tableColumn id="16" xr3:uid="{BBDA8CF4-1501-4AA6-A53B-6C9874A8F3FE}" uniqueName="16" name="Column16" queryTableFieldId="16" dataDxfId="8"/>
    <tableColumn id="17" xr3:uid="{D7919ED9-1C95-411D-BE58-744FCF67910E}" uniqueName="17" name="Column17" queryTableFieldId="17" dataDxfId="7"/>
    <tableColumn id="18" xr3:uid="{31436DA5-1874-4666-934B-FE0345644D94}" uniqueName="18" name="Column18" queryTableFieldId="18" dataDxfId="6"/>
    <tableColumn id="19" xr3:uid="{30AE26A2-D29E-40D4-8076-AA3B26C8E4AF}" uniqueName="19" name="Column19" queryTableFieldId="19" dataDxfId="5"/>
    <tableColumn id="20" xr3:uid="{8A40BDE8-C8A1-49B3-ABB9-353B9BB579F4}" uniqueName="20" name="Column20" queryTableFieldId="20" dataDxfId="4"/>
    <tableColumn id="21" xr3:uid="{8DA08375-E4D7-4826-9D55-D242695E5878}" uniqueName="21" name="Column21" queryTableFieldId="21" dataDxfId="3"/>
    <tableColumn id="22" xr3:uid="{1A14CDCA-A339-46F0-B42B-9FDB71304991}" uniqueName="22" name="Column22" queryTableFieldId="22" dataDxfId="2"/>
    <tableColumn id="23" xr3:uid="{94BF0592-406F-4C03-A0EC-D6D74BEA20A5}" uniqueName="23" name="Column23" queryTableFieldId="23" dataDxfId="1"/>
    <tableColumn id="24" xr3:uid="{FF0F8D0B-CCFC-4D0A-BB51-B61952CDA693}" uniqueName="24" name="Column24" queryTableFieldId="24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138B-1C20-4A31-B0DE-33A28EE33D45}">
  <dimension ref="A1:AA255"/>
  <sheetViews>
    <sheetView tabSelected="1" topLeftCell="A255" zoomScale="70" zoomScaleNormal="70" workbookViewId="0">
      <pane xSplit="1" topLeftCell="B1" activePane="topRight" state="frozen"/>
      <selection activeCell="A29" sqref="A29"/>
      <selection pane="topRight" activeCell="A255" sqref="A255"/>
    </sheetView>
  </sheetViews>
  <sheetFormatPr defaultRowHeight="14.6" x14ac:dyDescent="0.4"/>
  <cols>
    <col min="1" max="1" width="32.3828125" customWidth="1"/>
    <col min="2" max="2" width="10.07421875" style="4" customWidth="1"/>
    <col min="3" max="3" width="9.53515625" style="4" customWidth="1"/>
    <col min="4" max="4" width="9.23046875" style="4"/>
    <col min="5" max="5" width="9.23046875" style="4" customWidth="1"/>
    <col min="6" max="6" width="9.23046875" style="4"/>
    <col min="7" max="7" width="13.3828125" style="4" customWidth="1"/>
    <col min="8" max="8" width="18.53515625" style="4" customWidth="1"/>
    <col min="9" max="15" width="9.23046875" style="4"/>
    <col min="16" max="17" width="9.23046875" style="9"/>
    <col min="18" max="20" width="7.07421875" style="4" customWidth="1"/>
    <col min="21" max="21" width="9.23046875" style="4"/>
    <col min="22" max="22" width="9.3828125" style="4" bestFit="1" customWidth="1"/>
    <col min="23" max="24" width="9.23046875" style="14"/>
    <col min="25" max="25" width="16.69140625" style="10" customWidth="1"/>
    <col min="26" max="26" width="12.69140625" style="10" customWidth="1"/>
    <col min="27" max="27" width="64" customWidth="1"/>
  </cols>
  <sheetData>
    <row r="1" spans="1:27" s="19" customFormat="1" ht="30.45" x14ac:dyDescent="0.55000000000000004">
      <c r="A1" s="15" t="s">
        <v>642</v>
      </c>
      <c r="B1" s="16" t="s">
        <v>0</v>
      </c>
      <c r="C1" s="16" t="s">
        <v>118</v>
      </c>
      <c r="D1" s="16" t="s">
        <v>119</v>
      </c>
      <c r="E1" s="16" t="s">
        <v>1</v>
      </c>
      <c r="F1" s="16" t="s">
        <v>120</v>
      </c>
      <c r="G1" s="16" t="s">
        <v>121</v>
      </c>
      <c r="H1" s="16" t="s">
        <v>122</v>
      </c>
      <c r="I1" s="16" t="s">
        <v>123</v>
      </c>
      <c r="J1" s="16" t="s">
        <v>124</v>
      </c>
      <c r="K1" s="16" t="s">
        <v>125</v>
      </c>
      <c r="L1" s="16" t="s">
        <v>126</v>
      </c>
      <c r="M1" s="16" t="s">
        <v>127</v>
      </c>
      <c r="N1" s="16" t="s">
        <v>128</v>
      </c>
      <c r="O1" s="16" t="s">
        <v>129</v>
      </c>
      <c r="P1" s="17" t="s">
        <v>130</v>
      </c>
      <c r="Q1" s="17" t="s">
        <v>131</v>
      </c>
      <c r="R1" s="20" t="s">
        <v>646</v>
      </c>
      <c r="S1" s="20" t="s">
        <v>647</v>
      </c>
      <c r="T1" s="20" t="s">
        <v>648</v>
      </c>
      <c r="U1" s="16" t="s">
        <v>132</v>
      </c>
      <c r="V1" s="16" t="s">
        <v>2</v>
      </c>
      <c r="W1" s="18" t="s">
        <v>4</v>
      </c>
      <c r="X1" s="18" t="s">
        <v>649</v>
      </c>
      <c r="Y1" s="21" t="s">
        <v>643</v>
      </c>
      <c r="Z1" s="21" t="s">
        <v>650</v>
      </c>
      <c r="AA1" s="16" t="s">
        <v>133</v>
      </c>
    </row>
    <row r="2" spans="1:27" x14ac:dyDescent="0.4">
      <c r="A2" s="1" t="s">
        <v>5</v>
      </c>
      <c r="B2" s="2">
        <v>8.1</v>
      </c>
      <c r="C2" s="2" t="s">
        <v>6</v>
      </c>
      <c r="D2" s="2" t="s">
        <v>3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>
        <v>8.1999999999999993</v>
      </c>
      <c r="K2" s="2">
        <v>1</v>
      </c>
      <c r="L2" s="2">
        <v>1.17</v>
      </c>
      <c r="M2" s="2">
        <v>1.25</v>
      </c>
      <c r="N2" s="2">
        <v>0.95</v>
      </c>
      <c r="O2" s="2">
        <v>1</v>
      </c>
      <c r="P2" s="6" t="s">
        <v>12</v>
      </c>
      <c r="Q2" s="6">
        <v>9.3000000000000007</v>
      </c>
      <c r="R2" s="11">
        <f t="shared" ref="R2:R65" si="0">-1.012-1.126*SIN(E2/11.73+5.133)</f>
        <v>-0.28070505643177912</v>
      </c>
      <c r="S2" s="11">
        <f>0.106+0.118*SIN((E2/11.28)+5.142)</f>
        <v>3.1784771207341758E-2</v>
      </c>
      <c r="T2" s="11">
        <f t="shared" ref="T2:T65" si="1">EXP((R2)+(S2*B2))</f>
        <v>0.97701975248911166</v>
      </c>
      <c r="U2" s="2">
        <v>1.04</v>
      </c>
      <c r="V2" s="11">
        <f>MIN(6.9*EXP(-B2/4)-0.058,1.8)</f>
        <v>0.8527575179960285</v>
      </c>
      <c r="W2" s="13">
        <f>0.65*G2/H2*C2*T2</f>
        <v>0.18304752421634241</v>
      </c>
      <c r="X2" s="13">
        <f t="shared" ref="X2:X65" si="2">W2/V2/U2</f>
        <v>0.20639775212656158</v>
      </c>
      <c r="Y2" s="22">
        <f t="shared" ref="Y2:Y65" si="3">EXP(Q2/14.1+(Q2/126)^2-(Q2/23.6)^3+(Q2/25.4)^4-2.8)</f>
        <v>0.11324516286515905</v>
      </c>
      <c r="Z2" s="23" t="str">
        <f>IF(Y2/X2&lt;1,"Yes", "No")</f>
        <v>Yes</v>
      </c>
      <c r="AA2" s="1" t="s">
        <v>13</v>
      </c>
    </row>
    <row r="3" spans="1:27" x14ac:dyDescent="0.4">
      <c r="A3" s="1" t="s">
        <v>14</v>
      </c>
      <c r="B3" s="2">
        <v>8.1</v>
      </c>
      <c r="C3" s="2" t="s">
        <v>6</v>
      </c>
      <c r="D3" s="2" t="s">
        <v>3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>
        <v>3.4</v>
      </c>
      <c r="K3" s="2">
        <v>1</v>
      </c>
      <c r="L3" s="2">
        <v>1.17</v>
      </c>
      <c r="M3" s="2">
        <v>1.32</v>
      </c>
      <c r="N3" s="2">
        <v>0.95</v>
      </c>
      <c r="O3" s="2">
        <v>1</v>
      </c>
      <c r="P3" s="6" t="s">
        <v>20</v>
      </c>
      <c r="Q3" s="6">
        <v>8.6999999999999993</v>
      </c>
      <c r="R3" s="11">
        <f t="shared" si="0"/>
        <v>-0.21722764816182494</v>
      </c>
      <c r="S3" s="11">
        <f t="shared" ref="S3:S66" si="4">0.106+0.118*SIN(E3/11.28+5.142)</f>
        <v>2.4709011460563937E-2</v>
      </c>
      <c r="T3" s="11">
        <f t="shared" si="1"/>
        <v>0.98306045980337609</v>
      </c>
      <c r="U3" s="2">
        <v>1.07</v>
      </c>
      <c r="V3" s="11">
        <f t="shared" ref="V3:V66" si="5">MIN(6.9*EXP(-B3/4)-0.058,1.8)</f>
        <v>0.8527575179960285</v>
      </c>
      <c r="W3" s="13">
        <f t="shared" ref="W3:W66" si="6">0.65*G3/H3*C3*T3</f>
        <v>0.16760375052385426</v>
      </c>
      <c r="X3" s="13">
        <f t="shared" si="2"/>
        <v>0.18368529842958439</v>
      </c>
      <c r="Y3" s="22">
        <f t="shared" si="3"/>
        <v>0.10920314818911722</v>
      </c>
      <c r="Z3" s="23" t="str">
        <f t="shared" ref="Z3:Z66" si="7">IF(Y3/X3&lt;1,"Yes", "No")</f>
        <v>Yes</v>
      </c>
      <c r="AA3" s="1" t="s">
        <v>13</v>
      </c>
    </row>
    <row r="4" spans="1:27" x14ac:dyDescent="0.4">
      <c r="A4" s="1" t="s">
        <v>21</v>
      </c>
      <c r="B4" s="2">
        <v>8.1</v>
      </c>
      <c r="C4" s="2" t="s">
        <v>6</v>
      </c>
      <c r="D4" s="2" t="s">
        <v>3</v>
      </c>
      <c r="E4" s="2" t="s">
        <v>22</v>
      </c>
      <c r="F4" s="2" t="s">
        <v>8</v>
      </c>
      <c r="G4" s="2" t="s">
        <v>23</v>
      </c>
      <c r="H4" s="2" t="s">
        <v>24</v>
      </c>
      <c r="I4" s="2" t="s">
        <v>25</v>
      </c>
      <c r="J4" s="2">
        <v>1.7</v>
      </c>
      <c r="K4" s="2">
        <v>1</v>
      </c>
      <c r="L4" s="2">
        <v>1.17</v>
      </c>
      <c r="M4" s="2">
        <v>1.7</v>
      </c>
      <c r="N4" s="2">
        <v>0.85</v>
      </c>
      <c r="O4" s="2">
        <v>1</v>
      </c>
      <c r="P4" s="6" t="s">
        <v>26</v>
      </c>
      <c r="Q4" s="6">
        <v>6.9</v>
      </c>
      <c r="R4" s="11">
        <f t="shared" si="0"/>
        <v>-0.17748547153923011</v>
      </c>
      <c r="S4" s="11">
        <f t="shared" si="4"/>
        <v>2.0276538445376857E-2</v>
      </c>
      <c r="T4" s="11">
        <f t="shared" si="1"/>
        <v>0.98684182561024658</v>
      </c>
      <c r="U4" s="2">
        <v>1.08</v>
      </c>
      <c r="V4" s="11">
        <f t="shared" si="5"/>
        <v>0.8527575179960285</v>
      </c>
      <c r="W4" s="13">
        <f t="shared" si="6"/>
        <v>0.22697361989035675</v>
      </c>
      <c r="X4" s="13">
        <f t="shared" si="2"/>
        <v>0.24644843900246505</v>
      </c>
      <c r="Y4" s="22">
        <f t="shared" si="3"/>
        <v>9.7569901053082192E-2</v>
      </c>
      <c r="Z4" s="23" t="str">
        <f t="shared" si="7"/>
        <v>Yes</v>
      </c>
      <c r="AA4" s="1" t="s">
        <v>13</v>
      </c>
    </row>
    <row r="5" spans="1:27" x14ac:dyDescent="0.4">
      <c r="A5" s="1" t="s">
        <v>27</v>
      </c>
      <c r="B5" s="2">
        <v>7</v>
      </c>
      <c r="C5" s="2" t="s">
        <v>28</v>
      </c>
      <c r="D5" s="2" t="s">
        <v>3</v>
      </c>
      <c r="E5" s="2" t="s">
        <v>29</v>
      </c>
      <c r="F5" s="2" t="s">
        <v>30</v>
      </c>
      <c r="G5" s="2" t="s">
        <v>31</v>
      </c>
      <c r="H5" s="2" t="s">
        <v>32</v>
      </c>
      <c r="I5" s="2" t="s">
        <v>33</v>
      </c>
      <c r="J5" s="2">
        <v>11.8</v>
      </c>
      <c r="K5" s="2">
        <v>1</v>
      </c>
      <c r="L5" s="2">
        <v>1.17</v>
      </c>
      <c r="M5" s="2">
        <v>1.48</v>
      </c>
      <c r="N5" s="2">
        <v>0.85</v>
      </c>
      <c r="O5" s="2">
        <v>1</v>
      </c>
      <c r="P5" s="6" t="s">
        <v>34</v>
      </c>
      <c r="Q5" s="6">
        <v>11.8</v>
      </c>
      <c r="R5" s="11">
        <f t="shared" si="0"/>
        <v>-0.19709005664715384</v>
      </c>
      <c r="S5" s="11">
        <f t="shared" si="4"/>
        <v>2.246323251168833E-2</v>
      </c>
      <c r="T5" s="11">
        <f t="shared" si="1"/>
        <v>0.96093603887821466</v>
      </c>
      <c r="U5" s="2">
        <v>1.07</v>
      </c>
      <c r="V5" s="11">
        <f t="shared" si="5"/>
        <v>1.1410402098080714</v>
      </c>
      <c r="W5" s="13">
        <f t="shared" si="6"/>
        <v>0.39038026579427471</v>
      </c>
      <c r="X5" s="13">
        <f t="shared" si="2"/>
        <v>0.31974453377288031</v>
      </c>
      <c r="Y5" s="22">
        <f t="shared" si="3"/>
        <v>0.13097212375044401</v>
      </c>
      <c r="Z5" s="23" t="str">
        <f t="shared" si="7"/>
        <v>Yes</v>
      </c>
      <c r="AA5" s="1" t="s">
        <v>13</v>
      </c>
    </row>
    <row r="6" spans="1:27" x14ac:dyDescent="0.4">
      <c r="A6" s="1" t="s">
        <v>35</v>
      </c>
      <c r="B6" s="2">
        <v>7</v>
      </c>
      <c r="C6" s="2" t="s">
        <v>36</v>
      </c>
      <c r="D6" s="2" t="s">
        <v>3</v>
      </c>
      <c r="E6" s="2" t="s">
        <v>37</v>
      </c>
      <c r="F6" s="2" t="s">
        <v>22</v>
      </c>
      <c r="G6" s="2" t="s">
        <v>38</v>
      </c>
      <c r="H6" s="2" t="s">
        <v>39</v>
      </c>
      <c r="I6" s="2" t="s">
        <v>40</v>
      </c>
      <c r="J6" s="2">
        <v>21.1</v>
      </c>
      <c r="K6" s="2">
        <v>1</v>
      </c>
      <c r="L6" s="2">
        <v>1.3</v>
      </c>
      <c r="M6" s="2">
        <v>0.99</v>
      </c>
      <c r="N6" s="2">
        <v>0.95</v>
      </c>
      <c r="O6" s="2">
        <v>1</v>
      </c>
      <c r="P6" s="6" t="s">
        <v>41</v>
      </c>
      <c r="Q6" s="6">
        <v>21.1</v>
      </c>
      <c r="R6" s="11">
        <f t="shared" si="0"/>
        <v>-0.46152729418113858</v>
      </c>
      <c r="S6" s="11">
        <f t="shared" si="4"/>
        <v>5.1898562793213587E-2</v>
      </c>
      <c r="T6" s="11">
        <f t="shared" si="1"/>
        <v>0.90643373197707922</v>
      </c>
      <c r="U6" s="2">
        <v>0.99</v>
      </c>
      <c r="V6" s="11">
        <f t="shared" si="5"/>
        <v>1.1410402098080714</v>
      </c>
      <c r="W6" s="13">
        <f t="shared" si="6"/>
        <v>0.27957815420668042</v>
      </c>
      <c r="X6" s="13">
        <f t="shared" si="2"/>
        <v>0.24749537618297018</v>
      </c>
      <c r="Y6" s="22">
        <f t="shared" si="3"/>
        <v>0.22003325308917587</v>
      </c>
      <c r="Z6" s="23" t="str">
        <f t="shared" si="7"/>
        <v>Yes</v>
      </c>
      <c r="AA6" s="1" t="s">
        <v>13</v>
      </c>
    </row>
    <row r="7" spans="1:27" x14ac:dyDescent="0.4">
      <c r="A7" s="1" t="s">
        <v>42</v>
      </c>
      <c r="B7" s="2">
        <v>7.6</v>
      </c>
      <c r="C7" s="2" t="s">
        <v>43</v>
      </c>
      <c r="D7" s="2" t="s">
        <v>3</v>
      </c>
      <c r="E7" s="2" t="s">
        <v>44</v>
      </c>
      <c r="F7" s="2" t="s">
        <v>25</v>
      </c>
      <c r="G7" s="2" t="s">
        <v>45</v>
      </c>
      <c r="H7" s="2" t="s">
        <v>46</v>
      </c>
      <c r="I7" s="2" t="s">
        <v>47</v>
      </c>
      <c r="J7" s="2">
        <v>4.7</v>
      </c>
      <c r="K7" s="2">
        <v>1</v>
      </c>
      <c r="L7" s="2">
        <v>1.22</v>
      </c>
      <c r="M7" s="2">
        <v>1.7</v>
      </c>
      <c r="N7" s="2">
        <v>0.85</v>
      </c>
      <c r="O7" s="2">
        <v>1</v>
      </c>
      <c r="P7" s="6" t="s">
        <v>48</v>
      </c>
      <c r="Q7" s="6">
        <v>4.7</v>
      </c>
      <c r="R7" s="11">
        <f t="shared" si="0"/>
        <v>-0.15219725728427691</v>
      </c>
      <c r="S7" s="11">
        <f t="shared" si="4"/>
        <v>1.7455523207685342E-2</v>
      </c>
      <c r="T7" s="11">
        <f t="shared" si="1"/>
        <v>0.98065429620641431</v>
      </c>
      <c r="U7" s="2">
        <v>1.07</v>
      </c>
      <c r="V7" s="11">
        <f t="shared" si="5"/>
        <v>0.97402347263618183</v>
      </c>
      <c r="W7" s="13">
        <f t="shared" si="6"/>
        <v>8.8151253869969276E-2</v>
      </c>
      <c r="X7" s="13">
        <f t="shared" si="2"/>
        <v>8.4581482608641928E-2</v>
      </c>
      <c r="Y7" s="22">
        <f t="shared" si="3"/>
        <v>8.441571942689767E-2</v>
      </c>
      <c r="Z7" s="23" t="str">
        <f t="shared" si="7"/>
        <v>Yes</v>
      </c>
      <c r="AA7" s="1" t="s">
        <v>49</v>
      </c>
    </row>
    <row r="8" spans="1:27" x14ac:dyDescent="0.4">
      <c r="A8" s="1" t="s">
        <v>50</v>
      </c>
      <c r="B8" s="2">
        <v>7.6</v>
      </c>
      <c r="C8" s="2" t="s">
        <v>51</v>
      </c>
      <c r="D8" s="2" t="s">
        <v>3</v>
      </c>
      <c r="E8" s="2" t="s">
        <v>52</v>
      </c>
      <c r="F8" s="2" t="s">
        <v>53</v>
      </c>
      <c r="G8" s="2" t="s">
        <v>54</v>
      </c>
      <c r="H8" s="2" t="s">
        <v>55</v>
      </c>
      <c r="I8" s="2" t="s">
        <v>33</v>
      </c>
      <c r="J8" s="2">
        <v>9.9</v>
      </c>
      <c r="K8" s="2">
        <v>1</v>
      </c>
      <c r="L8" s="2">
        <v>1.0900000000000001</v>
      </c>
      <c r="M8" s="2">
        <v>1.2</v>
      </c>
      <c r="N8" s="2">
        <v>0.95</v>
      </c>
      <c r="O8" s="2">
        <v>1</v>
      </c>
      <c r="P8" s="6" t="s">
        <v>56</v>
      </c>
      <c r="Q8" s="6">
        <v>9.9</v>
      </c>
      <c r="R8" s="11">
        <f t="shared" si="0"/>
        <v>-0.42016996560837205</v>
      </c>
      <c r="S8" s="11">
        <f t="shared" si="4"/>
        <v>4.7304877122347509E-2</v>
      </c>
      <c r="T8" s="11">
        <f t="shared" si="1"/>
        <v>0.94114985669431828</v>
      </c>
      <c r="U8" s="2">
        <v>1.03</v>
      </c>
      <c r="V8" s="11">
        <f t="shared" si="5"/>
        <v>0.97402347263618183</v>
      </c>
      <c r="W8" s="13">
        <f t="shared" si="6"/>
        <v>0.17944590600971669</v>
      </c>
      <c r="X8" s="13">
        <f t="shared" si="2"/>
        <v>0.1788656342659829</v>
      </c>
      <c r="Y8" s="22">
        <f t="shared" si="3"/>
        <v>0.11736815030972475</v>
      </c>
      <c r="Z8" s="23" t="str">
        <f t="shared" si="7"/>
        <v>Yes</v>
      </c>
      <c r="AA8" s="1" t="s">
        <v>58</v>
      </c>
    </row>
    <row r="9" spans="1:27" x14ac:dyDescent="0.4">
      <c r="A9" s="1" t="s">
        <v>59</v>
      </c>
      <c r="B9" s="2">
        <v>7.6</v>
      </c>
      <c r="C9" s="2" t="s">
        <v>51</v>
      </c>
      <c r="D9" s="2" t="s">
        <v>3</v>
      </c>
      <c r="E9" s="2" t="s">
        <v>60</v>
      </c>
      <c r="F9" s="2" t="s">
        <v>53</v>
      </c>
      <c r="G9" s="2" t="s">
        <v>61</v>
      </c>
      <c r="H9" s="2" t="s">
        <v>62</v>
      </c>
      <c r="I9" s="2" t="s">
        <v>63</v>
      </c>
      <c r="J9" s="2">
        <v>12.7</v>
      </c>
      <c r="K9" s="2">
        <v>1</v>
      </c>
      <c r="L9" s="2">
        <v>1.0900000000000001</v>
      </c>
      <c r="M9" s="2">
        <v>1.55</v>
      </c>
      <c r="N9" s="2">
        <v>0.95</v>
      </c>
      <c r="O9" s="2">
        <v>1</v>
      </c>
      <c r="P9" s="6" t="s">
        <v>64</v>
      </c>
      <c r="Q9" s="6">
        <v>13</v>
      </c>
      <c r="R9" s="11">
        <f t="shared" si="0"/>
        <v>-0.28803080139443626</v>
      </c>
      <c r="S9" s="11">
        <f t="shared" si="4"/>
        <v>3.2600968618136064E-2</v>
      </c>
      <c r="T9" s="11">
        <f t="shared" si="1"/>
        <v>0.96053636221856076</v>
      </c>
      <c r="U9" s="2">
        <v>1.0900000000000001</v>
      </c>
      <c r="V9" s="11">
        <f t="shared" si="5"/>
        <v>0.97402347263618183</v>
      </c>
      <c r="W9" s="13">
        <f t="shared" si="6"/>
        <v>0.19746840562818788</v>
      </c>
      <c r="X9" s="13">
        <f t="shared" si="2"/>
        <v>0.18599518387162542</v>
      </c>
      <c r="Y9" s="22">
        <f t="shared" si="3"/>
        <v>0.14003031248009545</v>
      </c>
      <c r="Z9" s="23" t="str">
        <f t="shared" si="7"/>
        <v>Yes</v>
      </c>
      <c r="AA9" s="1" t="s">
        <v>58</v>
      </c>
    </row>
    <row r="10" spans="1:27" x14ac:dyDescent="0.4">
      <c r="A10" s="1" t="s">
        <v>65</v>
      </c>
      <c r="B10" s="2">
        <v>7.6</v>
      </c>
      <c r="C10" s="2" t="s">
        <v>66</v>
      </c>
      <c r="D10" s="2" t="s">
        <v>3</v>
      </c>
      <c r="E10" s="2" t="s">
        <v>67</v>
      </c>
      <c r="F10" s="2" t="s">
        <v>68</v>
      </c>
      <c r="G10" s="2" t="s">
        <v>69</v>
      </c>
      <c r="H10" s="2" t="s">
        <v>70</v>
      </c>
      <c r="I10" s="2" t="s">
        <v>71</v>
      </c>
      <c r="J10" s="2">
        <v>6.8</v>
      </c>
      <c r="K10" s="2">
        <v>1</v>
      </c>
      <c r="L10" s="2">
        <v>1.22</v>
      </c>
      <c r="M10" s="2">
        <v>1.45</v>
      </c>
      <c r="N10" s="2">
        <v>0.85</v>
      </c>
      <c r="O10" s="2">
        <v>1</v>
      </c>
      <c r="P10" s="6" t="s">
        <v>48</v>
      </c>
      <c r="Q10" s="6">
        <v>6.8</v>
      </c>
      <c r="R10" s="11">
        <f t="shared" si="0"/>
        <v>-0.18396031151497605</v>
      </c>
      <c r="S10" s="11">
        <f t="shared" si="4"/>
        <v>2.0998775137459458E-2</v>
      </c>
      <c r="T10" s="11">
        <f t="shared" si="1"/>
        <v>0.9759249212562523</v>
      </c>
      <c r="U10" s="2">
        <v>1.05</v>
      </c>
      <c r="V10" s="11">
        <f t="shared" si="5"/>
        <v>0.97402347263618183</v>
      </c>
      <c r="W10" s="13">
        <f t="shared" si="6"/>
        <v>0.1376661790337381</v>
      </c>
      <c r="X10" s="13">
        <f t="shared" si="2"/>
        <v>0.13460727629484012</v>
      </c>
      <c r="Y10" s="22">
        <f t="shared" si="3"/>
        <v>9.6945854660555608E-2</v>
      </c>
      <c r="Z10" s="23" t="str">
        <f t="shared" si="7"/>
        <v>Yes</v>
      </c>
      <c r="AA10" s="1" t="s">
        <v>73</v>
      </c>
    </row>
    <row r="11" spans="1:27" x14ac:dyDescent="0.4">
      <c r="A11" s="1" t="s">
        <v>74</v>
      </c>
      <c r="B11" s="2">
        <v>7.6</v>
      </c>
      <c r="C11" s="2" t="s">
        <v>75</v>
      </c>
      <c r="D11" s="2" t="s">
        <v>76</v>
      </c>
      <c r="E11" s="2" t="s">
        <v>52</v>
      </c>
      <c r="F11" s="2" t="s">
        <v>77</v>
      </c>
      <c r="G11" s="2" t="s">
        <v>54</v>
      </c>
      <c r="H11" s="2" t="s">
        <v>78</v>
      </c>
      <c r="I11" s="2" t="s">
        <v>79</v>
      </c>
      <c r="J11" s="2">
        <v>22.7</v>
      </c>
      <c r="K11" s="2">
        <v>1</v>
      </c>
      <c r="L11" s="2">
        <v>1.21</v>
      </c>
      <c r="M11" s="2">
        <v>1.1000000000000001</v>
      </c>
      <c r="N11" s="2">
        <v>0.95</v>
      </c>
      <c r="O11" s="2">
        <v>1</v>
      </c>
      <c r="P11" s="6" t="s">
        <v>56</v>
      </c>
      <c r="Q11" s="6">
        <v>22.7</v>
      </c>
      <c r="R11" s="11">
        <f t="shared" si="0"/>
        <v>-0.42016996560837205</v>
      </c>
      <c r="S11" s="11">
        <f t="shared" si="4"/>
        <v>4.7304877122347509E-2</v>
      </c>
      <c r="T11" s="11">
        <f t="shared" si="1"/>
        <v>0.94114985669431828</v>
      </c>
      <c r="U11" s="2">
        <v>1.03</v>
      </c>
      <c r="V11" s="11">
        <f t="shared" si="5"/>
        <v>0.97402347263618183</v>
      </c>
      <c r="W11" s="13">
        <f t="shared" si="6"/>
        <v>0.17944590600971663</v>
      </c>
      <c r="X11" s="13">
        <f t="shared" si="2"/>
        <v>0.17886563426598287</v>
      </c>
      <c r="Y11" s="22">
        <f t="shared" si="3"/>
        <v>0.24424314835987987</v>
      </c>
      <c r="Z11" s="23" t="str">
        <f t="shared" si="7"/>
        <v>No</v>
      </c>
      <c r="AA11" s="1" t="s">
        <v>80</v>
      </c>
    </row>
    <row r="12" spans="1:27" ht="29.15" x14ac:dyDescent="0.4">
      <c r="A12" s="1" t="s">
        <v>81</v>
      </c>
      <c r="B12" s="2">
        <v>7.6</v>
      </c>
      <c r="C12" s="2" t="s">
        <v>75</v>
      </c>
      <c r="D12" s="2" t="s">
        <v>76</v>
      </c>
      <c r="E12" s="2" t="s">
        <v>82</v>
      </c>
      <c r="F12" s="2" t="s">
        <v>77</v>
      </c>
      <c r="G12" s="2" t="s">
        <v>83</v>
      </c>
      <c r="H12" s="2" t="s">
        <v>84</v>
      </c>
      <c r="I12" s="2" t="s">
        <v>85</v>
      </c>
      <c r="J12" s="2">
        <v>23.5</v>
      </c>
      <c r="K12" s="2">
        <v>1</v>
      </c>
      <c r="L12" s="2">
        <v>1.21</v>
      </c>
      <c r="M12" s="2">
        <v>0.97</v>
      </c>
      <c r="N12" s="2">
        <v>1</v>
      </c>
      <c r="O12" s="2">
        <v>1</v>
      </c>
      <c r="P12" s="6" t="s">
        <v>56</v>
      </c>
      <c r="Q12" s="6">
        <v>23.5</v>
      </c>
      <c r="R12" s="11">
        <f t="shared" si="0"/>
        <v>-0.69094018431512738</v>
      </c>
      <c r="S12" s="11">
        <f t="shared" si="4"/>
        <v>7.7287327106388803E-2</v>
      </c>
      <c r="T12" s="11">
        <f t="shared" si="1"/>
        <v>0.90162508101256778</v>
      </c>
      <c r="U12" s="2">
        <v>0.99</v>
      </c>
      <c r="V12" s="11">
        <f t="shared" si="5"/>
        <v>0.97402347263618183</v>
      </c>
      <c r="W12" s="13">
        <f t="shared" si="6"/>
        <v>0.18388188578815945</v>
      </c>
      <c r="X12" s="13">
        <f t="shared" si="2"/>
        <v>0.1906928157195201</v>
      </c>
      <c r="Y12" s="22">
        <f t="shared" si="3"/>
        <v>0.25841912018787411</v>
      </c>
      <c r="Z12" s="23" t="str">
        <f t="shared" si="7"/>
        <v>No</v>
      </c>
      <c r="AA12" s="3" t="s">
        <v>80</v>
      </c>
    </row>
    <row r="13" spans="1:27" x14ac:dyDescent="0.4">
      <c r="A13" s="1" t="s">
        <v>86</v>
      </c>
      <c r="B13" s="2">
        <v>7.6</v>
      </c>
      <c r="C13" s="2" t="s">
        <v>51</v>
      </c>
      <c r="D13" s="2" t="s">
        <v>3</v>
      </c>
      <c r="E13" s="2" t="s">
        <v>82</v>
      </c>
      <c r="F13" s="2" t="s">
        <v>53</v>
      </c>
      <c r="G13" s="2" t="s">
        <v>83</v>
      </c>
      <c r="H13" s="2" t="s">
        <v>87</v>
      </c>
      <c r="I13" s="2" t="s">
        <v>88</v>
      </c>
      <c r="J13" s="2">
        <v>11</v>
      </c>
      <c r="K13" s="2">
        <v>1</v>
      </c>
      <c r="L13" s="2">
        <v>1.0900000000000001</v>
      </c>
      <c r="M13" s="2">
        <v>1.01</v>
      </c>
      <c r="N13" s="2">
        <v>1</v>
      </c>
      <c r="O13" s="2">
        <v>1</v>
      </c>
      <c r="P13" s="6" t="s">
        <v>56</v>
      </c>
      <c r="Q13" s="6">
        <v>11</v>
      </c>
      <c r="R13" s="11">
        <f t="shared" si="0"/>
        <v>-0.69094018431512738</v>
      </c>
      <c r="S13" s="11">
        <f t="shared" si="4"/>
        <v>7.7287327106388803E-2</v>
      </c>
      <c r="T13" s="11">
        <f t="shared" si="1"/>
        <v>0.90162508101256778</v>
      </c>
      <c r="U13" s="2">
        <v>1</v>
      </c>
      <c r="V13" s="11">
        <f t="shared" si="5"/>
        <v>0.97402347263618183</v>
      </c>
      <c r="W13" s="13">
        <f t="shared" si="6"/>
        <v>0.1781611160080834</v>
      </c>
      <c r="X13" s="13">
        <f t="shared" si="2"/>
        <v>0.18291254883816369</v>
      </c>
      <c r="Y13" s="22">
        <f t="shared" si="3"/>
        <v>0.12513997012750167</v>
      </c>
      <c r="Z13" s="23" t="str">
        <f t="shared" si="7"/>
        <v>Yes</v>
      </c>
      <c r="AA13" s="1" t="s">
        <v>80</v>
      </c>
    </row>
    <row r="14" spans="1:27" x14ac:dyDescent="0.4">
      <c r="A14" s="1" t="s">
        <v>89</v>
      </c>
      <c r="B14" s="2">
        <v>7.6</v>
      </c>
      <c r="C14" s="2" t="s">
        <v>51</v>
      </c>
      <c r="D14" s="2" t="s">
        <v>90</v>
      </c>
      <c r="E14" s="2" t="s">
        <v>82</v>
      </c>
      <c r="F14" s="2" t="s">
        <v>53</v>
      </c>
      <c r="G14" s="2" t="s">
        <v>83</v>
      </c>
      <c r="H14" s="2" t="s">
        <v>87</v>
      </c>
      <c r="I14" s="2" t="s">
        <v>91</v>
      </c>
      <c r="J14" s="2">
        <v>17.5</v>
      </c>
      <c r="K14" s="2">
        <v>1</v>
      </c>
      <c r="L14" s="2">
        <v>1.0900000000000001</v>
      </c>
      <c r="M14" s="2">
        <v>1.01</v>
      </c>
      <c r="N14" s="2">
        <v>1</v>
      </c>
      <c r="O14" s="2">
        <v>1</v>
      </c>
      <c r="P14" s="6" t="s">
        <v>56</v>
      </c>
      <c r="Q14" s="6">
        <v>17.5</v>
      </c>
      <c r="R14" s="11">
        <f t="shared" si="0"/>
        <v>-0.69094018431512738</v>
      </c>
      <c r="S14" s="11">
        <f t="shared" si="4"/>
        <v>7.7287327106388803E-2</v>
      </c>
      <c r="T14" s="11">
        <f t="shared" si="1"/>
        <v>0.90162508101256778</v>
      </c>
      <c r="U14" s="2">
        <v>1</v>
      </c>
      <c r="V14" s="11">
        <f t="shared" si="5"/>
        <v>0.97402347263618183</v>
      </c>
      <c r="W14" s="13">
        <f t="shared" si="6"/>
        <v>0.1781611160080834</v>
      </c>
      <c r="X14" s="13">
        <f t="shared" si="2"/>
        <v>0.18291254883816369</v>
      </c>
      <c r="Y14" s="22">
        <f t="shared" si="3"/>
        <v>0.17871174465897924</v>
      </c>
      <c r="Z14" s="23" t="str">
        <f t="shared" si="7"/>
        <v>Yes</v>
      </c>
      <c r="AA14" s="1" t="s">
        <v>80</v>
      </c>
    </row>
    <row r="15" spans="1:27" x14ac:dyDescent="0.4">
      <c r="A15" s="1" t="s">
        <v>92</v>
      </c>
      <c r="B15" s="2">
        <v>7.6</v>
      </c>
      <c r="C15" s="2" t="s">
        <v>51</v>
      </c>
      <c r="D15" s="2" t="s">
        <v>3</v>
      </c>
      <c r="E15" s="2" t="s">
        <v>93</v>
      </c>
      <c r="F15" s="2" t="s">
        <v>94</v>
      </c>
      <c r="G15" s="2" t="s">
        <v>95</v>
      </c>
      <c r="H15" s="2" t="s">
        <v>96</v>
      </c>
      <c r="I15" s="2" t="s">
        <v>97</v>
      </c>
      <c r="J15" s="2">
        <v>9.4</v>
      </c>
      <c r="K15" s="2">
        <v>1</v>
      </c>
      <c r="L15" s="2">
        <v>1.0900000000000001</v>
      </c>
      <c r="M15" s="2">
        <v>1.52</v>
      </c>
      <c r="N15" s="2">
        <v>0.95</v>
      </c>
      <c r="O15" s="2">
        <v>1</v>
      </c>
      <c r="P15" s="6" t="s">
        <v>34</v>
      </c>
      <c r="Q15" s="6">
        <v>9.4</v>
      </c>
      <c r="R15" s="11">
        <f t="shared" si="0"/>
        <v>-0.23788507473175635</v>
      </c>
      <c r="S15" s="11">
        <f t="shared" si="4"/>
        <v>2.7012286870648161E-2</v>
      </c>
      <c r="T15" s="11">
        <f t="shared" si="1"/>
        <v>0.96793369155180975</v>
      </c>
      <c r="U15" s="2">
        <v>1.07</v>
      </c>
      <c r="V15" s="11">
        <f t="shared" si="5"/>
        <v>0.97402347263618183</v>
      </c>
      <c r="W15" s="13">
        <f t="shared" si="6"/>
        <v>0.18419572206892312</v>
      </c>
      <c r="X15" s="13">
        <f t="shared" si="2"/>
        <v>0.17673653611030926</v>
      </c>
      <c r="Y15" s="22">
        <f t="shared" si="3"/>
        <v>0.11392670066911538</v>
      </c>
      <c r="Z15" s="23" t="str">
        <f t="shared" si="7"/>
        <v>Yes</v>
      </c>
      <c r="AA15" s="1" t="s">
        <v>99</v>
      </c>
    </row>
    <row r="16" spans="1:27" x14ac:dyDescent="0.4">
      <c r="A16" s="1" t="s">
        <v>100</v>
      </c>
      <c r="B16" s="2">
        <v>7.6</v>
      </c>
      <c r="C16" s="2" t="s">
        <v>75</v>
      </c>
      <c r="D16" s="2" t="s">
        <v>76</v>
      </c>
      <c r="E16" s="2" t="s">
        <v>101</v>
      </c>
      <c r="F16" s="2" t="s">
        <v>16</v>
      </c>
      <c r="G16" s="2" t="s">
        <v>102</v>
      </c>
      <c r="H16" s="2" t="s">
        <v>103</v>
      </c>
      <c r="I16" s="2" t="s">
        <v>104</v>
      </c>
      <c r="J16" s="2">
        <v>14.1</v>
      </c>
      <c r="K16" s="2">
        <v>1</v>
      </c>
      <c r="L16" s="2">
        <v>1.0900000000000001</v>
      </c>
      <c r="M16" s="2">
        <v>1.1299999999999999</v>
      </c>
      <c r="N16" s="2">
        <v>0.95</v>
      </c>
      <c r="O16" s="2">
        <v>1</v>
      </c>
      <c r="P16" s="6" t="s">
        <v>34</v>
      </c>
      <c r="Q16" s="6">
        <v>14.1</v>
      </c>
      <c r="R16" s="11">
        <f t="shared" si="0"/>
        <v>-0.34848543649883068</v>
      </c>
      <c r="S16" s="11">
        <f t="shared" si="4"/>
        <v>3.9332734718234855E-2</v>
      </c>
      <c r="T16" s="11">
        <f t="shared" si="1"/>
        <v>0.95165124305374849</v>
      </c>
      <c r="U16" s="2">
        <v>1.03</v>
      </c>
      <c r="V16" s="11">
        <f t="shared" si="5"/>
        <v>0.97402347263618183</v>
      </c>
      <c r="W16" s="13">
        <f t="shared" si="6"/>
        <v>0.16208186677579983</v>
      </c>
      <c r="X16" s="13">
        <f t="shared" si="2"/>
        <v>0.16155774488551539</v>
      </c>
      <c r="Y16" s="22">
        <f t="shared" si="3"/>
        <v>0.14870616193310221</v>
      </c>
      <c r="Z16" s="23" t="str">
        <f t="shared" si="7"/>
        <v>Yes</v>
      </c>
      <c r="AA16" s="1" t="s">
        <v>99</v>
      </c>
    </row>
    <row r="17" spans="1:27" x14ac:dyDescent="0.4">
      <c r="A17" s="1" t="s">
        <v>105</v>
      </c>
      <c r="B17" s="2">
        <v>7.6</v>
      </c>
      <c r="C17" s="2" t="s">
        <v>51</v>
      </c>
      <c r="D17" s="2" t="s">
        <v>3</v>
      </c>
      <c r="E17" s="2" t="s">
        <v>15</v>
      </c>
      <c r="F17" s="2" t="s">
        <v>106</v>
      </c>
      <c r="G17" s="2" t="s">
        <v>17</v>
      </c>
      <c r="H17" s="2" t="s">
        <v>24</v>
      </c>
      <c r="I17" s="2" t="s">
        <v>29</v>
      </c>
      <c r="J17" s="2">
        <v>7</v>
      </c>
      <c r="K17" s="2">
        <v>1</v>
      </c>
      <c r="L17" s="2">
        <v>1.0900000000000001</v>
      </c>
      <c r="M17" s="2">
        <v>1.7</v>
      </c>
      <c r="N17" s="2">
        <v>0.95</v>
      </c>
      <c r="O17" s="2">
        <v>1</v>
      </c>
      <c r="P17" s="6" t="s">
        <v>12</v>
      </c>
      <c r="Q17" s="6">
        <v>8.1999999999999993</v>
      </c>
      <c r="R17" s="11">
        <f t="shared" si="0"/>
        <v>-0.21722764816182494</v>
      </c>
      <c r="S17" s="11">
        <f t="shared" si="4"/>
        <v>2.4709011460563937E-2</v>
      </c>
      <c r="T17" s="11">
        <f t="shared" si="1"/>
        <v>0.97098994984203568</v>
      </c>
      <c r="U17" s="2">
        <v>1.08</v>
      </c>
      <c r="V17" s="11">
        <f t="shared" si="5"/>
        <v>0.97402347263618183</v>
      </c>
      <c r="W17" s="13">
        <f t="shared" si="6"/>
        <v>0.20714452263296759</v>
      </c>
      <c r="X17" s="13">
        <f t="shared" si="2"/>
        <v>0.19691566918845285</v>
      </c>
      <c r="Y17" s="22">
        <f t="shared" si="3"/>
        <v>0.1058968711437739</v>
      </c>
      <c r="Z17" s="23" t="str">
        <f t="shared" si="7"/>
        <v>Yes</v>
      </c>
      <c r="AA17" s="1" t="s">
        <v>107</v>
      </c>
    </row>
    <row r="18" spans="1:27" x14ac:dyDescent="0.4">
      <c r="A18" s="1" t="s">
        <v>108</v>
      </c>
      <c r="B18" s="2">
        <v>7.6</v>
      </c>
      <c r="C18" s="2" t="s">
        <v>75</v>
      </c>
      <c r="D18" s="2" t="s">
        <v>76</v>
      </c>
      <c r="E18" s="2" t="s">
        <v>101</v>
      </c>
      <c r="F18" s="2" t="s">
        <v>30</v>
      </c>
      <c r="G18" s="2" t="s">
        <v>102</v>
      </c>
      <c r="H18" s="2" t="s">
        <v>109</v>
      </c>
      <c r="I18" s="2" t="s">
        <v>110</v>
      </c>
      <c r="J18" s="2">
        <v>35.5</v>
      </c>
      <c r="K18" s="2">
        <v>1</v>
      </c>
      <c r="L18" s="2">
        <v>1.21</v>
      </c>
      <c r="M18" s="2">
        <v>1.1399999999999999</v>
      </c>
      <c r="N18" s="2">
        <v>0.95</v>
      </c>
      <c r="O18" s="2">
        <v>1</v>
      </c>
      <c r="P18" s="6" t="s">
        <v>34</v>
      </c>
      <c r="Q18" s="6">
        <v>35.5</v>
      </c>
      <c r="R18" s="11">
        <f t="shared" si="0"/>
        <v>-0.34848543649883068</v>
      </c>
      <c r="S18" s="11">
        <f t="shared" si="4"/>
        <v>3.9332734718234855E-2</v>
      </c>
      <c r="T18" s="11">
        <f t="shared" si="1"/>
        <v>0.95165124305374849</v>
      </c>
      <c r="U18" s="2">
        <v>1.1000000000000001</v>
      </c>
      <c r="V18" s="11">
        <f t="shared" si="5"/>
        <v>0.97402347263618183</v>
      </c>
      <c r="W18" s="13">
        <f t="shared" si="6"/>
        <v>0.19111145485504755</v>
      </c>
      <c r="X18" s="13">
        <f t="shared" si="2"/>
        <v>0.17837114927183698</v>
      </c>
      <c r="Y18" s="22">
        <f t="shared" si="3"/>
        <v>1.2326505187308665</v>
      </c>
      <c r="Z18" s="23" t="str">
        <f t="shared" si="7"/>
        <v>No</v>
      </c>
      <c r="AA18" s="1" t="s">
        <v>107</v>
      </c>
    </row>
    <row r="19" spans="1:27" x14ac:dyDescent="0.4">
      <c r="A19" s="1" t="s">
        <v>111</v>
      </c>
      <c r="B19" s="2">
        <v>7.5</v>
      </c>
      <c r="C19" s="2" t="s">
        <v>112</v>
      </c>
      <c r="D19" s="2" t="s">
        <v>76</v>
      </c>
      <c r="E19" s="2" t="s">
        <v>113</v>
      </c>
      <c r="F19" s="2" t="s">
        <v>56</v>
      </c>
      <c r="G19" s="2" t="s">
        <v>70</v>
      </c>
      <c r="H19" s="2" t="s">
        <v>114</v>
      </c>
      <c r="I19" s="2" t="s">
        <v>33</v>
      </c>
      <c r="J19" s="2">
        <v>12.1</v>
      </c>
      <c r="K19" s="2">
        <v>1</v>
      </c>
      <c r="L19" s="2">
        <v>1.22</v>
      </c>
      <c r="M19" s="2">
        <v>1.46</v>
      </c>
      <c r="N19" s="2">
        <v>0.85</v>
      </c>
      <c r="O19" s="2">
        <v>1</v>
      </c>
      <c r="P19" s="6" t="s">
        <v>115</v>
      </c>
      <c r="Q19" s="6">
        <v>17.600000000000001</v>
      </c>
      <c r="R19" s="11">
        <f t="shared" si="0"/>
        <v>-0.1276116097684844</v>
      </c>
      <c r="S19" s="11">
        <f t="shared" si="4"/>
        <v>1.4712687474258829E-2</v>
      </c>
      <c r="T19" s="11">
        <f t="shared" si="1"/>
        <v>0.98288175724847027</v>
      </c>
      <c r="U19" s="2">
        <v>1.1000000000000001</v>
      </c>
      <c r="V19" s="11">
        <f t="shared" si="5"/>
        <v>1.0001492712300064</v>
      </c>
      <c r="W19" s="13">
        <f t="shared" si="6"/>
        <v>0.18209304271121715</v>
      </c>
      <c r="X19" s="13">
        <f t="shared" si="2"/>
        <v>0.16551442319593587</v>
      </c>
      <c r="Y19" s="22">
        <f t="shared" si="3"/>
        <v>0.17969345326212596</v>
      </c>
      <c r="Z19" s="23" t="str">
        <f t="shared" si="7"/>
        <v>No</v>
      </c>
      <c r="AA19" s="1" t="s">
        <v>117</v>
      </c>
    </row>
    <row r="20" spans="1:27" x14ac:dyDescent="0.4">
      <c r="A20" s="1" t="s">
        <v>299</v>
      </c>
      <c r="B20" s="2">
        <v>8.3000000000000007</v>
      </c>
      <c r="C20" s="2" t="s">
        <v>135</v>
      </c>
      <c r="D20" s="2" t="s">
        <v>3</v>
      </c>
      <c r="E20" s="2" t="s">
        <v>136</v>
      </c>
      <c r="F20" s="2" t="s">
        <v>106</v>
      </c>
      <c r="G20" s="2" t="s">
        <v>137</v>
      </c>
      <c r="H20" s="2" t="s">
        <v>138</v>
      </c>
      <c r="I20" s="2" t="s">
        <v>139</v>
      </c>
      <c r="J20" s="2">
        <v>16.5</v>
      </c>
      <c r="K20" s="2">
        <v>1</v>
      </c>
      <c r="L20" s="2">
        <v>1.22</v>
      </c>
      <c r="M20" s="2">
        <v>1.58</v>
      </c>
      <c r="N20" s="2">
        <v>0.95</v>
      </c>
      <c r="O20" s="2">
        <v>1</v>
      </c>
      <c r="P20" s="6" t="s">
        <v>140</v>
      </c>
      <c r="Q20" s="6">
        <v>16.5</v>
      </c>
      <c r="R20" s="11">
        <f t="shared" si="0"/>
        <v>-0.31785456430235781</v>
      </c>
      <c r="S20" s="11">
        <f t="shared" si="4"/>
        <v>3.5922795873058994E-2</v>
      </c>
      <c r="T20" s="11">
        <f t="shared" si="1"/>
        <v>0.98049732793500843</v>
      </c>
      <c r="U20" s="2">
        <v>1.1000000000000001</v>
      </c>
      <c r="V20" s="11">
        <f t="shared" si="5"/>
        <v>0.80833934970306065</v>
      </c>
      <c r="W20" s="13">
        <f t="shared" si="6"/>
        <v>0.33937463763150483</v>
      </c>
      <c r="X20" s="13">
        <f t="shared" si="2"/>
        <v>0.38167435243645714</v>
      </c>
      <c r="Y20" s="22">
        <f t="shared" si="3"/>
        <v>0.16925982978547646</v>
      </c>
      <c r="Z20" s="23" t="str">
        <f t="shared" si="7"/>
        <v>Yes</v>
      </c>
      <c r="AA20" s="1" t="s">
        <v>141</v>
      </c>
    </row>
    <row r="21" spans="1:27" x14ac:dyDescent="0.4">
      <c r="A21" s="1" t="s">
        <v>300</v>
      </c>
      <c r="B21" s="2">
        <v>8.3000000000000007</v>
      </c>
      <c r="C21" s="2" t="s">
        <v>142</v>
      </c>
      <c r="D21" s="2" t="s">
        <v>76</v>
      </c>
      <c r="E21" s="2" t="s">
        <v>101</v>
      </c>
      <c r="F21" s="2" t="s">
        <v>8</v>
      </c>
      <c r="G21" s="2" t="s">
        <v>102</v>
      </c>
      <c r="H21" s="2" t="s">
        <v>143</v>
      </c>
      <c r="I21" s="2" t="s">
        <v>144</v>
      </c>
      <c r="J21" s="2">
        <v>35.299999999999997</v>
      </c>
      <c r="K21" s="2">
        <v>1</v>
      </c>
      <c r="L21" s="2">
        <v>1.21</v>
      </c>
      <c r="M21" s="2">
        <v>1.1000000000000001</v>
      </c>
      <c r="N21" s="2">
        <v>0.95</v>
      </c>
      <c r="O21" s="2">
        <v>1</v>
      </c>
      <c r="P21" s="6" t="s">
        <v>48</v>
      </c>
      <c r="Q21" s="6">
        <v>35.299999999999997</v>
      </c>
      <c r="R21" s="11">
        <f t="shared" si="0"/>
        <v>-0.34848543649883068</v>
      </c>
      <c r="S21" s="11">
        <f t="shared" si="4"/>
        <v>3.9332734718234855E-2</v>
      </c>
      <c r="T21" s="11">
        <f t="shared" si="1"/>
        <v>0.9782170135299938</v>
      </c>
      <c r="U21" s="2">
        <v>1.08</v>
      </c>
      <c r="V21" s="11">
        <f t="shared" si="5"/>
        <v>0.80833934970306065</v>
      </c>
      <c r="W21" s="13">
        <f t="shared" si="6"/>
        <v>0.22128942111992655</v>
      </c>
      <c r="X21" s="13">
        <f t="shared" si="2"/>
        <v>0.25347969540682169</v>
      </c>
      <c r="Y21" s="22">
        <f t="shared" si="3"/>
        <v>1.1806078732533629</v>
      </c>
      <c r="Z21" s="23" t="str">
        <f t="shared" si="7"/>
        <v>No</v>
      </c>
      <c r="AA21" s="1" t="s">
        <v>145</v>
      </c>
    </row>
    <row r="22" spans="1:27" x14ac:dyDescent="0.4">
      <c r="A22" s="1" t="s">
        <v>301</v>
      </c>
      <c r="B22" s="2">
        <v>8.3000000000000007</v>
      </c>
      <c r="C22" s="2" t="s">
        <v>142</v>
      </c>
      <c r="D22" s="2" t="s">
        <v>76</v>
      </c>
      <c r="E22" s="2" t="s">
        <v>29</v>
      </c>
      <c r="F22" s="2" t="s">
        <v>53</v>
      </c>
      <c r="G22" s="2" t="s">
        <v>31</v>
      </c>
      <c r="H22" s="2" t="s">
        <v>114</v>
      </c>
      <c r="I22" s="2" t="s">
        <v>91</v>
      </c>
      <c r="J22" s="2">
        <v>23</v>
      </c>
      <c r="K22" s="2">
        <v>1</v>
      </c>
      <c r="L22" s="2">
        <v>1.21</v>
      </c>
      <c r="M22" s="2">
        <v>1.4</v>
      </c>
      <c r="N22" s="2">
        <v>0.85</v>
      </c>
      <c r="O22" s="2">
        <v>1</v>
      </c>
      <c r="P22" s="6" t="s">
        <v>48</v>
      </c>
      <c r="Q22" s="6">
        <v>23</v>
      </c>
      <c r="R22" s="11">
        <f t="shared" si="0"/>
        <v>-0.19709005664715384</v>
      </c>
      <c r="S22" s="11">
        <f t="shared" si="4"/>
        <v>2.246323251168833E-2</v>
      </c>
      <c r="T22" s="11">
        <f t="shared" si="1"/>
        <v>0.98941123310623802</v>
      </c>
      <c r="U22" s="2">
        <v>1.1000000000000001</v>
      </c>
      <c r="V22" s="11">
        <f t="shared" si="5"/>
        <v>0.80833934970306065</v>
      </c>
      <c r="W22" s="13">
        <f t="shared" si="6"/>
        <v>0.24652829891563763</v>
      </c>
      <c r="X22" s="13">
        <f t="shared" si="2"/>
        <v>0.27725562965625822</v>
      </c>
      <c r="Y22" s="22">
        <f t="shared" si="3"/>
        <v>0.24937328283273558</v>
      </c>
      <c r="Z22" s="23" t="str">
        <f t="shared" si="7"/>
        <v>Yes</v>
      </c>
      <c r="AA22" s="1" t="s">
        <v>145</v>
      </c>
    </row>
    <row r="23" spans="1:27" x14ac:dyDescent="0.4">
      <c r="A23" s="1" t="s">
        <v>302</v>
      </c>
      <c r="B23" s="2">
        <v>8.3000000000000007</v>
      </c>
      <c r="C23" s="2" t="s">
        <v>142</v>
      </c>
      <c r="D23" s="2" t="s">
        <v>3</v>
      </c>
      <c r="E23" s="2" t="s">
        <v>29</v>
      </c>
      <c r="F23" s="2" t="s">
        <v>94</v>
      </c>
      <c r="G23" s="2" t="s">
        <v>31</v>
      </c>
      <c r="H23" s="2" t="s">
        <v>146</v>
      </c>
      <c r="I23" s="2" t="s">
        <v>97</v>
      </c>
      <c r="J23" s="2">
        <v>9.1</v>
      </c>
      <c r="K23" s="2">
        <v>1</v>
      </c>
      <c r="L23" s="2">
        <v>1.0900000000000001</v>
      </c>
      <c r="M23" s="2">
        <v>1.63</v>
      </c>
      <c r="N23" s="2">
        <v>0.85</v>
      </c>
      <c r="O23" s="2">
        <v>1</v>
      </c>
      <c r="P23" s="6" t="s">
        <v>48</v>
      </c>
      <c r="Q23" s="6">
        <v>9.1</v>
      </c>
      <c r="R23" s="11">
        <f t="shared" si="0"/>
        <v>-0.19709005664715384</v>
      </c>
      <c r="S23" s="11">
        <f t="shared" si="4"/>
        <v>2.246323251168833E-2</v>
      </c>
      <c r="T23" s="11">
        <f t="shared" si="1"/>
        <v>0.98941123310623802</v>
      </c>
      <c r="U23" s="2">
        <v>1.08</v>
      </c>
      <c r="V23" s="11">
        <f t="shared" si="5"/>
        <v>0.80833934970306065</v>
      </c>
      <c r="W23" s="13">
        <f t="shared" si="6"/>
        <v>0.26413746312389752</v>
      </c>
      <c r="X23" s="13">
        <f t="shared" si="2"/>
        <v>0.30256070696615484</v>
      </c>
      <c r="Y23" s="22">
        <f t="shared" si="3"/>
        <v>0.11188882872244593</v>
      </c>
      <c r="Z23" s="23" t="str">
        <f t="shared" si="7"/>
        <v>Yes</v>
      </c>
      <c r="AA23" s="1" t="s">
        <v>145</v>
      </c>
    </row>
    <row r="24" spans="1:27" x14ac:dyDescent="0.4">
      <c r="A24" s="1" t="s">
        <v>303</v>
      </c>
      <c r="B24" s="2">
        <v>8.3000000000000007</v>
      </c>
      <c r="C24" s="2" t="s">
        <v>6</v>
      </c>
      <c r="D24" s="2" t="s">
        <v>3</v>
      </c>
      <c r="E24" s="2" t="s">
        <v>29</v>
      </c>
      <c r="F24" s="2" t="s">
        <v>53</v>
      </c>
      <c r="G24" s="2" t="s">
        <v>31</v>
      </c>
      <c r="H24" s="2" t="s">
        <v>114</v>
      </c>
      <c r="I24" s="2" t="s">
        <v>147</v>
      </c>
      <c r="J24" s="2">
        <v>7.6</v>
      </c>
      <c r="K24" s="2">
        <v>1</v>
      </c>
      <c r="L24" s="2">
        <v>1.17</v>
      </c>
      <c r="M24" s="2">
        <v>1.52</v>
      </c>
      <c r="N24" s="2">
        <v>0.85</v>
      </c>
      <c r="O24" s="2">
        <v>1</v>
      </c>
      <c r="P24" s="6" t="s">
        <v>148</v>
      </c>
      <c r="Q24" s="6">
        <v>12</v>
      </c>
      <c r="R24" s="11">
        <f t="shared" si="0"/>
        <v>-0.19709005664715384</v>
      </c>
      <c r="S24" s="11">
        <f t="shared" si="4"/>
        <v>2.246323251168833E-2</v>
      </c>
      <c r="T24" s="11">
        <f t="shared" si="1"/>
        <v>0.98941123310623802</v>
      </c>
      <c r="U24" s="2">
        <v>1.08</v>
      </c>
      <c r="V24" s="11">
        <f t="shared" si="5"/>
        <v>0.80833934970306065</v>
      </c>
      <c r="W24" s="13">
        <f t="shared" si="6"/>
        <v>0.21437243383968491</v>
      </c>
      <c r="X24" s="13">
        <f t="shared" si="2"/>
        <v>0.24555651579861837</v>
      </c>
      <c r="Y24" s="22">
        <f t="shared" si="3"/>
        <v>0.13245508069543135</v>
      </c>
      <c r="Z24" s="23" t="str">
        <f t="shared" si="7"/>
        <v>Yes</v>
      </c>
      <c r="AA24" s="1" t="s">
        <v>149</v>
      </c>
    </row>
    <row r="25" spans="1:27" x14ac:dyDescent="0.4">
      <c r="A25" s="1" t="s">
        <v>304</v>
      </c>
      <c r="B25" s="2">
        <v>6.61</v>
      </c>
      <c r="C25" s="2" t="s">
        <v>150</v>
      </c>
      <c r="D25" s="2" t="s">
        <v>3</v>
      </c>
      <c r="E25" s="2" t="s">
        <v>101</v>
      </c>
      <c r="F25" s="2" t="s">
        <v>93</v>
      </c>
      <c r="G25" s="2" t="s">
        <v>151</v>
      </c>
      <c r="H25" s="2" t="s">
        <v>152</v>
      </c>
      <c r="I25" s="2" t="s">
        <v>153</v>
      </c>
      <c r="J25" s="2">
        <v>3.9</v>
      </c>
      <c r="K25" s="2">
        <v>1</v>
      </c>
      <c r="L25" s="2">
        <v>1.1299999999999999</v>
      </c>
      <c r="M25" s="2">
        <v>1.03</v>
      </c>
      <c r="N25" s="2">
        <v>0.95</v>
      </c>
      <c r="O25" s="2">
        <v>1</v>
      </c>
      <c r="P25" s="6" t="s">
        <v>154</v>
      </c>
      <c r="Q25" s="6">
        <v>9.5</v>
      </c>
      <c r="R25" s="11">
        <f t="shared" si="0"/>
        <v>-0.34848543649883068</v>
      </c>
      <c r="S25" s="11">
        <f t="shared" si="4"/>
        <v>3.9332734718234855E-2</v>
      </c>
      <c r="T25" s="11">
        <f t="shared" si="1"/>
        <v>0.91530671702701694</v>
      </c>
      <c r="U25" s="2">
        <v>1.01</v>
      </c>
      <c r="V25" s="11">
        <f t="shared" si="5"/>
        <v>1.2638356461869089</v>
      </c>
      <c r="W25" s="13">
        <f t="shared" si="6"/>
        <v>0.31234841718546952</v>
      </c>
      <c r="X25" s="13">
        <f t="shared" si="2"/>
        <v>0.24469626215443749</v>
      </c>
      <c r="Y25" s="22">
        <f t="shared" si="3"/>
        <v>0.11461048642011652</v>
      </c>
      <c r="Z25" s="23" t="str">
        <f t="shared" si="7"/>
        <v>Yes</v>
      </c>
      <c r="AA25" s="1" t="s">
        <v>155</v>
      </c>
    </row>
    <row r="26" spans="1:27" x14ac:dyDescent="0.4">
      <c r="A26" s="1" t="s">
        <v>305</v>
      </c>
      <c r="B26" s="2">
        <v>6.61</v>
      </c>
      <c r="C26" s="2" t="s">
        <v>150</v>
      </c>
      <c r="D26" s="2" t="s">
        <v>3</v>
      </c>
      <c r="E26" s="2" t="s">
        <v>101</v>
      </c>
      <c r="F26" s="2" t="s">
        <v>93</v>
      </c>
      <c r="G26" s="2" t="s">
        <v>151</v>
      </c>
      <c r="H26" s="2" t="s">
        <v>152</v>
      </c>
      <c r="I26" s="2" t="s">
        <v>156</v>
      </c>
      <c r="J26" s="2">
        <v>8.1</v>
      </c>
      <c r="K26" s="2">
        <v>1</v>
      </c>
      <c r="L26" s="2">
        <v>1.1299999999999999</v>
      </c>
      <c r="M26" s="2">
        <v>1.03</v>
      </c>
      <c r="N26" s="2">
        <v>0.95</v>
      </c>
      <c r="O26" s="2">
        <v>1</v>
      </c>
      <c r="P26" s="6" t="s">
        <v>157</v>
      </c>
      <c r="Q26" s="6">
        <v>13.7</v>
      </c>
      <c r="R26" s="11">
        <f t="shared" si="0"/>
        <v>-0.34848543649883068</v>
      </c>
      <c r="S26" s="11">
        <f t="shared" si="4"/>
        <v>3.9332734718234855E-2</v>
      </c>
      <c r="T26" s="11">
        <f t="shared" si="1"/>
        <v>0.91530671702701694</v>
      </c>
      <c r="U26" s="2">
        <v>1.01</v>
      </c>
      <c r="V26" s="11">
        <f t="shared" si="5"/>
        <v>1.2638356461869089</v>
      </c>
      <c r="W26" s="13">
        <f t="shared" si="6"/>
        <v>0.31234841718546952</v>
      </c>
      <c r="X26" s="13">
        <f t="shared" si="2"/>
        <v>0.24469626215443749</v>
      </c>
      <c r="Y26" s="22">
        <f t="shared" si="3"/>
        <v>0.14550604374958406</v>
      </c>
      <c r="Z26" s="23" t="str">
        <f t="shared" si="7"/>
        <v>Yes</v>
      </c>
      <c r="AA26" s="1" t="s">
        <v>155</v>
      </c>
    </row>
    <row r="27" spans="1:27" x14ac:dyDescent="0.4">
      <c r="A27" s="1" t="s">
        <v>306</v>
      </c>
      <c r="B27" s="2">
        <v>7</v>
      </c>
      <c r="C27" s="2" t="s">
        <v>6</v>
      </c>
      <c r="D27" s="2" t="s">
        <v>3</v>
      </c>
      <c r="E27" s="2" t="s">
        <v>158</v>
      </c>
      <c r="F27" s="2" t="s">
        <v>159</v>
      </c>
      <c r="G27" s="2" t="s">
        <v>160</v>
      </c>
      <c r="H27" s="2" t="s">
        <v>161</v>
      </c>
      <c r="I27" s="2" t="s">
        <v>162</v>
      </c>
      <c r="J27" s="2">
        <v>7.6</v>
      </c>
      <c r="K27" s="2">
        <v>1</v>
      </c>
      <c r="L27" s="2">
        <v>0.83</v>
      </c>
      <c r="M27" s="2">
        <v>1.07</v>
      </c>
      <c r="N27" s="2">
        <v>0.95</v>
      </c>
      <c r="O27" s="2">
        <v>1</v>
      </c>
      <c r="P27" s="6" t="s">
        <v>109</v>
      </c>
      <c r="Q27" s="6">
        <v>13.2</v>
      </c>
      <c r="R27" s="11">
        <f t="shared" si="0"/>
        <v>-0.52109042952920603</v>
      </c>
      <c r="S27" s="11">
        <f t="shared" si="4"/>
        <v>5.85062148015719E-2</v>
      </c>
      <c r="T27" s="11">
        <f t="shared" si="1"/>
        <v>0.89444941755824015</v>
      </c>
      <c r="U27" s="2">
        <v>1.01</v>
      </c>
      <c r="V27" s="11">
        <f t="shared" si="5"/>
        <v>1.1410402098080714</v>
      </c>
      <c r="W27" s="13">
        <f t="shared" si="6"/>
        <v>0.20250736813256787</v>
      </c>
      <c r="X27" s="13">
        <f t="shared" si="2"/>
        <v>0.17571891241189144</v>
      </c>
      <c r="Y27" s="22">
        <f t="shared" si="3"/>
        <v>0.14157941324555928</v>
      </c>
      <c r="Z27" s="23" t="str">
        <f t="shared" si="7"/>
        <v>Yes</v>
      </c>
      <c r="AA27" s="1" t="s">
        <v>163</v>
      </c>
    </row>
    <row r="28" spans="1:27" x14ac:dyDescent="0.4">
      <c r="A28" s="1" t="s">
        <v>307</v>
      </c>
      <c r="B28" s="2">
        <v>7</v>
      </c>
      <c r="C28" s="2" t="s">
        <v>6</v>
      </c>
      <c r="D28" s="2" t="s">
        <v>76</v>
      </c>
      <c r="E28" s="2" t="s">
        <v>158</v>
      </c>
      <c r="F28" s="2" t="s">
        <v>159</v>
      </c>
      <c r="G28" s="2" t="s">
        <v>164</v>
      </c>
      <c r="H28" s="2" t="s">
        <v>165</v>
      </c>
      <c r="I28" s="2" t="s">
        <v>139</v>
      </c>
      <c r="J28" s="2">
        <v>8.9</v>
      </c>
      <c r="K28" s="2">
        <v>1</v>
      </c>
      <c r="L28" s="2">
        <v>1</v>
      </c>
      <c r="M28" s="2">
        <v>1.05</v>
      </c>
      <c r="N28" s="2">
        <v>0.95</v>
      </c>
      <c r="O28" s="2">
        <v>1</v>
      </c>
      <c r="P28" s="6" t="s">
        <v>157</v>
      </c>
      <c r="Q28" s="6">
        <v>14.6</v>
      </c>
      <c r="R28" s="11">
        <f t="shared" si="0"/>
        <v>-0.52109042952920603</v>
      </c>
      <c r="S28" s="11">
        <f t="shared" si="4"/>
        <v>5.85062148015719E-2</v>
      </c>
      <c r="T28" s="11">
        <f t="shared" si="1"/>
        <v>0.89444941755824015</v>
      </c>
      <c r="U28" s="2">
        <v>1.01</v>
      </c>
      <c r="V28" s="11">
        <f t="shared" si="5"/>
        <v>1.1410402098080714</v>
      </c>
      <c r="W28" s="13">
        <f t="shared" si="6"/>
        <v>0.19969555474615494</v>
      </c>
      <c r="X28" s="13">
        <f t="shared" si="2"/>
        <v>0.17327905654530279</v>
      </c>
      <c r="Y28" s="22">
        <f t="shared" si="3"/>
        <v>0.15278601482924284</v>
      </c>
      <c r="Z28" s="23" t="str">
        <f t="shared" si="7"/>
        <v>Yes</v>
      </c>
      <c r="AA28" s="1" t="s">
        <v>163</v>
      </c>
    </row>
    <row r="29" spans="1:27" x14ac:dyDescent="0.4">
      <c r="A29" s="1" t="s">
        <v>308</v>
      </c>
      <c r="B29" s="2">
        <v>7</v>
      </c>
      <c r="C29" s="2" t="s">
        <v>166</v>
      </c>
      <c r="D29" s="2" t="s">
        <v>3</v>
      </c>
      <c r="E29" s="2" t="s">
        <v>167</v>
      </c>
      <c r="F29" s="2" t="s">
        <v>159</v>
      </c>
      <c r="G29" s="2" t="s">
        <v>168</v>
      </c>
      <c r="H29" s="2" t="s">
        <v>61</v>
      </c>
      <c r="I29" s="2" t="s">
        <v>169</v>
      </c>
      <c r="J29" s="2">
        <v>13.3</v>
      </c>
      <c r="K29" s="2">
        <v>1</v>
      </c>
      <c r="L29" s="2">
        <v>1</v>
      </c>
      <c r="M29" s="2">
        <v>1.08</v>
      </c>
      <c r="N29" s="2">
        <v>0.95</v>
      </c>
      <c r="O29" s="2">
        <v>1</v>
      </c>
      <c r="P29" s="6" t="s">
        <v>32</v>
      </c>
      <c r="Q29" s="6">
        <v>19</v>
      </c>
      <c r="R29" s="11">
        <f t="shared" si="0"/>
        <v>-0.48682659251744398</v>
      </c>
      <c r="S29" s="11">
        <f t="shared" si="4"/>
        <v>5.4706375978522542E-2</v>
      </c>
      <c r="T29" s="11">
        <f t="shared" si="1"/>
        <v>0.90133168373224759</v>
      </c>
      <c r="U29" s="2">
        <v>1.02</v>
      </c>
      <c r="V29" s="11">
        <f t="shared" si="5"/>
        <v>1.1410402098080714</v>
      </c>
      <c r="W29" s="13">
        <f t="shared" si="6"/>
        <v>0.30396085546099855</v>
      </c>
      <c r="X29" s="13">
        <f t="shared" si="2"/>
        <v>0.26116593975016766</v>
      </c>
      <c r="Y29" s="22">
        <f t="shared" si="3"/>
        <v>0.19427686775486436</v>
      </c>
      <c r="Z29" s="23" t="str">
        <f t="shared" si="7"/>
        <v>Yes</v>
      </c>
      <c r="AA29" s="1" t="s">
        <v>163</v>
      </c>
    </row>
    <row r="30" spans="1:27" x14ac:dyDescent="0.4">
      <c r="A30" s="1" t="s">
        <v>309</v>
      </c>
      <c r="B30" s="2">
        <v>7</v>
      </c>
      <c r="C30" s="2" t="s">
        <v>166</v>
      </c>
      <c r="D30" s="2" t="s">
        <v>3</v>
      </c>
      <c r="E30" s="2" t="s">
        <v>158</v>
      </c>
      <c r="F30" s="2" t="s">
        <v>159</v>
      </c>
      <c r="G30" s="2" t="s">
        <v>164</v>
      </c>
      <c r="H30" s="2" t="s">
        <v>165</v>
      </c>
      <c r="I30" s="2" t="s">
        <v>170</v>
      </c>
      <c r="J30" s="2">
        <v>11</v>
      </c>
      <c r="K30" s="2">
        <v>1</v>
      </c>
      <c r="L30" s="2">
        <v>1</v>
      </c>
      <c r="M30" s="2">
        <v>1.05</v>
      </c>
      <c r="N30" s="2">
        <v>0.95</v>
      </c>
      <c r="O30" s="2">
        <v>1</v>
      </c>
      <c r="P30" s="6" t="s">
        <v>48</v>
      </c>
      <c r="Q30" s="6">
        <v>11</v>
      </c>
      <c r="R30" s="11">
        <f t="shared" si="0"/>
        <v>-0.52109042952920603</v>
      </c>
      <c r="S30" s="11">
        <f t="shared" si="4"/>
        <v>5.85062148015719E-2</v>
      </c>
      <c r="T30" s="11">
        <f t="shared" si="1"/>
        <v>0.89444941755824015</v>
      </c>
      <c r="U30" s="2">
        <v>1.01</v>
      </c>
      <c r="V30" s="11">
        <f t="shared" si="5"/>
        <v>1.1410402098080714</v>
      </c>
      <c r="W30" s="13">
        <f t="shared" si="6"/>
        <v>0.2995433321192324</v>
      </c>
      <c r="X30" s="13">
        <f t="shared" si="2"/>
        <v>0.25991858481795421</v>
      </c>
      <c r="Y30" s="22">
        <f t="shared" si="3"/>
        <v>0.12513997012750167</v>
      </c>
      <c r="Z30" s="23" t="str">
        <f t="shared" si="7"/>
        <v>Yes</v>
      </c>
      <c r="AA30" s="1" t="s">
        <v>163</v>
      </c>
    </row>
    <row r="31" spans="1:27" x14ac:dyDescent="0.4">
      <c r="A31" s="1" t="s">
        <v>310</v>
      </c>
      <c r="B31" s="2">
        <v>7.5</v>
      </c>
      <c r="C31" s="2" t="s">
        <v>171</v>
      </c>
      <c r="D31" s="2" t="s">
        <v>3</v>
      </c>
      <c r="E31" s="2" t="s">
        <v>172</v>
      </c>
      <c r="F31" s="2" t="s">
        <v>159</v>
      </c>
      <c r="G31" s="2" t="s">
        <v>173</v>
      </c>
      <c r="H31" s="2" t="s">
        <v>95</v>
      </c>
      <c r="I31" s="2" t="s">
        <v>97</v>
      </c>
      <c r="J31" s="2">
        <v>5</v>
      </c>
      <c r="K31" s="2">
        <v>1</v>
      </c>
      <c r="L31" s="2">
        <v>0.75</v>
      </c>
      <c r="M31" s="2">
        <v>1.1000000000000001</v>
      </c>
      <c r="N31" s="2">
        <v>1</v>
      </c>
      <c r="O31" s="2">
        <v>1</v>
      </c>
      <c r="P31" s="6" t="s">
        <v>140</v>
      </c>
      <c r="Q31" s="6">
        <v>5</v>
      </c>
      <c r="R31" s="11">
        <f t="shared" si="0"/>
        <v>-0.71864466447097897</v>
      </c>
      <c r="S31" s="11">
        <f t="shared" si="4"/>
        <v>8.0341095984592811E-2</v>
      </c>
      <c r="T31" s="11">
        <f t="shared" si="1"/>
        <v>0.89039824986199323</v>
      </c>
      <c r="U31" s="2">
        <v>1.01</v>
      </c>
      <c r="V31" s="11">
        <f t="shared" si="5"/>
        <v>1.0001492712300064</v>
      </c>
      <c r="W31" s="13">
        <f t="shared" si="6"/>
        <v>0.12628383782708369</v>
      </c>
      <c r="X31" s="13">
        <f t="shared" si="2"/>
        <v>0.12501484167990615</v>
      </c>
      <c r="Y31" s="22">
        <f t="shared" si="3"/>
        <v>8.613636010289942E-2</v>
      </c>
      <c r="Z31" s="23" t="str">
        <f t="shared" si="7"/>
        <v>Yes</v>
      </c>
      <c r="AA31" s="1" t="s">
        <v>174</v>
      </c>
    </row>
    <row r="32" spans="1:27" x14ac:dyDescent="0.4">
      <c r="A32" s="1" t="s">
        <v>311</v>
      </c>
      <c r="B32" s="2">
        <v>7.5</v>
      </c>
      <c r="C32" s="2" t="s">
        <v>171</v>
      </c>
      <c r="D32" s="2" t="s">
        <v>90</v>
      </c>
      <c r="E32" s="2" t="s">
        <v>93</v>
      </c>
      <c r="F32" s="2" t="s">
        <v>16</v>
      </c>
      <c r="G32" s="2" t="s">
        <v>154</v>
      </c>
      <c r="H32" s="2" t="s">
        <v>175</v>
      </c>
      <c r="I32" s="2" t="s">
        <v>33</v>
      </c>
      <c r="J32" s="2">
        <v>9.6999999999999993</v>
      </c>
      <c r="K32" s="2">
        <v>1</v>
      </c>
      <c r="L32" s="2">
        <v>0.75</v>
      </c>
      <c r="M32" s="2">
        <v>1.7</v>
      </c>
      <c r="N32" s="2">
        <v>0.95</v>
      </c>
      <c r="O32" s="2">
        <v>1</v>
      </c>
      <c r="P32" s="6" t="s">
        <v>140</v>
      </c>
      <c r="Q32" s="6">
        <v>9.6999999999999993</v>
      </c>
      <c r="R32" s="11">
        <f t="shared" si="0"/>
        <v>-0.23788507473175635</v>
      </c>
      <c r="S32" s="11">
        <f t="shared" si="4"/>
        <v>2.7012286870648161E-2</v>
      </c>
      <c r="T32" s="11">
        <f t="shared" si="1"/>
        <v>0.965322609449629</v>
      </c>
      <c r="U32" s="2">
        <v>1.1000000000000001</v>
      </c>
      <c r="V32" s="11">
        <f t="shared" si="5"/>
        <v>1.0001492712300064</v>
      </c>
      <c r="W32" s="13">
        <f t="shared" si="6"/>
        <v>0.13702612481930213</v>
      </c>
      <c r="X32" s="13">
        <f t="shared" si="2"/>
        <v>0.12455061255804914</v>
      </c>
      <c r="Y32" s="22">
        <f t="shared" si="3"/>
        <v>0.1159848085182367</v>
      </c>
      <c r="Z32" s="23" t="str">
        <f t="shared" si="7"/>
        <v>Yes</v>
      </c>
      <c r="AA32" s="1" t="s">
        <v>174</v>
      </c>
    </row>
    <row r="33" spans="1:27" x14ac:dyDescent="0.4">
      <c r="A33" s="1" t="s">
        <v>312</v>
      </c>
      <c r="B33" s="2">
        <v>7.5</v>
      </c>
      <c r="C33" s="2" t="s">
        <v>171</v>
      </c>
      <c r="D33" s="2" t="s">
        <v>76</v>
      </c>
      <c r="E33" s="2" t="s">
        <v>176</v>
      </c>
      <c r="F33" s="2" t="s">
        <v>177</v>
      </c>
      <c r="G33" s="2" t="s">
        <v>178</v>
      </c>
      <c r="H33" s="2" t="s">
        <v>69</v>
      </c>
      <c r="I33" s="2" t="s">
        <v>91</v>
      </c>
      <c r="J33" s="2">
        <v>14.3</v>
      </c>
      <c r="K33" s="2">
        <v>1</v>
      </c>
      <c r="L33" s="2">
        <v>0.75</v>
      </c>
      <c r="M33" s="2">
        <v>1.19</v>
      </c>
      <c r="N33" s="2">
        <v>1</v>
      </c>
      <c r="O33" s="2">
        <v>1</v>
      </c>
      <c r="P33" s="6" t="s">
        <v>140</v>
      </c>
      <c r="Q33" s="6">
        <v>14.3</v>
      </c>
      <c r="R33" s="11">
        <f t="shared" si="0"/>
        <v>-0.74654101892480185</v>
      </c>
      <c r="S33" s="11">
        <f t="shared" si="4"/>
        <v>8.3413013198865488E-2</v>
      </c>
      <c r="T33" s="11">
        <f t="shared" si="1"/>
        <v>0.88608409287165713</v>
      </c>
      <c r="U33" s="2">
        <v>1.04</v>
      </c>
      <c r="V33" s="11">
        <f t="shared" si="5"/>
        <v>1.0001492712300064</v>
      </c>
      <c r="W33" s="13">
        <f t="shared" si="6"/>
        <v>0.15003213300675838</v>
      </c>
      <c r="X33" s="13">
        <f t="shared" si="2"/>
        <v>0.14424013545021735</v>
      </c>
      <c r="Y33" s="22">
        <f t="shared" si="3"/>
        <v>0.15032708981793758</v>
      </c>
      <c r="Z33" s="23" t="str">
        <f t="shared" si="7"/>
        <v>No</v>
      </c>
      <c r="AA33" s="1" t="s">
        <v>174</v>
      </c>
    </row>
    <row r="34" spans="1:27" s="7" customFormat="1" x14ac:dyDescent="0.4">
      <c r="A34" s="8" t="s">
        <v>313</v>
      </c>
      <c r="B34" s="6">
        <v>7.6</v>
      </c>
      <c r="C34" s="6" t="s">
        <v>179</v>
      </c>
      <c r="D34" s="6" t="s">
        <v>3</v>
      </c>
      <c r="E34" s="6" t="s">
        <v>71</v>
      </c>
      <c r="F34" s="6" t="s">
        <v>180</v>
      </c>
      <c r="G34" s="6" t="s">
        <v>181</v>
      </c>
      <c r="H34" s="6" t="s">
        <v>182</v>
      </c>
      <c r="I34" s="6" t="s">
        <v>139</v>
      </c>
      <c r="J34" s="6">
        <v>11.7</v>
      </c>
      <c r="K34" s="6">
        <v>1</v>
      </c>
      <c r="L34" s="6">
        <v>1</v>
      </c>
      <c r="M34" s="6">
        <v>1.37</v>
      </c>
      <c r="N34" s="6">
        <v>0.95</v>
      </c>
      <c r="O34" s="6">
        <v>1</v>
      </c>
      <c r="P34" s="6" t="s">
        <v>183</v>
      </c>
      <c r="Q34" s="6">
        <v>13.8</v>
      </c>
      <c r="R34" s="12">
        <f t="shared" si="0"/>
        <v>-0.23094233355903449</v>
      </c>
      <c r="S34" s="12">
        <f t="shared" si="4"/>
        <v>2.6238239641685021E-2</v>
      </c>
      <c r="T34" s="12">
        <f t="shared" si="1"/>
        <v>0.96896022802628878</v>
      </c>
      <c r="U34" s="6">
        <v>1.06</v>
      </c>
      <c r="V34" s="11">
        <f t="shared" si="5"/>
        <v>0.97402347263618183</v>
      </c>
      <c r="W34" s="13">
        <f t="shared" si="6"/>
        <v>0.13191316882102339</v>
      </c>
      <c r="X34" s="13">
        <f t="shared" si="2"/>
        <v>0.12776528407821447</v>
      </c>
      <c r="Y34" s="22">
        <f t="shared" si="3"/>
        <v>0.14630100689356426</v>
      </c>
      <c r="Z34" s="23" t="str">
        <f t="shared" si="7"/>
        <v>No</v>
      </c>
      <c r="AA34" s="8" t="s">
        <v>163</v>
      </c>
    </row>
    <row r="35" spans="1:27" x14ac:dyDescent="0.4">
      <c r="A35" s="1" t="s">
        <v>314</v>
      </c>
      <c r="B35" s="2">
        <v>7.6</v>
      </c>
      <c r="C35" s="2" t="s">
        <v>6</v>
      </c>
      <c r="D35" s="2" t="s">
        <v>3</v>
      </c>
      <c r="E35" s="2" t="s">
        <v>184</v>
      </c>
      <c r="F35" s="2" t="s">
        <v>159</v>
      </c>
      <c r="G35" s="2" t="s">
        <v>78</v>
      </c>
      <c r="H35" s="2" t="s">
        <v>70</v>
      </c>
      <c r="I35" s="2" t="s">
        <v>185</v>
      </c>
      <c r="J35" s="2">
        <v>11.5</v>
      </c>
      <c r="K35" s="2">
        <v>1</v>
      </c>
      <c r="L35" s="2">
        <v>1</v>
      </c>
      <c r="M35" s="2">
        <v>1.39</v>
      </c>
      <c r="N35" s="2">
        <v>0.85</v>
      </c>
      <c r="O35" s="2">
        <v>1</v>
      </c>
      <c r="P35" s="6" t="s">
        <v>183</v>
      </c>
      <c r="Q35" s="6">
        <v>13.5</v>
      </c>
      <c r="R35" s="11">
        <f t="shared" si="0"/>
        <v>-0.22405635788336709</v>
      </c>
      <c r="S35" s="11">
        <f t="shared" si="4"/>
        <v>2.5470461057876981E-2</v>
      </c>
      <c r="T35" s="11">
        <f t="shared" si="1"/>
        <v>0.96997900325922259</v>
      </c>
      <c r="U35" s="2">
        <v>1.07</v>
      </c>
      <c r="V35" s="11">
        <f t="shared" si="5"/>
        <v>0.97402347263618183</v>
      </c>
      <c r="W35" s="13">
        <f t="shared" si="6"/>
        <v>0.19271469630791724</v>
      </c>
      <c r="X35" s="13">
        <f t="shared" si="2"/>
        <v>0.18491052615362524</v>
      </c>
      <c r="Y35" s="22">
        <f t="shared" si="3"/>
        <v>0.14392591143681352</v>
      </c>
      <c r="Z35" s="23" t="str">
        <f t="shared" si="7"/>
        <v>Yes</v>
      </c>
      <c r="AA35" s="1" t="s">
        <v>163</v>
      </c>
    </row>
    <row r="36" spans="1:27" x14ac:dyDescent="0.4">
      <c r="A36" s="1" t="s">
        <v>315</v>
      </c>
      <c r="B36" s="2">
        <v>7.6</v>
      </c>
      <c r="C36" s="2" t="s">
        <v>186</v>
      </c>
      <c r="D36" s="2" t="s">
        <v>76</v>
      </c>
      <c r="E36" s="2" t="s">
        <v>153</v>
      </c>
      <c r="F36" s="2" t="s">
        <v>180</v>
      </c>
      <c r="G36" s="2" t="s">
        <v>187</v>
      </c>
      <c r="H36" s="2" t="s">
        <v>138</v>
      </c>
      <c r="I36" s="2" t="s">
        <v>188</v>
      </c>
      <c r="J36" s="2">
        <v>24.4</v>
      </c>
      <c r="K36" s="2">
        <v>1</v>
      </c>
      <c r="L36" s="2">
        <v>1</v>
      </c>
      <c r="M36" s="2">
        <v>1.49</v>
      </c>
      <c r="N36" s="2">
        <v>0.85</v>
      </c>
      <c r="O36" s="2">
        <v>1</v>
      </c>
      <c r="P36" s="6" t="s">
        <v>48</v>
      </c>
      <c r="Q36" s="6">
        <v>24.4</v>
      </c>
      <c r="R36" s="11">
        <f t="shared" si="0"/>
        <v>-0.16471820961753325</v>
      </c>
      <c r="S36" s="11">
        <f t="shared" si="4"/>
        <v>1.8852332857346971E-2</v>
      </c>
      <c r="T36" s="11">
        <f t="shared" si="1"/>
        <v>0.97878773327753776</v>
      </c>
      <c r="U36" s="2">
        <v>1.1000000000000001</v>
      </c>
      <c r="V36" s="11">
        <f t="shared" si="5"/>
        <v>0.97402347263618183</v>
      </c>
      <c r="W36" s="13">
        <f t="shared" si="6"/>
        <v>0.2283666327168066</v>
      </c>
      <c r="X36" s="13">
        <f t="shared" si="2"/>
        <v>0.21314273790617019</v>
      </c>
      <c r="Y36" s="22">
        <f t="shared" si="3"/>
        <v>0.27648296814718498</v>
      </c>
      <c r="Z36" s="23" t="str">
        <f t="shared" si="7"/>
        <v>No</v>
      </c>
      <c r="AA36" s="1" t="s">
        <v>163</v>
      </c>
    </row>
    <row r="37" spans="1:27" x14ac:dyDescent="0.4">
      <c r="A37" s="1" t="s">
        <v>316</v>
      </c>
      <c r="B37" s="2">
        <v>7.6</v>
      </c>
      <c r="C37" s="2" t="s">
        <v>186</v>
      </c>
      <c r="D37" s="2" t="s">
        <v>3</v>
      </c>
      <c r="E37" s="2" t="s">
        <v>153</v>
      </c>
      <c r="F37" s="2" t="s">
        <v>180</v>
      </c>
      <c r="G37" s="2" t="s">
        <v>189</v>
      </c>
      <c r="H37" s="2" t="s">
        <v>190</v>
      </c>
      <c r="I37" s="2" t="s">
        <v>11</v>
      </c>
      <c r="J37" s="2">
        <v>8.5</v>
      </c>
      <c r="K37" s="2">
        <v>1</v>
      </c>
      <c r="L37" s="2">
        <v>1</v>
      </c>
      <c r="M37" s="2">
        <v>1.7</v>
      </c>
      <c r="N37" s="2">
        <v>0.85</v>
      </c>
      <c r="O37" s="2">
        <v>1</v>
      </c>
      <c r="P37" s="6" t="s">
        <v>140</v>
      </c>
      <c r="Q37" s="6">
        <v>8.5</v>
      </c>
      <c r="R37" s="11">
        <f t="shared" si="0"/>
        <v>-0.16471820961753325</v>
      </c>
      <c r="S37" s="11">
        <f t="shared" si="4"/>
        <v>1.8852332857346971E-2</v>
      </c>
      <c r="T37" s="11">
        <f t="shared" si="1"/>
        <v>0.97878773327753776</v>
      </c>
      <c r="U37" s="2">
        <v>1.1000000000000001</v>
      </c>
      <c r="V37" s="11">
        <f t="shared" si="5"/>
        <v>0.97402347263618183</v>
      </c>
      <c r="W37" s="13">
        <f t="shared" si="6"/>
        <v>0.2449416302527038</v>
      </c>
      <c r="X37" s="13">
        <f t="shared" si="2"/>
        <v>0.22861277533484378</v>
      </c>
      <c r="Y37" s="22">
        <f t="shared" si="3"/>
        <v>0.10787383759150841</v>
      </c>
      <c r="Z37" s="23" t="str">
        <f t="shared" si="7"/>
        <v>Yes</v>
      </c>
      <c r="AA37" s="1" t="s">
        <v>163</v>
      </c>
    </row>
    <row r="38" spans="1:27" x14ac:dyDescent="0.4">
      <c r="A38" s="1" t="s">
        <v>317</v>
      </c>
      <c r="B38" s="2">
        <v>7.6</v>
      </c>
      <c r="C38" s="2" t="s">
        <v>36</v>
      </c>
      <c r="D38" s="2" t="s">
        <v>3</v>
      </c>
      <c r="E38" s="2" t="s">
        <v>60</v>
      </c>
      <c r="F38" s="2" t="s">
        <v>53</v>
      </c>
      <c r="G38" s="2" t="s">
        <v>191</v>
      </c>
      <c r="H38" s="2" t="s">
        <v>192</v>
      </c>
      <c r="I38" s="2" t="s">
        <v>193</v>
      </c>
      <c r="J38" s="2">
        <v>20.100000000000001</v>
      </c>
      <c r="K38" s="2">
        <v>1</v>
      </c>
      <c r="L38" s="2">
        <v>1</v>
      </c>
      <c r="M38" s="2">
        <v>1.24</v>
      </c>
      <c r="N38" s="2">
        <v>0.95</v>
      </c>
      <c r="O38" s="2">
        <v>1</v>
      </c>
      <c r="P38" s="6" t="s">
        <v>148</v>
      </c>
      <c r="Q38" s="6">
        <v>24.6</v>
      </c>
      <c r="R38" s="11">
        <f t="shared" si="0"/>
        <v>-0.28803080139443626</v>
      </c>
      <c r="S38" s="11">
        <f t="shared" si="4"/>
        <v>3.2600968618136064E-2</v>
      </c>
      <c r="T38" s="11">
        <f t="shared" si="1"/>
        <v>0.96053636221856076</v>
      </c>
      <c r="U38" s="2">
        <v>1.0900000000000001</v>
      </c>
      <c r="V38" s="11">
        <f t="shared" si="5"/>
        <v>0.97402347263618183</v>
      </c>
      <c r="W38" s="13">
        <f t="shared" si="6"/>
        <v>0.37778383534375759</v>
      </c>
      <c r="X38" s="13">
        <f t="shared" si="2"/>
        <v>0.35583400643236801</v>
      </c>
      <c r="Y38" s="22">
        <f t="shared" si="3"/>
        <v>0.28084887270551989</v>
      </c>
      <c r="Z38" s="23" t="str">
        <f t="shared" si="7"/>
        <v>Yes</v>
      </c>
      <c r="AA38" s="1" t="s">
        <v>163</v>
      </c>
    </row>
    <row r="39" spans="1:27" x14ac:dyDescent="0.4">
      <c r="A39" s="1" t="s">
        <v>318</v>
      </c>
      <c r="B39" s="2">
        <v>7.6</v>
      </c>
      <c r="C39" s="2" t="s">
        <v>194</v>
      </c>
      <c r="D39" s="2" t="s">
        <v>76</v>
      </c>
      <c r="E39" s="2" t="s">
        <v>60</v>
      </c>
      <c r="F39" s="2" t="s">
        <v>195</v>
      </c>
      <c r="G39" s="2" t="s">
        <v>9</v>
      </c>
      <c r="H39" s="2" t="s">
        <v>31</v>
      </c>
      <c r="I39" s="2" t="s">
        <v>196</v>
      </c>
      <c r="J39" s="2">
        <v>31.6</v>
      </c>
      <c r="K39" s="2">
        <v>1</v>
      </c>
      <c r="L39" s="2">
        <v>1</v>
      </c>
      <c r="M39" s="2">
        <v>1.1100000000000001</v>
      </c>
      <c r="N39" s="2">
        <v>0.95</v>
      </c>
      <c r="O39" s="2">
        <v>1</v>
      </c>
      <c r="P39" s="6" t="s">
        <v>12</v>
      </c>
      <c r="Q39" s="6">
        <v>32.700000000000003</v>
      </c>
      <c r="R39" s="11">
        <f t="shared" si="0"/>
        <v>-0.28803080139443626</v>
      </c>
      <c r="S39" s="11">
        <f t="shared" si="4"/>
        <v>3.2600968618136064E-2</v>
      </c>
      <c r="T39" s="11">
        <f t="shared" si="1"/>
        <v>0.96053636221856076</v>
      </c>
      <c r="U39" s="2">
        <v>1.07</v>
      </c>
      <c r="V39" s="11">
        <f t="shared" si="5"/>
        <v>0.97402347263618183</v>
      </c>
      <c r="W39" s="13">
        <f t="shared" si="6"/>
        <v>0.40790777515548216</v>
      </c>
      <c r="X39" s="13">
        <f t="shared" si="2"/>
        <v>0.39138915075599323</v>
      </c>
      <c r="Y39" s="22">
        <f t="shared" si="3"/>
        <v>0.72132084315004719</v>
      </c>
      <c r="Z39" s="23" t="str">
        <f t="shared" si="7"/>
        <v>No</v>
      </c>
      <c r="AA39" s="1" t="s">
        <v>163</v>
      </c>
    </row>
    <row r="40" spans="1:27" x14ac:dyDescent="0.4">
      <c r="A40" s="1" t="s">
        <v>319</v>
      </c>
      <c r="B40" s="2">
        <v>7.6</v>
      </c>
      <c r="C40" s="2" t="s">
        <v>6</v>
      </c>
      <c r="D40" s="2" t="s">
        <v>3</v>
      </c>
      <c r="E40" s="2" t="s">
        <v>101</v>
      </c>
      <c r="F40" s="2" t="s">
        <v>53</v>
      </c>
      <c r="G40" s="2" t="s">
        <v>197</v>
      </c>
      <c r="H40" s="2" t="s">
        <v>109</v>
      </c>
      <c r="I40" s="2" t="s">
        <v>139</v>
      </c>
      <c r="J40" s="2">
        <v>10.5</v>
      </c>
      <c r="K40" s="2">
        <v>1</v>
      </c>
      <c r="L40" s="2">
        <v>1</v>
      </c>
      <c r="M40" s="2">
        <v>1.22</v>
      </c>
      <c r="N40" s="2">
        <v>0.95</v>
      </c>
      <c r="O40" s="2">
        <v>1</v>
      </c>
      <c r="P40" s="6" t="s">
        <v>148</v>
      </c>
      <c r="Q40" s="6">
        <v>15</v>
      </c>
      <c r="R40" s="11">
        <f t="shared" si="0"/>
        <v>-0.34848543649883068</v>
      </c>
      <c r="S40" s="11">
        <f t="shared" si="4"/>
        <v>3.9332734718234855E-2</v>
      </c>
      <c r="T40" s="11">
        <f t="shared" si="1"/>
        <v>0.95165124305374849</v>
      </c>
      <c r="U40" s="2">
        <v>1.05</v>
      </c>
      <c r="V40" s="11">
        <f t="shared" si="5"/>
        <v>0.97402347263618183</v>
      </c>
      <c r="W40" s="13">
        <f t="shared" si="6"/>
        <v>0.21788552340961945</v>
      </c>
      <c r="X40" s="13">
        <f t="shared" si="2"/>
        <v>0.21304417000675815</v>
      </c>
      <c r="Y40" s="22">
        <f t="shared" si="3"/>
        <v>0.15611896322626051</v>
      </c>
      <c r="Z40" s="23" t="str">
        <f t="shared" si="7"/>
        <v>Yes</v>
      </c>
      <c r="AA40" s="1" t="s">
        <v>163</v>
      </c>
    </row>
    <row r="41" spans="1:27" x14ac:dyDescent="0.4">
      <c r="A41" s="1" t="s">
        <v>320</v>
      </c>
      <c r="B41" s="2">
        <v>7.5</v>
      </c>
      <c r="C41" s="2" t="s">
        <v>6</v>
      </c>
      <c r="D41" s="2" t="s">
        <v>3</v>
      </c>
      <c r="E41" s="2" t="s">
        <v>158</v>
      </c>
      <c r="F41" s="2" t="s">
        <v>93</v>
      </c>
      <c r="G41" s="2" t="s">
        <v>198</v>
      </c>
      <c r="H41" s="2" t="s">
        <v>199</v>
      </c>
      <c r="I41" s="2" t="s">
        <v>139</v>
      </c>
      <c r="J41" s="2">
        <v>6.3</v>
      </c>
      <c r="K41" s="2">
        <v>1</v>
      </c>
      <c r="L41" s="2">
        <v>0.75</v>
      </c>
      <c r="M41" s="2">
        <v>0.97</v>
      </c>
      <c r="N41" s="2">
        <v>0.95</v>
      </c>
      <c r="O41" s="2">
        <v>1</v>
      </c>
      <c r="P41" s="6" t="s">
        <v>148</v>
      </c>
      <c r="Q41" s="6">
        <v>10.7</v>
      </c>
      <c r="R41" s="11">
        <f t="shared" si="0"/>
        <v>-0.52109042952920603</v>
      </c>
      <c r="S41" s="11">
        <f t="shared" si="4"/>
        <v>5.85062148015719E-2</v>
      </c>
      <c r="T41" s="11">
        <f t="shared" si="1"/>
        <v>0.92100131169780386</v>
      </c>
      <c r="U41" s="2">
        <v>1</v>
      </c>
      <c r="V41" s="11">
        <f t="shared" si="5"/>
        <v>1.0001492712300064</v>
      </c>
      <c r="W41" s="13">
        <f t="shared" si="6"/>
        <v>0.16039324730133453</v>
      </c>
      <c r="X41" s="13">
        <f t="shared" si="2"/>
        <v>0.16036930877735806</v>
      </c>
      <c r="Y41" s="22">
        <f t="shared" si="3"/>
        <v>0.12299259714923197</v>
      </c>
      <c r="Z41" s="23" t="str">
        <f t="shared" si="7"/>
        <v>Yes</v>
      </c>
      <c r="AA41" s="1" t="s">
        <v>201</v>
      </c>
    </row>
    <row r="42" spans="1:27" x14ac:dyDescent="0.4">
      <c r="A42" s="1" t="s">
        <v>321</v>
      </c>
      <c r="B42" s="2">
        <v>7.5</v>
      </c>
      <c r="C42" s="2" t="s">
        <v>6</v>
      </c>
      <c r="D42" s="2" t="s">
        <v>3</v>
      </c>
      <c r="E42" s="2" t="s">
        <v>202</v>
      </c>
      <c r="F42" s="2" t="s">
        <v>203</v>
      </c>
      <c r="G42" s="2" t="s">
        <v>204</v>
      </c>
      <c r="H42" s="2" t="s">
        <v>205</v>
      </c>
      <c r="I42" s="2" t="s">
        <v>169</v>
      </c>
      <c r="J42" s="2">
        <v>7.6</v>
      </c>
      <c r="K42" s="2">
        <v>1</v>
      </c>
      <c r="L42" s="2">
        <v>0.75</v>
      </c>
      <c r="M42" s="2">
        <v>0.78</v>
      </c>
      <c r="N42" s="2">
        <v>1</v>
      </c>
      <c r="O42" s="2">
        <v>1</v>
      </c>
      <c r="P42" s="6" t="s">
        <v>48</v>
      </c>
      <c r="Q42" s="6">
        <v>7.6</v>
      </c>
      <c r="R42" s="11">
        <f t="shared" si="0"/>
        <v>-0.78400307625476817</v>
      </c>
      <c r="S42" s="11">
        <f t="shared" si="4"/>
        <v>8.753337654872588E-2</v>
      </c>
      <c r="T42" s="11">
        <f t="shared" si="1"/>
        <v>0.88029099314742854</v>
      </c>
      <c r="U42" s="2">
        <v>1</v>
      </c>
      <c r="V42" s="11">
        <f t="shared" si="5"/>
        <v>1.0001492712300064</v>
      </c>
      <c r="W42" s="13">
        <f t="shared" si="6"/>
        <v>0.14598158969694858</v>
      </c>
      <c r="X42" s="13">
        <f t="shared" si="2"/>
        <v>0.14595980209775794</v>
      </c>
      <c r="Y42" s="22">
        <f t="shared" si="3"/>
        <v>0.10200471817165861</v>
      </c>
      <c r="Z42" s="23" t="str">
        <f t="shared" si="7"/>
        <v>Yes</v>
      </c>
      <c r="AA42" s="1" t="s">
        <v>201</v>
      </c>
    </row>
    <row r="43" spans="1:27" x14ac:dyDescent="0.4">
      <c r="A43" s="1" t="s">
        <v>322</v>
      </c>
      <c r="B43" s="2">
        <v>7.5</v>
      </c>
      <c r="C43" s="2" t="s">
        <v>6</v>
      </c>
      <c r="D43" s="2" t="s">
        <v>76</v>
      </c>
      <c r="E43" s="2" t="s">
        <v>22</v>
      </c>
      <c r="F43" s="2" t="s">
        <v>30</v>
      </c>
      <c r="G43" s="2" t="s">
        <v>45</v>
      </c>
      <c r="H43" s="2" t="s">
        <v>24</v>
      </c>
      <c r="I43" s="2" t="s">
        <v>206</v>
      </c>
      <c r="J43" s="2">
        <v>14.3</v>
      </c>
      <c r="K43" s="2">
        <v>1</v>
      </c>
      <c r="L43" s="2">
        <v>0.75</v>
      </c>
      <c r="M43" s="2">
        <v>1.6</v>
      </c>
      <c r="N43" s="2">
        <v>0.85</v>
      </c>
      <c r="O43" s="2">
        <v>1</v>
      </c>
      <c r="P43" s="6" t="s">
        <v>41</v>
      </c>
      <c r="Q43" s="6">
        <v>14.3</v>
      </c>
      <c r="R43" s="11">
        <f t="shared" si="0"/>
        <v>-0.17748547153923011</v>
      </c>
      <c r="S43" s="11">
        <f t="shared" si="4"/>
        <v>2.0276538445376857E-2</v>
      </c>
      <c r="T43" s="11">
        <f t="shared" si="1"/>
        <v>0.97490871968888759</v>
      </c>
      <c r="U43" s="2">
        <v>1.1000000000000001</v>
      </c>
      <c r="V43" s="11">
        <f t="shared" si="5"/>
        <v>1.0001492712300064</v>
      </c>
      <c r="W43" s="13">
        <f t="shared" si="6"/>
        <v>0.20473083113466642</v>
      </c>
      <c r="X43" s="13">
        <f t="shared" si="2"/>
        <v>0.18609115933890344</v>
      </c>
      <c r="Y43" s="22">
        <f t="shared" si="3"/>
        <v>0.15032708981793758</v>
      </c>
      <c r="Z43" s="23" t="str">
        <f t="shared" si="7"/>
        <v>Yes</v>
      </c>
      <c r="AA43" s="1" t="s">
        <v>201</v>
      </c>
    </row>
    <row r="44" spans="1:27" x14ac:dyDescent="0.4">
      <c r="A44" s="1" t="s">
        <v>323</v>
      </c>
      <c r="B44" s="2">
        <v>7.5</v>
      </c>
      <c r="C44" s="2" t="s">
        <v>6</v>
      </c>
      <c r="D44" s="2" t="s">
        <v>76</v>
      </c>
      <c r="E44" s="2" t="s">
        <v>195</v>
      </c>
      <c r="F44" s="2" t="s">
        <v>8</v>
      </c>
      <c r="G44" s="2" t="s">
        <v>70</v>
      </c>
      <c r="H44" s="2" t="s">
        <v>207</v>
      </c>
      <c r="I44" s="2" t="s">
        <v>206</v>
      </c>
      <c r="J44" s="2">
        <v>13.6</v>
      </c>
      <c r="K44" s="2">
        <v>1</v>
      </c>
      <c r="L44" s="2">
        <v>0.75</v>
      </c>
      <c r="M44" s="2">
        <v>1.53</v>
      </c>
      <c r="N44" s="2">
        <v>0.85</v>
      </c>
      <c r="O44" s="2">
        <v>1</v>
      </c>
      <c r="P44" s="6" t="s">
        <v>140</v>
      </c>
      <c r="Q44" s="6">
        <v>13.6</v>
      </c>
      <c r="R44" s="11">
        <f t="shared" si="0"/>
        <v>-0.13992625445082452</v>
      </c>
      <c r="S44" s="11">
        <f t="shared" si="4"/>
        <v>1.6086548600642528E-2</v>
      </c>
      <c r="T44" s="11">
        <f t="shared" si="1"/>
        <v>0.98090747592435235</v>
      </c>
      <c r="U44" s="2">
        <v>1.0900000000000001</v>
      </c>
      <c r="V44" s="11">
        <f t="shared" si="5"/>
        <v>1.0001492712300064</v>
      </c>
      <c r="W44" s="13">
        <f t="shared" si="6"/>
        <v>0.15360119338906339</v>
      </c>
      <c r="X44" s="13">
        <f t="shared" si="2"/>
        <v>0.14089749410276275</v>
      </c>
      <c r="Y44" s="22">
        <f t="shared" si="3"/>
        <v>0.14471436330623147</v>
      </c>
      <c r="Z44" s="23" t="str">
        <f t="shared" si="7"/>
        <v>No</v>
      </c>
      <c r="AA44" s="1" t="s">
        <v>201</v>
      </c>
    </row>
    <row r="45" spans="1:27" x14ac:dyDescent="0.4">
      <c r="A45" s="1" t="s">
        <v>324</v>
      </c>
      <c r="B45" s="2">
        <v>7.5</v>
      </c>
      <c r="C45" s="2" t="s">
        <v>6</v>
      </c>
      <c r="D45" s="2" t="s">
        <v>3</v>
      </c>
      <c r="E45" s="2" t="s">
        <v>7</v>
      </c>
      <c r="F45" s="2" t="s">
        <v>77</v>
      </c>
      <c r="G45" s="2" t="s">
        <v>208</v>
      </c>
      <c r="H45" s="2" t="s">
        <v>189</v>
      </c>
      <c r="I45" s="2" t="s">
        <v>97</v>
      </c>
      <c r="J45" s="2">
        <v>5.8</v>
      </c>
      <c r="K45" s="2">
        <v>1</v>
      </c>
      <c r="L45" s="2">
        <v>0.75</v>
      </c>
      <c r="M45" s="2">
        <v>1.36</v>
      </c>
      <c r="N45" s="2">
        <v>0.95</v>
      </c>
      <c r="O45" s="2">
        <v>1</v>
      </c>
      <c r="P45" s="6" t="s">
        <v>157</v>
      </c>
      <c r="Q45" s="6">
        <v>11.4</v>
      </c>
      <c r="R45" s="11">
        <f t="shared" si="0"/>
        <v>-0.28070505643177912</v>
      </c>
      <c r="S45" s="11">
        <f t="shared" si="4"/>
        <v>3.1784771207341758E-2</v>
      </c>
      <c r="T45" s="11">
        <f t="shared" si="1"/>
        <v>0.9585636888046033</v>
      </c>
      <c r="U45" s="2">
        <v>1.06</v>
      </c>
      <c r="V45" s="11">
        <f t="shared" si="5"/>
        <v>1.0001492712300064</v>
      </c>
      <c r="W45" s="13">
        <f t="shared" si="6"/>
        <v>0.2002713421252475</v>
      </c>
      <c r="X45" s="13">
        <f t="shared" si="2"/>
        <v>0.18890703003531456</v>
      </c>
      <c r="Y45" s="22">
        <f t="shared" si="3"/>
        <v>0.12803646565450216</v>
      </c>
      <c r="Z45" s="23" t="str">
        <f t="shared" si="7"/>
        <v>Yes</v>
      </c>
      <c r="AA45" s="1" t="s">
        <v>201</v>
      </c>
    </row>
    <row r="46" spans="1:27" x14ac:dyDescent="0.4">
      <c r="A46" s="1" t="s">
        <v>237</v>
      </c>
      <c r="B46" s="2">
        <v>6.5</v>
      </c>
      <c r="C46" s="2" t="s">
        <v>209</v>
      </c>
      <c r="D46" s="2" t="s">
        <v>76</v>
      </c>
      <c r="E46" s="2" t="s">
        <v>210</v>
      </c>
      <c r="F46" s="2" t="s">
        <v>53</v>
      </c>
      <c r="G46" s="2" t="s">
        <v>211</v>
      </c>
      <c r="H46" s="2" t="s">
        <v>109</v>
      </c>
      <c r="I46" s="2" t="s">
        <v>88</v>
      </c>
      <c r="J46" s="2">
        <v>12.8</v>
      </c>
      <c r="K46" s="2">
        <v>1</v>
      </c>
      <c r="L46" s="2">
        <v>1.0900000000000001</v>
      </c>
      <c r="M46" s="2">
        <v>1.23</v>
      </c>
      <c r="N46" s="2">
        <v>0.95</v>
      </c>
      <c r="O46" s="2">
        <v>1</v>
      </c>
      <c r="P46" s="6" t="s">
        <v>34</v>
      </c>
      <c r="Q46" s="6">
        <v>12.8</v>
      </c>
      <c r="R46" s="11">
        <f t="shared" si="0"/>
        <v>-0.37196686518176292</v>
      </c>
      <c r="S46" s="11">
        <f t="shared" si="4"/>
        <v>4.1945436905656441E-2</v>
      </c>
      <c r="T46" s="11">
        <f t="shared" si="1"/>
        <v>0.90545153564431169</v>
      </c>
      <c r="U46" s="2">
        <v>1.04</v>
      </c>
      <c r="V46" s="11">
        <f t="shared" si="5"/>
        <v>1.300690558908939</v>
      </c>
      <c r="W46" s="13">
        <f t="shared" si="6"/>
        <v>0.10628919892302258</v>
      </c>
      <c r="X46" s="13">
        <f t="shared" si="2"/>
        <v>7.8574532666961336E-2</v>
      </c>
      <c r="Y46" s="22">
        <f t="shared" si="3"/>
        <v>0.13849297773245575</v>
      </c>
      <c r="Z46" s="23" t="str">
        <f t="shared" si="7"/>
        <v>No</v>
      </c>
      <c r="AA46" s="1" t="s">
        <v>212</v>
      </c>
    </row>
    <row r="47" spans="1:27" x14ac:dyDescent="0.4">
      <c r="A47" s="1" t="s">
        <v>325</v>
      </c>
      <c r="B47" s="2">
        <v>6.5</v>
      </c>
      <c r="C47" s="2" t="s">
        <v>213</v>
      </c>
      <c r="D47" s="2" t="s">
        <v>76</v>
      </c>
      <c r="E47" s="2" t="s">
        <v>7</v>
      </c>
      <c r="F47" s="2" t="s">
        <v>16</v>
      </c>
      <c r="G47" s="2" t="s">
        <v>9</v>
      </c>
      <c r="H47" s="2" t="s">
        <v>69</v>
      </c>
      <c r="I47" s="2" t="s">
        <v>139</v>
      </c>
      <c r="J47" s="2">
        <v>11.1</v>
      </c>
      <c r="K47" s="2">
        <v>1</v>
      </c>
      <c r="L47" s="2">
        <v>1.0900000000000001</v>
      </c>
      <c r="M47" s="2">
        <v>1.19</v>
      </c>
      <c r="N47" s="2">
        <v>0.95</v>
      </c>
      <c r="O47" s="2">
        <v>1</v>
      </c>
      <c r="P47" s="6" t="s">
        <v>148</v>
      </c>
      <c r="Q47" s="6">
        <v>15.5</v>
      </c>
      <c r="R47" s="11">
        <f t="shared" si="0"/>
        <v>-0.28070505643177912</v>
      </c>
      <c r="S47" s="11">
        <f t="shared" si="4"/>
        <v>3.1784771207341758E-2</v>
      </c>
      <c r="T47" s="11">
        <f t="shared" si="1"/>
        <v>0.92857507653613947</v>
      </c>
      <c r="U47" s="2">
        <v>1.04</v>
      </c>
      <c r="V47" s="11">
        <f t="shared" si="5"/>
        <v>1.300690558908939</v>
      </c>
      <c r="W47" s="13">
        <f t="shared" si="6"/>
        <v>0.11663426102182102</v>
      </c>
      <c r="X47" s="13">
        <f t="shared" si="2"/>
        <v>8.6222143412550592E-2</v>
      </c>
      <c r="Y47" s="22">
        <f t="shared" si="3"/>
        <v>0.16037964848460876</v>
      </c>
      <c r="Z47" s="23" t="str">
        <f t="shared" si="7"/>
        <v>No</v>
      </c>
      <c r="AA47" s="1" t="s">
        <v>214</v>
      </c>
    </row>
    <row r="48" spans="1:27" x14ac:dyDescent="0.4">
      <c r="A48" s="1" t="s">
        <v>326</v>
      </c>
      <c r="B48" s="2">
        <v>6.5</v>
      </c>
      <c r="C48" s="2" t="s">
        <v>215</v>
      </c>
      <c r="D48" s="2" t="s">
        <v>76</v>
      </c>
      <c r="E48" s="2" t="s">
        <v>153</v>
      </c>
      <c r="F48" s="2" t="s">
        <v>216</v>
      </c>
      <c r="G48" s="2" t="s">
        <v>217</v>
      </c>
      <c r="H48" s="2" t="s">
        <v>114</v>
      </c>
      <c r="I48" s="2" t="s">
        <v>22</v>
      </c>
      <c r="J48" s="2">
        <v>5.5</v>
      </c>
      <c r="K48" s="2">
        <v>1</v>
      </c>
      <c r="L48" s="2">
        <v>1.0900000000000001</v>
      </c>
      <c r="M48" s="2">
        <v>1.61</v>
      </c>
      <c r="N48" s="2">
        <v>0.85</v>
      </c>
      <c r="O48" s="2">
        <v>1</v>
      </c>
      <c r="P48" s="6" t="s">
        <v>12</v>
      </c>
      <c r="Q48" s="6">
        <v>6.7</v>
      </c>
      <c r="R48" s="11">
        <f t="shared" si="0"/>
        <v>-0.16471820961753325</v>
      </c>
      <c r="S48" s="11">
        <f t="shared" si="4"/>
        <v>1.8852332857346971E-2</v>
      </c>
      <c r="T48" s="11">
        <f t="shared" si="1"/>
        <v>0.95869907279796951</v>
      </c>
      <c r="U48" s="2">
        <v>1.07</v>
      </c>
      <c r="V48" s="11">
        <f t="shared" si="5"/>
        <v>1.300690558908939</v>
      </c>
      <c r="W48" s="13">
        <f t="shared" si="6"/>
        <v>0.1096751739280877</v>
      </c>
      <c r="X48" s="13">
        <f t="shared" si="2"/>
        <v>7.8804418043593005E-2</v>
      </c>
      <c r="Y48" s="22">
        <f t="shared" si="3"/>
        <v>9.6324215161335353E-2</v>
      </c>
      <c r="Z48" s="23" t="str">
        <f t="shared" si="7"/>
        <v>No</v>
      </c>
      <c r="AA48" s="1" t="s">
        <v>218</v>
      </c>
    </row>
    <row r="49" spans="1:27" x14ac:dyDescent="0.4">
      <c r="A49" s="1" t="s">
        <v>327</v>
      </c>
      <c r="B49" s="2">
        <v>6.5</v>
      </c>
      <c r="C49" s="2" t="s">
        <v>213</v>
      </c>
      <c r="D49" s="2" t="s">
        <v>76</v>
      </c>
      <c r="E49" s="2" t="s">
        <v>177</v>
      </c>
      <c r="F49" s="2" t="s">
        <v>195</v>
      </c>
      <c r="G49" s="2" t="s">
        <v>187</v>
      </c>
      <c r="H49" s="2" t="s">
        <v>192</v>
      </c>
      <c r="I49" s="2" t="s">
        <v>170</v>
      </c>
      <c r="J49" s="2">
        <v>12.3</v>
      </c>
      <c r="K49" s="2">
        <v>1</v>
      </c>
      <c r="L49" s="2">
        <v>1</v>
      </c>
      <c r="M49" s="2">
        <v>1.32</v>
      </c>
      <c r="N49" s="2">
        <v>0.85</v>
      </c>
      <c r="O49" s="2">
        <v>1</v>
      </c>
      <c r="P49" s="6" t="s">
        <v>48</v>
      </c>
      <c r="Q49" s="6">
        <v>12.3</v>
      </c>
      <c r="R49" s="11">
        <f t="shared" si="0"/>
        <v>-0.15842671556717869</v>
      </c>
      <c r="S49" s="11">
        <f t="shared" si="4"/>
        <v>1.8150475892723908E-2</v>
      </c>
      <c r="T49" s="11">
        <f t="shared" si="1"/>
        <v>0.96035850428916336</v>
      </c>
      <c r="U49" s="2">
        <v>1.05</v>
      </c>
      <c r="V49" s="11">
        <f t="shared" si="5"/>
        <v>1.300690558908939</v>
      </c>
      <c r="W49" s="13">
        <f t="shared" si="6"/>
        <v>9.1836316630499348E-2</v>
      </c>
      <c r="X49" s="13">
        <f t="shared" si="2"/>
        <v>6.7243633081399898E-2</v>
      </c>
      <c r="Y49" s="22">
        <f t="shared" si="3"/>
        <v>0.13469901625554706</v>
      </c>
      <c r="Z49" s="23" t="str">
        <f t="shared" si="7"/>
        <v>No</v>
      </c>
      <c r="AA49" s="1" t="s">
        <v>219</v>
      </c>
    </row>
    <row r="50" spans="1:27" x14ac:dyDescent="0.4">
      <c r="A50" s="1" t="s">
        <v>328</v>
      </c>
      <c r="B50" s="2">
        <v>6.5</v>
      </c>
      <c r="C50" s="2" t="s">
        <v>213</v>
      </c>
      <c r="D50" s="2" t="s">
        <v>76</v>
      </c>
      <c r="E50" s="2" t="s">
        <v>101</v>
      </c>
      <c r="F50" s="2" t="s">
        <v>16</v>
      </c>
      <c r="G50" s="2" t="s">
        <v>102</v>
      </c>
      <c r="H50" s="2" t="s">
        <v>103</v>
      </c>
      <c r="I50" s="2" t="s">
        <v>104</v>
      </c>
      <c r="J50" s="2">
        <v>14.1</v>
      </c>
      <c r="K50" s="2">
        <v>1</v>
      </c>
      <c r="L50" s="2">
        <v>1.0900000000000001</v>
      </c>
      <c r="M50" s="2">
        <v>1.1299999999999999</v>
      </c>
      <c r="N50" s="2">
        <v>0.95</v>
      </c>
      <c r="O50" s="2">
        <v>1</v>
      </c>
      <c r="P50" s="6" t="s">
        <v>140</v>
      </c>
      <c r="Q50" s="6">
        <v>14.1</v>
      </c>
      <c r="R50" s="11">
        <f t="shared" si="0"/>
        <v>-0.34848543649883068</v>
      </c>
      <c r="S50" s="11">
        <f t="shared" si="4"/>
        <v>3.9332734718234855E-2</v>
      </c>
      <c r="T50" s="11">
        <f t="shared" si="1"/>
        <v>0.91135510492390714</v>
      </c>
      <c r="U50" s="2">
        <v>1.03</v>
      </c>
      <c r="V50" s="11">
        <f t="shared" si="5"/>
        <v>1.300690558908939</v>
      </c>
      <c r="W50" s="13">
        <f t="shared" si="6"/>
        <v>0.12072571105099608</v>
      </c>
      <c r="X50" s="13">
        <f t="shared" si="2"/>
        <v>9.011323054667944E-2</v>
      </c>
      <c r="Y50" s="22">
        <f t="shared" si="3"/>
        <v>0.14870616193310221</v>
      </c>
      <c r="Z50" s="23" t="str">
        <f t="shared" si="7"/>
        <v>No</v>
      </c>
      <c r="AA50" s="1" t="s">
        <v>220</v>
      </c>
    </row>
    <row r="51" spans="1:27" s="7" customFormat="1" x14ac:dyDescent="0.4">
      <c r="A51" s="5" t="s">
        <v>644</v>
      </c>
      <c r="B51" s="6">
        <v>6.5</v>
      </c>
      <c r="C51" s="6" t="s">
        <v>215</v>
      </c>
      <c r="D51" s="6" t="s">
        <v>3</v>
      </c>
      <c r="E51" s="6" t="s">
        <v>221</v>
      </c>
      <c r="F51" s="6" t="s">
        <v>222</v>
      </c>
      <c r="G51" s="6" t="s">
        <v>70</v>
      </c>
      <c r="H51" s="6" t="s">
        <v>20</v>
      </c>
      <c r="I51" s="6" t="s">
        <v>223</v>
      </c>
      <c r="J51" s="6">
        <v>6.9</v>
      </c>
      <c r="K51" s="6">
        <v>1</v>
      </c>
      <c r="L51" s="6">
        <v>1</v>
      </c>
      <c r="M51" s="6">
        <v>1.7</v>
      </c>
      <c r="N51" s="6">
        <v>0.85</v>
      </c>
      <c r="O51" s="6">
        <v>1</v>
      </c>
      <c r="P51" s="6" t="s">
        <v>48</v>
      </c>
      <c r="Q51" s="6">
        <v>6.9</v>
      </c>
      <c r="R51" s="11">
        <f t="shared" si="0"/>
        <v>-0.12199618874727103</v>
      </c>
      <c r="S51" s="12">
        <f t="shared" si="4"/>
        <v>1.4086216368276894E-2</v>
      </c>
      <c r="T51" s="11">
        <f t="shared" si="1"/>
        <v>0.97002272264343958</v>
      </c>
      <c r="U51" s="6">
        <v>1.1000000000000001</v>
      </c>
      <c r="V51" s="11">
        <f t="shared" si="5"/>
        <v>1.300690558908939</v>
      </c>
      <c r="W51" s="13">
        <f t="shared" si="6"/>
        <v>0.13366913118026599</v>
      </c>
      <c r="X51" s="13">
        <f t="shared" si="2"/>
        <v>9.3425289473918122E-2</v>
      </c>
      <c r="Y51" s="22">
        <f t="shared" si="3"/>
        <v>9.7569901053082192E-2</v>
      </c>
      <c r="Z51" s="23" t="str">
        <f t="shared" si="7"/>
        <v>No</v>
      </c>
      <c r="AA51" s="8" t="s">
        <v>224</v>
      </c>
    </row>
    <row r="52" spans="1:27" x14ac:dyDescent="0.4">
      <c r="A52" s="1" t="s">
        <v>645</v>
      </c>
      <c r="B52" s="2">
        <v>6.5</v>
      </c>
      <c r="C52" s="2" t="s">
        <v>215</v>
      </c>
      <c r="D52" s="2" t="s">
        <v>76</v>
      </c>
      <c r="E52" s="2" t="s">
        <v>177</v>
      </c>
      <c r="F52" s="2" t="s">
        <v>225</v>
      </c>
      <c r="G52" s="2" t="s">
        <v>45</v>
      </c>
      <c r="H52" s="2" t="s">
        <v>146</v>
      </c>
      <c r="I52" s="2" t="s">
        <v>52</v>
      </c>
      <c r="J52" s="2">
        <v>9.6</v>
      </c>
      <c r="K52" s="2">
        <v>1</v>
      </c>
      <c r="L52" s="2">
        <v>1</v>
      </c>
      <c r="M52" s="2">
        <v>1.61</v>
      </c>
      <c r="N52" s="2">
        <v>0.85</v>
      </c>
      <c r="O52" s="2">
        <v>1</v>
      </c>
      <c r="P52" s="6" t="s">
        <v>41</v>
      </c>
      <c r="Q52" s="6">
        <v>9.6</v>
      </c>
      <c r="R52" s="11">
        <f t="shared" si="0"/>
        <v>-0.15842671556717869</v>
      </c>
      <c r="S52" s="11">
        <f t="shared" si="4"/>
        <v>1.8150475892723908E-2</v>
      </c>
      <c r="T52" s="11">
        <f t="shared" si="1"/>
        <v>0.96035850428916336</v>
      </c>
      <c r="U52" s="2">
        <v>1.08</v>
      </c>
      <c r="V52" s="11">
        <f t="shared" si="5"/>
        <v>1.300690558908939</v>
      </c>
      <c r="W52" s="13">
        <f t="shared" si="6"/>
        <v>0.11236194500183212</v>
      </c>
      <c r="X52" s="13">
        <f t="shared" si="2"/>
        <v>7.9987386125052282E-2</v>
      </c>
      <c r="Y52" s="22">
        <f t="shared" si="3"/>
        <v>0.1152965216191319</v>
      </c>
      <c r="Z52" s="23" t="str">
        <f t="shared" si="7"/>
        <v>No</v>
      </c>
      <c r="AA52" s="1" t="s">
        <v>224</v>
      </c>
    </row>
    <row r="53" spans="1:27" x14ac:dyDescent="0.4">
      <c r="A53" s="1" t="s">
        <v>331</v>
      </c>
      <c r="B53" s="2">
        <v>6.5</v>
      </c>
      <c r="C53" s="2" t="s">
        <v>213</v>
      </c>
      <c r="D53" s="2" t="s">
        <v>76</v>
      </c>
      <c r="E53" s="2" t="s">
        <v>210</v>
      </c>
      <c r="F53" s="2" t="s">
        <v>15</v>
      </c>
      <c r="G53" s="2" t="s">
        <v>199</v>
      </c>
      <c r="H53" s="2" t="s">
        <v>61</v>
      </c>
      <c r="I53" s="2" t="s">
        <v>139</v>
      </c>
      <c r="J53" s="2">
        <v>9.4</v>
      </c>
      <c r="K53" s="2">
        <v>1</v>
      </c>
      <c r="L53" s="2">
        <v>1</v>
      </c>
      <c r="M53" s="2">
        <v>1.1000000000000001</v>
      </c>
      <c r="N53" s="2">
        <v>0.95</v>
      </c>
      <c r="O53" s="2">
        <v>1</v>
      </c>
      <c r="P53" s="6" t="s">
        <v>48</v>
      </c>
      <c r="Q53" s="6">
        <v>9.4</v>
      </c>
      <c r="R53" s="11">
        <f t="shared" si="0"/>
        <v>-0.37196686518176292</v>
      </c>
      <c r="S53" s="11">
        <f t="shared" si="4"/>
        <v>4.1945436905656441E-2</v>
      </c>
      <c r="T53" s="11">
        <f t="shared" si="1"/>
        <v>0.90545153564431169</v>
      </c>
      <c r="U53" s="2">
        <v>1.02</v>
      </c>
      <c r="V53" s="11">
        <f t="shared" si="5"/>
        <v>1.300690558908939</v>
      </c>
      <c r="W53" s="13">
        <f t="shared" si="6"/>
        <v>0.10275277073911802</v>
      </c>
      <c r="X53" s="13">
        <f t="shared" si="2"/>
        <v>7.7449636147931572E-2</v>
      </c>
      <c r="Y53" s="22">
        <f t="shared" si="3"/>
        <v>0.11392670066911538</v>
      </c>
      <c r="Z53" s="23" t="str">
        <f t="shared" si="7"/>
        <v>No</v>
      </c>
      <c r="AA53" s="1" t="s">
        <v>226</v>
      </c>
    </row>
    <row r="54" spans="1:27" x14ac:dyDescent="0.4">
      <c r="A54" s="1" t="s">
        <v>332</v>
      </c>
      <c r="B54" s="2">
        <v>6.5</v>
      </c>
      <c r="C54" s="2" t="s">
        <v>213</v>
      </c>
      <c r="D54" s="2" t="s">
        <v>76</v>
      </c>
      <c r="E54" s="2" t="s">
        <v>29</v>
      </c>
      <c r="F54" s="2" t="s">
        <v>16</v>
      </c>
      <c r="G54" s="2" t="s">
        <v>31</v>
      </c>
      <c r="H54" s="2" t="s">
        <v>227</v>
      </c>
      <c r="I54" s="2" t="s">
        <v>97</v>
      </c>
      <c r="J54" s="2">
        <v>7.5</v>
      </c>
      <c r="K54" s="2">
        <v>1</v>
      </c>
      <c r="L54" s="2">
        <v>1.0900000000000001</v>
      </c>
      <c r="M54" s="2">
        <v>1.34</v>
      </c>
      <c r="N54" s="2">
        <v>0.85</v>
      </c>
      <c r="O54" s="2">
        <v>1</v>
      </c>
      <c r="P54" s="6" t="s">
        <v>12</v>
      </c>
      <c r="Q54" s="6">
        <v>8.6</v>
      </c>
      <c r="R54" s="11">
        <f t="shared" si="0"/>
        <v>-0.19709005664715384</v>
      </c>
      <c r="S54" s="11">
        <f t="shared" si="4"/>
        <v>2.246323251168833E-2</v>
      </c>
      <c r="T54" s="11">
        <f t="shared" si="1"/>
        <v>0.95020355841837423</v>
      </c>
      <c r="U54" s="2">
        <v>1.05</v>
      </c>
      <c r="V54" s="11">
        <f t="shared" si="5"/>
        <v>1.300690558908939</v>
      </c>
      <c r="W54" s="13">
        <f t="shared" si="6"/>
        <v>0.10808565477009009</v>
      </c>
      <c r="X54" s="13">
        <f t="shared" si="2"/>
        <v>7.9141589922053029E-2</v>
      </c>
      <c r="Y54" s="22">
        <f t="shared" si="3"/>
        <v>0.10853736265776565</v>
      </c>
      <c r="Z54" s="23" t="str">
        <f t="shared" si="7"/>
        <v>No</v>
      </c>
      <c r="AA54" s="1" t="s">
        <v>228</v>
      </c>
    </row>
    <row r="55" spans="1:27" x14ac:dyDescent="0.4">
      <c r="A55" s="1" t="s">
        <v>333</v>
      </c>
      <c r="B55" s="2">
        <v>6.5</v>
      </c>
      <c r="C55" s="2" t="s">
        <v>215</v>
      </c>
      <c r="D55" s="2" t="s">
        <v>76</v>
      </c>
      <c r="E55" s="2" t="s">
        <v>15</v>
      </c>
      <c r="F55" s="2" t="s">
        <v>77</v>
      </c>
      <c r="G55" s="2" t="s">
        <v>17</v>
      </c>
      <c r="H55" s="2" t="s">
        <v>189</v>
      </c>
      <c r="I55" s="2" t="s">
        <v>29</v>
      </c>
      <c r="J55" s="2">
        <v>5.4</v>
      </c>
      <c r="K55" s="2">
        <v>1</v>
      </c>
      <c r="L55" s="2">
        <v>1</v>
      </c>
      <c r="M55" s="2">
        <v>1.41</v>
      </c>
      <c r="N55" s="2">
        <v>0.95</v>
      </c>
      <c r="O55" s="2">
        <v>1</v>
      </c>
      <c r="P55" s="6" t="s">
        <v>12</v>
      </c>
      <c r="Q55" s="6">
        <v>6.5</v>
      </c>
      <c r="R55" s="11">
        <f t="shared" si="0"/>
        <v>-0.21722764816182494</v>
      </c>
      <c r="S55" s="11">
        <f t="shared" si="4"/>
        <v>2.4709011460563937E-2</v>
      </c>
      <c r="T55" s="11">
        <f t="shared" si="1"/>
        <v>0.94495395866174836</v>
      </c>
      <c r="U55" s="2">
        <v>1.05</v>
      </c>
      <c r="V55" s="11">
        <f t="shared" si="5"/>
        <v>1.300690558908939</v>
      </c>
      <c r="W55" s="13">
        <f t="shared" si="6"/>
        <v>0.10529486967945197</v>
      </c>
      <c r="X55" s="13">
        <f t="shared" si="2"/>
        <v>7.709814419677459E-2</v>
      </c>
      <c r="Y55" s="22">
        <f t="shared" si="3"/>
        <v>9.5088202630734545E-2</v>
      </c>
      <c r="Z55" s="23" t="str">
        <f t="shared" si="7"/>
        <v>No</v>
      </c>
      <c r="AA55" s="1" t="s">
        <v>226</v>
      </c>
    </row>
    <row r="56" spans="1:27" x14ac:dyDescent="0.4">
      <c r="A56" s="1" t="s">
        <v>334</v>
      </c>
      <c r="B56" s="2">
        <v>6.5</v>
      </c>
      <c r="C56" s="2" t="s">
        <v>215</v>
      </c>
      <c r="D56" s="2" t="s">
        <v>76</v>
      </c>
      <c r="E56" s="2" t="s">
        <v>229</v>
      </c>
      <c r="F56" s="2" t="s">
        <v>30</v>
      </c>
      <c r="G56" s="2" t="s">
        <v>230</v>
      </c>
      <c r="H56" s="2" t="s">
        <v>175</v>
      </c>
      <c r="I56" s="2" t="s">
        <v>82</v>
      </c>
      <c r="J56" s="2">
        <v>16.2</v>
      </c>
      <c r="K56" s="2">
        <v>1</v>
      </c>
      <c r="L56" s="2">
        <v>1.1200000000000001</v>
      </c>
      <c r="M56" s="2">
        <v>1.68</v>
      </c>
      <c r="N56" s="2">
        <v>0.85</v>
      </c>
      <c r="O56" s="2">
        <v>1</v>
      </c>
      <c r="P56" s="6" t="s">
        <v>231</v>
      </c>
      <c r="Q56" s="6">
        <v>16.3</v>
      </c>
      <c r="R56" s="11">
        <f t="shared" si="0"/>
        <v>-0.1046482459363105</v>
      </c>
      <c r="S56" s="11">
        <f t="shared" si="4"/>
        <v>1.2150894014497593E-2</v>
      </c>
      <c r="T56" s="11">
        <f t="shared" si="1"/>
        <v>0.97465917339819719</v>
      </c>
      <c r="U56" s="2">
        <v>1.1000000000000001</v>
      </c>
      <c r="V56" s="11">
        <f t="shared" si="5"/>
        <v>1.300690558908939</v>
      </c>
      <c r="W56" s="13">
        <f t="shared" si="6"/>
        <v>0.10285520923978622</v>
      </c>
      <c r="X56" s="13">
        <f t="shared" si="2"/>
        <v>7.188853261990899E-2</v>
      </c>
      <c r="Y56" s="22">
        <f t="shared" si="3"/>
        <v>0.16744193923700232</v>
      </c>
      <c r="Z56" s="23" t="str">
        <f t="shared" si="7"/>
        <v>No</v>
      </c>
      <c r="AA56" s="1" t="s">
        <v>226</v>
      </c>
    </row>
    <row r="57" spans="1:27" x14ac:dyDescent="0.4">
      <c r="A57" s="1" t="s">
        <v>335</v>
      </c>
      <c r="B57" s="2">
        <v>6.5</v>
      </c>
      <c r="C57" s="2" t="s">
        <v>215</v>
      </c>
      <c r="D57" s="2" t="s">
        <v>76</v>
      </c>
      <c r="E57" s="2" t="s">
        <v>15</v>
      </c>
      <c r="F57" s="2" t="s">
        <v>232</v>
      </c>
      <c r="G57" s="2" t="s">
        <v>17</v>
      </c>
      <c r="H57" s="2" t="s">
        <v>146</v>
      </c>
      <c r="I57" s="2" t="s">
        <v>33</v>
      </c>
      <c r="J57" s="2">
        <v>11.8</v>
      </c>
      <c r="K57" s="2">
        <v>1</v>
      </c>
      <c r="L57" s="2">
        <v>1</v>
      </c>
      <c r="M57" s="2">
        <v>1.56</v>
      </c>
      <c r="N57" s="2">
        <v>0.95</v>
      </c>
      <c r="O57" s="2">
        <v>1</v>
      </c>
      <c r="P57" s="6" t="s">
        <v>183</v>
      </c>
      <c r="Q57" s="6">
        <v>13.9</v>
      </c>
      <c r="R57" s="11">
        <f t="shared" si="0"/>
        <v>-0.21722764816182494</v>
      </c>
      <c r="S57" s="11">
        <f t="shared" si="4"/>
        <v>2.4709011460563937E-2</v>
      </c>
      <c r="T57" s="11">
        <f t="shared" si="1"/>
        <v>0.94495395866174836</v>
      </c>
      <c r="U57" s="2">
        <v>1.0900000000000001</v>
      </c>
      <c r="V57" s="11">
        <f t="shared" si="5"/>
        <v>1.300690558908939</v>
      </c>
      <c r="W57" s="13">
        <f t="shared" si="6"/>
        <v>0.14039315957260262</v>
      </c>
      <c r="X57" s="13">
        <f t="shared" si="2"/>
        <v>9.9025139335306822E-2</v>
      </c>
      <c r="Y57" s="22">
        <f t="shared" si="3"/>
        <v>0.14709930872714888</v>
      </c>
      <c r="Z57" s="23" t="str">
        <f t="shared" si="7"/>
        <v>No</v>
      </c>
      <c r="AA57" s="1" t="s">
        <v>233</v>
      </c>
    </row>
    <row r="58" spans="1:27" x14ac:dyDescent="0.4">
      <c r="A58" s="1" t="s">
        <v>336</v>
      </c>
      <c r="B58" s="2">
        <v>6.5</v>
      </c>
      <c r="C58" s="2" t="s">
        <v>215</v>
      </c>
      <c r="D58" s="2" t="s">
        <v>76</v>
      </c>
      <c r="E58" s="2" t="s">
        <v>234</v>
      </c>
      <c r="F58" s="2" t="s">
        <v>77</v>
      </c>
      <c r="G58" s="2" t="s">
        <v>235</v>
      </c>
      <c r="H58" s="2" t="s">
        <v>45</v>
      </c>
      <c r="I58" s="2" t="s">
        <v>68</v>
      </c>
      <c r="J58" s="2">
        <v>2.5</v>
      </c>
      <c r="K58" s="2">
        <v>1</v>
      </c>
      <c r="L58" s="2">
        <v>1</v>
      </c>
      <c r="M58" s="2">
        <v>1.31</v>
      </c>
      <c r="N58" s="2">
        <v>0.95</v>
      </c>
      <c r="O58" s="2">
        <v>1</v>
      </c>
      <c r="P58" s="6" t="s">
        <v>227</v>
      </c>
      <c r="Q58" s="6">
        <v>8.1</v>
      </c>
      <c r="R58" s="11">
        <f t="shared" si="0"/>
        <v>-0.30283960438786373</v>
      </c>
      <c r="S58" s="11">
        <f t="shared" si="4"/>
        <v>3.425060459423325E-2</v>
      </c>
      <c r="T58" s="11">
        <f t="shared" si="1"/>
        <v>0.92292188977276679</v>
      </c>
      <c r="U58" s="2">
        <v>1.04</v>
      </c>
      <c r="V58" s="11">
        <f t="shared" si="5"/>
        <v>1.300690558908939</v>
      </c>
      <c r="W58" s="13">
        <f t="shared" si="6"/>
        <v>0.11312385448929056</v>
      </c>
      <c r="X58" s="13">
        <f t="shared" si="2"/>
        <v>8.3627067378866396E-2</v>
      </c>
      <c r="Y58" s="22">
        <f t="shared" si="3"/>
        <v>0.10524243655678626</v>
      </c>
      <c r="Z58" s="23" t="str">
        <f t="shared" si="7"/>
        <v>No</v>
      </c>
      <c r="AA58" s="1" t="s">
        <v>236</v>
      </c>
    </row>
    <row r="59" spans="1:27" x14ac:dyDescent="0.4">
      <c r="A59" s="1" t="s">
        <v>337</v>
      </c>
      <c r="B59" s="2">
        <v>6.5</v>
      </c>
      <c r="C59" s="2" t="s">
        <v>215</v>
      </c>
      <c r="D59" s="2" t="s">
        <v>76</v>
      </c>
      <c r="E59" s="2" t="s">
        <v>15</v>
      </c>
      <c r="F59" s="2" t="s">
        <v>53</v>
      </c>
      <c r="G59" s="2" t="s">
        <v>17</v>
      </c>
      <c r="H59" s="2" t="s">
        <v>96</v>
      </c>
      <c r="I59" s="2" t="s">
        <v>170</v>
      </c>
      <c r="J59" s="2">
        <v>15.1</v>
      </c>
      <c r="K59" s="2">
        <v>1</v>
      </c>
      <c r="L59" s="2">
        <v>1</v>
      </c>
      <c r="M59" s="2">
        <v>1.45</v>
      </c>
      <c r="N59" s="2">
        <v>0.95</v>
      </c>
      <c r="O59" s="2">
        <v>1</v>
      </c>
      <c r="P59" s="6" t="s">
        <v>34</v>
      </c>
      <c r="Q59" s="6">
        <v>15.1</v>
      </c>
      <c r="R59" s="11">
        <f t="shared" si="0"/>
        <v>-0.21722764816182494</v>
      </c>
      <c r="S59" s="11">
        <f t="shared" si="4"/>
        <v>2.4709011460563937E-2</v>
      </c>
      <c r="T59" s="11">
        <f t="shared" si="1"/>
        <v>0.94495395866174836</v>
      </c>
      <c r="U59" s="2">
        <v>1.08</v>
      </c>
      <c r="V59" s="11">
        <f t="shared" si="5"/>
        <v>1.300690558908939</v>
      </c>
      <c r="W59" s="13">
        <f t="shared" si="6"/>
        <v>0.12545771706487893</v>
      </c>
      <c r="X59" s="13">
        <f t="shared" si="2"/>
        <v>8.9309906989171517E-2</v>
      </c>
      <c r="Y59" s="22">
        <f t="shared" si="3"/>
        <v>0.15696242194670929</v>
      </c>
      <c r="Z59" s="23" t="str">
        <f t="shared" si="7"/>
        <v>No</v>
      </c>
      <c r="AA59" s="1" t="s">
        <v>236</v>
      </c>
    </row>
    <row r="60" spans="1:27" x14ac:dyDescent="0.4">
      <c r="A60" s="1" t="s">
        <v>338</v>
      </c>
      <c r="B60" s="2">
        <v>7.7</v>
      </c>
      <c r="C60" s="2" t="s">
        <v>6</v>
      </c>
      <c r="D60" s="2" t="s">
        <v>3</v>
      </c>
      <c r="E60" s="2" t="s">
        <v>210</v>
      </c>
      <c r="F60" s="2" t="s">
        <v>53</v>
      </c>
      <c r="G60" s="2" t="s">
        <v>211</v>
      </c>
      <c r="H60" s="2" t="s">
        <v>109</v>
      </c>
      <c r="I60" s="2" t="s">
        <v>88</v>
      </c>
      <c r="J60" s="2">
        <v>12.8</v>
      </c>
      <c r="K60" s="2">
        <v>1</v>
      </c>
      <c r="L60" s="2">
        <v>1.0900000000000001</v>
      </c>
      <c r="M60" s="2">
        <v>1.23</v>
      </c>
      <c r="N60" s="2">
        <v>0.95</v>
      </c>
      <c r="O60" s="2">
        <v>1</v>
      </c>
      <c r="P60" s="6" t="s">
        <v>34</v>
      </c>
      <c r="Q60" s="6">
        <v>12.8</v>
      </c>
      <c r="R60" s="11">
        <f t="shared" si="0"/>
        <v>-0.37196686518176292</v>
      </c>
      <c r="S60" s="11">
        <f t="shared" si="4"/>
        <v>4.1945436905656441E-2</v>
      </c>
      <c r="T60" s="11">
        <f t="shared" si="1"/>
        <v>0.95219350717364115</v>
      </c>
      <c r="U60" s="2">
        <v>1.04</v>
      </c>
      <c r="V60" s="11">
        <f t="shared" si="5"/>
        <v>0.94854272230796877</v>
      </c>
      <c r="W60" s="13">
        <f t="shared" si="6"/>
        <v>0.22355229653494593</v>
      </c>
      <c r="X60" s="13">
        <f t="shared" si="2"/>
        <v>0.22661512890065849</v>
      </c>
      <c r="Y60" s="22">
        <f t="shared" si="3"/>
        <v>0.13849297773245575</v>
      </c>
      <c r="Z60" s="23" t="str">
        <f t="shared" si="7"/>
        <v>Yes</v>
      </c>
      <c r="AA60" s="1" t="s">
        <v>212</v>
      </c>
    </row>
    <row r="61" spans="1:27" x14ac:dyDescent="0.4">
      <c r="A61" s="1" t="s">
        <v>325</v>
      </c>
      <c r="B61" s="2">
        <v>7.7</v>
      </c>
      <c r="C61" s="2" t="s">
        <v>238</v>
      </c>
      <c r="D61" s="2" t="s">
        <v>3</v>
      </c>
      <c r="E61" s="2" t="s">
        <v>7</v>
      </c>
      <c r="F61" s="2" t="s">
        <v>16</v>
      </c>
      <c r="G61" s="2" t="s">
        <v>9</v>
      </c>
      <c r="H61" s="2" t="s">
        <v>69</v>
      </c>
      <c r="I61" s="2" t="s">
        <v>139</v>
      </c>
      <c r="J61" s="2">
        <v>11.1</v>
      </c>
      <c r="K61" s="2">
        <v>1</v>
      </c>
      <c r="L61" s="2">
        <v>1.0900000000000001</v>
      </c>
      <c r="M61" s="2">
        <v>1.19</v>
      </c>
      <c r="N61" s="2">
        <v>0.95</v>
      </c>
      <c r="O61" s="2">
        <v>1</v>
      </c>
      <c r="P61" s="6" t="s">
        <v>148</v>
      </c>
      <c r="Q61" s="6">
        <v>15.5</v>
      </c>
      <c r="R61" s="11">
        <f t="shared" si="0"/>
        <v>-0.28070505643177912</v>
      </c>
      <c r="S61" s="11">
        <f t="shared" si="4"/>
        <v>3.1784771207341758E-2</v>
      </c>
      <c r="T61" s="11">
        <f t="shared" si="1"/>
        <v>0.96467664361306282</v>
      </c>
      <c r="U61" s="2">
        <v>1.04</v>
      </c>
      <c r="V61" s="11">
        <f t="shared" si="5"/>
        <v>0.94854272230796877</v>
      </c>
      <c r="W61" s="13">
        <f t="shared" si="6"/>
        <v>0.20771797926135921</v>
      </c>
      <c r="X61" s="13">
        <f t="shared" si="2"/>
        <v>0.2105638697294209</v>
      </c>
      <c r="Y61" s="22">
        <f t="shared" si="3"/>
        <v>0.16037964848460876</v>
      </c>
      <c r="Z61" s="23" t="str">
        <f t="shared" si="7"/>
        <v>Yes</v>
      </c>
      <c r="AA61" s="1" t="s">
        <v>239</v>
      </c>
    </row>
    <row r="62" spans="1:27" x14ac:dyDescent="0.4">
      <c r="A62" s="1" t="s">
        <v>326</v>
      </c>
      <c r="B62" s="2">
        <v>7.7</v>
      </c>
      <c r="C62" s="2" t="s">
        <v>6</v>
      </c>
      <c r="D62" s="2" t="s">
        <v>3</v>
      </c>
      <c r="E62" s="2" t="s">
        <v>153</v>
      </c>
      <c r="F62" s="2" t="s">
        <v>216</v>
      </c>
      <c r="G62" s="2" t="s">
        <v>217</v>
      </c>
      <c r="H62" s="2" t="s">
        <v>114</v>
      </c>
      <c r="I62" s="2" t="s">
        <v>22</v>
      </c>
      <c r="J62" s="2">
        <v>5.5</v>
      </c>
      <c r="K62" s="2">
        <v>1</v>
      </c>
      <c r="L62" s="2">
        <v>1.0900000000000001</v>
      </c>
      <c r="M62" s="2">
        <v>1.61</v>
      </c>
      <c r="N62" s="2">
        <v>0.85</v>
      </c>
      <c r="O62" s="2">
        <v>1</v>
      </c>
      <c r="P62" s="6" t="s">
        <v>12</v>
      </c>
      <c r="Q62" s="6">
        <v>6.7</v>
      </c>
      <c r="R62" s="11">
        <f t="shared" si="0"/>
        <v>-0.16471820961753325</v>
      </c>
      <c r="S62" s="11">
        <f t="shared" si="4"/>
        <v>1.8852332857346971E-2</v>
      </c>
      <c r="T62" s="11">
        <f t="shared" si="1"/>
        <v>0.98063471694249205</v>
      </c>
      <c r="U62" s="2">
        <v>1.07</v>
      </c>
      <c r="V62" s="11">
        <f t="shared" si="5"/>
        <v>0.94854272230796877</v>
      </c>
      <c r="W62" s="13">
        <f t="shared" si="6"/>
        <v>0.18697435269703513</v>
      </c>
      <c r="X62" s="13">
        <f t="shared" si="2"/>
        <v>0.18422194550497967</v>
      </c>
      <c r="Y62" s="22">
        <f t="shared" si="3"/>
        <v>9.6324215161335353E-2</v>
      </c>
      <c r="Z62" s="23" t="str">
        <f t="shared" si="7"/>
        <v>Yes</v>
      </c>
      <c r="AA62" s="1" t="s">
        <v>218</v>
      </c>
    </row>
    <row r="63" spans="1:27" x14ac:dyDescent="0.4">
      <c r="A63" s="1" t="s">
        <v>339</v>
      </c>
      <c r="B63" s="2">
        <v>7.7</v>
      </c>
      <c r="C63" s="2" t="s">
        <v>6</v>
      </c>
      <c r="D63" s="2" t="s">
        <v>76</v>
      </c>
      <c r="E63" s="2" t="s">
        <v>71</v>
      </c>
      <c r="F63" s="2" t="s">
        <v>216</v>
      </c>
      <c r="G63" s="2" t="s">
        <v>181</v>
      </c>
      <c r="H63" s="2" t="s">
        <v>240</v>
      </c>
      <c r="I63" s="2" t="s">
        <v>241</v>
      </c>
      <c r="J63" s="2">
        <v>20.9</v>
      </c>
      <c r="K63" s="2">
        <v>1</v>
      </c>
      <c r="L63" s="2">
        <v>1.21</v>
      </c>
      <c r="M63" s="2">
        <v>1.28</v>
      </c>
      <c r="N63" s="2">
        <v>0.95</v>
      </c>
      <c r="O63" s="2">
        <v>1</v>
      </c>
      <c r="P63" s="6" t="s">
        <v>12</v>
      </c>
      <c r="Q63" s="6">
        <v>22</v>
      </c>
      <c r="R63" s="11">
        <f t="shared" si="0"/>
        <v>-0.23094233355903449</v>
      </c>
      <c r="S63" s="11">
        <f t="shared" si="4"/>
        <v>2.6238239641685021E-2</v>
      </c>
      <c r="T63" s="11">
        <f t="shared" si="1"/>
        <v>0.97150594739215934</v>
      </c>
      <c r="U63" s="2">
        <v>1.08</v>
      </c>
      <c r="V63" s="11">
        <f t="shared" si="5"/>
        <v>0.94854272230796877</v>
      </c>
      <c r="W63" s="13">
        <f t="shared" si="6"/>
        <v>0.19276723271939164</v>
      </c>
      <c r="X63" s="13">
        <f t="shared" si="2"/>
        <v>0.18817094290659725</v>
      </c>
      <c r="Y63" s="22">
        <f t="shared" si="3"/>
        <v>0.23304692664051488</v>
      </c>
      <c r="Z63" s="23" t="str">
        <f t="shared" si="7"/>
        <v>No</v>
      </c>
      <c r="AA63" s="1" t="s">
        <v>218</v>
      </c>
    </row>
    <row r="64" spans="1:27" x14ac:dyDescent="0.4">
      <c r="A64" s="1" t="s">
        <v>327</v>
      </c>
      <c r="B64" s="2">
        <v>7.7</v>
      </c>
      <c r="C64" s="2" t="s">
        <v>242</v>
      </c>
      <c r="D64" s="2" t="s">
        <v>3</v>
      </c>
      <c r="E64" s="2" t="s">
        <v>177</v>
      </c>
      <c r="F64" s="2" t="s">
        <v>195</v>
      </c>
      <c r="G64" s="2" t="s">
        <v>187</v>
      </c>
      <c r="H64" s="2" t="s">
        <v>192</v>
      </c>
      <c r="I64" s="2" t="s">
        <v>170</v>
      </c>
      <c r="J64" s="2">
        <v>12.3</v>
      </c>
      <c r="K64" s="2">
        <v>1</v>
      </c>
      <c r="L64" s="2">
        <v>1</v>
      </c>
      <c r="M64" s="2">
        <v>1.32</v>
      </c>
      <c r="N64" s="2">
        <v>0.85</v>
      </c>
      <c r="O64" s="2">
        <v>1</v>
      </c>
      <c r="P64" s="6" t="s">
        <v>48</v>
      </c>
      <c r="Q64" s="6">
        <v>12.3</v>
      </c>
      <c r="R64" s="11">
        <f t="shared" si="0"/>
        <v>-0.15842671556717869</v>
      </c>
      <c r="S64" s="11">
        <f t="shared" si="4"/>
        <v>1.8150475892723908E-2</v>
      </c>
      <c r="T64" s="11">
        <f t="shared" si="1"/>
        <v>0.98150511762541881</v>
      </c>
      <c r="U64" s="2">
        <v>1.05</v>
      </c>
      <c r="V64" s="11">
        <f t="shared" si="5"/>
        <v>0.94854272230796877</v>
      </c>
      <c r="W64" s="13">
        <f t="shared" si="6"/>
        <v>0.18771701266585133</v>
      </c>
      <c r="X64" s="13">
        <f t="shared" si="2"/>
        <v>0.18847660004792685</v>
      </c>
      <c r="Y64" s="22">
        <f t="shared" si="3"/>
        <v>0.13469901625554706</v>
      </c>
      <c r="Z64" s="23" t="str">
        <f t="shared" si="7"/>
        <v>Yes</v>
      </c>
      <c r="AA64" s="1" t="s">
        <v>243</v>
      </c>
    </row>
    <row r="65" spans="1:27" x14ac:dyDescent="0.4">
      <c r="A65" s="1" t="s">
        <v>340</v>
      </c>
      <c r="B65" s="2">
        <v>7.7</v>
      </c>
      <c r="C65" s="2" t="s">
        <v>242</v>
      </c>
      <c r="D65" s="2" t="s">
        <v>76</v>
      </c>
      <c r="E65" s="2" t="s">
        <v>244</v>
      </c>
      <c r="F65" s="2" t="s">
        <v>195</v>
      </c>
      <c r="G65" s="2" t="s">
        <v>208</v>
      </c>
      <c r="H65" s="2" t="s">
        <v>245</v>
      </c>
      <c r="I65" s="2" t="s">
        <v>246</v>
      </c>
      <c r="J65" s="2">
        <v>17.600000000000001</v>
      </c>
      <c r="K65" s="2">
        <v>1</v>
      </c>
      <c r="L65" s="2">
        <v>1.21</v>
      </c>
      <c r="M65" s="2">
        <v>1.1599999999999999</v>
      </c>
      <c r="N65" s="2">
        <v>0.95</v>
      </c>
      <c r="O65" s="2">
        <v>1</v>
      </c>
      <c r="P65" s="6" t="s">
        <v>34</v>
      </c>
      <c r="Q65" s="6">
        <v>17.600000000000001</v>
      </c>
      <c r="R65" s="11">
        <f t="shared" si="0"/>
        <v>-0.25193883114881543</v>
      </c>
      <c r="S65" s="11">
        <f t="shared" si="4"/>
        <v>2.8578943440130164E-2</v>
      </c>
      <c r="T65" s="11">
        <f t="shared" si="1"/>
        <v>0.96862187351428164</v>
      </c>
      <c r="U65" s="2">
        <v>1.04</v>
      </c>
      <c r="V65" s="11">
        <f t="shared" si="5"/>
        <v>0.94854272230796877</v>
      </c>
      <c r="W65" s="13">
        <f t="shared" si="6"/>
        <v>0.21734282586525938</v>
      </c>
      <c r="X65" s="13">
        <f t="shared" si="2"/>
        <v>0.22032058387460948</v>
      </c>
      <c r="Y65" s="22">
        <f t="shared" si="3"/>
        <v>0.17969345326212596</v>
      </c>
      <c r="Z65" s="23" t="str">
        <f t="shared" si="7"/>
        <v>Yes</v>
      </c>
      <c r="AA65" s="1" t="s">
        <v>243</v>
      </c>
    </row>
    <row r="66" spans="1:27" x14ac:dyDescent="0.4">
      <c r="A66" s="1" t="s">
        <v>341</v>
      </c>
      <c r="B66" s="2">
        <v>7.7</v>
      </c>
      <c r="C66" s="2" t="s">
        <v>238</v>
      </c>
      <c r="D66" s="2" t="s">
        <v>76</v>
      </c>
      <c r="E66" s="2" t="s">
        <v>93</v>
      </c>
      <c r="F66" s="2" t="s">
        <v>16</v>
      </c>
      <c r="G66" s="2" t="s">
        <v>95</v>
      </c>
      <c r="H66" s="2" t="s">
        <v>248</v>
      </c>
      <c r="I66" s="2" t="s">
        <v>88</v>
      </c>
      <c r="J66" s="2">
        <v>12.7</v>
      </c>
      <c r="K66" s="2">
        <v>1</v>
      </c>
      <c r="L66" s="2">
        <v>1.0900000000000001</v>
      </c>
      <c r="M66" s="2">
        <v>1.23</v>
      </c>
      <c r="N66" s="2">
        <v>0.95</v>
      </c>
      <c r="O66" s="2">
        <v>1</v>
      </c>
      <c r="P66" s="6" t="s">
        <v>249</v>
      </c>
      <c r="Q66" s="6">
        <v>17.8</v>
      </c>
      <c r="R66" s="11">
        <f t="shared" ref="R66:R129" si="8">-1.012-1.126*SIN(E66/11.73+5.133)</f>
        <v>-0.23788507473175635</v>
      </c>
      <c r="S66" s="11">
        <f t="shared" si="4"/>
        <v>2.7012286870648161E-2</v>
      </c>
      <c r="T66" s="11">
        <f t="shared" ref="T66:T129" si="9">EXP((R66)+(S66*B66))</f>
        <v>0.97055183631851072</v>
      </c>
      <c r="U66" s="2">
        <v>1.05</v>
      </c>
      <c r="V66" s="11">
        <f t="shared" si="5"/>
        <v>0.94854272230796877</v>
      </c>
      <c r="W66" s="13">
        <f t="shared" si="6"/>
        <v>0.20032189901614061</v>
      </c>
      <c r="X66" s="13">
        <f t="shared" ref="X66:X129" si="10">W66/V66/U66</f>
        <v>0.20113249143227355</v>
      </c>
      <c r="Y66" s="22">
        <f t="shared" ref="Y66:Y129" si="11">EXP(Q66/14.1+(Q66/126)^2-(Q66/23.6)^3+(Q66/25.4)^4-2.8)</f>
        <v>0.18167875335330994</v>
      </c>
      <c r="Z66" s="23" t="str">
        <f t="shared" si="7"/>
        <v>Yes</v>
      </c>
      <c r="AA66" s="1" t="s">
        <v>220</v>
      </c>
    </row>
    <row r="67" spans="1:27" x14ac:dyDescent="0.4">
      <c r="A67" s="1" t="s">
        <v>328</v>
      </c>
      <c r="B67" s="2">
        <v>7.7</v>
      </c>
      <c r="C67" s="2" t="s">
        <v>238</v>
      </c>
      <c r="D67" s="2" t="s">
        <v>3</v>
      </c>
      <c r="E67" s="2" t="s">
        <v>101</v>
      </c>
      <c r="F67" s="2" t="s">
        <v>16</v>
      </c>
      <c r="G67" s="2" t="s">
        <v>102</v>
      </c>
      <c r="H67" s="2" t="s">
        <v>103</v>
      </c>
      <c r="I67" s="2" t="s">
        <v>104</v>
      </c>
      <c r="J67" s="2">
        <v>14.1</v>
      </c>
      <c r="K67" s="2">
        <v>1</v>
      </c>
      <c r="L67" s="2">
        <v>1.0900000000000001</v>
      </c>
      <c r="M67" s="2">
        <v>1.1299999999999999</v>
      </c>
      <c r="N67" s="2">
        <v>0.95</v>
      </c>
      <c r="O67" s="2">
        <v>1</v>
      </c>
      <c r="P67" s="6" t="s">
        <v>140</v>
      </c>
      <c r="Q67" s="6">
        <v>14.1</v>
      </c>
      <c r="R67" s="11">
        <f t="shared" si="8"/>
        <v>-0.34848543649883068</v>
      </c>
      <c r="S67" s="11">
        <f t="shared" ref="S67:S130" si="12">0.106+0.118*SIN(E67/11.28+5.142)</f>
        <v>3.9332734718234855E-2</v>
      </c>
      <c r="T67" s="11">
        <f t="shared" si="9"/>
        <v>0.95540171863033885</v>
      </c>
      <c r="U67" s="2">
        <v>1.03</v>
      </c>
      <c r="V67" s="11">
        <f t="shared" ref="V67:V130" si="13">MIN(6.9*EXP(-B67/4)-0.058,1.8)</f>
        <v>0.94854272230796877</v>
      </c>
      <c r="W67" s="13">
        <f t="shared" ref="W67:W130" si="14">0.65*G67/H67*C67*T67</f>
        <v>0.21696084597757315</v>
      </c>
      <c r="X67" s="13">
        <f t="shared" si="10"/>
        <v>0.22206864602150053</v>
      </c>
      <c r="Y67" s="22">
        <f t="shared" si="11"/>
        <v>0.14870616193310221</v>
      </c>
      <c r="Z67" s="23" t="str">
        <f t="shared" ref="Z67:Z130" si="15">IF(Y67/X67&lt;1,"Yes", "No")</f>
        <v>Yes</v>
      </c>
      <c r="AA67" s="1" t="s">
        <v>239</v>
      </c>
    </row>
    <row r="68" spans="1:27" x14ac:dyDescent="0.4">
      <c r="A68" s="1" t="s">
        <v>342</v>
      </c>
      <c r="B68" s="2">
        <v>7.7</v>
      </c>
      <c r="C68" s="2" t="s">
        <v>250</v>
      </c>
      <c r="D68" s="2" t="s">
        <v>76</v>
      </c>
      <c r="E68" s="2" t="s">
        <v>177</v>
      </c>
      <c r="F68" s="2" t="s">
        <v>53</v>
      </c>
      <c r="G68" s="2" t="s">
        <v>45</v>
      </c>
      <c r="H68" s="2" t="s">
        <v>24</v>
      </c>
      <c r="I68" s="2" t="s">
        <v>251</v>
      </c>
      <c r="J68" s="2">
        <v>26.2</v>
      </c>
      <c r="K68" s="2">
        <v>1</v>
      </c>
      <c r="L68" s="2">
        <v>1.1200000000000001</v>
      </c>
      <c r="M68" s="2">
        <v>1.45</v>
      </c>
      <c r="N68" s="2">
        <v>0.85</v>
      </c>
      <c r="O68" s="2">
        <v>1</v>
      </c>
      <c r="P68" s="6" t="s">
        <v>41</v>
      </c>
      <c r="Q68" s="6">
        <v>26.2</v>
      </c>
      <c r="R68" s="11">
        <f t="shared" si="8"/>
        <v>-0.15842671556717869</v>
      </c>
      <c r="S68" s="11">
        <f t="shared" si="12"/>
        <v>1.8150475892723908E-2</v>
      </c>
      <c r="T68" s="11">
        <f t="shared" si="9"/>
        <v>0.98150511762541881</v>
      </c>
      <c r="U68" s="2">
        <v>1.1000000000000001</v>
      </c>
      <c r="V68" s="11">
        <f t="shared" si="13"/>
        <v>0.94854272230796877</v>
      </c>
      <c r="W68" s="13">
        <f t="shared" si="14"/>
        <v>0.32978571952214075</v>
      </c>
      <c r="X68" s="13">
        <f t="shared" si="10"/>
        <v>0.31606926342348024</v>
      </c>
      <c r="Y68" s="22">
        <f t="shared" si="11"/>
        <v>0.32148585186212764</v>
      </c>
      <c r="Z68" s="23" t="str">
        <f t="shared" si="15"/>
        <v>No</v>
      </c>
      <c r="AA68" s="1" t="s">
        <v>224</v>
      </c>
    </row>
    <row r="69" spans="1:27" x14ac:dyDescent="0.4">
      <c r="A69" s="1" t="s">
        <v>329</v>
      </c>
      <c r="B69" s="2">
        <v>7.7</v>
      </c>
      <c r="C69" s="2" t="s">
        <v>250</v>
      </c>
      <c r="D69" s="2" t="s">
        <v>3</v>
      </c>
      <c r="E69" s="2" t="s">
        <v>221</v>
      </c>
      <c r="F69" s="2" t="s">
        <v>222</v>
      </c>
      <c r="G69" s="2" t="s">
        <v>70</v>
      </c>
      <c r="H69" s="2" t="s">
        <v>20</v>
      </c>
      <c r="I69" s="2" t="s">
        <v>223</v>
      </c>
      <c r="J69" s="2">
        <v>6.9</v>
      </c>
      <c r="K69" s="2">
        <v>1</v>
      </c>
      <c r="L69" s="2">
        <v>1</v>
      </c>
      <c r="M69" s="2">
        <v>1.7</v>
      </c>
      <c r="N69" s="2">
        <v>0.85</v>
      </c>
      <c r="O69" s="2">
        <v>1</v>
      </c>
      <c r="P69" s="6" t="s">
        <v>48</v>
      </c>
      <c r="Q69" s="6">
        <v>6.9</v>
      </c>
      <c r="R69" s="11">
        <f t="shared" si="8"/>
        <v>-0.12199618874727103</v>
      </c>
      <c r="S69" s="11">
        <f t="shared" si="12"/>
        <v>1.4086216368276894E-2</v>
      </c>
      <c r="T69" s="11">
        <f t="shared" si="9"/>
        <v>0.98655882754597068</v>
      </c>
      <c r="U69" s="2">
        <v>1.1000000000000001</v>
      </c>
      <c r="V69" s="11">
        <f t="shared" si="13"/>
        <v>0.94854272230796877</v>
      </c>
      <c r="W69" s="13">
        <f t="shared" si="14"/>
        <v>0.36252748382889277</v>
      </c>
      <c r="X69" s="13">
        <f t="shared" si="10"/>
        <v>0.3474492314300256</v>
      </c>
      <c r="Y69" s="22">
        <f t="shared" si="11"/>
        <v>9.7569901053082192E-2</v>
      </c>
      <c r="Z69" s="23" t="str">
        <f t="shared" si="15"/>
        <v>Yes</v>
      </c>
      <c r="AA69" s="1" t="s">
        <v>252</v>
      </c>
    </row>
    <row r="70" spans="1:27" x14ac:dyDescent="0.4">
      <c r="A70" s="1" t="s">
        <v>330</v>
      </c>
      <c r="B70" s="2">
        <v>7.7</v>
      </c>
      <c r="C70" s="2" t="s">
        <v>250</v>
      </c>
      <c r="D70" s="2" t="s">
        <v>3</v>
      </c>
      <c r="E70" s="2" t="s">
        <v>177</v>
      </c>
      <c r="F70" s="2" t="s">
        <v>225</v>
      </c>
      <c r="G70" s="2" t="s">
        <v>45</v>
      </c>
      <c r="H70" s="2" t="s">
        <v>146</v>
      </c>
      <c r="I70" s="2" t="s">
        <v>52</v>
      </c>
      <c r="J70" s="2">
        <v>9.6</v>
      </c>
      <c r="K70" s="2">
        <v>1</v>
      </c>
      <c r="L70" s="2">
        <v>1</v>
      </c>
      <c r="M70" s="2">
        <v>1.61</v>
      </c>
      <c r="N70" s="2">
        <v>0.85</v>
      </c>
      <c r="O70" s="2">
        <v>1</v>
      </c>
      <c r="P70" s="6" t="s">
        <v>41</v>
      </c>
      <c r="Q70" s="6">
        <v>9.6</v>
      </c>
      <c r="R70" s="11">
        <f t="shared" si="8"/>
        <v>-0.15842671556717869</v>
      </c>
      <c r="S70" s="11">
        <f t="shared" si="12"/>
        <v>1.8150475892723908E-2</v>
      </c>
      <c r="T70" s="11">
        <f t="shared" si="9"/>
        <v>0.98150511762541881</v>
      </c>
      <c r="U70" s="2">
        <v>1.08</v>
      </c>
      <c r="V70" s="11">
        <f t="shared" si="13"/>
        <v>0.94854272230796877</v>
      </c>
      <c r="W70" s="13">
        <f t="shared" si="14"/>
        <v>0.30622959669913075</v>
      </c>
      <c r="X70" s="13">
        <f t="shared" si="10"/>
        <v>0.2989279409362281</v>
      </c>
      <c r="Y70" s="22">
        <f t="shared" si="11"/>
        <v>0.1152965216191319</v>
      </c>
      <c r="Z70" s="23" t="str">
        <f t="shared" si="15"/>
        <v>Yes</v>
      </c>
      <c r="AA70" s="1" t="s">
        <v>252</v>
      </c>
    </row>
    <row r="71" spans="1:27" x14ac:dyDescent="0.4">
      <c r="A71" s="1" t="s">
        <v>331</v>
      </c>
      <c r="B71" s="2">
        <v>7.7</v>
      </c>
      <c r="C71" s="2" t="s">
        <v>238</v>
      </c>
      <c r="D71" s="2" t="s">
        <v>3</v>
      </c>
      <c r="E71" s="2" t="s">
        <v>210</v>
      </c>
      <c r="F71" s="2" t="s">
        <v>15</v>
      </c>
      <c r="G71" s="2" t="s">
        <v>199</v>
      </c>
      <c r="H71" s="2" t="s">
        <v>61</v>
      </c>
      <c r="I71" s="2" t="s">
        <v>139</v>
      </c>
      <c r="J71" s="2">
        <v>9.4</v>
      </c>
      <c r="K71" s="2">
        <v>1</v>
      </c>
      <c r="L71" s="2">
        <v>1</v>
      </c>
      <c r="M71" s="2">
        <v>1.1000000000000001</v>
      </c>
      <c r="N71" s="2">
        <v>0.95</v>
      </c>
      <c r="O71" s="2">
        <v>1</v>
      </c>
      <c r="P71" s="6" t="s">
        <v>48</v>
      </c>
      <c r="Q71" s="6">
        <v>9.4</v>
      </c>
      <c r="R71" s="11">
        <f t="shared" si="8"/>
        <v>-0.37196686518176292</v>
      </c>
      <c r="S71" s="11">
        <f t="shared" si="12"/>
        <v>4.1945436905656441E-2</v>
      </c>
      <c r="T71" s="11">
        <f t="shared" si="9"/>
        <v>0.95219350717364115</v>
      </c>
      <c r="U71" s="2">
        <v>1.02</v>
      </c>
      <c r="V71" s="11">
        <f t="shared" si="13"/>
        <v>0.94854272230796877</v>
      </c>
      <c r="W71" s="13">
        <f t="shared" si="14"/>
        <v>0.18524084511321565</v>
      </c>
      <c r="X71" s="13">
        <f t="shared" si="10"/>
        <v>0.19146071906781156</v>
      </c>
      <c r="Y71" s="22">
        <f t="shared" si="11"/>
        <v>0.11392670066911538</v>
      </c>
      <c r="Z71" s="23" t="str">
        <f t="shared" si="15"/>
        <v>Yes</v>
      </c>
      <c r="AA71" s="1" t="s">
        <v>226</v>
      </c>
    </row>
    <row r="72" spans="1:27" x14ac:dyDescent="0.4">
      <c r="A72" s="1" t="s">
        <v>332</v>
      </c>
      <c r="B72" s="2">
        <v>7.7</v>
      </c>
      <c r="C72" s="2" t="s">
        <v>238</v>
      </c>
      <c r="D72" s="2" t="s">
        <v>3</v>
      </c>
      <c r="E72" s="2" t="s">
        <v>29</v>
      </c>
      <c r="F72" s="2" t="s">
        <v>16</v>
      </c>
      <c r="G72" s="2" t="s">
        <v>31</v>
      </c>
      <c r="H72" s="2" t="s">
        <v>227</v>
      </c>
      <c r="I72" s="2" t="s">
        <v>97</v>
      </c>
      <c r="J72" s="2">
        <v>7.5</v>
      </c>
      <c r="K72" s="2">
        <v>1</v>
      </c>
      <c r="L72" s="2">
        <v>1.0900000000000001</v>
      </c>
      <c r="M72" s="2">
        <v>1.34</v>
      </c>
      <c r="N72" s="2">
        <v>0.85</v>
      </c>
      <c r="O72" s="2">
        <v>1</v>
      </c>
      <c r="P72" s="6" t="s">
        <v>12</v>
      </c>
      <c r="Q72" s="6">
        <v>8.6</v>
      </c>
      <c r="R72" s="11">
        <f t="shared" si="8"/>
        <v>-0.19709005664715384</v>
      </c>
      <c r="S72" s="11">
        <f t="shared" si="12"/>
        <v>2.246323251168833E-2</v>
      </c>
      <c r="T72" s="11">
        <f t="shared" si="9"/>
        <v>0.97616547165710499</v>
      </c>
      <c r="U72" s="2">
        <v>1.05</v>
      </c>
      <c r="V72" s="11">
        <f t="shared" si="13"/>
        <v>0.94854272230796877</v>
      </c>
      <c r="W72" s="13">
        <f t="shared" si="14"/>
        <v>0.19035226697313548</v>
      </c>
      <c r="X72" s="13">
        <f t="shared" si="10"/>
        <v>0.19112251777826442</v>
      </c>
      <c r="Y72" s="22">
        <f t="shared" si="11"/>
        <v>0.10853736265776565</v>
      </c>
      <c r="Z72" s="23" t="str">
        <f t="shared" si="15"/>
        <v>Yes</v>
      </c>
      <c r="AA72" s="1" t="s">
        <v>228</v>
      </c>
    </row>
    <row r="73" spans="1:27" x14ac:dyDescent="0.4">
      <c r="A73" s="1" t="s">
        <v>333</v>
      </c>
      <c r="B73" s="2">
        <v>7.7</v>
      </c>
      <c r="C73" s="2" t="s">
        <v>238</v>
      </c>
      <c r="D73" s="2" t="s">
        <v>3</v>
      </c>
      <c r="E73" s="2" t="s">
        <v>15</v>
      </c>
      <c r="F73" s="2" t="s">
        <v>77</v>
      </c>
      <c r="G73" s="2" t="s">
        <v>17</v>
      </c>
      <c r="H73" s="2" t="s">
        <v>189</v>
      </c>
      <c r="I73" s="2" t="s">
        <v>29</v>
      </c>
      <c r="J73" s="2">
        <v>5.4</v>
      </c>
      <c r="K73" s="2">
        <v>1</v>
      </c>
      <c r="L73" s="2">
        <v>1</v>
      </c>
      <c r="M73" s="2">
        <v>1.41</v>
      </c>
      <c r="N73" s="2">
        <v>0.95</v>
      </c>
      <c r="O73" s="2">
        <v>1</v>
      </c>
      <c r="P73" s="6" t="s">
        <v>12</v>
      </c>
      <c r="Q73" s="6">
        <v>6.5</v>
      </c>
      <c r="R73" s="11">
        <f t="shared" si="8"/>
        <v>-0.21722764816182494</v>
      </c>
      <c r="S73" s="11">
        <f t="shared" si="12"/>
        <v>2.4709011460563937E-2</v>
      </c>
      <c r="T73" s="11">
        <f t="shared" si="9"/>
        <v>0.97339213658271195</v>
      </c>
      <c r="U73" s="2">
        <v>1.05</v>
      </c>
      <c r="V73" s="11">
        <f t="shared" si="13"/>
        <v>0.94854272230796877</v>
      </c>
      <c r="W73" s="13">
        <f t="shared" si="14"/>
        <v>0.21692739043843295</v>
      </c>
      <c r="X73" s="13">
        <f t="shared" si="10"/>
        <v>0.21780517613437794</v>
      </c>
      <c r="Y73" s="22">
        <f t="shared" si="11"/>
        <v>9.5088202630734545E-2</v>
      </c>
      <c r="Z73" s="23" t="str">
        <f t="shared" si="15"/>
        <v>Yes</v>
      </c>
      <c r="AA73" s="1" t="s">
        <v>226</v>
      </c>
    </row>
    <row r="74" spans="1:27" x14ac:dyDescent="0.4">
      <c r="A74" s="1" t="s">
        <v>334</v>
      </c>
      <c r="B74" s="2">
        <v>7.7</v>
      </c>
      <c r="C74" s="2" t="s">
        <v>238</v>
      </c>
      <c r="D74" s="2" t="s">
        <v>3</v>
      </c>
      <c r="E74" s="2" t="s">
        <v>229</v>
      </c>
      <c r="F74" s="2" t="s">
        <v>30</v>
      </c>
      <c r="G74" s="2" t="s">
        <v>230</v>
      </c>
      <c r="H74" s="2" t="s">
        <v>175</v>
      </c>
      <c r="I74" s="2" t="s">
        <v>82</v>
      </c>
      <c r="J74" s="2">
        <v>16.2</v>
      </c>
      <c r="K74" s="2">
        <v>1</v>
      </c>
      <c r="L74" s="2">
        <v>1.1200000000000001</v>
      </c>
      <c r="M74" s="2">
        <v>1.68</v>
      </c>
      <c r="N74" s="2">
        <v>0.85</v>
      </c>
      <c r="O74" s="2">
        <v>1</v>
      </c>
      <c r="P74" s="6" t="s">
        <v>231</v>
      </c>
      <c r="Q74" s="6">
        <v>16.3</v>
      </c>
      <c r="R74" s="11">
        <f t="shared" si="8"/>
        <v>-0.1046482459363105</v>
      </c>
      <c r="S74" s="11">
        <f t="shared" si="12"/>
        <v>1.2150894014497593E-2</v>
      </c>
      <c r="T74" s="11">
        <f t="shared" si="9"/>
        <v>0.98897486521546107</v>
      </c>
      <c r="U74" s="2">
        <v>1.1000000000000001</v>
      </c>
      <c r="V74" s="11">
        <f t="shared" si="13"/>
        <v>0.94854272230796877</v>
      </c>
      <c r="W74" s="13">
        <f t="shared" si="14"/>
        <v>0.20873187155253378</v>
      </c>
      <c r="X74" s="13">
        <f t="shared" si="10"/>
        <v>0.20005029020119408</v>
      </c>
      <c r="Y74" s="22">
        <f t="shared" si="11"/>
        <v>0.16744193923700232</v>
      </c>
      <c r="Z74" s="23" t="str">
        <f t="shared" si="15"/>
        <v>Yes</v>
      </c>
      <c r="AA74" s="1" t="s">
        <v>226</v>
      </c>
    </row>
    <row r="75" spans="1:27" x14ac:dyDescent="0.4">
      <c r="A75" s="1" t="s">
        <v>335</v>
      </c>
      <c r="B75" s="2">
        <v>7.7</v>
      </c>
      <c r="C75" s="2" t="s">
        <v>238</v>
      </c>
      <c r="D75" s="2" t="s">
        <v>3</v>
      </c>
      <c r="E75" s="2" t="s">
        <v>15</v>
      </c>
      <c r="F75" s="2" t="s">
        <v>232</v>
      </c>
      <c r="G75" s="2" t="s">
        <v>17</v>
      </c>
      <c r="H75" s="2" t="s">
        <v>146</v>
      </c>
      <c r="I75" s="2" t="s">
        <v>33</v>
      </c>
      <c r="J75" s="2">
        <v>11.8</v>
      </c>
      <c r="K75" s="2">
        <v>1</v>
      </c>
      <c r="L75" s="2">
        <v>1</v>
      </c>
      <c r="M75" s="2">
        <v>1.56</v>
      </c>
      <c r="N75" s="2">
        <v>0.95</v>
      </c>
      <c r="O75" s="2">
        <v>1</v>
      </c>
      <c r="P75" s="6" t="s">
        <v>183</v>
      </c>
      <c r="Q75" s="6">
        <v>13.9</v>
      </c>
      <c r="R75" s="11">
        <f t="shared" si="8"/>
        <v>-0.21722764816182494</v>
      </c>
      <c r="S75" s="11">
        <f t="shared" si="12"/>
        <v>2.4709011460563937E-2</v>
      </c>
      <c r="T75" s="11">
        <f t="shared" si="9"/>
        <v>0.97339213658271195</v>
      </c>
      <c r="U75" s="2">
        <v>1.0900000000000001</v>
      </c>
      <c r="V75" s="11">
        <f t="shared" si="13"/>
        <v>0.94854272230796877</v>
      </c>
      <c r="W75" s="13">
        <f t="shared" si="14"/>
        <v>0.28923652058457727</v>
      </c>
      <c r="X75" s="13">
        <f t="shared" si="10"/>
        <v>0.27974976751204506</v>
      </c>
      <c r="Y75" s="22">
        <f t="shared" si="11"/>
        <v>0.14709930872714888</v>
      </c>
      <c r="Z75" s="23" t="str">
        <f t="shared" si="15"/>
        <v>Yes</v>
      </c>
      <c r="AA75" s="1" t="s">
        <v>233</v>
      </c>
    </row>
    <row r="76" spans="1:27" x14ac:dyDescent="0.4">
      <c r="A76" s="1" t="s">
        <v>343</v>
      </c>
      <c r="B76" s="2">
        <v>7.7</v>
      </c>
      <c r="C76" s="2" t="s">
        <v>238</v>
      </c>
      <c r="D76" s="2" t="s">
        <v>76</v>
      </c>
      <c r="E76" s="2" t="s">
        <v>156</v>
      </c>
      <c r="F76" s="2" t="s">
        <v>30</v>
      </c>
      <c r="G76" s="2" t="s">
        <v>253</v>
      </c>
      <c r="H76" s="2" t="s">
        <v>254</v>
      </c>
      <c r="I76" s="2" t="s">
        <v>193</v>
      </c>
      <c r="J76" s="2">
        <v>20.100000000000001</v>
      </c>
      <c r="K76" s="2">
        <v>1</v>
      </c>
      <c r="L76" s="2">
        <v>1.1200000000000001</v>
      </c>
      <c r="M76" s="2">
        <v>1.1100000000000001</v>
      </c>
      <c r="N76" s="2">
        <v>0.95</v>
      </c>
      <c r="O76" s="2">
        <v>1</v>
      </c>
      <c r="P76" s="6" t="s">
        <v>255</v>
      </c>
      <c r="Q76" s="6">
        <v>24</v>
      </c>
      <c r="R76" s="11">
        <f t="shared" si="8"/>
        <v>-0.44486010925306974</v>
      </c>
      <c r="S76" s="11">
        <f t="shared" si="12"/>
        <v>5.0047824462734203E-2</v>
      </c>
      <c r="T76" s="11">
        <f t="shared" si="9"/>
        <v>0.94224320258107785</v>
      </c>
      <c r="U76" s="2">
        <v>1.04</v>
      </c>
      <c r="V76" s="11">
        <f t="shared" si="13"/>
        <v>0.94854272230796877</v>
      </c>
      <c r="W76" s="13">
        <f t="shared" si="14"/>
        <v>0.26005912391237751</v>
      </c>
      <c r="X76" s="13">
        <f t="shared" si="10"/>
        <v>0.26362212690569803</v>
      </c>
      <c r="Y76" s="22">
        <f t="shared" si="11"/>
        <v>0.26814959044224279</v>
      </c>
      <c r="Z76" s="23" t="str">
        <f t="shared" si="15"/>
        <v>No</v>
      </c>
      <c r="AA76" s="1" t="s">
        <v>233</v>
      </c>
    </row>
    <row r="77" spans="1:27" x14ac:dyDescent="0.4">
      <c r="A77" s="1" t="s">
        <v>336</v>
      </c>
      <c r="B77" s="2">
        <v>7.7</v>
      </c>
      <c r="C77" s="2" t="s">
        <v>238</v>
      </c>
      <c r="D77" s="2" t="s">
        <v>3</v>
      </c>
      <c r="E77" s="2" t="s">
        <v>234</v>
      </c>
      <c r="F77" s="2" t="s">
        <v>77</v>
      </c>
      <c r="G77" s="2" t="s">
        <v>235</v>
      </c>
      <c r="H77" s="2" t="s">
        <v>45</v>
      </c>
      <c r="I77" s="2" t="s">
        <v>68</v>
      </c>
      <c r="J77" s="2">
        <v>2.5</v>
      </c>
      <c r="K77" s="2">
        <v>1</v>
      </c>
      <c r="L77" s="2">
        <v>1</v>
      </c>
      <c r="M77" s="2">
        <v>1.31</v>
      </c>
      <c r="N77" s="2">
        <v>0.95</v>
      </c>
      <c r="O77" s="2">
        <v>1</v>
      </c>
      <c r="P77" s="6" t="s">
        <v>227</v>
      </c>
      <c r="Q77" s="6">
        <v>8.1</v>
      </c>
      <c r="R77" s="11">
        <f t="shared" si="8"/>
        <v>-0.30283960438786373</v>
      </c>
      <c r="S77" s="11">
        <f t="shared" si="12"/>
        <v>3.425060459423325E-2</v>
      </c>
      <c r="T77" s="11">
        <f t="shared" si="9"/>
        <v>0.9616449714188342</v>
      </c>
      <c r="U77" s="2">
        <v>1.04</v>
      </c>
      <c r="V77" s="11">
        <f t="shared" si="13"/>
        <v>0.94854272230796877</v>
      </c>
      <c r="W77" s="13">
        <f t="shared" si="14"/>
        <v>0.23574039585067424</v>
      </c>
      <c r="X77" s="13">
        <f t="shared" si="10"/>
        <v>0.23897021422207471</v>
      </c>
      <c r="Y77" s="22">
        <f t="shared" si="11"/>
        <v>0.10524243655678626</v>
      </c>
      <c r="Z77" s="23" t="str">
        <f t="shared" si="15"/>
        <v>Yes</v>
      </c>
      <c r="AA77" s="1" t="s">
        <v>256</v>
      </c>
    </row>
    <row r="78" spans="1:27" x14ac:dyDescent="0.4">
      <c r="A78" s="1" t="s">
        <v>337</v>
      </c>
      <c r="B78" s="2">
        <v>7.7</v>
      </c>
      <c r="C78" s="2" t="s">
        <v>238</v>
      </c>
      <c r="D78" s="2" t="s">
        <v>3</v>
      </c>
      <c r="E78" s="2" t="s">
        <v>15</v>
      </c>
      <c r="F78" s="2" t="s">
        <v>53</v>
      </c>
      <c r="G78" s="2" t="s">
        <v>17</v>
      </c>
      <c r="H78" s="2" t="s">
        <v>96</v>
      </c>
      <c r="I78" s="2" t="s">
        <v>170</v>
      </c>
      <c r="J78" s="2">
        <v>15.1</v>
      </c>
      <c r="K78" s="2">
        <v>1</v>
      </c>
      <c r="L78" s="2">
        <v>1</v>
      </c>
      <c r="M78" s="2">
        <v>1.45</v>
      </c>
      <c r="N78" s="2">
        <v>0.95</v>
      </c>
      <c r="O78" s="2">
        <v>1</v>
      </c>
      <c r="P78" s="6" t="s">
        <v>34</v>
      </c>
      <c r="Q78" s="6">
        <v>15.1</v>
      </c>
      <c r="R78" s="11">
        <f t="shared" si="8"/>
        <v>-0.21722764816182494</v>
      </c>
      <c r="S78" s="11">
        <f t="shared" si="12"/>
        <v>2.4709011460563937E-2</v>
      </c>
      <c r="T78" s="11">
        <f t="shared" si="9"/>
        <v>0.97339213658271195</v>
      </c>
      <c r="U78" s="2">
        <v>1.08</v>
      </c>
      <c r="V78" s="11">
        <f t="shared" si="13"/>
        <v>0.94854272230796877</v>
      </c>
      <c r="W78" s="13">
        <f t="shared" si="14"/>
        <v>0.25846667796919676</v>
      </c>
      <c r="X78" s="13">
        <f t="shared" si="10"/>
        <v>0.25230386833533147</v>
      </c>
      <c r="Y78" s="22">
        <f t="shared" si="11"/>
        <v>0.15696242194670929</v>
      </c>
      <c r="Z78" s="23" t="str">
        <f t="shared" si="15"/>
        <v>Yes</v>
      </c>
      <c r="AA78" s="1" t="s">
        <v>256</v>
      </c>
    </row>
    <row r="79" spans="1:27" x14ac:dyDescent="0.4">
      <c r="A79" s="1" t="s">
        <v>344</v>
      </c>
      <c r="B79" s="2">
        <v>7.7</v>
      </c>
      <c r="C79" s="2" t="s">
        <v>238</v>
      </c>
      <c r="D79" s="2" t="s">
        <v>76</v>
      </c>
      <c r="E79" s="2" t="s">
        <v>234</v>
      </c>
      <c r="F79" s="2" t="s">
        <v>8</v>
      </c>
      <c r="G79" s="2" t="s">
        <v>257</v>
      </c>
      <c r="H79" s="2" t="s">
        <v>258</v>
      </c>
      <c r="I79" s="2" t="s">
        <v>85</v>
      </c>
      <c r="J79" s="2">
        <v>24.6</v>
      </c>
      <c r="K79" s="2">
        <v>1</v>
      </c>
      <c r="L79" s="2">
        <v>1.1200000000000001</v>
      </c>
      <c r="M79" s="2">
        <v>1.1599999999999999</v>
      </c>
      <c r="N79" s="2">
        <v>0.95</v>
      </c>
      <c r="O79" s="2">
        <v>1</v>
      </c>
      <c r="P79" s="6" t="s">
        <v>34</v>
      </c>
      <c r="Q79" s="6">
        <v>24.6</v>
      </c>
      <c r="R79" s="11">
        <f t="shared" si="8"/>
        <v>-0.30283960438786373</v>
      </c>
      <c r="S79" s="11">
        <f t="shared" si="12"/>
        <v>3.425060459423325E-2</v>
      </c>
      <c r="T79" s="11">
        <f t="shared" si="9"/>
        <v>0.9616449714188342</v>
      </c>
      <c r="U79" s="2">
        <v>1.06</v>
      </c>
      <c r="V79" s="11">
        <f t="shared" si="13"/>
        <v>0.94854272230796877</v>
      </c>
      <c r="W79" s="13">
        <f t="shared" si="14"/>
        <v>0.22073873429654042</v>
      </c>
      <c r="X79" s="13">
        <f t="shared" si="10"/>
        <v>0.2195410750211719</v>
      </c>
      <c r="Y79" s="22">
        <f t="shared" si="11"/>
        <v>0.28084887270551989</v>
      </c>
      <c r="Z79" s="23" t="str">
        <f t="shared" si="15"/>
        <v>No</v>
      </c>
      <c r="AA79" s="1" t="s">
        <v>256</v>
      </c>
    </row>
    <row r="80" spans="1:27" x14ac:dyDescent="0.4">
      <c r="A80" s="1" t="s">
        <v>345</v>
      </c>
      <c r="B80" s="2">
        <v>6.53</v>
      </c>
      <c r="C80" s="2" t="s">
        <v>260</v>
      </c>
      <c r="D80" s="2" t="s">
        <v>76</v>
      </c>
      <c r="E80" s="2" t="s">
        <v>261</v>
      </c>
      <c r="F80" s="2" t="s">
        <v>77</v>
      </c>
      <c r="G80" s="2" t="s">
        <v>70</v>
      </c>
      <c r="H80" s="2" t="s">
        <v>146</v>
      </c>
      <c r="I80" s="2" t="s">
        <v>262</v>
      </c>
      <c r="J80" s="2">
        <v>37.799999999999997</v>
      </c>
      <c r="K80" s="2">
        <v>1</v>
      </c>
      <c r="L80" s="2">
        <v>1.1299999999999999</v>
      </c>
      <c r="M80" s="2">
        <v>1.3</v>
      </c>
      <c r="N80" s="2">
        <v>0.85</v>
      </c>
      <c r="O80" s="2">
        <v>1</v>
      </c>
      <c r="P80" s="6" t="s">
        <v>183</v>
      </c>
      <c r="Q80" s="6">
        <v>40</v>
      </c>
      <c r="R80" s="11">
        <f t="shared" si="8"/>
        <v>-0.12790876836681042</v>
      </c>
      <c r="S80" s="11">
        <f t="shared" si="12"/>
        <v>1.4745839390182147E-2</v>
      </c>
      <c r="T80" s="11">
        <f t="shared" si="9"/>
        <v>0.96887619872345043</v>
      </c>
      <c r="U80" s="2">
        <v>1.1000000000000001</v>
      </c>
      <c r="V80" s="11">
        <f t="shared" si="13"/>
        <v>1.2905384975350171</v>
      </c>
      <c r="W80" s="13">
        <f t="shared" si="14"/>
        <v>0.61987315085471051</v>
      </c>
      <c r="X80" s="13">
        <f t="shared" si="10"/>
        <v>0.43665574278326752</v>
      </c>
      <c r="Y80" s="22">
        <f t="shared" si="11"/>
        <v>4.1331428823297349</v>
      </c>
      <c r="Z80" s="23" t="str">
        <f t="shared" si="15"/>
        <v>No</v>
      </c>
      <c r="AA80" s="1" t="s">
        <v>263</v>
      </c>
    </row>
    <row r="81" spans="1:27" x14ac:dyDescent="0.4">
      <c r="A81" s="1" t="s">
        <v>346</v>
      </c>
      <c r="B81" s="2">
        <v>6.53</v>
      </c>
      <c r="C81" s="2" t="s">
        <v>260</v>
      </c>
      <c r="D81" s="2" t="s">
        <v>3</v>
      </c>
      <c r="E81" s="2" t="s">
        <v>22</v>
      </c>
      <c r="F81" s="2" t="s">
        <v>77</v>
      </c>
      <c r="G81" s="2" t="s">
        <v>10</v>
      </c>
      <c r="H81" s="2" t="s">
        <v>157</v>
      </c>
      <c r="I81" s="2" t="s">
        <v>68</v>
      </c>
      <c r="J81" s="2">
        <v>2.9</v>
      </c>
      <c r="K81" s="2">
        <v>1</v>
      </c>
      <c r="L81" s="2">
        <v>1.1299999999999999</v>
      </c>
      <c r="M81" s="2">
        <v>1.51</v>
      </c>
      <c r="N81" s="2">
        <v>0.85</v>
      </c>
      <c r="O81" s="2">
        <v>1</v>
      </c>
      <c r="P81" s="6" t="s">
        <v>265</v>
      </c>
      <c r="Q81" s="6">
        <v>7</v>
      </c>
      <c r="R81" s="11">
        <f t="shared" si="8"/>
        <v>-0.17748547153923011</v>
      </c>
      <c r="S81" s="11">
        <f t="shared" si="12"/>
        <v>2.0276538445376857E-2</v>
      </c>
      <c r="T81" s="11">
        <f t="shared" si="9"/>
        <v>0.95592131529876057</v>
      </c>
      <c r="U81" s="2">
        <v>1.06</v>
      </c>
      <c r="V81" s="11">
        <f t="shared" si="13"/>
        <v>1.2905384975350171</v>
      </c>
      <c r="W81" s="13">
        <f t="shared" si="14"/>
        <v>0.65912686532480136</v>
      </c>
      <c r="X81" s="13">
        <f t="shared" si="10"/>
        <v>0.48182816604380718</v>
      </c>
      <c r="Y81" s="22">
        <f t="shared" si="11"/>
        <v>9.8196343197461247E-2</v>
      </c>
      <c r="Z81" s="23" t="str">
        <f t="shared" si="15"/>
        <v>Yes</v>
      </c>
      <c r="AA81" s="1" t="s">
        <v>263</v>
      </c>
    </row>
    <row r="82" spans="1:27" x14ac:dyDescent="0.4">
      <c r="A82" s="1" t="s">
        <v>347</v>
      </c>
      <c r="B82" s="2">
        <v>6.53</v>
      </c>
      <c r="C82" s="2" t="s">
        <v>260</v>
      </c>
      <c r="D82" s="2" t="s">
        <v>76</v>
      </c>
      <c r="E82" s="2" t="s">
        <v>29</v>
      </c>
      <c r="F82" s="2" t="s">
        <v>77</v>
      </c>
      <c r="G82" s="2" t="s">
        <v>103</v>
      </c>
      <c r="H82" s="2" t="s">
        <v>189</v>
      </c>
      <c r="I82" s="2" t="s">
        <v>169</v>
      </c>
      <c r="J82" s="2">
        <v>16.2</v>
      </c>
      <c r="K82" s="2">
        <v>1</v>
      </c>
      <c r="L82" s="2">
        <v>1.1299999999999999</v>
      </c>
      <c r="M82" s="2">
        <v>1.29</v>
      </c>
      <c r="N82" s="2">
        <v>0.85</v>
      </c>
      <c r="O82" s="2">
        <v>1</v>
      </c>
      <c r="P82" s="6" t="s">
        <v>267</v>
      </c>
      <c r="Q82" s="6">
        <v>21.2</v>
      </c>
      <c r="R82" s="11">
        <f t="shared" si="8"/>
        <v>-0.19709005664715384</v>
      </c>
      <c r="S82" s="11">
        <f t="shared" si="12"/>
        <v>2.246323251168833E-2</v>
      </c>
      <c r="T82" s="11">
        <f t="shared" si="9"/>
        <v>0.950844113532195</v>
      </c>
      <c r="U82" s="2">
        <v>1.08</v>
      </c>
      <c r="V82" s="11">
        <f t="shared" si="13"/>
        <v>1.2905384975350171</v>
      </c>
      <c r="W82" s="13">
        <f t="shared" si="14"/>
        <v>0.68007427284473243</v>
      </c>
      <c r="X82" s="13">
        <f t="shared" si="10"/>
        <v>0.48793461178020653</v>
      </c>
      <c r="Y82" s="22">
        <f t="shared" si="11"/>
        <v>0.2214107897471109</v>
      </c>
      <c r="Z82" s="23" t="str">
        <f t="shared" si="15"/>
        <v>Yes</v>
      </c>
      <c r="AA82" s="1" t="s">
        <v>263</v>
      </c>
    </row>
    <row r="83" spans="1:27" x14ac:dyDescent="0.4">
      <c r="A83" s="1" t="s">
        <v>348</v>
      </c>
      <c r="B83" s="2">
        <v>6.53</v>
      </c>
      <c r="C83" s="2" t="s">
        <v>179</v>
      </c>
      <c r="D83" s="2" t="s">
        <v>76</v>
      </c>
      <c r="E83" s="2" t="s">
        <v>15</v>
      </c>
      <c r="F83" s="2" t="s">
        <v>269</v>
      </c>
      <c r="G83" s="2" t="s">
        <v>270</v>
      </c>
      <c r="H83" s="2" t="s">
        <v>187</v>
      </c>
      <c r="I83" s="2" t="s">
        <v>147</v>
      </c>
      <c r="J83" s="2">
        <v>6.2</v>
      </c>
      <c r="K83" s="2">
        <v>1</v>
      </c>
      <c r="L83" s="2">
        <v>1.1299999999999999</v>
      </c>
      <c r="M83" s="2">
        <v>1.29</v>
      </c>
      <c r="N83" s="2">
        <v>0.85</v>
      </c>
      <c r="O83" s="2">
        <v>1</v>
      </c>
      <c r="P83" s="6" t="s">
        <v>165</v>
      </c>
      <c r="Q83" s="6">
        <v>11.7</v>
      </c>
      <c r="R83" s="11">
        <f t="shared" si="8"/>
        <v>-0.21722764816182494</v>
      </c>
      <c r="S83" s="11">
        <f t="shared" si="12"/>
        <v>2.4709011460563937E-2</v>
      </c>
      <c r="T83" s="11">
        <f t="shared" si="9"/>
        <v>0.945654684689202</v>
      </c>
      <c r="U83" s="2">
        <v>1.05</v>
      </c>
      <c r="V83" s="11">
        <f t="shared" si="13"/>
        <v>1.2905384975350171</v>
      </c>
      <c r="W83" s="13">
        <f t="shared" si="14"/>
        <v>9.9240358160166034E-2</v>
      </c>
      <c r="X83" s="13">
        <f t="shared" si="10"/>
        <v>7.323658069847018E-2</v>
      </c>
      <c r="Y83" s="22">
        <f t="shared" si="11"/>
        <v>0.13023446365641012</v>
      </c>
      <c r="Z83" s="23" t="str">
        <f t="shared" si="15"/>
        <v>No</v>
      </c>
      <c r="AA83" s="1" t="s">
        <v>271</v>
      </c>
    </row>
    <row r="84" spans="1:27" x14ac:dyDescent="0.4">
      <c r="A84" s="1" t="s">
        <v>349</v>
      </c>
      <c r="B84" s="2">
        <v>6.53</v>
      </c>
      <c r="C84" s="2" t="s">
        <v>273</v>
      </c>
      <c r="D84" s="2" t="s">
        <v>3</v>
      </c>
      <c r="E84" s="2" t="s">
        <v>8</v>
      </c>
      <c r="F84" s="2" t="s">
        <v>159</v>
      </c>
      <c r="G84" s="2" t="s">
        <v>138</v>
      </c>
      <c r="H84" s="2" t="s">
        <v>190</v>
      </c>
      <c r="I84" s="2" t="s">
        <v>274</v>
      </c>
      <c r="J84" s="2">
        <v>4.5999999999999996</v>
      </c>
      <c r="K84" s="2">
        <v>1</v>
      </c>
      <c r="L84" s="2">
        <v>1.1299999999999999</v>
      </c>
      <c r="M84" s="2">
        <v>1.7</v>
      </c>
      <c r="N84" s="2">
        <v>0.8</v>
      </c>
      <c r="O84" s="2">
        <v>1</v>
      </c>
      <c r="P84" s="6" t="s">
        <v>275</v>
      </c>
      <c r="Q84" s="6">
        <v>10</v>
      </c>
      <c r="R84" s="11">
        <f t="shared" si="8"/>
        <v>-8.2442735886540497E-2</v>
      </c>
      <c r="S84" s="11">
        <f t="shared" si="12"/>
        <v>9.6739498358530129E-3</v>
      </c>
      <c r="T84" s="11">
        <f t="shared" si="9"/>
        <v>0.98091267130237936</v>
      </c>
      <c r="U84" s="2">
        <v>1.1000000000000001</v>
      </c>
      <c r="V84" s="11">
        <f t="shared" si="13"/>
        <v>1.2905384975350171</v>
      </c>
      <c r="W84" s="13">
        <f t="shared" si="14"/>
        <v>0.38614240376237724</v>
      </c>
      <c r="X84" s="13">
        <f t="shared" si="10"/>
        <v>0.27200935853164143</v>
      </c>
      <c r="Y84" s="22">
        <f t="shared" si="11"/>
        <v>0.11806321365625545</v>
      </c>
      <c r="Z84" s="23" t="str">
        <f t="shared" si="15"/>
        <v>Yes</v>
      </c>
      <c r="AA84" s="1" t="s">
        <v>271</v>
      </c>
    </row>
    <row r="85" spans="1:27" x14ac:dyDescent="0.4">
      <c r="A85" s="1" t="s">
        <v>350</v>
      </c>
      <c r="B85" s="2">
        <v>6.53</v>
      </c>
      <c r="C85" s="2" t="s">
        <v>6</v>
      </c>
      <c r="D85" s="2" t="s">
        <v>3</v>
      </c>
      <c r="E85" s="2" t="s">
        <v>177</v>
      </c>
      <c r="F85" s="2" t="s">
        <v>8</v>
      </c>
      <c r="G85" s="2" t="s">
        <v>187</v>
      </c>
      <c r="H85" s="2" t="s">
        <v>157</v>
      </c>
      <c r="I85" s="2" t="s">
        <v>68</v>
      </c>
      <c r="J85" s="2">
        <v>2.9</v>
      </c>
      <c r="K85" s="2">
        <v>1</v>
      </c>
      <c r="L85" s="2">
        <v>1.1299999999999999</v>
      </c>
      <c r="M85" s="2">
        <v>1.49</v>
      </c>
      <c r="N85" s="2">
        <v>0.85</v>
      </c>
      <c r="O85" s="2">
        <v>1</v>
      </c>
      <c r="P85" s="6" t="s">
        <v>277</v>
      </c>
      <c r="Q85" s="6">
        <v>8.5</v>
      </c>
      <c r="R85" s="11">
        <f t="shared" si="8"/>
        <v>-0.15842671556717869</v>
      </c>
      <c r="S85" s="11">
        <f t="shared" si="12"/>
        <v>1.8150475892723908E-2</v>
      </c>
      <c r="T85" s="11">
        <f t="shared" si="9"/>
        <v>0.96088157560255238</v>
      </c>
      <c r="U85" s="2">
        <v>1.06</v>
      </c>
      <c r="V85" s="11">
        <f t="shared" si="13"/>
        <v>1.2905384975350171</v>
      </c>
      <c r="W85" s="13">
        <f t="shared" si="14"/>
        <v>0.15489410998713146</v>
      </c>
      <c r="X85" s="13">
        <f t="shared" si="10"/>
        <v>0.11322910485420791</v>
      </c>
      <c r="Y85" s="22">
        <f t="shared" si="11"/>
        <v>0.10787383759150841</v>
      </c>
      <c r="Z85" s="23" t="str">
        <f t="shared" si="15"/>
        <v>Yes</v>
      </c>
      <c r="AA85" s="1" t="s">
        <v>271</v>
      </c>
    </row>
    <row r="86" spans="1:27" x14ac:dyDescent="0.4">
      <c r="A86" s="1" t="s">
        <v>351</v>
      </c>
      <c r="B86" s="2">
        <v>6.53</v>
      </c>
      <c r="C86" s="2" t="s">
        <v>6</v>
      </c>
      <c r="D86" s="2" t="s">
        <v>76</v>
      </c>
      <c r="E86" s="2" t="s">
        <v>19</v>
      </c>
      <c r="F86" s="2" t="s">
        <v>8</v>
      </c>
      <c r="G86" s="2" t="s">
        <v>279</v>
      </c>
      <c r="H86" s="2" t="s">
        <v>138</v>
      </c>
      <c r="I86" s="2" t="s">
        <v>170</v>
      </c>
      <c r="J86" s="2">
        <v>15.2</v>
      </c>
      <c r="K86" s="2">
        <v>1</v>
      </c>
      <c r="L86" s="2">
        <v>1.1299999999999999</v>
      </c>
      <c r="M86" s="2">
        <v>1.53</v>
      </c>
      <c r="N86" s="2">
        <v>0.8</v>
      </c>
      <c r="O86" s="2">
        <v>1</v>
      </c>
      <c r="P86" s="6" t="s">
        <v>20</v>
      </c>
      <c r="Q86" s="6">
        <v>20.6</v>
      </c>
      <c r="R86" s="11">
        <f t="shared" si="8"/>
        <v>-9.3411971554700934E-2</v>
      </c>
      <c r="S86" s="11">
        <f t="shared" si="12"/>
        <v>1.0897473602189206E-2</v>
      </c>
      <c r="T86" s="11">
        <f t="shared" si="9"/>
        <v>0.97799426895137809</v>
      </c>
      <c r="U86" s="2">
        <v>1.1000000000000001</v>
      </c>
      <c r="V86" s="11">
        <f t="shared" si="13"/>
        <v>1.2905384975350171</v>
      </c>
      <c r="W86" s="13">
        <f t="shared" si="14"/>
        <v>0.13383079469860965</v>
      </c>
      <c r="X86" s="13">
        <f t="shared" si="10"/>
        <v>9.4274102670553334E-2</v>
      </c>
      <c r="Y86" s="22">
        <f t="shared" si="11"/>
        <v>0.21337640615338538</v>
      </c>
      <c r="Z86" s="23" t="str">
        <f t="shared" si="15"/>
        <v>No</v>
      </c>
      <c r="AA86" s="1" t="s">
        <v>271</v>
      </c>
    </row>
    <row r="87" spans="1:27" x14ac:dyDescent="0.4">
      <c r="A87" s="1" t="s">
        <v>352</v>
      </c>
      <c r="B87" s="2">
        <v>6.53</v>
      </c>
      <c r="C87" s="2" t="s">
        <v>238</v>
      </c>
      <c r="D87" s="2" t="s">
        <v>3</v>
      </c>
      <c r="E87" s="2" t="s">
        <v>77</v>
      </c>
      <c r="F87" s="2" t="s">
        <v>232</v>
      </c>
      <c r="G87" s="2" t="s">
        <v>281</v>
      </c>
      <c r="H87" s="2" t="s">
        <v>148</v>
      </c>
      <c r="I87" s="2" t="s">
        <v>274</v>
      </c>
      <c r="J87" s="2">
        <v>4.5999999999999996</v>
      </c>
      <c r="K87" s="2">
        <v>1</v>
      </c>
      <c r="L87" s="2">
        <v>1.1299999999999999</v>
      </c>
      <c r="M87" s="2">
        <v>1.7</v>
      </c>
      <c r="N87" s="2">
        <v>0.8</v>
      </c>
      <c r="O87" s="2">
        <v>1</v>
      </c>
      <c r="P87" s="6" t="s">
        <v>17</v>
      </c>
      <c r="Q87" s="6">
        <v>10.199999999999999</v>
      </c>
      <c r="R87" s="11">
        <f t="shared" si="8"/>
        <v>-6.6496534057224221E-2</v>
      </c>
      <c r="S87" s="11">
        <f t="shared" si="12"/>
        <v>7.8955591753449156E-3</v>
      </c>
      <c r="T87" s="11">
        <f t="shared" si="9"/>
        <v>0.98517249369213655</v>
      </c>
      <c r="U87" s="2">
        <v>1.1000000000000001</v>
      </c>
      <c r="V87" s="11">
        <f t="shared" si="13"/>
        <v>1.2905384975350171</v>
      </c>
      <c r="W87" s="13">
        <f t="shared" si="14"/>
        <v>0.26895209077795323</v>
      </c>
      <c r="X87" s="13">
        <f t="shared" si="10"/>
        <v>0.18945727010409927</v>
      </c>
      <c r="Y87" s="22">
        <f t="shared" si="11"/>
        <v>0.11946015264050051</v>
      </c>
      <c r="Z87" s="23" t="str">
        <f t="shared" si="15"/>
        <v>Yes</v>
      </c>
      <c r="AA87" s="1" t="s">
        <v>263</v>
      </c>
    </row>
    <row r="88" spans="1:27" s="7" customFormat="1" x14ac:dyDescent="0.4">
      <c r="A88" s="8" t="s">
        <v>353</v>
      </c>
      <c r="B88" s="6">
        <v>6.53</v>
      </c>
      <c r="C88" s="6" t="s">
        <v>283</v>
      </c>
      <c r="D88" s="6" t="s">
        <v>76</v>
      </c>
      <c r="E88" s="6" t="s">
        <v>93</v>
      </c>
      <c r="F88" s="6" t="s">
        <v>30</v>
      </c>
      <c r="G88" s="6" t="s">
        <v>181</v>
      </c>
      <c r="H88" s="6" t="s">
        <v>182</v>
      </c>
      <c r="I88" s="6" t="s">
        <v>284</v>
      </c>
      <c r="J88" s="6">
        <v>10.3</v>
      </c>
      <c r="K88" s="6">
        <v>1</v>
      </c>
      <c r="L88" s="6">
        <v>1.1299999999999999</v>
      </c>
      <c r="M88" s="6">
        <v>1.36</v>
      </c>
      <c r="N88" s="6">
        <v>0.95</v>
      </c>
      <c r="O88" s="6">
        <v>1</v>
      </c>
      <c r="P88" s="6" t="s">
        <v>20</v>
      </c>
      <c r="Q88" s="6">
        <v>15.7</v>
      </c>
      <c r="R88" s="11">
        <f t="shared" si="8"/>
        <v>-0.23788507473175635</v>
      </c>
      <c r="S88" s="12">
        <f t="shared" si="12"/>
        <v>2.7012286870648161E-2</v>
      </c>
      <c r="T88" s="11">
        <f t="shared" si="9"/>
        <v>0.94035779659418428</v>
      </c>
      <c r="U88" s="6">
        <v>1.07</v>
      </c>
      <c r="V88" s="11">
        <f t="shared" si="13"/>
        <v>1.2905384975350171</v>
      </c>
      <c r="W88" s="13">
        <f t="shared" si="14"/>
        <v>0.16740980884367024</v>
      </c>
      <c r="X88" s="13">
        <f t="shared" si="10"/>
        <v>0.12123448124430157</v>
      </c>
      <c r="Y88" s="22">
        <f t="shared" si="11"/>
        <v>0.16211555908291742</v>
      </c>
      <c r="Z88" s="23" t="str">
        <f t="shared" si="15"/>
        <v>No</v>
      </c>
      <c r="AA88" s="8" t="s">
        <v>285</v>
      </c>
    </row>
    <row r="89" spans="1:27" x14ac:dyDescent="0.4">
      <c r="A89" s="1" t="s">
        <v>354</v>
      </c>
      <c r="B89" s="2">
        <v>6</v>
      </c>
      <c r="C89" s="2" t="s">
        <v>286</v>
      </c>
      <c r="D89" s="2" t="s">
        <v>76</v>
      </c>
      <c r="E89" s="2" t="s">
        <v>101</v>
      </c>
      <c r="F89" s="2" t="s">
        <v>53</v>
      </c>
      <c r="G89" s="2" t="s">
        <v>287</v>
      </c>
      <c r="H89" s="2" t="s">
        <v>240</v>
      </c>
      <c r="I89" s="2" t="s">
        <v>147</v>
      </c>
      <c r="J89" s="2">
        <v>7.1</v>
      </c>
      <c r="K89" s="2">
        <v>1</v>
      </c>
      <c r="L89" s="2">
        <v>1.0900000000000001</v>
      </c>
      <c r="M89" s="2">
        <v>1.36</v>
      </c>
      <c r="N89" s="2">
        <v>0.95</v>
      </c>
      <c r="O89" s="2">
        <v>1</v>
      </c>
      <c r="P89" s="6" t="s">
        <v>288</v>
      </c>
      <c r="Q89" s="6">
        <v>9.6</v>
      </c>
      <c r="R89" s="11">
        <f t="shared" si="8"/>
        <v>-0.34848543649883068</v>
      </c>
      <c r="S89" s="11">
        <f t="shared" si="12"/>
        <v>3.9332734718234855E-2</v>
      </c>
      <c r="T89" s="11">
        <f t="shared" si="9"/>
        <v>0.89360715154312764</v>
      </c>
      <c r="U89" s="2">
        <v>1.05</v>
      </c>
      <c r="V89" s="11">
        <f t="shared" si="13"/>
        <v>1.4815981050241658</v>
      </c>
      <c r="W89" s="13">
        <f t="shared" si="14"/>
        <v>0.10455203673054594</v>
      </c>
      <c r="X89" s="13">
        <f t="shared" si="10"/>
        <v>6.7206733038566863E-2</v>
      </c>
      <c r="Y89" s="22">
        <f t="shared" si="11"/>
        <v>0.1152965216191319</v>
      </c>
      <c r="Z89" s="23" t="str">
        <f t="shared" si="15"/>
        <v>No</v>
      </c>
      <c r="AA89" s="1" t="s">
        <v>289</v>
      </c>
    </row>
    <row r="90" spans="1:27" x14ac:dyDescent="0.4">
      <c r="A90" s="1" t="s">
        <v>355</v>
      </c>
      <c r="B90" s="2">
        <v>6</v>
      </c>
      <c r="C90" s="2" t="s">
        <v>286</v>
      </c>
      <c r="D90" s="2" t="s">
        <v>76</v>
      </c>
      <c r="E90" s="2" t="s">
        <v>290</v>
      </c>
      <c r="F90" s="2" t="s">
        <v>53</v>
      </c>
      <c r="G90" s="2" t="s">
        <v>291</v>
      </c>
      <c r="H90" s="2" t="s">
        <v>292</v>
      </c>
      <c r="I90" s="2" t="s">
        <v>29</v>
      </c>
      <c r="J90" s="2">
        <v>3.9</v>
      </c>
      <c r="K90" s="2">
        <v>1</v>
      </c>
      <c r="L90" s="2">
        <v>1.0900000000000001</v>
      </c>
      <c r="M90" s="2">
        <v>0.9</v>
      </c>
      <c r="N90" s="2">
        <v>1</v>
      </c>
      <c r="O90" s="2">
        <v>1</v>
      </c>
      <c r="P90" s="6" t="s">
        <v>26</v>
      </c>
      <c r="Q90" s="6">
        <v>9.1</v>
      </c>
      <c r="R90" s="11">
        <f t="shared" si="8"/>
        <v>-1.0895324189795037</v>
      </c>
      <c r="S90" s="11">
        <f t="shared" si="12"/>
        <v>0.12089251062148867</v>
      </c>
      <c r="T90" s="11">
        <f t="shared" si="9"/>
        <v>0.69476796306916222</v>
      </c>
      <c r="U90" s="2">
        <v>0.98</v>
      </c>
      <c r="V90" s="11">
        <f t="shared" si="13"/>
        <v>1.4815981050241658</v>
      </c>
      <c r="W90" s="13">
        <f t="shared" si="14"/>
        <v>8.8594212331368077E-2</v>
      </c>
      <c r="X90" s="13">
        <f t="shared" si="10"/>
        <v>6.1016720509043394E-2</v>
      </c>
      <c r="Y90" s="22">
        <f t="shared" si="11"/>
        <v>0.11188882872244593</v>
      </c>
      <c r="Z90" s="23" t="str">
        <f t="shared" si="15"/>
        <v>No</v>
      </c>
      <c r="AA90" s="1" t="s">
        <v>289</v>
      </c>
    </row>
    <row r="91" spans="1:27" x14ac:dyDescent="0.4">
      <c r="A91" s="1" t="s">
        <v>348</v>
      </c>
      <c r="B91" s="2">
        <v>5.9</v>
      </c>
      <c r="C91" s="2" t="s">
        <v>250</v>
      </c>
      <c r="D91" s="2" t="s">
        <v>3</v>
      </c>
      <c r="E91" s="2" t="s">
        <v>15</v>
      </c>
      <c r="F91" s="2" t="s">
        <v>269</v>
      </c>
      <c r="G91" s="2" t="s">
        <v>270</v>
      </c>
      <c r="H91" s="2" t="s">
        <v>187</v>
      </c>
      <c r="I91" s="2" t="s">
        <v>147</v>
      </c>
      <c r="J91" s="2">
        <v>6.2</v>
      </c>
      <c r="K91" s="2">
        <v>1</v>
      </c>
      <c r="L91" s="2">
        <v>1.1299999999999999</v>
      </c>
      <c r="M91" s="2">
        <v>1.29</v>
      </c>
      <c r="N91" s="2">
        <v>0.85</v>
      </c>
      <c r="O91" s="2">
        <v>1</v>
      </c>
      <c r="P91" s="6" t="s">
        <v>165</v>
      </c>
      <c r="Q91" s="6">
        <v>11.7</v>
      </c>
      <c r="R91" s="11">
        <f t="shared" si="8"/>
        <v>-0.21722764816182494</v>
      </c>
      <c r="S91" s="11">
        <f t="shared" si="12"/>
        <v>2.4709011460563937E-2</v>
      </c>
      <c r="T91" s="11">
        <f t="shared" si="9"/>
        <v>0.93104796743615115</v>
      </c>
      <c r="U91" s="2">
        <v>1.05</v>
      </c>
      <c r="V91" s="11">
        <f t="shared" si="13"/>
        <v>1.5205732166120347</v>
      </c>
      <c r="W91" s="13">
        <f t="shared" si="14"/>
        <v>0.2405107136525387</v>
      </c>
      <c r="X91" s="13">
        <f t="shared" si="10"/>
        <v>0.15063912741840046</v>
      </c>
      <c r="Y91" s="22">
        <f t="shared" si="11"/>
        <v>0.13023446365641012</v>
      </c>
      <c r="Z91" s="23" t="str">
        <f t="shared" si="15"/>
        <v>Yes</v>
      </c>
      <c r="AA91" s="1" t="s">
        <v>271</v>
      </c>
    </row>
    <row r="92" spans="1:27" x14ac:dyDescent="0.4">
      <c r="A92" s="1" t="s">
        <v>349</v>
      </c>
      <c r="B92" s="2">
        <v>5.9</v>
      </c>
      <c r="C92" s="2" t="s">
        <v>43</v>
      </c>
      <c r="D92" s="2" t="s">
        <v>76</v>
      </c>
      <c r="E92" s="2" t="s">
        <v>8</v>
      </c>
      <c r="F92" s="2" t="s">
        <v>159</v>
      </c>
      <c r="G92" s="2" t="s">
        <v>138</v>
      </c>
      <c r="H92" s="2" t="s">
        <v>190</v>
      </c>
      <c r="I92" s="2" t="s">
        <v>274</v>
      </c>
      <c r="J92" s="2">
        <v>4.5999999999999996</v>
      </c>
      <c r="K92" s="2">
        <v>1</v>
      </c>
      <c r="L92" s="2">
        <v>1.1299999999999999</v>
      </c>
      <c r="M92" s="2">
        <v>1.7</v>
      </c>
      <c r="N92" s="2">
        <v>0.8</v>
      </c>
      <c r="O92" s="2">
        <v>1</v>
      </c>
      <c r="P92" s="6" t="s">
        <v>275</v>
      </c>
      <c r="Q92" s="6">
        <v>10</v>
      </c>
      <c r="R92" s="11">
        <f t="shared" si="8"/>
        <v>-8.2442735886540497E-2</v>
      </c>
      <c r="S92" s="11">
        <f t="shared" si="12"/>
        <v>9.6739498358530129E-3</v>
      </c>
      <c r="T92" s="11">
        <f t="shared" si="9"/>
        <v>0.97495259287861835</v>
      </c>
      <c r="U92" s="2">
        <v>1.1000000000000001</v>
      </c>
      <c r="V92" s="11">
        <f t="shared" si="13"/>
        <v>1.5205732166120347</v>
      </c>
      <c r="W92" s="13">
        <f t="shared" si="14"/>
        <v>6.7728737936536512E-2</v>
      </c>
      <c r="X92" s="13">
        <f t="shared" si="10"/>
        <v>4.0492348062984157E-2</v>
      </c>
      <c r="Y92" s="22">
        <f t="shared" si="11"/>
        <v>0.11806321365625545</v>
      </c>
      <c r="Z92" s="23" t="str">
        <f t="shared" si="15"/>
        <v>No</v>
      </c>
      <c r="AA92" s="1" t="s">
        <v>271</v>
      </c>
    </row>
    <row r="93" spans="1:27" x14ac:dyDescent="0.4">
      <c r="A93" s="1" t="s">
        <v>350</v>
      </c>
      <c r="B93" s="2">
        <v>5.9</v>
      </c>
      <c r="C93" s="2" t="s">
        <v>6</v>
      </c>
      <c r="D93" s="2" t="s">
        <v>3</v>
      </c>
      <c r="E93" s="2" t="s">
        <v>177</v>
      </c>
      <c r="F93" s="2" t="s">
        <v>8</v>
      </c>
      <c r="G93" s="2" t="s">
        <v>187</v>
      </c>
      <c r="H93" s="2" t="s">
        <v>157</v>
      </c>
      <c r="I93" s="2" t="s">
        <v>68</v>
      </c>
      <c r="J93" s="2">
        <v>2.9</v>
      </c>
      <c r="K93" s="2">
        <v>1</v>
      </c>
      <c r="L93" s="2">
        <v>1.1299999999999999</v>
      </c>
      <c r="M93" s="2">
        <v>1.49</v>
      </c>
      <c r="N93" s="2">
        <v>0.85</v>
      </c>
      <c r="O93" s="2">
        <v>1</v>
      </c>
      <c r="P93" s="6" t="s">
        <v>277</v>
      </c>
      <c r="Q93" s="6">
        <v>8.5</v>
      </c>
      <c r="R93" s="11">
        <f t="shared" si="8"/>
        <v>-0.15842671556717869</v>
      </c>
      <c r="S93" s="11">
        <f t="shared" si="12"/>
        <v>1.8150475892723908E-2</v>
      </c>
      <c r="T93" s="11">
        <f t="shared" si="9"/>
        <v>0.94995666824633285</v>
      </c>
      <c r="U93" s="2">
        <v>1.06</v>
      </c>
      <c r="V93" s="11">
        <f t="shared" si="13"/>
        <v>1.5205732166120347</v>
      </c>
      <c r="W93" s="13">
        <f t="shared" si="14"/>
        <v>0.15313301492130887</v>
      </c>
      <c r="X93" s="13">
        <f t="shared" si="10"/>
        <v>9.5007005804172692E-2</v>
      </c>
      <c r="Y93" s="22">
        <f t="shared" si="11"/>
        <v>0.10787383759150841</v>
      </c>
      <c r="Z93" s="23" t="str">
        <f t="shared" si="15"/>
        <v>No</v>
      </c>
      <c r="AA93" s="1" t="s">
        <v>271</v>
      </c>
    </row>
    <row r="94" spans="1:27" x14ac:dyDescent="0.4">
      <c r="A94" s="1" t="s">
        <v>351</v>
      </c>
      <c r="B94" s="2">
        <v>5.9</v>
      </c>
      <c r="C94" s="2" t="s">
        <v>6</v>
      </c>
      <c r="D94" s="2" t="s">
        <v>76</v>
      </c>
      <c r="E94" s="2" t="s">
        <v>19</v>
      </c>
      <c r="F94" s="2" t="s">
        <v>8</v>
      </c>
      <c r="G94" s="2" t="s">
        <v>279</v>
      </c>
      <c r="H94" s="2" t="s">
        <v>138</v>
      </c>
      <c r="I94" s="2" t="s">
        <v>170</v>
      </c>
      <c r="J94" s="2">
        <v>15.2</v>
      </c>
      <c r="K94" s="2">
        <v>1</v>
      </c>
      <c r="L94" s="2">
        <v>1.1299999999999999</v>
      </c>
      <c r="M94" s="2">
        <v>1.53</v>
      </c>
      <c r="N94" s="2">
        <v>0.8</v>
      </c>
      <c r="O94" s="2">
        <v>1</v>
      </c>
      <c r="P94" s="6" t="s">
        <v>20</v>
      </c>
      <c r="Q94" s="6">
        <v>20.6</v>
      </c>
      <c r="R94" s="11">
        <f t="shared" si="8"/>
        <v>-9.3411971554700934E-2</v>
      </c>
      <c r="S94" s="11">
        <f t="shared" si="12"/>
        <v>1.0897473602189206E-2</v>
      </c>
      <c r="T94" s="11">
        <f t="shared" si="9"/>
        <v>0.97130293456599226</v>
      </c>
      <c r="U94" s="2">
        <v>1.1000000000000001</v>
      </c>
      <c r="V94" s="11">
        <f t="shared" si="13"/>
        <v>1.5205732166120347</v>
      </c>
      <c r="W94" s="13">
        <f t="shared" si="14"/>
        <v>0.1329151384142937</v>
      </c>
      <c r="X94" s="13">
        <f t="shared" si="10"/>
        <v>7.9464732571193131E-2</v>
      </c>
      <c r="Y94" s="22">
        <f t="shared" si="11"/>
        <v>0.21337640615338538</v>
      </c>
      <c r="Z94" s="23" t="str">
        <f t="shared" si="15"/>
        <v>No</v>
      </c>
      <c r="AA94" s="1" t="s">
        <v>271</v>
      </c>
    </row>
    <row r="95" spans="1:27" x14ac:dyDescent="0.4">
      <c r="A95" s="1" t="s">
        <v>352</v>
      </c>
      <c r="B95" s="2">
        <v>5.9</v>
      </c>
      <c r="C95" s="2" t="s">
        <v>293</v>
      </c>
      <c r="D95" s="2" t="s">
        <v>76</v>
      </c>
      <c r="E95" s="2" t="s">
        <v>77</v>
      </c>
      <c r="F95" s="2" t="s">
        <v>232</v>
      </c>
      <c r="G95" s="2" t="s">
        <v>281</v>
      </c>
      <c r="H95" s="2" t="s">
        <v>148</v>
      </c>
      <c r="I95" s="2" t="s">
        <v>274</v>
      </c>
      <c r="J95" s="2">
        <v>4.5999999999999996</v>
      </c>
      <c r="K95" s="2">
        <v>1</v>
      </c>
      <c r="L95" s="2">
        <v>1.1299999999999999</v>
      </c>
      <c r="M95" s="2">
        <v>1.7</v>
      </c>
      <c r="N95" s="2">
        <v>0.8</v>
      </c>
      <c r="O95" s="2">
        <v>1</v>
      </c>
      <c r="P95" s="6" t="s">
        <v>17</v>
      </c>
      <c r="Q95" s="6">
        <v>10.199999999999999</v>
      </c>
      <c r="R95" s="11">
        <f t="shared" si="8"/>
        <v>-6.6496534057224221E-2</v>
      </c>
      <c r="S95" s="11">
        <f t="shared" si="12"/>
        <v>7.8955591753449156E-3</v>
      </c>
      <c r="T95" s="11">
        <f t="shared" si="9"/>
        <v>0.98028421415207134</v>
      </c>
      <c r="U95" s="2">
        <v>1.1000000000000001</v>
      </c>
      <c r="V95" s="11">
        <f t="shared" si="13"/>
        <v>1.5205732166120347</v>
      </c>
      <c r="W95" s="13">
        <f t="shared" si="14"/>
        <v>0.23416539165557601</v>
      </c>
      <c r="X95" s="13">
        <f t="shared" si="10"/>
        <v>0.13999827594760986</v>
      </c>
      <c r="Y95" s="22">
        <f t="shared" si="11"/>
        <v>0.11946015264050051</v>
      </c>
      <c r="Z95" s="23" t="str">
        <f t="shared" si="15"/>
        <v>Yes</v>
      </c>
      <c r="AA95" s="1" t="s">
        <v>263</v>
      </c>
    </row>
    <row r="96" spans="1:27" x14ac:dyDescent="0.4">
      <c r="A96" s="1" t="s">
        <v>356</v>
      </c>
      <c r="B96" s="2">
        <v>5.9</v>
      </c>
      <c r="C96" s="2" t="s">
        <v>293</v>
      </c>
      <c r="D96" s="2" t="s">
        <v>76</v>
      </c>
      <c r="E96" s="2" t="s">
        <v>15</v>
      </c>
      <c r="F96" s="2" t="s">
        <v>232</v>
      </c>
      <c r="G96" s="2" t="s">
        <v>296</v>
      </c>
      <c r="H96" s="2" t="s">
        <v>114</v>
      </c>
      <c r="I96" s="2" t="s">
        <v>170</v>
      </c>
      <c r="J96" s="2">
        <v>15.2</v>
      </c>
      <c r="K96" s="2">
        <v>1</v>
      </c>
      <c r="L96" s="2">
        <v>1.1299999999999999</v>
      </c>
      <c r="M96" s="2">
        <v>1.44</v>
      </c>
      <c r="N96" s="2">
        <v>0.85</v>
      </c>
      <c r="O96" s="2">
        <v>1</v>
      </c>
      <c r="P96" s="6" t="s">
        <v>265</v>
      </c>
      <c r="Q96" s="6">
        <v>19.3</v>
      </c>
      <c r="R96" s="11">
        <f t="shared" si="8"/>
        <v>-0.21722764816182494</v>
      </c>
      <c r="S96" s="11">
        <f t="shared" si="12"/>
        <v>2.4709011460563937E-2</v>
      </c>
      <c r="T96" s="11">
        <f t="shared" si="9"/>
        <v>0.93104796743615115</v>
      </c>
      <c r="U96" s="2">
        <v>1.1000000000000001</v>
      </c>
      <c r="V96" s="11">
        <f t="shared" si="13"/>
        <v>1.5205732166120347</v>
      </c>
      <c r="W96" s="13">
        <f t="shared" si="14"/>
        <v>0.23440684326817496</v>
      </c>
      <c r="X96" s="13">
        <f t="shared" si="10"/>
        <v>0.14014263036843025</v>
      </c>
      <c r="Y96" s="22">
        <f t="shared" si="11"/>
        <v>0.19763504749363764</v>
      </c>
      <c r="Z96" s="23" t="str">
        <f t="shared" si="15"/>
        <v>No</v>
      </c>
      <c r="AA96" s="1" t="s">
        <v>263</v>
      </c>
    </row>
    <row r="97" spans="1:27" s="7" customFormat="1" x14ac:dyDescent="0.4">
      <c r="A97" s="8" t="s">
        <v>353</v>
      </c>
      <c r="B97" s="6">
        <v>5.9</v>
      </c>
      <c r="C97" s="6" t="s">
        <v>297</v>
      </c>
      <c r="D97" s="6" t="s">
        <v>3</v>
      </c>
      <c r="E97" s="6" t="s">
        <v>93</v>
      </c>
      <c r="F97" s="6" t="s">
        <v>30</v>
      </c>
      <c r="G97" s="6" t="s">
        <v>181</v>
      </c>
      <c r="H97" s="6" t="s">
        <v>182</v>
      </c>
      <c r="I97" s="6" t="s">
        <v>284</v>
      </c>
      <c r="J97" s="6">
        <v>10.3</v>
      </c>
      <c r="K97" s="6">
        <v>1</v>
      </c>
      <c r="L97" s="6">
        <v>1.1299999999999999</v>
      </c>
      <c r="M97" s="6">
        <v>1.36</v>
      </c>
      <c r="N97" s="6">
        <v>0.95</v>
      </c>
      <c r="O97" s="6">
        <v>1</v>
      </c>
      <c r="P97" s="6" t="s">
        <v>20</v>
      </c>
      <c r="Q97" s="6">
        <v>15.7</v>
      </c>
      <c r="R97" s="12">
        <f t="shared" si="8"/>
        <v>-0.23788507473175635</v>
      </c>
      <c r="S97" s="12">
        <f t="shared" si="12"/>
        <v>2.7012286870648161E-2</v>
      </c>
      <c r="T97" s="11">
        <f t="shared" si="9"/>
        <v>0.92449042773959933</v>
      </c>
      <c r="U97" s="6">
        <v>1.07</v>
      </c>
      <c r="V97" s="11">
        <f t="shared" si="13"/>
        <v>1.5205732166120347</v>
      </c>
      <c r="W97" s="13">
        <f t="shared" si="14"/>
        <v>0.25171819924176536</v>
      </c>
      <c r="X97" s="13">
        <f t="shared" si="10"/>
        <v>0.15471182244097079</v>
      </c>
      <c r="Y97" s="22">
        <f t="shared" si="11"/>
        <v>0.16211555908291742</v>
      </c>
      <c r="Z97" s="23" t="str">
        <f t="shared" si="15"/>
        <v>No</v>
      </c>
      <c r="AA97" s="8" t="s">
        <v>298</v>
      </c>
    </row>
    <row r="98" spans="1:27" x14ac:dyDescent="0.4">
      <c r="A98" s="1" t="s">
        <v>357</v>
      </c>
      <c r="B98" s="2">
        <v>6.9</v>
      </c>
      <c r="C98" s="2" t="s">
        <v>116</v>
      </c>
      <c r="D98" s="2" t="s">
        <v>76</v>
      </c>
      <c r="E98" s="2">
        <v>2.4</v>
      </c>
      <c r="F98" s="2">
        <v>1.6</v>
      </c>
      <c r="G98" s="2">
        <v>42</v>
      </c>
      <c r="H98" s="2">
        <v>35</v>
      </c>
      <c r="I98" s="2">
        <v>10</v>
      </c>
      <c r="J98" s="2">
        <v>17</v>
      </c>
      <c r="K98" s="2">
        <v>1</v>
      </c>
      <c r="L98" s="2">
        <v>1.22</v>
      </c>
      <c r="M98" s="2">
        <v>1.64</v>
      </c>
      <c r="N98" s="2">
        <v>0.85</v>
      </c>
      <c r="O98" s="2">
        <v>1</v>
      </c>
      <c r="P98" s="6">
        <v>5</v>
      </c>
      <c r="Q98" s="6">
        <v>17</v>
      </c>
      <c r="R98" s="11">
        <f t="shared" si="8"/>
        <v>-9.8996931250913134E-2</v>
      </c>
      <c r="S98" s="11">
        <f t="shared" si="12"/>
        <v>1.1520471135514923E-2</v>
      </c>
      <c r="T98" s="11">
        <f t="shared" si="9"/>
        <v>0.98068332448373408</v>
      </c>
      <c r="U98" s="2">
        <v>1.1000000000000001</v>
      </c>
      <c r="V98" s="11">
        <f t="shared" si="13"/>
        <v>1.1713940572329991</v>
      </c>
      <c r="W98" s="13">
        <f t="shared" si="14"/>
        <v>0.12850874284034852</v>
      </c>
      <c r="X98" s="13">
        <f t="shared" si="10"/>
        <v>9.973256150097122E-2</v>
      </c>
      <c r="Y98" s="22">
        <f t="shared" si="11"/>
        <v>0.17390639349356729</v>
      </c>
      <c r="Z98" s="23" t="str">
        <f t="shared" si="15"/>
        <v>No</v>
      </c>
      <c r="AA98" s="1" t="s">
        <v>117</v>
      </c>
    </row>
    <row r="99" spans="1:27" x14ac:dyDescent="0.4">
      <c r="A99" s="1" t="s">
        <v>42</v>
      </c>
      <c r="B99" s="2">
        <v>6.8</v>
      </c>
      <c r="C99" s="2" t="s">
        <v>358</v>
      </c>
      <c r="D99" s="2" t="s">
        <v>76</v>
      </c>
      <c r="E99" s="2">
        <v>4.3</v>
      </c>
      <c r="F99" s="2">
        <v>1</v>
      </c>
      <c r="G99" s="2">
        <v>69</v>
      </c>
      <c r="H99" s="2">
        <v>37</v>
      </c>
      <c r="I99" s="2">
        <v>2.6</v>
      </c>
      <c r="J99" s="2">
        <v>5.0999999999999996</v>
      </c>
      <c r="K99" s="2">
        <v>1</v>
      </c>
      <c r="L99" s="2">
        <v>1.22</v>
      </c>
      <c r="M99" s="2">
        <v>1.7</v>
      </c>
      <c r="N99" s="2">
        <v>0.95</v>
      </c>
      <c r="O99" s="2">
        <v>1</v>
      </c>
      <c r="P99" s="6">
        <v>5</v>
      </c>
      <c r="Q99" s="6">
        <v>5.0999999999999996</v>
      </c>
      <c r="R99" s="11">
        <f t="shared" si="8"/>
        <v>-0.21722764816182494</v>
      </c>
      <c r="S99" s="11">
        <f t="shared" si="12"/>
        <v>2.4709011460563937E-2</v>
      </c>
      <c r="T99" s="11">
        <f t="shared" si="9"/>
        <v>0.95198464813444683</v>
      </c>
      <c r="U99" s="2">
        <v>1.08</v>
      </c>
      <c r="V99" s="11">
        <f t="shared" si="13"/>
        <v>1.2025163159638692</v>
      </c>
      <c r="W99" s="13">
        <f t="shared" si="14"/>
        <v>0.1730939654141754</v>
      </c>
      <c r="X99" s="13">
        <f t="shared" si="10"/>
        <v>0.13328067824996237</v>
      </c>
      <c r="Y99" s="22">
        <f t="shared" si="11"/>
        <v>8.6715195866841455E-2</v>
      </c>
      <c r="Z99" s="23" t="str">
        <f t="shared" si="15"/>
        <v>Yes</v>
      </c>
      <c r="AA99" s="1" t="s">
        <v>141</v>
      </c>
    </row>
    <row r="100" spans="1:27" x14ac:dyDescent="0.4">
      <c r="A100" s="1" t="s">
        <v>359</v>
      </c>
      <c r="B100" s="2">
        <v>6.8</v>
      </c>
      <c r="C100" s="2" t="s">
        <v>358</v>
      </c>
      <c r="D100" s="2" t="s">
        <v>76</v>
      </c>
      <c r="E100" s="2">
        <v>9.1999999999999993</v>
      </c>
      <c r="F100" s="2">
        <v>1</v>
      </c>
      <c r="G100" s="2">
        <v>158</v>
      </c>
      <c r="H100" s="2">
        <v>77</v>
      </c>
      <c r="I100" s="2">
        <v>13.1</v>
      </c>
      <c r="J100" s="2">
        <v>18.100000000000001</v>
      </c>
      <c r="K100" s="2">
        <v>1</v>
      </c>
      <c r="L100" s="2">
        <v>1.22</v>
      </c>
      <c r="M100" s="2">
        <v>1.1299999999999999</v>
      </c>
      <c r="N100" s="2">
        <v>1</v>
      </c>
      <c r="O100" s="2">
        <v>1</v>
      </c>
      <c r="P100" s="6">
        <v>0</v>
      </c>
      <c r="Q100" s="6">
        <v>18.100000000000001</v>
      </c>
      <c r="R100" s="11">
        <f t="shared" si="8"/>
        <v>-0.60915849722036353</v>
      </c>
      <c r="S100" s="11">
        <f t="shared" si="12"/>
        <v>6.8256436212608851E-2</v>
      </c>
      <c r="T100" s="11">
        <f t="shared" si="9"/>
        <v>0.86500955058314799</v>
      </c>
      <c r="U100" s="2">
        <v>1.03</v>
      </c>
      <c r="V100" s="11">
        <f t="shared" si="13"/>
        <v>1.2025163159638692</v>
      </c>
      <c r="W100" s="13">
        <f t="shared" si="14"/>
        <v>0.17305807956796615</v>
      </c>
      <c r="X100" s="13">
        <f t="shared" si="10"/>
        <v>0.13972164098574791</v>
      </c>
      <c r="Y100" s="22">
        <f t="shared" si="11"/>
        <v>0.18471390046421254</v>
      </c>
      <c r="Z100" s="23" t="str">
        <f t="shared" si="15"/>
        <v>No</v>
      </c>
      <c r="AA100" s="1" t="s">
        <v>141</v>
      </c>
    </row>
    <row r="101" spans="1:27" s="7" customFormat="1" x14ac:dyDescent="0.4">
      <c r="A101" s="8" t="s">
        <v>360</v>
      </c>
      <c r="B101" s="6">
        <v>6.8</v>
      </c>
      <c r="C101" s="6" t="s">
        <v>361</v>
      </c>
      <c r="D101" s="6" t="s">
        <v>3</v>
      </c>
      <c r="E101" s="6">
        <v>4.3</v>
      </c>
      <c r="F101" s="6">
        <v>0.35</v>
      </c>
      <c r="G101" s="6">
        <v>81</v>
      </c>
      <c r="H101" s="6">
        <v>42</v>
      </c>
      <c r="I101" s="6">
        <v>7.4</v>
      </c>
      <c r="J101" s="6">
        <v>13.3</v>
      </c>
      <c r="K101" s="6">
        <v>1</v>
      </c>
      <c r="L101" s="6">
        <v>1.22</v>
      </c>
      <c r="M101" s="6">
        <v>1.56</v>
      </c>
      <c r="N101" s="6">
        <v>0.95</v>
      </c>
      <c r="O101" s="6">
        <v>1</v>
      </c>
      <c r="P101" s="6">
        <v>0</v>
      </c>
      <c r="Q101" s="6">
        <v>13.3</v>
      </c>
      <c r="R101" s="11">
        <f t="shared" si="8"/>
        <v>-0.21722764816182494</v>
      </c>
      <c r="S101" s="12">
        <f t="shared" si="12"/>
        <v>2.4709011460563937E-2</v>
      </c>
      <c r="T101" s="11">
        <f t="shared" si="9"/>
        <v>0.95198464813444683</v>
      </c>
      <c r="U101" s="6">
        <v>1.0900000000000001</v>
      </c>
      <c r="V101" s="11">
        <f t="shared" si="13"/>
        <v>1.2025163159638692</v>
      </c>
      <c r="W101" s="13">
        <f t="shared" si="14"/>
        <v>0.13246526384273635</v>
      </c>
      <c r="X101" s="13">
        <f t="shared" si="10"/>
        <v>0.10106121919512277</v>
      </c>
      <c r="Y101" s="22">
        <f t="shared" si="11"/>
        <v>0.14235848602569401</v>
      </c>
      <c r="Z101" s="23" t="str">
        <f t="shared" si="15"/>
        <v>No</v>
      </c>
      <c r="AA101" s="8" t="s">
        <v>141</v>
      </c>
    </row>
    <row r="102" spans="1:27" x14ac:dyDescent="0.4">
      <c r="A102" s="1" t="s">
        <v>134</v>
      </c>
      <c r="B102" s="2">
        <v>7.7</v>
      </c>
      <c r="C102" s="2" t="s">
        <v>362</v>
      </c>
      <c r="D102" s="2" t="s">
        <v>3</v>
      </c>
      <c r="E102" s="2">
        <v>5.7</v>
      </c>
      <c r="F102" s="2">
        <v>0</v>
      </c>
      <c r="G102" s="2">
        <v>95</v>
      </c>
      <c r="H102" s="2">
        <v>38</v>
      </c>
      <c r="I102" s="2">
        <v>9</v>
      </c>
      <c r="J102" s="2">
        <v>16.5</v>
      </c>
      <c r="K102" s="2">
        <v>1</v>
      </c>
      <c r="L102" s="2">
        <v>1.22</v>
      </c>
      <c r="M102" s="2">
        <v>1.58</v>
      </c>
      <c r="N102" s="2">
        <v>0.95</v>
      </c>
      <c r="O102" s="2">
        <v>1</v>
      </c>
      <c r="P102" s="6">
        <v>3</v>
      </c>
      <c r="Q102" s="6">
        <v>16.5</v>
      </c>
      <c r="R102" s="11">
        <f t="shared" si="8"/>
        <v>-0.31785456430235781</v>
      </c>
      <c r="S102" s="11">
        <f t="shared" si="12"/>
        <v>3.5922795873058994E-2</v>
      </c>
      <c r="T102" s="11">
        <f t="shared" si="9"/>
        <v>0.95959012762533136</v>
      </c>
      <c r="U102" s="2">
        <v>1.1000000000000001</v>
      </c>
      <c r="V102" s="11">
        <f t="shared" si="13"/>
        <v>0.94854272230796877</v>
      </c>
      <c r="W102" s="13">
        <f t="shared" si="14"/>
        <v>0.18088273905737495</v>
      </c>
      <c r="X102" s="13">
        <f t="shared" si="10"/>
        <v>0.17335945953853765</v>
      </c>
      <c r="Y102" s="22">
        <f t="shared" si="11"/>
        <v>0.16925982978547646</v>
      </c>
      <c r="Z102" s="23" t="str">
        <f t="shared" si="15"/>
        <v>Yes</v>
      </c>
      <c r="AA102" s="1" t="s">
        <v>141</v>
      </c>
    </row>
    <row r="103" spans="1:27" x14ac:dyDescent="0.4">
      <c r="A103" s="1" t="s">
        <v>42</v>
      </c>
      <c r="B103" s="2">
        <v>7.7</v>
      </c>
      <c r="C103" s="2" t="s">
        <v>6</v>
      </c>
      <c r="D103" s="2" t="s">
        <v>3</v>
      </c>
      <c r="E103" s="2">
        <v>4.3</v>
      </c>
      <c r="F103" s="2">
        <v>1</v>
      </c>
      <c r="G103" s="2">
        <v>69</v>
      </c>
      <c r="H103" s="2">
        <v>37</v>
      </c>
      <c r="I103" s="2">
        <v>2.6</v>
      </c>
      <c r="J103" s="2">
        <v>5.0999999999999996</v>
      </c>
      <c r="K103" s="2">
        <v>1</v>
      </c>
      <c r="L103" s="2">
        <v>1.22</v>
      </c>
      <c r="M103" s="2">
        <v>1.7</v>
      </c>
      <c r="N103" s="2">
        <v>0.95</v>
      </c>
      <c r="O103" s="2">
        <v>1</v>
      </c>
      <c r="P103" s="6">
        <v>5</v>
      </c>
      <c r="Q103" s="6">
        <v>5.0999999999999996</v>
      </c>
      <c r="R103" s="11">
        <f t="shared" si="8"/>
        <v>-0.21722764816182494</v>
      </c>
      <c r="S103" s="11">
        <f t="shared" si="12"/>
        <v>2.4709011460563937E-2</v>
      </c>
      <c r="T103" s="11">
        <f t="shared" si="9"/>
        <v>0.97339213658271195</v>
      </c>
      <c r="U103" s="2">
        <v>1.08</v>
      </c>
      <c r="V103" s="11">
        <f t="shared" si="13"/>
        <v>0.94854272230796877</v>
      </c>
      <c r="W103" s="13">
        <f t="shared" si="14"/>
        <v>0.23598182338234935</v>
      </c>
      <c r="X103" s="13">
        <f t="shared" si="10"/>
        <v>0.23035513654602469</v>
      </c>
      <c r="Y103" s="22">
        <f t="shared" si="11"/>
        <v>8.6715195866841455E-2</v>
      </c>
      <c r="Z103" s="23" t="str">
        <f t="shared" si="15"/>
        <v>Yes</v>
      </c>
      <c r="AA103" s="1" t="s">
        <v>141</v>
      </c>
    </row>
    <row r="104" spans="1:27" x14ac:dyDescent="0.4">
      <c r="A104" s="1" t="s">
        <v>363</v>
      </c>
      <c r="B104" s="2">
        <v>7.7</v>
      </c>
      <c r="C104" s="2" t="s">
        <v>364</v>
      </c>
      <c r="D104" s="2" t="s">
        <v>3</v>
      </c>
      <c r="E104" s="2">
        <v>7.5</v>
      </c>
      <c r="F104" s="2">
        <v>0.4</v>
      </c>
      <c r="G104" s="2">
        <v>123</v>
      </c>
      <c r="H104" s="2">
        <v>53</v>
      </c>
      <c r="I104" s="2">
        <v>7.7</v>
      </c>
      <c r="J104" s="2">
        <v>12.4</v>
      </c>
      <c r="K104" s="2">
        <v>1</v>
      </c>
      <c r="L104" s="2">
        <v>1.22</v>
      </c>
      <c r="M104" s="2">
        <v>1.39</v>
      </c>
      <c r="N104" s="2">
        <v>0.95</v>
      </c>
      <c r="O104" s="2">
        <v>1</v>
      </c>
      <c r="P104" s="6">
        <v>1</v>
      </c>
      <c r="Q104" s="6">
        <v>12.4</v>
      </c>
      <c r="R104" s="11">
        <f t="shared" si="8"/>
        <v>-0.46152729418113858</v>
      </c>
      <c r="S104" s="11">
        <f t="shared" si="12"/>
        <v>5.1898562793213587E-2</v>
      </c>
      <c r="T104" s="11">
        <f t="shared" si="9"/>
        <v>0.9399690209725019</v>
      </c>
      <c r="U104" s="2">
        <v>1.06</v>
      </c>
      <c r="V104" s="11">
        <f t="shared" si="13"/>
        <v>0.94854272230796877</v>
      </c>
      <c r="W104" s="13">
        <f t="shared" si="14"/>
        <v>0.32187110891457732</v>
      </c>
      <c r="X104" s="13">
        <f t="shared" si="10"/>
        <v>0.32012473703157635</v>
      </c>
      <c r="Y104" s="22">
        <f t="shared" si="11"/>
        <v>0.13545231322606061</v>
      </c>
      <c r="Z104" s="23" t="str">
        <f t="shared" si="15"/>
        <v>Yes</v>
      </c>
      <c r="AA104" s="1" t="s">
        <v>365</v>
      </c>
    </row>
    <row r="105" spans="1:27" x14ac:dyDescent="0.4">
      <c r="A105" s="1" t="s">
        <v>366</v>
      </c>
      <c r="B105" s="2">
        <v>7.7</v>
      </c>
      <c r="C105" s="2" t="s">
        <v>367</v>
      </c>
      <c r="D105" s="2" t="s">
        <v>3</v>
      </c>
      <c r="E105" s="2">
        <v>3.5</v>
      </c>
      <c r="F105" s="2">
        <v>1.7</v>
      </c>
      <c r="G105" s="2">
        <v>55</v>
      </c>
      <c r="H105" s="2">
        <v>38</v>
      </c>
      <c r="I105" s="2">
        <v>9.8000000000000007</v>
      </c>
      <c r="J105" s="2">
        <v>16.2</v>
      </c>
      <c r="K105" s="2">
        <v>1</v>
      </c>
      <c r="L105" s="2">
        <v>1.22</v>
      </c>
      <c r="M105" s="2">
        <v>1.6</v>
      </c>
      <c r="N105" s="2">
        <v>0.85</v>
      </c>
      <c r="O105" s="2">
        <v>1</v>
      </c>
      <c r="P105" s="6">
        <v>1</v>
      </c>
      <c r="Q105" s="6">
        <v>16.2</v>
      </c>
      <c r="R105" s="11">
        <f t="shared" si="8"/>
        <v>-0.16471820961753325</v>
      </c>
      <c r="S105" s="11">
        <f t="shared" si="12"/>
        <v>1.8852332857346971E-2</v>
      </c>
      <c r="T105" s="11">
        <f t="shared" si="9"/>
        <v>0.98063471694249205</v>
      </c>
      <c r="U105" s="2">
        <v>1.1000000000000001</v>
      </c>
      <c r="V105" s="11">
        <f t="shared" si="13"/>
        <v>0.94854272230796877</v>
      </c>
      <c r="W105" s="13">
        <f t="shared" si="14"/>
        <v>0.23064270480719795</v>
      </c>
      <c r="X105" s="13">
        <f t="shared" si="10"/>
        <v>0.22104980751756306</v>
      </c>
      <c r="Y105" s="22">
        <f t="shared" si="11"/>
        <v>0.16654123214024608</v>
      </c>
      <c r="Z105" s="23" t="str">
        <f t="shared" si="15"/>
        <v>Yes</v>
      </c>
      <c r="AA105" s="1" t="s">
        <v>365</v>
      </c>
    </row>
    <row r="106" spans="1:27" x14ac:dyDescent="0.4">
      <c r="A106" s="1" t="s">
        <v>360</v>
      </c>
      <c r="B106" s="2">
        <v>7.7</v>
      </c>
      <c r="C106" s="2" t="s">
        <v>368</v>
      </c>
      <c r="D106" s="2" t="s">
        <v>3</v>
      </c>
      <c r="E106" s="2">
        <v>4.3</v>
      </c>
      <c r="F106" s="2">
        <v>0.4</v>
      </c>
      <c r="G106" s="2">
        <v>81</v>
      </c>
      <c r="H106" s="2">
        <v>42</v>
      </c>
      <c r="I106" s="2">
        <v>7.4</v>
      </c>
      <c r="J106" s="2">
        <v>13.3</v>
      </c>
      <c r="K106" s="2">
        <v>1</v>
      </c>
      <c r="L106" s="2">
        <v>1.22</v>
      </c>
      <c r="M106" s="2">
        <v>1.56</v>
      </c>
      <c r="N106" s="2">
        <v>0.95</v>
      </c>
      <c r="O106" s="2">
        <v>1</v>
      </c>
      <c r="P106" s="6">
        <v>0</v>
      </c>
      <c r="Q106" s="6">
        <v>13.3</v>
      </c>
      <c r="R106" s="11">
        <f t="shared" si="8"/>
        <v>-0.21722764816182494</v>
      </c>
      <c r="S106" s="11">
        <f t="shared" si="12"/>
        <v>2.4709011460563937E-2</v>
      </c>
      <c r="T106" s="11">
        <f t="shared" si="9"/>
        <v>0.97339213658271195</v>
      </c>
      <c r="U106" s="2">
        <v>1.1000000000000001</v>
      </c>
      <c r="V106" s="11">
        <f t="shared" si="13"/>
        <v>0.94854272230796877</v>
      </c>
      <c r="W106" s="13">
        <f t="shared" si="14"/>
        <v>0.34532128965418041</v>
      </c>
      <c r="X106" s="13">
        <f t="shared" si="10"/>
        <v>0.33095867772441673</v>
      </c>
      <c r="Y106" s="22">
        <f t="shared" si="11"/>
        <v>0.14235848602569401</v>
      </c>
      <c r="Z106" s="23" t="str">
        <f t="shared" si="15"/>
        <v>Yes</v>
      </c>
      <c r="AA106" s="1" t="s">
        <v>141</v>
      </c>
    </row>
    <row r="107" spans="1:27" x14ac:dyDescent="0.4">
      <c r="A107" s="1" t="s">
        <v>369</v>
      </c>
      <c r="B107" s="2">
        <v>7.7</v>
      </c>
      <c r="C107" s="2" t="s">
        <v>370</v>
      </c>
      <c r="D107" s="2" t="s">
        <v>76</v>
      </c>
      <c r="E107" s="2">
        <v>2.8650000000000002</v>
      </c>
      <c r="F107" s="2">
        <v>1.75</v>
      </c>
      <c r="G107" s="2">
        <v>52</v>
      </c>
      <c r="H107" s="2">
        <v>41</v>
      </c>
      <c r="I107" s="2">
        <v>12</v>
      </c>
      <c r="J107" s="2">
        <v>18.7</v>
      </c>
      <c r="K107" s="2">
        <v>1</v>
      </c>
      <c r="L107" s="2">
        <v>1.22</v>
      </c>
      <c r="M107" s="2">
        <v>1.5</v>
      </c>
      <c r="N107" s="2">
        <v>0.85</v>
      </c>
      <c r="O107" s="2">
        <v>1</v>
      </c>
      <c r="P107" s="6">
        <v>3</v>
      </c>
      <c r="Q107" s="6">
        <v>18.7</v>
      </c>
      <c r="R107" s="11">
        <f t="shared" si="8"/>
        <v>-0.12583203454191738</v>
      </c>
      <c r="S107" s="11">
        <f t="shared" si="12"/>
        <v>1.4514152868202124E-2</v>
      </c>
      <c r="T107" s="11">
        <f t="shared" si="9"/>
        <v>0.9860255051156902</v>
      </c>
      <c r="U107" s="2">
        <v>1.1000000000000001</v>
      </c>
      <c r="V107" s="11">
        <f t="shared" si="13"/>
        <v>0.94854272230796877</v>
      </c>
      <c r="W107" s="13">
        <f t="shared" si="14"/>
        <v>0.16663831036455165</v>
      </c>
      <c r="X107" s="13">
        <f t="shared" si="10"/>
        <v>0.15970748548898611</v>
      </c>
      <c r="Y107" s="22">
        <f t="shared" si="11"/>
        <v>0.19100774037398682</v>
      </c>
      <c r="Z107" s="23" t="str">
        <f t="shared" si="15"/>
        <v>No</v>
      </c>
      <c r="AA107" s="1" t="s">
        <v>117</v>
      </c>
    </row>
    <row r="108" spans="1:27" x14ac:dyDescent="0.4">
      <c r="A108" s="1" t="s">
        <v>371</v>
      </c>
      <c r="B108" s="2">
        <v>7.7</v>
      </c>
      <c r="C108" s="2" t="s">
        <v>370</v>
      </c>
      <c r="D108" s="2" t="s">
        <v>76</v>
      </c>
      <c r="E108" s="2">
        <v>2.895</v>
      </c>
      <c r="F108" s="2">
        <v>1.75</v>
      </c>
      <c r="G108" s="2">
        <v>53</v>
      </c>
      <c r="H108" s="2">
        <v>41</v>
      </c>
      <c r="I108" s="2">
        <v>8.5</v>
      </c>
      <c r="J108" s="2">
        <v>13.8</v>
      </c>
      <c r="K108" s="2">
        <v>1</v>
      </c>
      <c r="L108" s="2">
        <v>1.22</v>
      </c>
      <c r="M108" s="2">
        <v>1.56</v>
      </c>
      <c r="N108" s="2">
        <v>0.85</v>
      </c>
      <c r="O108" s="2">
        <v>1</v>
      </c>
      <c r="P108" s="6">
        <v>3</v>
      </c>
      <c r="Q108" s="6">
        <v>13.8</v>
      </c>
      <c r="R108" s="11">
        <f t="shared" si="8"/>
        <v>-0.1276116097684844</v>
      </c>
      <c r="S108" s="11">
        <f t="shared" si="12"/>
        <v>1.4712687474258829E-2</v>
      </c>
      <c r="T108" s="11">
        <f t="shared" si="9"/>
        <v>0.98577818300297348</v>
      </c>
      <c r="U108" s="2">
        <v>1.0900000000000001</v>
      </c>
      <c r="V108" s="11">
        <f t="shared" si="13"/>
        <v>0.94854272230796877</v>
      </c>
      <c r="W108" s="13">
        <f t="shared" si="14"/>
        <v>0.16980029202226218</v>
      </c>
      <c r="X108" s="13">
        <f t="shared" si="10"/>
        <v>0.16423096267615001</v>
      </c>
      <c r="Y108" s="22">
        <f t="shared" si="11"/>
        <v>0.14630100689356426</v>
      </c>
      <c r="Z108" s="23" t="str">
        <f t="shared" si="15"/>
        <v>Yes</v>
      </c>
      <c r="AA108" s="1" t="s">
        <v>117</v>
      </c>
    </row>
    <row r="109" spans="1:27" x14ac:dyDescent="0.4">
      <c r="A109" s="1" t="s">
        <v>372</v>
      </c>
      <c r="B109" s="2">
        <v>7.7</v>
      </c>
      <c r="C109" s="2" t="s">
        <v>362</v>
      </c>
      <c r="D109" s="2" t="s">
        <v>76</v>
      </c>
      <c r="E109" s="2">
        <v>3.3380000000000001</v>
      </c>
      <c r="F109" s="2">
        <v>1.1399999999999999</v>
      </c>
      <c r="G109" s="2">
        <v>63</v>
      </c>
      <c r="H109" s="2">
        <v>41</v>
      </c>
      <c r="I109" s="2">
        <v>8</v>
      </c>
      <c r="J109" s="2">
        <v>13.1</v>
      </c>
      <c r="K109" s="2">
        <v>1</v>
      </c>
      <c r="L109" s="2">
        <v>1.22</v>
      </c>
      <c r="M109" s="2">
        <v>1.58</v>
      </c>
      <c r="N109" s="2">
        <v>0.85</v>
      </c>
      <c r="O109" s="2">
        <v>1</v>
      </c>
      <c r="P109" s="6">
        <v>5</v>
      </c>
      <c r="Q109" s="6">
        <v>13.1</v>
      </c>
      <c r="R109" s="11">
        <f t="shared" si="8"/>
        <v>-0.15455711471916678</v>
      </c>
      <c r="S109" s="11">
        <f t="shared" si="12"/>
        <v>1.7718788417559528E-2</v>
      </c>
      <c r="T109" s="11">
        <f t="shared" si="9"/>
        <v>0.98204078008941187</v>
      </c>
      <c r="U109" s="2">
        <v>1.0900000000000001</v>
      </c>
      <c r="V109" s="11">
        <f t="shared" si="13"/>
        <v>0.94854272230796877</v>
      </c>
      <c r="W109" s="13">
        <f t="shared" si="14"/>
        <v>0.11377780764831037</v>
      </c>
      <c r="X109" s="13">
        <f t="shared" si="10"/>
        <v>0.11004597612125409</v>
      </c>
      <c r="Y109" s="22">
        <f t="shared" si="11"/>
        <v>0.14080337049838818</v>
      </c>
      <c r="Z109" s="23" t="str">
        <f t="shared" si="15"/>
        <v>No</v>
      </c>
      <c r="AA109" s="1" t="s">
        <v>117</v>
      </c>
    </row>
    <row r="110" spans="1:27" x14ac:dyDescent="0.4">
      <c r="A110" s="1" t="s">
        <v>373</v>
      </c>
      <c r="B110" s="2">
        <v>7.7</v>
      </c>
      <c r="C110" s="2" t="s">
        <v>370</v>
      </c>
      <c r="D110" s="2" t="s">
        <v>3</v>
      </c>
      <c r="E110" s="2">
        <v>6.9124999999999996</v>
      </c>
      <c r="F110" s="2">
        <v>1.5</v>
      </c>
      <c r="G110" s="2">
        <v>132</v>
      </c>
      <c r="H110" s="2">
        <v>79</v>
      </c>
      <c r="I110" s="2">
        <v>6.6</v>
      </c>
      <c r="J110" s="2">
        <v>8.6999999999999993</v>
      </c>
      <c r="K110" s="2">
        <v>1</v>
      </c>
      <c r="L110" s="2">
        <v>1.22</v>
      </c>
      <c r="M110" s="2">
        <v>1.1499999999999999</v>
      </c>
      <c r="N110" s="2">
        <v>0.95</v>
      </c>
      <c r="O110" s="2">
        <v>1</v>
      </c>
      <c r="P110" s="6">
        <v>3</v>
      </c>
      <c r="Q110" s="6">
        <v>8.6999999999999993</v>
      </c>
      <c r="R110" s="11">
        <f t="shared" si="8"/>
        <v>-0.41304087854193516</v>
      </c>
      <c r="S110" s="11">
        <f t="shared" si="12"/>
        <v>4.6512585287297244E-2</v>
      </c>
      <c r="T110" s="11">
        <f t="shared" si="9"/>
        <v>0.94658550736226188</v>
      </c>
      <c r="U110" s="2">
        <v>1.02</v>
      </c>
      <c r="V110" s="11">
        <f t="shared" si="13"/>
        <v>0.94854272230796877</v>
      </c>
      <c r="W110" s="13">
        <f t="shared" si="14"/>
        <v>0.21075306948094713</v>
      </c>
      <c r="X110" s="13">
        <f t="shared" si="10"/>
        <v>0.21782957319110086</v>
      </c>
      <c r="Y110" s="22">
        <f t="shared" si="11"/>
        <v>0.10920314818911722</v>
      </c>
      <c r="Z110" s="23" t="str">
        <f t="shared" si="15"/>
        <v>Yes</v>
      </c>
      <c r="AA110" s="1" t="s">
        <v>117</v>
      </c>
    </row>
    <row r="111" spans="1:27" x14ac:dyDescent="0.4">
      <c r="A111" s="1" t="s">
        <v>374</v>
      </c>
      <c r="B111" s="2">
        <v>7.7</v>
      </c>
      <c r="C111" s="2" t="s">
        <v>370</v>
      </c>
      <c r="D111" s="2" t="s">
        <v>3</v>
      </c>
      <c r="E111" s="2" t="s">
        <v>375</v>
      </c>
      <c r="F111" s="2" t="s">
        <v>376</v>
      </c>
      <c r="G111" s="2" t="s">
        <v>377</v>
      </c>
      <c r="H111" s="2" t="s">
        <v>378</v>
      </c>
      <c r="I111" s="2" t="s">
        <v>11</v>
      </c>
      <c r="J111" s="2">
        <v>6.9</v>
      </c>
      <c r="K111" s="2">
        <v>1</v>
      </c>
      <c r="L111" s="2">
        <v>1.22</v>
      </c>
      <c r="M111" s="2">
        <v>0.97</v>
      </c>
      <c r="N111" s="2">
        <v>1</v>
      </c>
      <c r="O111" s="2">
        <v>1</v>
      </c>
      <c r="P111" s="6" t="s">
        <v>41</v>
      </c>
      <c r="Q111" s="6">
        <v>6.9</v>
      </c>
      <c r="R111" s="11">
        <f t="shared" si="8"/>
        <v>-0.66331791197072054</v>
      </c>
      <c r="S111" s="11">
        <f t="shared" si="12"/>
        <v>7.4239761294638273E-2</v>
      </c>
      <c r="T111" s="11">
        <f t="shared" si="9"/>
        <v>0.91240459720275691</v>
      </c>
      <c r="U111" s="2">
        <v>1</v>
      </c>
      <c r="V111" s="11">
        <f t="shared" si="13"/>
        <v>0.94854272230796877</v>
      </c>
      <c r="W111" s="13">
        <f t="shared" si="14"/>
        <v>0.21474977081405169</v>
      </c>
      <c r="X111" s="13">
        <f t="shared" si="10"/>
        <v>0.22639968212662925</v>
      </c>
      <c r="Y111" s="22">
        <f t="shared" si="11"/>
        <v>9.7569901053082192E-2</v>
      </c>
      <c r="Z111" s="23" t="str">
        <f t="shared" si="15"/>
        <v>Yes</v>
      </c>
      <c r="AA111" s="1" t="s">
        <v>117</v>
      </c>
    </row>
    <row r="112" spans="1:27" x14ac:dyDescent="0.4">
      <c r="A112" s="1" t="s">
        <v>379</v>
      </c>
      <c r="B112" s="2">
        <v>7.7</v>
      </c>
      <c r="C112" s="2" t="s">
        <v>380</v>
      </c>
      <c r="D112" s="2" t="s">
        <v>76</v>
      </c>
      <c r="E112" s="2" t="s">
        <v>381</v>
      </c>
      <c r="F112" s="2" t="s">
        <v>382</v>
      </c>
      <c r="G112" s="2" t="s">
        <v>78</v>
      </c>
      <c r="H112" s="2" t="s">
        <v>182</v>
      </c>
      <c r="I112" s="2" t="s">
        <v>47</v>
      </c>
      <c r="J112" s="2">
        <v>4.2</v>
      </c>
      <c r="K112" s="2">
        <v>1</v>
      </c>
      <c r="L112" s="2">
        <v>1.22</v>
      </c>
      <c r="M112" s="2">
        <v>1.41</v>
      </c>
      <c r="N112" s="2">
        <v>0.95</v>
      </c>
      <c r="O112" s="2">
        <v>1</v>
      </c>
      <c r="P112" s="6" t="s">
        <v>217</v>
      </c>
      <c r="Q112" s="6">
        <v>9.8000000000000007</v>
      </c>
      <c r="R112" s="11">
        <f t="shared" si="8"/>
        <v>-0.21688772482716123</v>
      </c>
      <c r="S112" s="11">
        <f t="shared" si="12"/>
        <v>2.4671106192175593E-2</v>
      </c>
      <c r="T112" s="11">
        <f t="shared" si="9"/>
        <v>0.97343891189312826</v>
      </c>
      <c r="U112" s="2">
        <v>1.06</v>
      </c>
      <c r="V112" s="11">
        <f t="shared" si="13"/>
        <v>0.94854272230796877</v>
      </c>
      <c r="W112" s="13">
        <f t="shared" si="14"/>
        <v>4.9353352832981597E-2</v>
      </c>
      <c r="X112" s="13">
        <f t="shared" si="10"/>
        <v>4.9085576989383845E-2</v>
      </c>
      <c r="Y112" s="22">
        <f t="shared" si="11"/>
        <v>0.11667535014210884</v>
      </c>
      <c r="Z112" s="23" t="str">
        <f t="shared" si="15"/>
        <v>No</v>
      </c>
      <c r="AA112" s="1" t="s">
        <v>117</v>
      </c>
    </row>
    <row r="113" spans="1:27" x14ac:dyDescent="0.4">
      <c r="A113" s="1" t="s">
        <v>383</v>
      </c>
      <c r="B113" s="2">
        <v>7.7</v>
      </c>
      <c r="C113" s="2" t="s">
        <v>370</v>
      </c>
      <c r="D113" s="2" t="s">
        <v>3</v>
      </c>
      <c r="E113" s="2" t="s">
        <v>384</v>
      </c>
      <c r="F113" s="2" t="s">
        <v>385</v>
      </c>
      <c r="G113" s="2" t="s">
        <v>386</v>
      </c>
      <c r="H113" s="2" t="s">
        <v>387</v>
      </c>
      <c r="I113" s="2" t="s">
        <v>156</v>
      </c>
      <c r="J113" s="2">
        <v>9.9</v>
      </c>
      <c r="K113" s="2">
        <v>1</v>
      </c>
      <c r="L113" s="2">
        <v>1.22</v>
      </c>
      <c r="M113" s="2">
        <v>1.18</v>
      </c>
      <c r="N113" s="2">
        <v>0.95</v>
      </c>
      <c r="O113" s="2">
        <v>1</v>
      </c>
      <c r="P113" s="6" t="s">
        <v>64</v>
      </c>
      <c r="Q113" s="6">
        <v>10.4</v>
      </c>
      <c r="R113" s="11">
        <f t="shared" si="8"/>
        <v>-0.37750667115902692</v>
      </c>
      <c r="S113" s="11">
        <f t="shared" si="12"/>
        <v>4.2561654961232154E-2</v>
      </c>
      <c r="T113" s="11">
        <f t="shared" si="9"/>
        <v>0.95143688366386314</v>
      </c>
      <c r="U113" s="2">
        <v>1.03</v>
      </c>
      <c r="V113" s="11">
        <f t="shared" si="13"/>
        <v>0.94854272230796877</v>
      </c>
      <c r="W113" s="13">
        <f t="shared" si="14"/>
        <v>0.21244042741591909</v>
      </c>
      <c r="X113" s="13">
        <f t="shared" si="10"/>
        <v>0.21744180551987036</v>
      </c>
      <c r="Y113" s="22">
        <f t="shared" si="11"/>
        <v>0.12086622134483835</v>
      </c>
      <c r="Z113" s="23" t="str">
        <f t="shared" si="15"/>
        <v>Yes</v>
      </c>
      <c r="AA113" s="1" t="s">
        <v>117</v>
      </c>
    </row>
    <row r="114" spans="1:27" x14ac:dyDescent="0.4">
      <c r="A114" s="1" t="s">
        <v>388</v>
      </c>
      <c r="B114" s="2">
        <v>7.7</v>
      </c>
      <c r="C114" s="2" t="s">
        <v>370</v>
      </c>
      <c r="D114" s="2" t="s">
        <v>3</v>
      </c>
      <c r="E114" s="2" t="s">
        <v>389</v>
      </c>
      <c r="F114" s="2" t="s">
        <v>390</v>
      </c>
      <c r="G114" s="2" t="s">
        <v>391</v>
      </c>
      <c r="H114" s="2" t="s">
        <v>78</v>
      </c>
      <c r="I114" s="2" t="s">
        <v>172</v>
      </c>
      <c r="J114" s="2">
        <v>13.5</v>
      </c>
      <c r="K114" s="2">
        <v>1</v>
      </c>
      <c r="L114" s="2">
        <v>1.22</v>
      </c>
      <c r="M114" s="2">
        <v>1.1200000000000001</v>
      </c>
      <c r="N114" s="2">
        <v>0.95</v>
      </c>
      <c r="O114" s="2">
        <v>1</v>
      </c>
      <c r="P114" s="6" t="s">
        <v>140</v>
      </c>
      <c r="Q114" s="6">
        <v>13.5</v>
      </c>
      <c r="R114" s="11">
        <f t="shared" si="8"/>
        <v>-0.43093755240259779</v>
      </c>
      <c r="S114" s="11">
        <f t="shared" si="12"/>
        <v>4.850129231876147E-2</v>
      </c>
      <c r="T114" s="11">
        <f t="shared" si="9"/>
        <v>0.94414303749196948</v>
      </c>
      <c r="U114" s="2">
        <v>1.02</v>
      </c>
      <c r="V114" s="11">
        <f t="shared" si="13"/>
        <v>0.94854272230796877</v>
      </c>
      <c r="W114" s="13">
        <f t="shared" si="14"/>
        <v>0.2112316064867836</v>
      </c>
      <c r="X114" s="13">
        <f t="shared" si="10"/>
        <v>0.21832417814273564</v>
      </c>
      <c r="Y114" s="22">
        <f t="shared" si="11"/>
        <v>0.14392591143681352</v>
      </c>
      <c r="Z114" s="23" t="str">
        <f t="shared" si="15"/>
        <v>Yes</v>
      </c>
      <c r="AA114" s="1" t="s">
        <v>117</v>
      </c>
    </row>
    <row r="115" spans="1:27" x14ac:dyDescent="0.4">
      <c r="A115" s="1" t="s">
        <v>392</v>
      </c>
      <c r="B115" s="2">
        <v>7.7</v>
      </c>
      <c r="C115" s="2" t="s">
        <v>370</v>
      </c>
      <c r="D115" s="2" t="s">
        <v>3</v>
      </c>
      <c r="E115" s="2" t="s">
        <v>393</v>
      </c>
      <c r="F115" s="2" t="s">
        <v>159</v>
      </c>
      <c r="G115" s="2" t="s">
        <v>69</v>
      </c>
      <c r="H115" s="2" t="s">
        <v>32</v>
      </c>
      <c r="I115" s="2" t="s">
        <v>97</v>
      </c>
      <c r="J115" s="2">
        <v>9.3000000000000007</v>
      </c>
      <c r="K115" s="2">
        <v>1</v>
      </c>
      <c r="L115" s="2">
        <v>1.22</v>
      </c>
      <c r="M115" s="2">
        <v>1.5</v>
      </c>
      <c r="N115" s="2">
        <v>0.85</v>
      </c>
      <c r="O115" s="2">
        <v>1</v>
      </c>
      <c r="P115" s="6" t="s">
        <v>231</v>
      </c>
      <c r="Q115" s="6">
        <v>9.4</v>
      </c>
      <c r="R115" s="11">
        <f t="shared" si="8"/>
        <v>-0.18282285691088374</v>
      </c>
      <c r="S115" s="11">
        <f t="shared" si="12"/>
        <v>2.0871899861454685E-2</v>
      </c>
      <c r="T115" s="11">
        <f t="shared" si="9"/>
        <v>0.97813338968400554</v>
      </c>
      <c r="U115" s="2">
        <v>1.07</v>
      </c>
      <c r="V115" s="11">
        <f t="shared" si="13"/>
        <v>0.94854272230796877</v>
      </c>
      <c r="W115" s="13">
        <f t="shared" si="14"/>
        <v>0.19278907221776989</v>
      </c>
      <c r="X115" s="13">
        <f t="shared" si="10"/>
        <v>0.18995106785370769</v>
      </c>
      <c r="Y115" s="22">
        <f t="shared" si="11"/>
        <v>0.11392670066911538</v>
      </c>
      <c r="Z115" s="23" t="str">
        <f t="shared" si="15"/>
        <v>Yes</v>
      </c>
      <c r="AA115" s="1" t="s">
        <v>117</v>
      </c>
    </row>
    <row r="116" spans="1:27" x14ac:dyDescent="0.4">
      <c r="A116" s="1" t="s">
        <v>394</v>
      </c>
      <c r="B116" s="2">
        <v>7.7</v>
      </c>
      <c r="C116" s="2" t="s">
        <v>370</v>
      </c>
      <c r="D116" s="2" t="s">
        <v>3</v>
      </c>
      <c r="E116" s="2" t="s">
        <v>395</v>
      </c>
      <c r="F116" s="2" t="s">
        <v>396</v>
      </c>
      <c r="G116" s="2" t="s">
        <v>102</v>
      </c>
      <c r="H116" s="2" t="s">
        <v>69</v>
      </c>
      <c r="I116" s="2" t="s">
        <v>156</v>
      </c>
      <c r="J116" s="2">
        <v>10.199999999999999</v>
      </c>
      <c r="K116" s="2">
        <v>1</v>
      </c>
      <c r="L116" s="2">
        <v>1.22</v>
      </c>
      <c r="M116" s="2">
        <v>1.21</v>
      </c>
      <c r="N116" s="2">
        <v>0.95</v>
      </c>
      <c r="O116" s="2">
        <v>1</v>
      </c>
      <c r="P116" s="6" t="s">
        <v>56</v>
      </c>
      <c r="Q116" s="6">
        <v>10.199999999999999</v>
      </c>
      <c r="R116" s="11">
        <f t="shared" si="8"/>
        <v>-0.34350081787022113</v>
      </c>
      <c r="S116" s="11">
        <f t="shared" si="12"/>
        <v>3.8777959765876835E-2</v>
      </c>
      <c r="T116" s="11">
        <f t="shared" si="9"/>
        <v>0.95608302097907094</v>
      </c>
      <c r="U116" s="2">
        <v>1.03</v>
      </c>
      <c r="V116" s="11">
        <f t="shared" si="13"/>
        <v>0.94854272230796877</v>
      </c>
      <c r="W116" s="13">
        <f t="shared" si="14"/>
        <v>0.20634897454546533</v>
      </c>
      <c r="X116" s="13">
        <f t="shared" si="10"/>
        <v>0.21120694463909523</v>
      </c>
      <c r="Y116" s="22">
        <f t="shared" si="11"/>
        <v>0.11946015264050051</v>
      </c>
      <c r="Z116" s="23" t="str">
        <f t="shared" si="15"/>
        <v>Yes</v>
      </c>
      <c r="AA116" s="1" t="s">
        <v>117</v>
      </c>
    </row>
    <row r="117" spans="1:27" x14ac:dyDescent="0.4">
      <c r="A117" s="1" t="s">
        <v>397</v>
      </c>
      <c r="B117" s="2">
        <v>7.7</v>
      </c>
      <c r="C117" s="2" t="s">
        <v>370</v>
      </c>
      <c r="D117" s="2" t="s">
        <v>3</v>
      </c>
      <c r="E117" s="2" t="s">
        <v>398</v>
      </c>
      <c r="F117" s="2" t="s">
        <v>399</v>
      </c>
      <c r="G117" s="2" t="s">
        <v>84</v>
      </c>
      <c r="H117" s="2" t="s">
        <v>10</v>
      </c>
      <c r="I117" s="2" t="s">
        <v>33</v>
      </c>
      <c r="J117" s="2">
        <v>11.5</v>
      </c>
      <c r="K117" s="2">
        <v>1</v>
      </c>
      <c r="L117" s="2">
        <v>1.22</v>
      </c>
      <c r="M117" s="2">
        <v>1.24</v>
      </c>
      <c r="N117" s="2">
        <v>0.95</v>
      </c>
      <c r="O117" s="2">
        <v>1</v>
      </c>
      <c r="P117" s="6" t="s">
        <v>56</v>
      </c>
      <c r="Q117" s="6">
        <v>11.5</v>
      </c>
      <c r="R117" s="11">
        <f t="shared" si="8"/>
        <v>-0.32120783095606487</v>
      </c>
      <c r="S117" s="11">
        <f t="shared" si="12"/>
        <v>3.6296185024489891E-2</v>
      </c>
      <c r="T117" s="11">
        <f t="shared" si="9"/>
        <v>0.95913138991998825</v>
      </c>
      <c r="U117" s="2">
        <v>1.04</v>
      </c>
      <c r="V117" s="11">
        <f t="shared" si="13"/>
        <v>0.94854272230796877</v>
      </c>
      <c r="W117" s="13">
        <f t="shared" si="14"/>
        <v>0.20486270720654984</v>
      </c>
      <c r="X117" s="13">
        <f t="shared" si="10"/>
        <v>0.20766947832849908</v>
      </c>
      <c r="Y117" s="22">
        <f t="shared" si="11"/>
        <v>0.12876665729352968</v>
      </c>
      <c r="Z117" s="23" t="str">
        <f t="shared" si="15"/>
        <v>Yes</v>
      </c>
      <c r="AA117" s="1" t="s">
        <v>117</v>
      </c>
    </row>
    <row r="118" spans="1:27" x14ac:dyDescent="0.4">
      <c r="A118" s="1" t="s">
        <v>400</v>
      </c>
      <c r="B118" s="2">
        <v>7.7</v>
      </c>
      <c r="C118" s="2" t="s">
        <v>370</v>
      </c>
      <c r="D118" s="2" t="s">
        <v>76</v>
      </c>
      <c r="E118" s="2" t="s">
        <v>401</v>
      </c>
      <c r="F118" s="2" t="s">
        <v>30</v>
      </c>
      <c r="G118" s="2" t="s">
        <v>387</v>
      </c>
      <c r="H118" s="2" t="s">
        <v>96</v>
      </c>
      <c r="I118" s="2" t="s">
        <v>169</v>
      </c>
      <c r="J118" s="2">
        <v>18.899999999999999</v>
      </c>
      <c r="K118" s="2">
        <v>1</v>
      </c>
      <c r="L118" s="2">
        <v>1.22</v>
      </c>
      <c r="M118" s="2">
        <v>1.41</v>
      </c>
      <c r="N118" s="2">
        <v>0.85</v>
      </c>
      <c r="O118" s="2">
        <v>1</v>
      </c>
      <c r="P118" s="6" t="s">
        <v>140</v>
      </c>
      <c r="Q118" s="6">
        <v>18.899999999999999</v>
      </c>
      <c r="R118" s="11">
        <f t="shared" si="8"/>
        <v>-0.19082365376066102</v>
      </c>
      <c r="S118" s="11">
        <f t="shared" si="12"/>
        <v>2.176431244697842E-2</v>
      </c>
      <c r="T118" s="11">
        <f t="shared" si="9"/>
        <v>0.97702948534787448</v>
      </c>
      <c r="U118" s="2">
        <v>1.1000000000000001</v>
      </c>
      <c r="V118" s="11">
        <f t="shared" si="13"/>
        <v>0.94854272230796877</v>
      </c>
      <c r="W118" s="13">
        <f t="shared" si="14"/>
        <v>0.20497870723984501</v>
      </c>
      <c r="X118" s="13">
        <f t="shared" si="10"/>
        <v>0.19645322759479097</v>
      </c>
      <c r="Y118" s="22">
        <f t="shared" si="11"/>
        <v>0.19317755759833882</v>
      </c>
      <c r="Z118" s="23" t="str">
        <f t="shared" si="15"/>
        <v>Yes</v>
      </c>
      <c r="AA118" s="1" t="s">
        <v>117</v>
      </c>
    </row>
    <row r="119" spans="1:27" x14ac:dyDescent="0.4">
      <c r="A119" s="1" t="s">
        <v>402</v>
      </c>
      <c r="B119" s="2">
        <v>7.7</v>
      </c>
      <c r="C119" s="2" t="s">
        <v>370</v>
      </c>
      <c r="D119" s="2" t="s">
        <v>76</v>
      </c>
      <c r="E119" s="2" t="s">
        <v>403</v>
      </c>
      <c r="F119" s="2" t="s">
        <v>30</v>
      </c>
      <c r="G119" s="2" t="s">
        <v>277</v>
      </c>
      <c r="H119" s="2" t="s">
        <v>146</v>
      </c>
      <c r="I119" s="2" t="s">
        <v>404</v>
      </c>
      <c r="J119" s="2">
        <v>23.5</v>
      </c>
      <c r="K119" s="2">
        <v>1</v>
      </c>
      <c r="L119" s="2">
        <v>1.22</v>
      </c>
      <c r="M119" s="2">
        <v>1.43</v>
      </c>
      <c r="N119" s="2">
        <v>0.85</v>
      </c>
      <c r="O119" s="2">
        <v>1</v>
      </c>
      <c r="P119" s="6" t="s">
        <v>56</v>
      </c>
      <c r="Q119" s="6">
        <v>23.5</v>
      </c>
      <c r="R119" s="11">
        <f t="shared" si="8"/>
        <v>-0.15968006608318663</v>
      </c>
      <c r="S119" s="11">
        <f t="shared" si="12"/>
        <v>1.8290296700628816E-2</v>
      </c>
      <c r="T119" s="11">
        <f t="shared" si="9"/>
        <v>0.98133167126336418</v>
      </c>
      <c r="U119" s="2">
        <v>1.1000000000000001</v>
      </c>
      <c r="V119" s="11">
        <f t="shared" si="13"/>
        <v>0.94854272230796877</v>
      </c>
      <c r="W119" s="13">
        <f t="shared" si="14"/>
        <v>0.19925705934604687</v>
      </c>
      <c r="X119" s="13">
        <f t="shared" si="10"/>
        <v>0.19096955462683554</v>
      </c>
      <c r="Y119" s="22">
        <f t="shared" si="11"/>
        <v>0.25841912018787411</v>
      </c>
      <c r="Z119" s="23" t="str">
        <f t="shared" si="15"/>
        <v>No</v>
      </c>
      <c r="AA119" s="1" t="s">
        <v>117</v>
      </c>
    </row>
    <row r="120" spans="1:27" x14ac:dyDescent="0.4">
      <c r="A120" s="1" t="s">
        <v>405</v>
      </c>
      <c r="B120" s="2">
        <v>7.7</v>
      </c>
      <c r="C120" s="2" t="s">
        <v>370</v>
      </c>
      <c r="D120" s="2" t="s">
        <v>76</v>
      </c>
      <c r="E120" s="2" t="s">
        <v>406</v>
      </c>
      <c r="F120" s="2" t="s">
        <v>30</v>
      </c>
      <c r="G120" s="2" t="s">
        <v>32</v>
      </c>
      <c r="H120" s="2" t="s">
        <v>175</v>
      </c>
      <c r="I120" s="2" t="s">
        <v>407</v>
      </c>
      <c r="J120" s="2">
        <v>23</v>
      </c>
      <c r="K120" s="2">
        <v>1</v>
      </c>
      <c r="L120" s="2">
        <v>1.22</v>
      </c>
      <c r="M120" s="2">
        <v>1.57</v>
      </c>
      <c r="N120" s="2">
        <v>0.85</v>
      </c>
      <c r="O120" s="2">
        <v>1</v>
      </c>
      <c r="P120" s="6" t="s">
        <v>408</v>
      </c>
      <c r="Q120" s="6">
        <v>23</v>
      </c>
      <c r="R120" s="11">
        <f t="shared" si="8"/>
        <v>-0.10940615345487936</v>
      </c>
      <c r="S120" s="11">
        <f t="shared" si="12"/>
        <v>1.268166940928199E-2</v>
      </c>
      <c r="T120" s="11">
        <f t="shared" si="9"/>
        <v>0.98831154795427711</v>
      </c>
      <c r="U120" s="2">
        <v>1.1000000000000001</v>
      </c>
      <c r="V120" s="11">
        <f t="shared" si="13"/>
        <v>0.94854272230796877</v>
      </c>
      <c r="W120" s="13">
        <f t="shared" si="14"/>
        <v>0.18591884296222225</v>
      </c>
      <c r="X120" s="13">
        <f t="shared" si="10"/>
        <v>0.17818610168070093</v>
      </c>
      <c r="Y120" s="22">
        <f t="shared" si="11"/>
        <v>0.24937328283273558</v>
      </c>
      <c r="Z120" s="23" t="str">
        <f t="shared" si="15"/>
        <v>No</v>
      </c>
      <c r="AA120" s="1" t="s">
        <v>117</v>
      </c>
    </row>
    <row r="121" spans="1:27" x14ac:dyDescent="0.4">
      <c r="A121" s="1" t="s">
        <v>409</v>
      </c>
      <c r="B121" s="2">
        <v>7.7</v>
      </c>
      <c r="C121" s="2" t="s">
        <v>370</v>
      </c>
      <c r="D121" s="2" t="s">
        <v>76</v>
      </c>
      <c r="E121" s="2" t="s">
        <v>410</v>
      </c>
      <c r="F121" s="2" t="s">
        <v>30</v>
      </c>
      <c r="G121" s="2" t="s">
        <v>235</v>
      </c>
      <c r="H121" s="2" t="s">
        <v>227</v>
      </c>
      <c r="I121" s="2" t="s">
        <v>411</v>
      </c>
      <c r="J121" s="2">
        <v>34.6</v>
      </c>
      <c r="K121" s="2">
        <v>1</v>
      </c>
      <c r="L121" s="2">
        <v>1.22</v>
      </c>
      <c r="M121" s="2">
        <v>1.19</v>
      </c>
      <c r="N121" s="2">
        <v>0.95</v>
      </c>
      <c r="O121" s="2">
        <v>1</v>
      </c>
      <c r="P121" s="6" t="s">
        <v>140</v>
      </c>
      <c r="Q121" s="6">
        <v>34.6</v>
      </c>
      <c r="R121" s="11">
        <f t="shared" si="8"/>
        <v>-0.27900577292202344</v>
      </c>
      <c r="S121" s="11">
        <f t="shared" si="12"/>
        <v>3.1595432703998685E-2</v>
      </c>
      <c r="T121" s="11">
        <f t="shared" si="9"/>
        <v>0.96490952250475814</v>
      </c>
      <c r="U121" s="2">
        <v>1.1000000000000001</v>
      </c>
      <c r="V121" s="11">
        <f t="shared" si="13"/>
        <v>0.94854272230796877</v>
      </c>
      <c r="W121" s="13">
        <f t="shared" si="14"/>
        <v>0.21214741989170244</v>
      </c>
      <c r="X121" s="13">
        <f t="shared" si="10"/>
        <v>0.20332377896630066</v>
      </c>
      <c r="Y121" s="22">
        <f t="shared" si="11"/>
        <v>1.021474229791431</v>
      </c>
      <c r="Z121" s="23" t="str">
        <f t="shared" si="15"/>
        <v>No</v>
      </c>
      <c r="AA121" s="1" t="s">
        <v>117</v>
      </c>
    </row>
    <row r="122" spans="1:27" x14ac:dyDescent="0.4">
      <c r="A122" s="1" t="s">
        <v>412</v>
      </c>
      <c r="B122" s="2">
        <v>7.7</v>
      </c>
      <c r="C122" s="2" t="s">
        <v>370</v>
      </c>
      <c r="D122" s="2" t="s">
        <v>76</v>
      </c>
      <c r="E122" s="2" t="s">
        <v>413</v>
      </c>
      <c r="F122" s="2" t="s">
        <v>30</v>
      </c>
      <c r="G122" s="2" t="s">
        <v>46</v>
      </c>
      <c r="H122" s="2" t="s">
        <v>275</v>
      </c>
      <c r="I122" s="2" t="s">
        <v>414</v>
      </c>
      <c r="J122" s="2">
        <v>37.299999999999997</v>
      </c>
      <c r="K122" s="2">
        <v>1</v>
      </c>
      <c r="L122" s="2">
        <v>1.22</v>
      </c>
      <c r="M122" s="2">
        <v>1.46</v>
      </c>
      <c r="N122" s="2">
        <v>0.85</v>
      </c>
      <c r="O122" s="2">
        <v>1</v>
      </c>
      <c r="P122" s="6" t="s">
        <v>408</v>
      </c>
      <c r="Q122" s="6">
        <v>37.299999999999997</v>
      </c>
      <c r="R122" s="11">
        <f t="shared" si="8"/>
        <v>-8.8810651258727891E-2</v>
      </c>
      <c r="S122" s="11">
        <f t="shared" si="12"/>
        <v>1.0384220813346556E-2</v>
      </c>
      <c r="T122" s="11">
        <f t="shared" si="9"/>
        <v>0.99118691393812142</v>
      </c>
      <c r="U122" s="2">
        <v>1.1000000000000001</v>
      </c>
      <c r="V122" s="11">
        <f t="shared" si="13"/>
        <v>0.94854272230796877</v>
      </c>
      <c r="W122" s="13">
        <f t="shared" si="14"/>
        <v>0.1746807066958852</v>
      </c>
      <c r="X122" s="13">
        <f t="shared" si="10"/>
        <v>0.16741538226598296</v>
      </c>
      <c r="Y122" s="22">
        <f t="shared" si="11"/>
        <v>1.8878002600450923</v>
      </c>
      <c r="Z122" s="23" t="str">
        <f t="shared" si="15"/>
        <v>No</v>
      </c>
      <c r="AA122" s="1" t="s">
        <v>117</v>
      </c>
    </row>
    <row r="123" spans="1:27" x14ac:dyDescent="0.4">
      <c r="A123" s="1" t="s">
        <v>415</v>
      </c>
      <c r="B123" s="2">
        <v>7.7</v>
      </c>
      <c r="C123" s="2" t="s">
        <v>370</v>
      </c>
      <c r="D123" s="2" t="s">
        <v>76</v>
      </c>
      <c r="E123" s="2" t="s">
        <v>416</v>
      </c>
      <c r="F123" s="2" t="s">
        <v>30</v>
      </c>
      <c r="G123" s="2" t="s">
        <v>61</v>
      </c>
      <c r="H123" s="2" t="s">
        <v>70</v>
      </c>
      <c r="I123" s="2" t="s">
        <v>246</v>
      </c>
      <c r="J123" s="2">
        <v>20.3</v>
      </c>
      <c r="K123" s="2">
        <v>1</v>
      </c>
      <c r="L123" s="2">
        <v>1.22</v>
      </c>
      <c r="M123" s="2">
        <v>1.33</v>
      </c>
      <c r="N123" s="2">
        <v>0.95</v>
      </c>
      <c r="O123" s="2">
        <v>1</v>
      </c>
      <c r="P123" s="6" t="s">
        <v>56</v>
      </c>
      <c r="Q123" s="6">
        <v>20.3</v>
      </c>
      <c r="R123" s="11">
        <f t="shared" si="8"/>
        <v>-0.22956058110987065</v>
      </c>
      <c r="S123" s="11">
        <f t="shared" si="12"/>
        <v>2.6084180495263579E-2</v>
      </c>
      <c r="T123" s="11">
        <f t="shared" si="9"/>
        <v>0.97169589247770083</v>
      </c>
      <c r="U123" s="2">
        <v>1.0900000000000001</v>
      </c>
      <c r="V123" s="11">
        <f t="shared" si="13"/>
        <v>0.94854272230796877</v>
      </c>
      <c r="W123" s="13">
        <f t="shared" si="14"/>
        <v>0.20765416230519923</v>
      </c>
      <c r="X123" s="13">
        <f t="shared" si="10"/>
        <v>0.20084325281738125</v>
      </c>
      <c r="Y123" s="22">
        <f t="shared" si="11"/>
        <v>0.20955495501310614</v>
      </c>
      <c r="Z123" s="23" t="str">
        <f t="shared" si="15"/>
        <v>No</v>
      </c>
      <c r="AA123" s="1" t="s">
        <v>117</v>
      </c>
    </row>
    <row r="124" spans="1:27" x14ac:dyDescent="0.4">
      <c r="A124" s="1" t="s">
        <v>417</v>
      </c>
      <c r="B124" s="2">
        <v>7.7</v>
      </c>
      <c r="C124" s="2" t="s">
        <v>370</v>
      </c>
      <c r="D124" s="2" t="s">
        <v>3</v>
      </c>
      <c r="E124" s="2" t="s">
        <v>418</v>
      </c>
      <c r="F124" s="2" t="s">
        <v>419</v>
      </c>
      <c r="G124" s="2" t="s">
        <v>87</v>
      </c>
      <c r="H124" s="2" t="s">
        <v>189</v>
      </c>
      <c r="I124" s="2" t="s">
        <v>44</v>
      </c>
      <c r="J124" s="2">
        <v>5.4</v>
      </c>
      <c r="K124" s="2">
        <v>1</v>
      </c>
      <c r="L124" s="2">
        <v>1.22</v>
      </c>
      <c r="M124" s="2">
        <v>1.43</v>
      </c>
      <c r="N124" s="2">
        <v>0.95</v>
      </c>
      <c r="O124" s="2">
        <v>1</v>
      </c>
      <c r="P124" s="6" t="s">
        <v>56</v>
      </c>
      <c r="Q124" s="6">
        <v>5.4</v>
      </c>
      <c r="R124" s="11">
        <f t="shared" si="8"/>
        <v>-0.28143524798431074</v>
      </c>
      <c r="S124" s="11">
        <f t="shared" si="12"/>
        <v>3.1866129530346371E-2</v>
      </c>
      <c r="T124" s="11">
        <f t="shared" si="9"/>
        <v>0.96457658051649642</v>
      </c>
      <c r="U124" s="2">
        <v>1.05</v>
      </c>
      <c r="V124" s="11">
        <f t="shared" si="13"/>
        <v>0.94854272230796877</v>
      </c>
      <c r="W124" s="13">
        <f t="shared" si="14"/>
        <v>0.22951755241754135</v>
      </c>
      <c r="X124" s="13">
        <f t="shared" si="10"/>
        <v>0.23044628356612168</v>
      </c>
      <c r="Y124" s="22">
        <f t="shared" si="11"/>
        <v>8.846738234355557E-2</v>
      </c>
      <c r="Z124" s="23" t="str">
        <f t="shared" si="15"/>
        <v>Yes</v>
      </c>
      <c r="AA124" s="1" t="s">
        <v>117</v>
      </c>
    </row>
    <row r="125" spans="1:27" x14ac:dyDescent="0.4">
      <c r="A125" s="1" t="s">
        <v>420</v>
      </c>
      <c r="B125" s="2">
        <v>7.7</v>
      </c>
      <c r="C125" s="2" t="s">
        <v>370</v>
      </c>
      <c r="D125" s="2" t="s">
        <v>3</v>
      </c>
      <c r="E125" s="2" t="s">
        <v>421</v>
      </c>
      <c r="F125" s="2" t="s">
        <v>422</v>
      </c>
      <c r="G125" s="2" t="s">
        <v>257</v>
      </c>
      <c r="H125" s="2" t="s">
        <v>45</v>
      </c>
      <c r="I125" s="2" t="s">
        <v>244</v>
      </c>
      <c r="J125" s="2">
        <v>7.4</v>
      </c>
      <c r="K125" s="2">
        <v>1</v>
      </c>
      <c r="L125" s="2">
        <v>1.22</v>
      </c>
      <c r="M125" s="2">
        <v>1.31</v>
      </c>
      <c r="N125" s="2">
        <v>0.95</v>
      </c>
      <c r="O125" s="2">
        <v>1</v>
      </c>
      <c r="P125" s="6" t="s">
        <v>56</v>
      </c>
      <c r="Q125" s="6">
        <v>7.4</v>
      </c>
      <c r="R125" s="11">
        <f t="shared" si="8"/>
        <v>-0.29614987222554223</v>
      </c>
      <c r="S125" s="11">
        <f t="shared" si="12"/>
        <v>3.350544600231066E-2</v>
      </c>
      <c r="T125" s="11">
        <f t="shared" si="9"/>
        <v>0.962560903933803</v>
      </c>
      <c r="U125" s="2">
        <v>1.04</v>
      </c>
      <c r="V125" s="11">
        <f t="shared" si="13"/>
        <v>0.94854272230796877</v>
      </c>
      <c r="W125" s="13">
        <f t="shared" si="14"/>
        <v>0.20969694867088035</v>
      </c>
      <c r="X125" s="13">
        <f t="shared" si="10"/>
        <v>0.21256995248849014</v>
      </c>
      <c r="Y125" s="22">
        <f t="shared" si="11"/>
        <v>0.10072585602431859</v>
      </c>
      <c r="Z125" s="23" t="str">
        <f t="shared" si="15"/>
        <v>Yes</v>
      </c>
      <c r="AA125" s="1" t="s">
        <v>117</v>
      </c>
    </row>
    <row r="126" spans="1:27" x14ac:dyDescent="0.4">
      <c r="A126" s="1" t="s">
        <v>423</v>
      </c>
      <c r="B126" s="2">
        <v>7.7</v>
      </c>
      <c r="C126" s="2" t="s">
        <v>370</v>
      </c>
      <c r="D126" s="2" t="s">
        <v>3</v>
      </c>
      <c r="E126" s="2" t="s">
        <v>424</v>
      </c>
      <c r="F126" s="2" t="s">
        <v>425</v>
      </c>
      <c r="G126" s="2" t="s">
        <v>39</v>
      </c>
      <c r="H126" s="2" t="s">
        <v>277</v>
      </c>
      <c r="I126" s="2" t="s">
        <v>22</v>
      </c>
      <c r="J126" s="2">
        <v>5.6</v>
      </c>
      <c r="K126" s="2">
        <v>1</v>
      </c>
      <c r="L126" s="2">
        <v>1.22</v>
      </c>
      <c r="M126" s="2">
        <v>1.32</v>
      </c>
      <c r="N126" s="2">
        <v>0.95</v>
      </c>
      <c r="O126" s="2">
        <v>1</v>
      </c>
      <c r="P126" s="6" t="s">
        <v>56</v>
      </c>
      <c r="Q126" s="6">
        <v>5.6</v>
      </c>
      <c r="R126" s="11">
        <f t="shared" si="8"/>
        <v>-0.3013493755206762</v>
      </c>
      <c r="S126" s="11">
        <f t="shared" si="12"/>
        <v>3.4084617395263889E-2</v>
      </c>
      <c r="T126" s="11">
        <f t="shared" si="9"/>
        <v>0.96184898433772414</v>
      </c>
      <c r="U126" s="2">
        <v>1.04</v>
      </c>
      <c r="V126" s="11">
        <f t="shared" si="13"/>
        <v>0.94854272230796877</v>
      </c>
      <c r="W126" s="13">
        <f t="shared" si="14"/>
        <v>0.20827036288987785</v>
      </c>
      <c r="X126" s="13">
        <f t="shared" si="10"/>
        <v>0.21112382142358654</v>
      </c>
      <c r="Y126" s="22">
        <f t="shared" si="11"/>
        <v>8.9648439237412086E-2</v>
      </c>
      <c r="Z126" s="23" t="str">
        <f t="shared" si="15"/>
        <v>Yes</v>
      </c>
      <c r="AA126" s="1" t="s">
        <v>117</v>
      </c>
    </row>
    <row r="127" spans="1:27" x14ac:dyDescent="0.4">
      <c r="A127" s="1" t="s">
        <v>426</v>
      </c>
      <c r="B127" s="2">
        <v>7.7</v>
      </c>
      <c r="C127" s="2" t="s">
        <v>370</v>
      </c>
      <c r="D127" s="2" t="s">
        <v>3</v>
      </c>
      <c r="E127" s="2" t="s">
        <v>427</v>
      </c>
      <c r="F127" s="2" t="s">
        <v>385</v>
      </c>
      <c r="G127" s="2" t="s">
        <v>245</v>
      </c>
      <c r="H127" s="2" t="s">
        <v>428</v>
      </c>
      <c r="I127" s="2" t="s">
        <v>7</v>
      </c>
      <c r="J127" s="2">
        <v>8.1</v>
      </c>
      <c r="K127" s="2">
        <v>1</v>
      </c>
      <c r="L127" s="2">
        <v>1.22</v>
      </c>
      <c r="M127" s="2">
        <v>1.5</v>
      </c>
      <c r="N127" s="2">
        <v>0.85</v>
      </c>
      <c r="O127" s="2">
        <v>1</v>
      </c>
      <c r="P127" s="6" t="s">
        <v>56</v>
      </c>
      <c r="Q127" s="6">
        <v>8.1</v>
      </c>
      <c r="R127" s="11">
        <f t="shared" si="8"/>
        <v>-0.19115212519088087</v>
      </c>
      <c r="S127" s="11">
        <f t="shared" si="12"/>
        <v>2.1800949189441213E-2</v>
      </c>
      <c r="T127" s="11">
        <f t="shared" si="9"/>
        <v>0.97698418299354084</v>
      </c>
      <c r="U127" s="2">
        <v>1.06</v>
      </c>
      <c r="V127" s="11">
        <f t="shared" si="13"/>
        <v>0.94854272230796877</v>
      </c>
      <c r="W127" s="13">
        <f t="shared" si="14"/>
        <v>0.19394631416375346</v>
      </c>
      <c r="X127" s="13">
        <f t="shared" si="10"/>
        <v>0.19289402217330601</v>
      </c>
      <c r="Y127" s="22">
        <f t="shared" si="11"/>
        <v>0.10524243655678626</v>
      </c>
      <c r="Z127" s="23" t="str">
        <f t="shared" si="15"/>
        <v>Yes</v>
      </c>
      <c r="AA127" s="1" t="s">
        <v>117</v>
      </c>
    </row>
    <row r="128" spans="1:27" x14ac:dyDescent="0.4">
      <c r="A128" s="1" t="s">
        <v>429</v>
      </c>
      <c r="B128" s="2">
        <v>7.7</v>
      </c>
      <c r="C128" s="2" t="s">
        <v>370</v>
      </c>
      <c r="D128" s="2" t="s">
        <v>76</v>
      </c>
      <c r="E128" s="2" t="s">
        <v>430</v>
      </c>
      <c r="F128" s="2" t="s">
        <v>390</v>
      </c>
      <c r="G128" s="2" t="s">
        <v>95</v>
      </c>
      <c r="H128" s="2" t="s">
        <v>154</v>
      </c>
      <c r="I128" s="2" t="s">
        <v>431</v>
      </c>
      <c r="J128" s="2">
        <v>23.5</v>
      </c>
      <c r="K128" s="2">
        <v>1</v>
      </c>
      <c r="L128" s="2">
        <v>1.22</v>
      </c>
      <c r="M128" s="2">
        <v>1.28</v>
      </c>
      <c r="N128" s="2">
        <v>0.95</v>
      </c>
      <c r="O128" s="2">
        <v>1</v>
      </c>
      <c r="P128" s="6" t="s">
        <v>56</v>
      </c>
      <c r="Q128" s="6">
        <v>23.5</v>
      </c>
      <c r="R128" s="11">
        <f t="shared" si="8"/>
        <v>-0.2338860917148986</v>
      </c>
      <c r="S128" s="11">
        <f t="shared" si="12"/>
        <v>2.6566447283457126E-2</v>
      </c>
      <c r="T128" s="11">
        <f t="shared" si="9"/>
        <v>0.97110134181791496</v>
      </c>
      <c r="U128" s="2">
        <v>1.0900000000000001</v>
      </c>
      <c r="V128" s="11">
        <f t="shared" si="13"/>
        <v>0.94854272230796877</v>
      </c>
      <c r="W128" s="13">
        <f t="shared" si="14"/>
        <v>0.20233337866477083</v>
      </c>
      <c r="X128" s="13">
        <f t="shared" si="10"/>
        <v>0.19569698711281758</v>
      </c>
      <c r="Y128" s="22">
        <f t="shared" si="11"/>
        <v>0.25841912018787411</v>
      </c>
      <c r="Z128" s="23" t="str">
        <f t="shared" si="15"/>
        <v>No</v>
      </c>
      <c r="AA128" s="1" t="s">
        <v>117</v>
      </c>
    </row>
    <row r="129" spans="1:27" x14ac:dyDescent="0.4">
      <c r="A129" s="1" t="s">
        <v>432</v>
      </c>
      <c r="B129" s="2">
        <v>7.7</v>
      </c>
      <c r="C129" s="2" t="s">
        <v>370</v>
      </c>
      <c r="D129" s="2" t="s">
        <v>76</v>
      </c>
      <c r="E129" s="2" t="s">
        <v>433</v>
      </c>
      <c r="F129" s="2" t="s">
        <v>382</v>
      </c>
      <c r="G129" s="2" t="s">
        <v>434</v>
      </c>
      <c r="H129" s="2" t="s">
        <v>270</v>
      </c>
      <c r="I129" s="2" t="s">
        <v>40</v>
      </c>
      <c r="J129" s="2">
        <v>22.5</v>
      </c>
      <c r="K129" s="2">
        <v>1</v>
      </c>
      <c r="L129" s="2">
        <v>1.22</v>
      </c>
      <c r="M129" s="2">
        <v>1.1200000000000001</v>
      </c>
      <c r="N129" s="2">
        <v>0.95</v>
      </c>
      <c r="O129" s="2">
        <v>1</v>
      </c>
      <c r="P129" s="6" t="s">
        <v>41</v>
      </c>
      <c r="Q129" s="6">
        <v>22.5</v>
      </c>
      <c r="R129" s="11">
        <f t="shared" si="8"/>
        <v>-0.3934585188815507</v>
      </c>
      <c r="S129" s="11">
        <f t="shared" si="12"/>
        <v>4.4335658220133335E-2</v>
      </c>
      <c r="T129" s="11">
        <f t="shared" si="9"/>
        <v>0.94925866601211062</v>
      </c>
      <c r="U129" s="2">
        <v>1.04</v>
      </c>
      <c r="V129" s="11">
        <f t="shared" si="13"/>
        <v>0.94854272230796877</v>
      </c>
      <c r="W129" s="13">
        <f t="shared" si="14"/>
        <v>0.20862424792540835</v>
      </c>
      <c r="X129" s="13">
        <f t="shared" si="10"/>
        <v>0.21148255494672985</v>
      </c>
      <c r="Y129" s="22">
        <f t="shared" si="11"/>
        <v>0.24093782105306005</v>
      </c>
      <c r="Z129" s="23" t="str">
        <f t="shared" si="15"/>
        <v>No</v>
      </c>
      <c r="AA129" s="1" t="s">
        <v>117</v>
      </c>
    </row>
    <row r="130" spans="1:27" x14ac:dyDescent="0.4">
      <c r="A130" s="1" t="s">
        <v>435</v>
      </c>
      <c r="B130" s="2">
        <v>7.7</v>
      </c>
      <c r="C130" s="2" t="s">
        <v>370</v>
      </c>
      <c r="D130" s="2" t="s">
        <v>76</v>
      </c>
      <c r="E130" s="2" t="s">
        <v>436</v>
      </c>
      <c r="F130" s="2" t="s">
        <v>390</v>
      </c>
      <c r="G130" s="2" t="s">
        <v>109</v>
      </c>
      <c r="H130" s="2" t="s">
        <v>230</v>
      </c>
      <c r="I130" s="2" t="s">
        <v>437</v>
      </c>
      <c r="J130" s="2">
        <v>25.9</v>
      </c>
      <c r="K130" s="2">
        <v>1</v>
      </c>
      <c r="L130" s="2">
        <v>1.22</v>
      </c>
      <c r="M130" s="2">
        <v>1.37</v>
      </c>
      <c r="N130" s="2">
        <v>0.85</v>
      </c>
      <c r="O130" s="2">
        <v>1</v>
      </c>
      <c r="P130" s="6" t="s">
        <v>34</v>
      </c>
      <c r="Q130" s="6">
        <v>25.9</v>
      </c>
      <c r="R130" s="11">
        <f t="shared" ref="R130:R193" si="16">-1.012-1.126*SIN(E130/11.73+5.133)</f>
        <v>-0.16894889878780761</v>
      </c>
      <c r="S130" s="11">
        <f t="shared" si="12"/>
        <v>1.9324282609015878E-2</v>
      </c>
      <c r="T130" s="11">
        <f t="shared" ref="T130:T193" si="17">EXP((R130)+(S130*B130))</f>
        <v>0.98004977019052086</v>
      </c>
      <c r="U130" s="2">
        <v>1.1000000000000001</v>
      </c>
      <c r="V130" s="11">
        <f t="shared" si="13"/>
        <v>0.94854272230796877</v>
      </c>
      <c r="W130" s="13">
        <f t="shared" si="14"/>
        <v>0.19020955077866139</v>
      </c>
      <c r="X130" s="13">
        <f t="shared" ref="X130:X193" si="18">W130/V130/U130</f>
        <v>0.18229835026766936</v>
      </c>
      <c r="Y130" s="22">
        <f t="shared" ref="Y130:Y193" si="19">EXP(Q130/14.1+(Q130/126)^2-(Q130/23.6)^3+(Q130/25.4)^4-2.8)</f>
        <v>0.31299622260103122</v>
      </c>
      <c r="Z130" s="23" t="str">
        <f t="shared" si="15"/>
        <v>No</v>
      </c>
      <c r="AA130" s="1" t="s">
        <v>117</v>
      </c>
    </row>
    <row r="131" spans="1:27" x14ac:dyDescent="0.4">
      <c r="A131" s="1" t="s">
        <v>111</v>
      </c>
      <c r="B131" s="2">
        <v>6.9</v>
      </c>
      <c r="C131" s="2" t="s">
        <v>438</v>
      </c>
      <c r="D131" s="2" t="s">
        <v>76</v>
      </c>
      <c r="E131" s="2" t="s">
        <v>113</v>
      </c>
      <c r="F131" s="2" t="s">
        <v>56</v>
      </c>
      <c r="G131" s="2" t="s">
        <v>70</v>
      </c>
      <c r="H131" s="2" t="s">
        <v>114</v>
      </c>
      <c r="I131" s="2" t="s">
        <v>33</v>
      </c>
      <c r="J131" s="2">
        <v>12.1</v>
      </c>
      <c r="K131" s="2">
        <v>1</v>
      </c>
      <c r="L131" s="2">
        <v>1.22</v>
      </c>
      <c r="M131" s="2">
        <v>1.46</v>
      </c>
      <c r="N131" s="2">
        <v>0.85</v>
      </c>
      <c r="O131" s="2">
        <v>1</v>
      </c>
      <c r="P131" s="6" t="s">
        <v>115</v>
      </c>
      <c r="Q131" s="6">
        <v>17.600000000000001</v>
      </c>
      <c r="R131" s="11">
        <f t="shared" si="16"/>
        <v>-0.1276116097684844</v>
      </c>
      <c r="S131" s="11">
        <f t="shared" ref="S131:S194" si="20">0.106+0.118*SIN(E131/11.28+5.142)</f>
        <v>1.4712687474258829E-2</v>
      </c>
      <c r="T131" s="11">
        <f t="shared" si="17"/>
        <v>0.97424344192368673</v>
      </c>
      <c r="U131" s="2">
        <v>1.1000000000000001</v>
      </c>
      <c r="V131" s="11">
        <f t="shared" ref="V131:V194" si="21">MIN(6.9*EXP(-B131/4)-0.058,1.8)</f>
        <v>1.1713940572329991</v>
      </c>
      <c r="W131" s="13">
        <f t="shared" ref="W131:W194" si="22">0.65*G131/H131*C131*T131</f>
        <v>0.19988444448676959</v>
      </c>
      <c r="X131" s="13">
        <f t="shared" si="18"/>
        <v>0.15512553630401815</v>
      </c>
      <c r="Y131" s="22">
        <f t="shared" si="19"/>
        <v>0.17969345326212596</v>
      </c>
      <c r="Z131" s="23" t="str">
        <f t="shared" ref="Z131:Z194" si="23">IF(Y131/X131&lt;1,"Yes", "No")</f>
        <v>No</v>
      </c>
      <c r="AA131" s="1" t="s">
        <v>117</v>
      </c>
    </row>
    <row r="132" spans="1:27" x14ac:dyDescent="0.4">
      <c r="A132" s="1" t="s">
        <v>276</v>
      </c>
      <c r="B132" s="2">
        <v>6.22</v>
      </c>
      <c r="C132" s="2" t="s">
        <v>43</v>
      </c>
      <c r="D132" s="2" t="s">
        <v>76</v>
      </c>
      <c r="E132" s="2" t="s">
        <v>177</v>
      </c>
      <c r="F132" s="2" t="s">
        <v>8</v>
      </c>
      <c r="G132" s="2" t="s">
        <v>187</v>
      </c>
      <c r="H132" s="2" t="s">
        <v>157</v>
      </c>
      <c r="I132" s="2" t="s">
        <v>68</v>
      </c>
      <c r="J132" s="2">
        <v>2.9</v>
      </c>
      <c r="K132" s="2">
        <v>1</v>
      </c>
      <c r="L132" s="2">
        <v>1.1299999999999999</v>
      </c>
      <c r="M132" s="2">
        <v>1.49</v>
      </c>
      <c r="N132" s="2">
        <v>0.85</v>
      </c>
      <c r="O132" s="2">
        <v>1</v>
      </c>
      <c r="P132" s="6" t="s">
        <v>277</v>
      </c>
      <c r="Q132" s="6">
        <v>8.5</v>
      </c>
      <c r="R132" s="11">
        <f t="shared" si="16"/>
        <v>-0.15842671556717869</v>
      </c>
      <c r="S132" s="11">
        <f t="shared" si="20"/>
        <v>1.8150475892723908E-2</v>
      </c>
      <c r="T132" s="11">
        <f t="shared" si="17"/>
        <v>0.95549021552693281</v>
      </c>
      <c r="U132" s="2">
        <v>1.06</v>
      </c>
      <c r="V132" s="11">
        <f t="shared" si="21"/>
        <v>1.3992067402227011</v>
      </c>
      <c r="W132" s="13">
        <f t="shared" si="22"/>
        <v>6.9311260234323713E-2</v>
      </c>
      <c r="X132" s="13">
        <f t="shared" si="18"/>
        <v>4.6732180079927479E-2</v>
      </c>
      <c r="Y132" s="22">
        <f t="shared" si="19"/>
        <v>0.10787383759150841</v>
      </c>
      <c r="Z132" s="23" t="str">
        <f t="shared" si="23"/>
        <v>No</v>
      </c>
      <c r="AA132" s="1" t="s">
        <v>439</v>
      </c>
    </row>
    <row r="133" spans="1:27" s="7" customFormat="1" x14ac:dyDescent="0.4">
      <c r="A133" s="8" t="s">
        <v>282</v>
      </c>
      <c r="B133" s="6">
        <v>6.22</v>
      </c>
      <c r="C133" s="6" t="s">
        <v>72</v>
      </c>
      <c r="D133" s="6" t="s">
        <v>76</v>
      </c>
      <c r="E133" s="6" t="s">
        <v>93</v>
      </c>
      <c r="F133" s="6" t="s">
        <v>30</v>
      </c>
      <c r="G133" s="6" t="s">
        <v>181</v>
      </c>
      <c r="H133" s="6" t="s">
        <v>182</v>
      </c>
      <c r="I133" s="6" t="s">
        <v>284</v>
      </c>
      <c r="J133" s="6">
        <v>10.3</v>
      </c>
      <c r="K133" s="6">
        <v>1</v>
      </c>
      <c r="L133" s="6">
        <v>1.1299999999999999</v>
      </c>
      <c r="M133" s="6">
        <v>1.36</v>
      </c>
      <c r="N133" s="6">
        <v>0.95</v>
      </c>
      <c r="O133" s="6">
        <v>1</v>
      </c>
      <c r="P133" s="6" t="s">
        <v>20</v>
      </c>
      <c r="Q133" s="6">
        <v>15.7</v>
      </c>
      <c r="R133" s="12">
        <f t="shared" si="16"/>
        <v>-0.23788507473175635</v>
      </c>
      <c r="S133" s="12">
        <f t="shared" si="20"/>
        <v>2.7012286870648161E-2</v>
      </c>
      <c r="T133" s="11">
        <f t="shared" si="17"/>
        <v>0.93251629750817822</v>
      </c>
      <c r="U133" s="6">
        <v>1.07</v>
      </c>
      <c r="V133" s="11">
        <f t="shared" si="21"/>
        <v>1.3992067402227011</v>
      </c>
      <c r="W133" s="13">
        <f t="shared" si="22"/>
        <v>0.1298813879815488</v>
      </c>
      <c r="X133" s="13">
        <f t="shared" si="18"/>
        <v>8.6752351357163401E-2</v>
      </c>
      <c r="Y133" s="22">
        <f t="shared" si="19"/>
        <v>0.16211555908291742</v>
      </c>
      <c r="Z133" s="23" t="str">
        <f t="shared" si="23"/>
        <v>No</v>
      </c>
      <c r="AA133" s="8" t="s">
        <v>439</v>
      </c>
    </row>
    <row r="134" spans="1:27" x14ac:dyDescent="0.4">
      <c r="A134" s="1" t="s">
        <v>259</v>
      </c>
      <c r="B134" s="2">
        <v>6.54</v>
      </c>
      <c r="C134" s="2" t="s">
        <v>440</v>
      </c>
      <c r="D134" s="2" t="s">
        <v>76</v>
      </c>
      <c r="E134" s="2" t="s">
        <v>261</v>
      </c>
      <c r="F134" s="2" t="s">
        <v>77</v>
      </c>
      <c r="G134" s="2" t="s">
        <v>70</v>
      </c>
      <c r="H134" s="2" t="s">
        <v>146</v>
      </c>
      <c r="I134" s="2" t="s">
        <v>262</v>
      </c>
      <c r="J134" s="2">
        <v>37.799999999999997</v>
      </c>
      <c r="K134" s="2">
        <v>1</v>
      </c>
      <c r="L134" s="2">
        <v>1.1299999999999999</v>
      </c>
      <c r="M134" s="2">
        <v>1.3</v>
      </c>
      <c r="N134" s="2">
        <v>0.85</v>
      </c>
      <c r="O134" s="2">
        <v>1</v>
      </c>
      <c r="P134" s="6" t="s">
        <v>183</v>
      </c>
      <c r="Q134" s="6">
        <v>40</v>
      </c>
      <c r="R134" s="11">
        <f t="shared" si="16"/>
        <v>-0.12790876836681042</v>
      </c>
      <c r="S134" s="11">
        <f t="shared" si="20"/>
        <v>1.4745839390182147E-2</v>
      </c>
      <c r="T134" s="11">
        <f t="shared" si="17"/>
        <v>0.96901907818573296</v>
      </c>
      <c r="U134" s="2">
        <v>1.1000000000000001</v>
      </c>
      <c r="V134" s="11">
        <f t="shared" si="21"/>
        <v>1.2871713619643592</v>
      </c>
      <c r="W134" s="13">
        <f t="shared" si="22"/>
        <v>0.12399291261870873</v>
      </c>
      <c r="X134" s="13">
        <f t="shared" si="18"/>
        <v>8.7572512086772733E-2</v>
      </c>
      <c r="Y134" s="22">
        <f t="shared" si="19"/>
        <v>4.1331428823297349</v>
      </c>
      <c r="Z134" s="23" t="str">
        <f t="shared" si="23"/>
        <v>No</v>
      </c>
      <c r="AA134" s="1" t="s">
        <v>263</v>
      </c>
    </row>
    <row r="135" spans="1:27" x14ac:dyDescent="0.4">
      <c r="A135" s="1" t="s">
        <v>264</v>
      </c>
      <c r="B135" s="2">
        <v>6.54</v>
      </c>
      <c r="C135" s="2" t="s">
        <v>358</v>
      </c>
      <c r="D135" s="2" t="s">
        <v>76</v>
      </c>
      <c r="E135" s="2" t="s">
        <v>22</v>
      </c>
      <c r="F135" s="2" t="s">
        <v>77</v>
      </c>
      <c r="G135" s="2" t="s">
        <v>10</v>
      </c>
      <c r="H135" s="2" t="s">
        <v>157</v>
      </c>
      <c r="I135" s="2" t="s">
        <v>68</v>
      </c>
      <c r="J135" s="2">
        <v>2.9</v>
      </c>
      <c r="K135" s="2">
        <v>1</v>
      </c>
      <c r="L135" s="2">
        <v>1.1299999999999999</v>
      </c>
      <c r="M135" s="2">
        <v>1.51</v>
      </c>
      <c r="N135" s="2">
        <v>0.85</v>
      </c>
      <c r="O135" s="2">
        <v>1</v>
      </c>
      <c r="P135" s="6" t="s">
        <v>265</v>
      </c>
      <c r="Q135" s="6">
        <v>7</v>
      </c>
      <c r="R135" s="11">
        <f t="shared" si="16"/>
        <v>-0.17748547153923011</v>
      </c>
      <c r="S135" s="11">
        <f t="shared" si="20"/>
        <v>2.0276538445376857E-2</v>
      </c>
      <c r="T135" s="11">
        <f t="shared" si="17"/>
        <v>0.95611516270387242</v>
      </c>
      <c r="U135" s="2">
        <v>1.06</v>
      </c>
      <c r="V135" s="11">
        <f t="shared" si="21"/>
        <v>1.2871713619643592</v>
      </c>
      <c r="W135" s="13">
        <f t="shared" si="22"/>
        <v>0.12678087057453347</v>
      </c>
      <c r="X135" s="13">
        <f t="shared" si="18"/>
        <v>9.2920490943106532E-2</v>
      </c>
      <c r="Y135" s="22">
        <f t="shared" si="19"/>
        <v>9.8196343197461247E-2</v>
      </c>
      <c r="Z135" s="23" t="str">
        <f t="shared" si="23"/>
        <v>No</v>
      </c>
      <c r="AA135" s="1" t="s">
        <v>263</v>
      </c>
    </row>
    <row r="136" spans="1:27" x14ac:dyDescent="0.4">
      <c r="A136" s="1" t="s">
        <v>266</v>
      </c>
      <c r="B136" s="2">
        <v>6.54</v>
      </c>
      <c r="C136" s="2" t="s">
        <v>179</v>
      </c>
      <c r="D136" s="2" t="s">
        <v>76</v>
      </c>
      <c r="E136" s="2" t="s">
        <v>29</v>
      </c>
      <c r="F136" s="2" t="s">
        <v>77</v>
      </c>
      <c r="G136" s="2" t="s">
        <v>103</v>
      </c>
      <c r="H136" s="2" t="s">
        <v>189</v>
      </c>
      <c r="I136" s="2" t="s">
        <v>169</v>
      </c>
      <c r="J136" s="2">
        <v>16.2</v>
      </c>
      <c r="K136" s="2">
        <v>1</v>
      </c>
      <c r="L136" s="2">
        <v>1.1299999999999999</v>
      </c>
      <c r="M136" s="2">
        <v>1.29</v>
      </c>
      <c r="N136" s="2">
        <v>0.85</v>
      </c>
      <c r="O136" s="2">
        <v>1</v>
      </c>
      <c r="P136" s="6" t="s">
        <v>267</v>
      </c>
      <c r="Q136" s="6">
        <v>21.2</v>
      </c>
      <c r="R136" s="11">
        <f t="shared" si="16"/>
        <v>-0.19709005664715384</v>
      </c>
      <c r="S136" s="11">
        <f t="shared" si="20"/>
        <v>2.246323251168833E-2</v>
      </c>
      <c r="T136" s="11">
        <f t="shared" si="17"/>
        <v>0.95105772784768339</v>
      </c>
      <c r="U136" s="2">
        <v>1.08</v>
      </c>
      <c r="V136" s="11">
        <f t="shared" si="21"/>
        <v>1.2871713619643592</v>
      </c>
      <c r="W136" s="13">
        <f t="shared" si="22"/>
        <v>0.11337117611155734</v>
      </c>
      <c r="X136" s="13">
        <f t="shared" si="18"/>
        <v>8.1553485663481973E-2</v>
      </c>
      <c r="Y136" s="22">
        <f t="shared" si="19"/>
        <v>0.2214107897471109</v>
      </c>
      <c r="Z136" s="23" t="str">
        <f t="shared" si="23"/>
        <v>No</v>
      </c>
      <c r="AA136" s="1" t="s">
        <v>263</v>
      </c>
    </row>
    <row r="137" spans="1:27" x14ac:dyDescent="0.4">
      <c r="A137" s="1" t="s">
        <v>268</v>
      </c>
      <c r="B137" s="2">
        <v>6.54</v>
      </c>
      <c r="C137" s="2" t="s">
        <v>441</v>
      </c>
      <c r="D137" s="2" t="s">
        <v>76</v>
      </c>
      <c r="E137" s="2" t="s">
        <v>15</v>
      </c>
      <c r="F137" s="2" t="s">
        <v>269</v>
      </c>
      <c r="G137" s="2" t="s">
        <v>270</v>
      </c>
      <c r="H137" s="2" t="s">
        <v>187</v>
      </c>
      <c r="I137" s="2" t="s">
        <v>147</v>
      </c>
      <c r="J137" s="2">
        <v>6.2</v>
      </c>
      <c r="K137" s="2">
        <v>1</v>
      </c>
      <c r="L137" s="2">
        <v>1.1299999999999999</v>
      </c>
      <c r="M137" s="2">
        <v>1.29</v>
      </c>
      <c r="N137" s="2">
        <v>0.85</v>
      </c>
      <c r="O137" s="2">
        <v>1</v>
      </c>
      <c r="P137" s="6" t="s">
        <v>165</v>
      </c>
      <c r="Q137" s="6">
        <v>11.7</v>
      </c>
      <c r="R137" s="11">
        <f t="shared" si="16"/>
        <v>-0.21722764816182494</v>
      </c>
      <c r="S137" s="11">
        <f t="shared" si="20"/>
        <v>2.4709011460563937E-2</v>
      </c>
      <c r="T137" s="11">
        <f t="shared" si="17"/>
        <v>0.9458883754837728</v>
      </c>
      <c r="U137" s="2">
        <v>1.05</v>
      </c>
      <c r="V137" s="11">
        <f t="shared" si="21"/>
        <v>1.2871713619643592</v>
      </c>
      <c r="W137" s="13">
        <f t="shared" si="22"/>
        <v>0.13286222734799247</v>
      </c>
      <c r="X137" s="13">
        <f t="shared" si="18"/>
        <v>9.8305057396576356E-2</v>
      </c>
      <c r="Y137" s="22">
        <f t="shared" si="19"/>
        <v>0.13023446365641012</v>
      </c>
      <c r="Z137" s="23" t="str">
        <f t="shared" si="23"/>
        <v>No</v>
      </c>
      <c r="AA137" s="1" t="s">
        <v>271</v>
      </c>
    </row>
    <row r="138" spans="1:27" x14ac:dyDescent="0.4">
      <c r="A138" s="1" t="s">
        <v>272</v>
      </c>
      <c r="B138" s="2">
        <v>6.54</v>
      </c>
      <c r="C138" s="2" t="s">
        <v>51</v>
      </c>
      <c r="D138" s="2" t="s">
        <v>76</v>
      </c>
      <c r="E138" s="2" t="s">
        <v>8</v>
      </c>
      <c r="F138" s="2" t="s">
        <v>159</v>
      </c>
      <c r="G138" s="2" t="s">
        <v>138</v>
      </c>
      <c r="H138" s="2" t="s">
        <v>190</v>
      </c>
      <c r="I138" s="2" t="s">
        <v>274</v>
      </c>
      <c r="J138" s="2">
        <v>4.5999999999999996</v>
      </c>
      <c r="K138" s="2">
        <v>1</v>
      </c>
      <c r="L138" s="2">
        <v>1.1299999999999999</v>
      </c>
      <c r="M138" s="2">
        <v>1.7</v>
      </c>
      <c r="N138" s="2">
        <v>0.8</v>
      </c>
      <c r="O138" s="2">
        <v>1</v>
      </c>
      <c r="P138" s="6" t="s">
        <v>275</v>
      </c>
      <c r="Q138" s="6">
        <v>10</v>
      </c>
      <c r="R138" s="11">
        <f t="shared" si="16"/>
        <v>-8.2442735886540497E-2</v>
      </c>
      <c r="S138" s="11">
        <f t="shared" si="20"/>
        <v>9.6739498358530129E-3</v>
      </c>
      <c r="T138" s="11">
        <f t="shared" si="17"/>
        <v>0.98100756889223328</v>
      </c>
      <c r="U138" s="2">
        <v>1.1000000000000001</v>
      </c>
      <c r="V138" s="11">
        <f t="shared" si="21"/>
        <v>1.2871713619643592</v>
      </c>
      <c r="W138" s="13">
        <f t="shared" si="22"/>
        <v>0.12115443475819081</v>
      </c>
      <c r="X138" s="13">
        <f t="shared" si="18"/>
        <v>8.5567779465379856E-2</v>
      </c>
      <c r="Y138" s="22">
        <f t="shared" si="19"/>
        <v>0.11806321365625545</v>
      </c>
      <c r="Z138" s="23" t="str">
        <f t="shared" si="23"/>
        <v>No</v>
      </c>
      <c r="AA138" s="1" t="s">
        <v>271</v>
      </c>
    </row>
    <row r="139" spans="1:27" x14ac:dyDescent="0.4">
      <c r="A139" s="1" t="s">
        <v>276</v>
      </c>
      <c r="B139" s="2">
        <v>6.54</v>
      </c>
      <c r="C139" s="2" t="s">
        <v>6</v>
      </c>
      <c r="D139" s="2" t="s">
        <v>76</v>
      </c>
      <c r="E139" s="2" t="s">
        <v>177</v>
      </c>
      <c r="F139" s="2" t="s">
        <v>8</v>
      </c>
      <c r="G139" s="2" t="s">
        <v>187</v>
      </c>
      <c r="H139" s="2" t="s">
        <v>157</v>
      </c>
      <c r="I139" s="2" t="s">
        <v>68</v>
      </c>
      <c r="J139" s="2">
        <v>2.9</v>
      </c>
      <c r="K139" s="2">
        <v>1</v>
      </c>
      <c r="L139" s="2">
        <v>1.1299999999999999</v>
      </c>
      <c r="M139" s="2">
        <v>1.49</v>
      </c>
      <c r="N139" s="2">
        <v>0.85</v>
      </c>
      <c r="O139" s="2">
        <v>1</v>
      </c>
      <c r="P139" s="6" t="s">
        <v>277</v>
      </c>
      <c r="Q139" s="6">
        <v>8.5</v>
      </c>
      <c r="R139" s="11">
        <f t="shared" si="16"/>
        <v>-0.15842671556717869</v>
      </c>
      <c r="S139" s="11">
        <f t="shared" si="20"/>
        <v>1.8150475892723908E-2</v>
      </c>
      <c r="T139" s="11">
        <f t="shared" si="17"/>
        <v>0.9610559960098779</v>
      </c>
      <c r="U139" s="2">
        <v>1.06</v>
      </c>
      <c r="V139" s="11">
        <f t="shared" si="21"/>
        <v>1.2871713619643592</v>
      </c>
      <c r="W139" s="13">
        <f t="shared" si="22"/>
        <v>0.15492222655679233</v>
      </c>
      <c r="X139" s="13">
        <f t="shared" si="18"/>
        <v>0.11354591023409442</v>
      </c>
      <c r="Y139" s="22">
        <f t="shared" si="19"/>
        <v>0.10787383759150841</v>
      </c>
      <c r="Z139" s="23" t="str">
        <f t="shared" si="23"/>
        <v>Yes</v>
      </c>
      <c r="AA139" s="1" t="s">
        <v>271</v>
      </c>
    </row>
    <row r="140" spans="1:27" x14ac:dyDescent="0.4">
      <c r="A140" s="1" t="s">
        <v>278</v>
      </c>
      <c r="B140" s="2">
        <v>6.54</v>
      </c>
      <c r="C140" s="2" t="s">
        <v>75</v>
      </c>
      <c r="D140" s="2" t="s">
        <v>76</v>
      </c>
      <c r="E140" s="2" t="s">
        <v>19</v>
      </c>
      <c r="F140" s="2" t="s">
        <v>8</v>
      </c>
      <c r="G140" s="2" t="s">
        <v>279</v>
      </c>
      <c r="H140" s="2" t="s">
        <v>138</v>
      </c>
      <c r="I140" s="2" t="s">
        <v>170</v>
      </c>
      <c r="J140" s="2">
        <v>15.2</v>
      </c>
      <c r="K140" s="2">
        <v>1</v>
      </c>
      <c r="L140" s="2">
        <v>1.1299999999999999</v>
      </c>
      <c r="M140" s="2">
        <v>1.53</v>
      </c>
      <c r="N140" s="2">
        <v>0.8</v>
      </c>
      <c r="O140" s="2">
        <v>1</v>
      </c>
      <c r="P140" s="6" t="s">
        <v>20</v>
      </c>
      <c r="Q140" s="6">
        <v>20.6</v>
      </c>
      <c r="R140" s="11">
        <f t="shared" si="16"/>
        <v>-9.3411971554700934E-2</v>
      </c>
      <c r="S140" s="11">
        <f t="shared" si="20"/>
        <v>1.0897473602189206E-2</v>
      </c>
      <c r="T140" s="11">
        <f t="shared" si="17"/>
        <v>0.97810085142596104</v>
      </c>
      <c r="U140" s="2">
        <v>1.1000000000000001</v>
      </c>
      <c r="V140" s="11">
        <f t="shared" si="21"/>
        <v>1.2871713619643592</v>
      </c>
      <c r="W140" s="13">
        <f t="shared" si="22"/>
        <v>0.12046084170193415</v>
      </c>
      <c r="X140" s="13">
        <f t="shared" si="18"/>
        <v>8.5077915286697975E-2</v>
      </c>
      <c r="Y140" s="22">
        <f t="shared" si="19"/>
        <v>0.21337640615338538</v>
      </c>
      <c r="Z140" s="23" t="str">
        <f t="shared" si="23"/>
        <v>No</v>
      </c>
      <c r="AA140" s="1" t="s">
        <v>271</v>
      </c>
    </row>
    <row r="141" spans="1:27" x14ac:dyDescent="0.4">
      <c r="A141" s="1" t="s">
        <v>280</v>
      </c>
      <c r="B141" s="2">
        <v>6.54</v>
      </c>
      <c r="C141" s="2" t="s">
        <v>442</v>
      </c>
      <c r="D141" s="2" t="s">
        <v>76</v>
      </c>
      <c r="E141" s="2" t="s">
        <v>77</v>
      </c>
      <c r="F141" s="2" t="s">
        <v>232</v>
      </c>
      <c r="G141" s="2" t="s">
        <v>281</v>
      </c>
      <c r="H141" s="2" t="s">
        <v>148</v>
      </c>
      <c r="I141" s="2" t="s">
        <v>274</v>
      </c>
      <c r="J141" s="2">
        <v>4.5999999999999996</v>
      </c>
      <c r="K141" s="2">
        <v>1</v>
      </c>
      <c r="L141" s="2">
        <v>1.1299999999999999</v>
      </c>
      <c r="M141" s="2">
        <v>1.7</v>
      </c>
      <c r="N141" s="2">
        <v>0.8</v>
      </c>
      <c r="O141" s="2">
        <v>1</v>
      </c>
      <c r="P141" s="6" t="s">
        <v>17</v>
      </c>
      <c r="Q141" s="6">
        <v>10.199999999999999</v>
      </c>
      <c r="R141" s="11">
        <f t="shared" si="16"/>
        <v>-6.6496534057224221E-2</v>
      </c>
      <c r="S141" s="11">
        <f t="shared" si="20"/>
        <v>7.8955591753449156E-3</v>
      </c>
      <c r="T141" s="11">
        <f t="shared" si="17"/>
        <v>0.98525028164021156</v>
      </c>
      <c r="U141" s="2">
        <v>1.1000000000000001</v>
      </c>
      <c r="V141" s="11">
        <f t="shared" si="21"/>
        <v>1.2871713619643592</v>
      </c>
      <c r="W141" s="13">
        <f t="shared" si="22"/>
        <v>0.21293721711949071</v>
      </c>
      <c r="X141" s="13">
        <f t="shared" si="18"/>
        <v>0.15039123306396723</v>
      </c>
      <c r="Y141" s="22">
        <f t="shared" si="19"/>
        <v>0.11946015264050051</v>
      </c>
      <c r="Z141" s="23" t="str">
        <f t="shared" si="23"/>
        <v>Yes</v>
      </c>
      <c r="AA141" s="1" t="s">
        <v>443</v>
      </c>
    </row>
    <row r="142" spans="1:27" x14ac:dyDescent="0.4">
      <c r="A142" s="1" t="s">
        <v>295</v>
      </c>
      <c r="B142" s="2">
        <v>6.54</v>
      </c>
      <c r="C142" s="2" t="s">
        <v>442</v>
      </c>
      <c r="D142" s="2" t="s">
        <v>76</v>
      </c>
      <c r="E142" s="2" t="s">
        <v>15</v>
      </c>
      <c r="F142" s="2" t="s">
        <v>232</v>
      </c>
      <c r="G142" s="2" t="s">
        <v>296</v>
      </c>
      <c r="H142" s="2" t="s">
        <v>114</v>
      </c>
      <c r="I142" s="2" t="s">
        <v>170</v>
      </c>
      <c r="J142" s="2">
        <v>15.2</v>
      </c>
      <c r="K142" s="2">
        <v>1</v>
      </c>
      <c r="L142" s="2">
        <v>1.1299999999999999</v>
      </c>
      <c r="M142" s="2">
        <v>1.44</v>
      </c>
      <c r="N142" s="2">
        <v>0.85</v>
      </c>
      <c r="O142" s="2">
        <v>1</v>
      </c>
      <c r="P142" s="6" t="s">
        <v>265</v>
      </c>
      <c r="Q142" s="6">
        <v>19.3</v>
      </c>
      <c r="R142" s="11">
        <f t="shared" si="16"/>
        <v>-0.21722764816182494</v>
      </c>
      <c r="S142" s="11">
        <f t="shared" si="20"/>
        <v>2.4709011460563937E-2</v>
      </c>
      <c r="T142" s="11">
        <f t="shared" si="17"/>
        <v>0.9458883754837728</v>
      </c>
      <c r="U142" s="2">
        <v>1.1000000000000001</v>
      </c>
      <c r="V142" s="11">
        <f t="shared" si="21"/>
        <v>1.2871713619643592</v>
      </c>
      <c r="W142" s="13">
        <f t="shared" si="22"/>
        <v>0.21546286206436474</v>
      </c>
      <c r="X142" s="13">
        <f t="shared" si="18"/>
        <v>0.15217502108693287</v>
      </c>
      <c r="Y142" s="22">
        <f t="shared" si="19"/>
        <v>0.19763504749363764</v>
      </c>
      <c r="Z142" s="23" t="str">
        <f t="shared" si="23"/>
        <v>No</v>
      </c>
      <c r="AA142" s="1" t="s">
        <v>443</v>
      </c>
    </row>
    <row r="143" spans="1:27" x14ac:dyDescent="0.4">
      <c r="A143" s="1" t="s">
        <v>282</v>
      </c>
      <c r="B143" s="2">
        <v>6.54</v>
      </c>
      <c r="C143" s="2" t="s">
        <v>444</v>
      </c>
      <c r="D143" s="2" t="s">
        <v>3</v>
      </c>
      <c r="E143" s="2" t="s">
        <v>93</v>
      </c>
      <c r="F143" s="2" t="s">
        <v>30</v>
      </c>
      <c r="G143" s="2" t="s">
        <v>181</v>
      </c>
      <c r="H143" s="2" t="s">
        <v>182</v>
      </c>
      <c r="I143" s="2" t="s">
        <v>284</v>
      </c>
      <c r="J143" s="2">
        <v>10.3</v>
      </c>
      <c r="K143" s="2">
        <v>1</v>
      </c>
      <c r="L143" s="2">
        <v>1.1299999999999999</v>
      </c>
      <c r="M143" s="2">
        <v>1.36</v>
      </c>
      <c r="N143" s="2">
        <v>0.95</v>
      </c>
      <c r="O143" s="2">
        <v>1</v>
      </c>
      <c r="P143" s="6" t="s">
        <v>20</v>
      </c>
      <c r="Q143" s="6">
        <v>15.7</v>
      </c>
      <c r="R143" s="11">
        <f t="shared" si="16"/>
        <v>-0.23788507473175635</v>
      </c>
      <c r="S143" s="11">
        <f t="shared" si="20"/>
        <v>2.7012286870648161E-2</v>
      </c>
      <c r="T143" s="11">
        <f t="shared" si="17"/>
        <v>0.94061184305014478</v>
      </c>
      <c r="U143" s="2">
        <v>1.07</v>
      </c>
      <c r="V143" s="11">
        <f t="shared" si="21"/>
        <v>1.2871713619643592</v>
      </c>
      <c r="W143" s="13">
        <f t="shared" si="22"/>
        <v>0.2029161026526676</v>
      </c>
      <c r="X143" s="13">
        <f t="shared" si="18"/>
        <v>0.14733175631175255</v>
      </c>
      <c r="Y143" s="22">
        <f t="shared" si="19"/>
        <v>0.16211555908291742</v>
      </c>
      <c r="Z143" s="23" t="str">
        <f t="shared" si="23"/>
        <v>No</v>
      </c>
      <c r="AA143" s="1" t="s">
        <v>445</v>
      </c>
    </row>
    <row r="144" spans="1:27" x14ac:dyDescent="0.4">
      <c r="A144" s="1" t="s">
        <v>446</v>
      </c>
      <c r="B144" s="2">
        <v>6.93</v>
      </c>
      <c r="C144" s="2" t="s">
        <v>238</v>
      </c>
      <c r="D144" s="2" t="s">
        <v>76</v>
      </c>
      <c r="E144" s="2" t="s">
        <v>447</v>
      </c>
      <c r="F144" s="2" t="s">
        <v>274</v>
      </c>
      <c r="G144" s="2" t="s">
        <v>448</v>
      </c>
      <c r="H144" s="2" t="s">
        <v>449</v>
      </c>
      <c r="I144" s="2" t="s">
        <v>450</v>
      </c>
      <c r="J144" s="2">
        <v>43.3</v>
      </c>
      <c r="K144" s="2">
        <v>1</v>
      </c>
      <c r="L144" s="2">
        <v>0.92</v>
      </c>
      <c r="M144" s="2">
        <v>1.03</v>
      </c>
      <c r="N144" s="2">
        <v>0.95</v>
      </c>
      <c r="O144" s="2">
        <v>1.3</v>
      </c>
      <c r="P144" s="6" t="s">
        <v>231</v>
      </c>
      <c r="Q144" s="6">
        <v>43.4</v>
      </c>
      <c r="R144" s="11">
        <f t="shared" si="16"/>
        <v>-0.37988780230420793</v>
      </c>
      <c r="S144" s="11">
        <f t="shared" si="20"/>
        <v>4.2826497666198005E-2</v>
      </c>
      <c r="T144" s="11">
        <f t="shared" si="17"/>
        <v>0.92025895706280869</v>
      </c>
      <c r="U144" s="2">
        <v>1.03</v>
      </c>
      <c r="V144" s="11">
        <f t="shared" si="21"/>
        <v>1.1622080922316773</v>
      </c>
      <c r="W144" s="13">
        <f t="shared" si="22"/>
        <v>0.19719834794203045</v>
      </c>
      <c r="X144" s="13">
        <f t="shared" si="18"/>
        <v>0.16473358602434368</v>
      </c>
      <c r="Y144" s="22">
        <f t="shared" si="19"/>
        <v>14.896031690359852</v>
      </c>
      <c r="Z144" s="23" t="str">
        <f t="shared" si="23"/>
        <v>No</v>
      </c>
      <c r="AA144" s="1" t="s">
        <v>451</v>
      </c>
    </row>
    <row r="145" spans="1:27" x14ac:dyDescent="0.4">
      <c r="A145" s="1" t="s">
        <v>452</v>
      </c>
      <c r="B145" s="2">
        <v>6.93</v>
      </c>
      <c r="C145" s="2" t="s">
        <v>453</v>
      </c>
      <c r="D145" s="2" t="s">
        <v>3</v>
      </c>
      <c r="E145" s="2" t="s">
        <v>97</v>
      </c>
      <c r="F145" s="2" t="s">
        <v>71</v>
      </c>
      <c r="G145" s="2" t="s">
        <v>199</v>
      </c>
      <c r="H145" s="2" t="s">
        <v>165</v>
      </c>
      <c r="I145" s="2" t="s">
        <v>139</v>
      </c>
      <c r="J145" s="2">
        <v>10.199999999999999</v>
      </c>
      <c r="K145" s="2">
        <v>1</v>
      </c>
      <c r="L145" s="2">
        <v>1.1299999999999999</v>
      </c>
      <c r="M145" s="2">
        <v>1.05</v>
      </c>
      <c r="N145" s="2">
        <v>0.95</v>
      </c>
      <c r="O145" s="2">
        <v>1</v>
      </c>
      <c r="P145" s="6" t="s">
        <v>64</v>
      </c>
      <c r="Q145" s="6">
        <v>10.6</v>
      </c>
      <c r="R145" s="11">
        <f t="shared" si="16"/>
        <v>-0.34075398403380364</v>
      </c>
      <c r="S145" s="11">
        <f t="shared" si="20"/>
        <v>3.8472222174183432E-2</v>
      </c>
      <c r="T145" s="11">
        <f t="shared" si="17"/>
        <v>0.92854031060935616</v>
      </c>
      <c r="U145" s="2">
        <v>1.01</v>
      </c>
      <c r="V145" s="11">
        <f t="shared" si="21"/>
        <v>1.1622080922316773</v>
      </c>
      <c r="W145" s="13">
        <f t="shared" si="22"/>
        <v>0.25729650150396</v>
      </c>
      <c r="X145" s="13">
        <f t="shared" si="18"/>
        <v>0.21919397489384984</v>
      </c>
      <c r="Y145" s="22">
        <f t="shared" si="19"/>
        <v>0.1222814885136832</v>
      </c>
      <c r="Z145" s="23" t="str">
        <f t="shared" si="23"/>
        <v>Yes</v>
      </c>
      <c r="AA145" s="1" t="s">
        <v>451</v>
      </c>
    </row>
    <row r="146" spans="1:27" x14ac:dyDescent="0.4">
      <c r="A146" s="1" t="s">
        <v>454</v>
      </c>
      <c r="B146" s="2">
        <v>6.93</v>
      </c>
      <c r="C146" s="2" t="s">
        <v>242</v>
      </c>
      <c r="D146" s="2" t="s">
        <v>76</v>
      </c>
      <c r="E146" s="2" t="s">
        <v>229</v>
      </c>
      <c r="F146" s="2" t="s">
        <v>216</v>
      </c>
      <c r="G146" s="2" t="s">
        <v>114</v>
      </c>
      <c r="H146" s="2" t="s">
        <v>281</v>
      </c>
      <c r="I146" s="2" t="s">
        <v>455</v>
      </c>
      <c r="J146" s="2">
        <v>21.4</v>
      </c>
      <c r="K146" s="2">
        <v>1</v>
      </c>
      <c r="L146" s="2">
        <v>1</v>
      </c>
      <c r="M146" s="2">
        <v>1.58</v>
      </c>
      <c r="N146" s="2">
        <v>0.8</v>
      </c>
      <c r="O146" s="2">
        <v>1</v>
      </c>
      <c r="P146" s="6" t="s">
        <v>48</v>
      </c>
      <c r="Q146" s="6">
        <v>21.4</v>
      </c>
      <c r="R146" s="11">
        <f t="shared" si="16"/>
        <v>-0.1046482459363105</v>
      </c>
      <c r="S146" s="11">
        <f t="shared" si="20"/>
        <v>1.2150894014497593E-2</v>
      </c>
      <c r="T146" s="11">
        <f t="shared" si="17"/>
        <v>0.97976498194849915</v>
      </c>
      <c r="U146" s="2">
        <v>1.1000000000000001</v>
      </c>
      <c r="V146" s="11">
        <f t="shared" si="21"/>
        <v>1.1622080922316773</v>
      </c>
      <c r="W146" s="13">
        <f t="shared" si="22"/>
        <v>0.22926500577594885</v>
      </c>
      <c r="X146" s="13">
        <f t="shared" si="18"/>
        <v>0.17933340330075964</v>
      </c>
      <c r="Y146" s="22">
        <f t="shared" si="19"/>
        <v>0.22421487242127733</v>
      </c>
      <c r="Z146" s="23" t="str">
        <f t="shared" si="23"/>
        <v>No</v>
      </c>
      <c r="AA146" s="1" t="s">
        <v>456</v>
      </c>
    </row>
    <row r="147" spans="1:27" x14ac:dyDescent="0.4">
      <c r="A147" s="1" t="s">
        <v>457</v>
      </c>
      <c r="B147" s="2">
        <v>6.93</v>
      </c>
      <c r="C147" s="2" t="s">
        <v>213</v>
      </c>
      <c r="D147" s="2" t="s">
        <v>76</v>
      </c>
      <c r="E147" s="2" t="s">
        <v>93</v>
      </c>
      <c r="F147" s="2" t="s">
        <v>153</v>
      </c>
      <c r="G147" s="2" t="s">
        <v>31</v>
      </c>
      <c r="H147" s="2" t="s">
        <v>277</v>
      </c>
      <c r="I147" s="2" t="s">
        <v>93</v>
      </c>
      <c r="J147" s="2">
        <v>5.7</v>
      </c>
      <c r="K147" s="2">
        <v>1</v>
      </c>
      <c r="L147" s="2">
        <v>0.92</v>
      </c>
      <c r="M147" s="2">
        <v>1.28</v>
      </c>
      <c r="N147" s="2">
        <v>0.95</v>
      </c>
      <c r="O147" s="2">
        <v>1.1000000000000001</v>
      </c>
      <c r="P147" s="6" t="s">
        <v>20</v>
      </c>
      <c r="Q147" s="6">
        <v>11</v>
      </c>
      <c r="R147" s="11">
        <f t="shared" si="16"/>
        <v>-0.23788507473175635</v>
      </c>
      <c r="S147" s="11">
        <f t="shared" si="20"/>
        <v>2.7012286870648161E-2</v>
      </c>
      <c r="T147" s="11">
        <f t="shared" si="17"/>
        <v>0.95057337224565963</v>
      </c>
      <c r="U147" s="2">
        <v>1.04</v>
      </c>
      <c r="V147" s="11">
        <f t="shared" si="21"/>
        <v>1.1622080922316773</v>
      </c>
      <c r="W147" s="13">
        <f t="shared" si="22"/>
        <v>0.10136973852463481</v>
      </c>
      <c r="X147" s="13">
        <f t="shared" si="18"/>
        <v>8.3866996864881055E-2</v>
      </c>
      <c r="Y147" s="22">
        <f t="shared" si="19"/>
        <v>0.12513997012750167</v>
      </c>
      <c r="Z147" s="23" t="str">
        <f t="shared" si="23"/>
        <v>No</v>
      </c>
      <c r="AA147" s="1" t="s">
        <v>451</v>
      </c>
    </row>
    <row r="148" spans="1:27" x14ac:dyDescent="0.4">
      <c r="A148" s="1" t="s">
        <v>458</v>
      </c>
      <c r="B148" s="2">
        <v>6.93</v>
      </c>
      <c r="C148" s="2" t="s">
        <v>242</v>
      </c>
      <c r="D148" s="2" t="s">
        <v>3</v>
      </c>
      <c r="E148" s="2" t="s">
        <v>93</v>
      </c>
      <c r="F148" s="2" t="s">
        <v>16</v>
      </c>
      <c r="G148" s="2" t="s">
        <v>181</v>
      </c>
      <c r="H148" s="2" t="s">
        <v>248</v>
      </c>
      <c r="I148" s="2" t="s">
        <v>170</v>
      </c>
      <c r="J148" s="2">
        <v>13.1</v>
      </c>
      <c r="K148" s="2">
        <v>1</v>
      </c>
      <c r="L148" s="2">
        <v>1</v>
      </c>
      <c r="M148" s="2">
        <v>1.25</v>
      </c>
      <c r="N148" s="2">
        <v>0.95</v>
      </c>
      <c r="O148" s="2">
        <v>1</v>
      </c>
      <c r="P148" s="6" t="s">
        <v>140</v>
      </c>
      <c r="Q148" s="6">
        <v>13.1</v>
      </c>
      <c r="R148" s="11">
        <f t="shared" si="16"/>
        <v>-0.23788507473175635</v>
      </c>
      <c r="S148" s="11">
        <f t="shared" si="20"/>
        <v>2.7012286870648161E-2</v>
      </c>
      <c r="T148" s="11">
        <f t="shared" si="17"/>
        <v>0.95057337224565963</v>
      </c>
      <c r="U148" s="2">
        <v>1.05</v>
      </c>
      <c r="V148" s="11">
        <f t="shared" si="21"/>
        <v>1.1622080922316773</v>
      </c>
      <c r="W148" s="13">
        <f t="shared" si="22"/>
        <v>0.23155967347904274</v>
      </c>
      <c r="X148" s="13">
        <f t="shared" si="18"/>
        <v>0.18975347343996252</v>
      </c>
      <c r="Y148" s="22">
        <f t="shared" si="19"/>
        <v>0.14080337049838818</v>
      </c>
      <c r="Z148" s="23" t="str">
        <f t="shared" si="23"/>
        <v>Yes</v>
      </c>
      <c r="AA148" s="1" t="s">
        <v>459</v>
      </c>
    </row>
    <row r="149" spans="1:27" x14ac:dyDescent="0.4">
      <c r="A149" s="1" t="s">
        <v>460</v>
      </c>
      <c r="B149" s="2">
        <v>6.93</v>
      </c>
      <c r="C149" s="2" t="s">
        <v>242</v>
      </c>
      <c r="D149" s="2" t="s">
        <v>3</v>
      </c>
      <c r="E149" s="2" t="s">
        <v>153</v>
      </c>
      <c r="F149" s="2" t="s">
        <v>229</v>
      </c>
      <c r="G149" s="2" t="s">
        <v>248</v>
      </c>
      <c r="H149" s="2" t="s">
        <v>154</v>
      </c>
      <c r="I149" s="2" t="s">
        <v>169</v>
      </c>
      <c r="J149" s="2">
        <v>14.9</v>
      </c>
      <c r="K149" s="2">
        <v>1</v>
      </c>
      <c r="L149" s="2">
        <v>1</v>
      </c>
      <c r="M149" s="2">
        <v>1.35</v>
      </c>
      <c r="N149" s="2">
        <v>0.85</v>
      </c>
      <c r="O149" s="2">
        <v>1</v>
      </c>
      <c r="P149" s="6" t="s">
        <v>140</v>
      </c>
      <c r="Q149" s="6">
        <v>14.9</v>
      </c>
      <c r="R149" s="11">
        <f t="shared" si="16"/>
        <v>-0.16471820961753325</v>
      </c>
      <c r="S149" s="11">
        <f t="shared" si="20"/>
        <v>1.8852332857346971E-2</v>
      </c>
      <c r="T149" s="11">
        <f t="shared" si="17"/>
        <v>0.96650235576701304</v>
      </c>
      <c r="U149" s="2">
        <v>1.07</v>
      </c>
      <c r="V149" s="11">
        <f t="shared" si="21"/>
        <v>1.1622080922316773</v>
      </c>
      <c r="W149" s="13">
        <f t="shared" si="22"/>
        <v>0.2078858703404321</v>
      </c>
      <c r="X149" s="13">
        <f t="shared" si="18"/>
        <v>0.16716959848229618</v>
      </c>
      <c r="Y149" s="22">
        <f t="shared" si="19"/>
        <v>0.15527967312882945</v>
      </c>
      <c r="Z149" s="23" t="str">
        <f t="shared" si="23"/>
        <v>Yes</v>
      </c>
      <c r="AA149" s="1" t="s">
        <v>459</v>
      </c>
    </row>
    <row r="150" spans="1:27" x14ac:dyDescent="0.4">
      <c r="A150" s="1" t="s">
        <v>461</v>
      </c>
      <c r="B150" s="2">
        <v>6.93</v>
      </c>
      <c r="C150" s="2" t="s">
        <v>242</v>
      </c>
      <c r="D150" s="2" t="s">
        <v>3</v>
      </c>
      <c r="E150" s="2" t="s">
        <v>60</v>
      </c>
      <c r="F150" s="2" t="s">
        <v>159</v>
      </c>
      <c r="G150" s="2" t="s">
        <v>191</v>
      </c>
      <c r="H150" s="2" t="s">
        <v>277</v>
      </c>
      <c r="I150" s="2" t="s">
        <v>104</v>
      </c>
      <c r="J150" s="2">
        <v>17.600000000000001</v>
      </c>
      <c r="K150" s="2">
        <v>1</v>
      </c>
      <c r="L150" s="2">
        <v>1.25</v>
      </c>
      <c r="M150" s="2">
        <v>1.23</v>
      </c>
      <c r="N150" s="2">
        <v>0.95</v>
      </c>
      <c r="O150" s="2">
        <v>1</v>
      </c>
      <c r="P150" s="6" t="s">
        <v>140</v>
      </c>
      <c r="Q150" s="6">
        <v>17.600000000000001</v>
      </c>
      <c r="R150" s="11">
        <f t="shared" si="16"/>
        <v>-0.28803080139443626</v>
      </c>
      <c r="S150" s="11">
        <f t="shared" si="20"/>
        <v>3.2600968618136064E-2</v>
      </c>
      <c r="T150" s="11">
        <f t="shared" si="17"/>
        <v>0.93978318096592162</v>
      </c>
      <c r="U150" s="2">
        <v>1.06</v>
      </c>
      <c r="V150" s="11">
        <f t="shared" si="21"/>
        <v>1.1622080922316773</v>
      </c>
      <c r="W150" s="13">
        <f t="shared" si="22"/>
        <v>0.27259585892892763</v>
      </c>
      <c r="X150" s="13">
        <f t="shared" si="18"/>
        <v>0.22127354504658503</v>
      </c>
      <c r="Y150" s="22">
        <f t="shared" si="19"/>
        <v>0.17969345326212596</v>
      </c>
      <c r="Z150" s="23" t="str">
        <f t="shared" si="23"/>
        <v>Yes</v>
      </c>
      <c r="AA150" s="1" t="s">
        <v>456</v>
      </c>
    </row>
    <row r="151" spans="1:27" x14ac:dyDescent="0.4">
      <c r="A151" s="1" t="s">
        <v>462</v>
      </c>
      <c r="B151" s="2">
        <v>6.93</v>
      </c>
      <c r="C151" s="2" t="s">
        <v>242</v>
      </c>
      <c r="D151" s="2" t="s">
        <v>76</v>
      </c>
      <c r="E151" s="2" t="s">
        <v>68</v>
      </c>
      <c r="F151" s="2" t="s">
        <v>68</v>
      </c>
      <c r="G151" s="2" t="s">
        <v>281</v>
      </c>
      <c r="H151" s="2" t="s">
        <v>281</v>
      </c>
      <c r="I151" s="2" t="s">
        <v>79</v>
      </c>
      <c r="J151" s="2">
        <v>22.6</v>
      </c>
      <c r="K151" s="2">
        <v>1</v>
      </c>
      <c r="L151" s="2">
        <v>1</v>
      </c>
      <c r="M151" s="2">
        <v>1.57</v>
      </c>
      <c r="N151" s="2">
        <v>0.8</v>
      </c>
      <c r="O151" s="2">
        <v>1</v>
      </c>
      <c r="P151" s="6" t="s">
        <v>408</v>
      </c>
      <c r="Q151" s="6">
        <v>22.6</v>
      </c>
      <c r="R151" s="11">
        <f t="shared" si="16"/>
        <v>-7.7059257133725079E-2</v>
      </c>
      <c r="S151" s="11">
        <f t="shared" si="20"/>
        <v>9.0735197621586577E-3</v>
      </c>
      <c r="T151" s="11">
        <f t="shared" si="17"/>
        <v>0.98592029419055471</v>
      </c>
      <c r="U151" s="2">
        <v>1.1000000000000001</v>
      </c>
      <c r="V151" s="11">
        <f t="shared" si="21"/>
        <v>1.1622080922316773</v>
      </c>
      <c r="W151" s="13">
        <f t="shared" si="22"/>
        <v>0.17943749354268099</v>
      </c>
      <c r="X151" s="13">
        <f t="shared" si="18"/>
        <v>0.14035781992919755</v>
      </c>
      <c r="Y151" s="22">
        <f t="shared" si="19"/>
        <v>0.24257935465099209</v>
      </c>
      <c r="Z151" s="23" t="str">
        <f t="shared" si="23"/>
        <v>No</v>
      </c>
      <c r="AA151" s="1" t="s">
        <v>459</v>
      </c>
    </row>
    <row r="152" spans="1:27" x14ac:dyDescent="0.4">
      <c r="A152" s="1" t="s">
        <v>463</v>
      </c>
      <c r="B152" s="2">
        <v>6.93</v>
      </c>
      <c r="C152" s="2" t="s">
        <v>242</v>
      </c>
      <c r="D152" s="2" t="s">
        <v>76</v>
      </c>
      <c r="E152" s="2" t="s">
        <v>177</v>
      </c>
      <c r="F152" s="2" t="s">
        <v>77</v>
      </c>
      <c r="G152" s="2" t="s">
        <v>45</v>
      </c>
      <c r="H152" s="2" t="s">
        <v>96</v>
      </c>
      <c r="I152" s="2" t="s">
        <v>104</v>
      </c>
      <c r="J152" s="2">
        <v>14.9</v>
      </c>
      <c r="K152" s="2">
        <v>1</v>
      </c>
      <c r="L152" s="2">
        <v>1</v>
      </c>
      <c r="M152" s="2">
        <v>1.46</v>
      </c>
      <c r="N152" s="2">
        <v>0.85</v>
      </c>
      <c r="O152" s="2">
        <v>1</v>
      </c>
      <c r="P152" s="6" t="s">
        <v>408</v>
      </c>
      <c r="Q152" s="6">
        <v>14.9</v>
      </c>
      <c r="R152" s="11">
        <f t="shared" si="16"/>
        <v>-0.15842671556717869</v>
      </c>
      <c r="S152" s="11">
        <f t="shared" si="20"/>
        <v>1.8150475892723908E-2</v>
      </c>
      <c r="T152" s="11">
        <f t="shared" si="17"/>
        <v>0.96788314435845402</v>
      </c>
      <c r="U152" s="2">
        <v>1.0900000000000001</v>
      </c>
      <c r="V152" s="11">
        <f t="shared" si="21"/>
        <v>1.1622080922316773</v>
      </c>
      <c r="W152" s="13">
        <f t="shared" si="22"/>
        <v>0.23612230070668161</v>
      </c>
      <c r="X152" s="13">
        <f t="shared" si="18"/>
        <v>0.18639171883162323</v>
      </c>
      <c r="Y152" s="22">
        <f t="shared" si="19"/>
        <v>0.15527967312882945</v>
      </c>
      <c r="Z152" s="23" t="str">
        <f t="shared" si="23"/>
        <v>Yes</v>
      </c>
      <c r="AA152" s="1" t="s">
        <v>459</v>
      </c>
    </row>
    <row r="153" spans="1:27" x14ac:dyDescent="0.4">
      <c r="A153" s="1" t="s">
        <v>464</v>
      </c>
      <c r="B153" s="2">
        <v>6.93</v>
      </c>
      <c r="C153" s="2" t="s">
        <v>242</v>
      </c>
      <c r="D153" s="2" t="s">
        <v>76</v>
      </c>
      <c r="E153" s="2" t="s">
        <v>177</v>
      </c>
      <c r="F153" s="2" t="s">
        <v>465</v>
      </c>
      <c r="G153" s="2" t="s">
        <v>187</v>
      </c>
      <c r="H153" s="2" t="s">
        <v>32</v>
      </c>
      <c r="I153" s="2" t="s">
        <v>79</v>
      </c>
      <c r="J153" s="2">
        <v>21.2</v>
      </c>
      <c r="K153" s="2">
        <v>1</v>
      </c>
      <c r="L153" s="2">
        <v>1</v>
      </c>
      <c r="M153" s="2">
        <v>1.38</v>
      </c>
      <c r="N153" s="2">
        <v>0.85</v>
      </c>
      <c r="O153" s="2">
        <v>1</v>
      </c>
      <c r="P153" s="6" t="s">
        <v>48</v>
      </c>
      <c r="Q153" s="6">
        <v>21.2</v>
      </c>
      <c r="R153" s="11">
        <f t="shared" si="16"/>
        <v>-0.15842671556717869</v>
      </c>
      <c r="S153" s="11">
        <f t="shared" si="20"/>
        <v>1.8150475892723908E-2</v>
      </c>
      <c r="T153" s="11">
        <f t="shared" si="17"/>
        <v>0.96788314435845402</v>
      </c>
      <c r="U153" s="2">
        <v>1.1000000000000001</v>
      </c>
      <c r="V153" s="11">
        <f t="shared" si="21"/>
        <v>1.1622080922316773</v>
      </c>
      <c r="W153" s="13">
        <f t="shared" si="22"/>
        <v>0.2275331958529333</v>
      </c>
      <c r="X153" s="13">
        <f t="shared" si="18"/>
        <v>0.17797876408613866</v>
      </c>
      <c r="Y153" s="22">
        <f t="shared" si="19"/>
        <v>0.2214107897471109</v>
      </c>
      <c r="Z153" s="23" t="str">
        <f t="shared" si="23"/>
        <v>No</v>
      </c>
      <c r="AA153" s="1" t="s">
        <v>456</v>
      </c>
    </row>
    <row r="154" spans="1:27" x14ac:dyDescent="0.4">
      <c r="A154" s="1" t="s">
        <v>466</v>
      </c>
      <c r="B154" s="2">
        <v>6.93</v>
      </c>
      <c r="C154" s="2" t="s">
        <v>242</v>
      </c>
      <c r="D154" s="2" t="s">
        <v>76</v>
      </c>
      <c r="E154" s="2" t="s">
        <v>177</v>
      </c>
      <c r="F154" s="2" t="s">
        <v>68</v>
      </c>
      <c r="G154" s="2" t="s">
        <v>187</v>
      </c>
      <c r="H154" s="2" t="s">
        <v>32</v>
      </c>
      <c r="I154" s="2" t="s">
        <v>104</v>
      </c>
      <c r="J154" s="2">
        <v>14.7</v>
      </c>
      <c r="K154" s="2">
        <v>1</v>
      </c>
      <c r="L154" s="2">
        <v>1</v>
      </c>
      <c r="M154" s="2">
        <v>1.44</v>
      </c>
      <c r="N154" s="2">
        <v>0.85</v>
      </c>
      <c r="O154" s="2">
        <v>1</v>
      </c>
      <c r="P154" s="6" t="s">
        <v>41</v>
      </c>
      <c r="Q154" s="6">
        <v>14.7</v>
      </c>
      <c r="R154" s="11">
        <f t="shared" si="16"/>
        <v>-0.15842671556717869</v>
      </c>
      <c r="S154" s="11">
        <f t="shared" si="20"/>
        <v>1.8150475892723908E-2</v>
      </c>
      <c r="T154" s="11">
        <f t="shared" si="17"/>
        <v>0.96788314435845402</v>
      </c>
      <c r="U154" s="2">
        <v>1.08</v>
      </c>
      <c r="V154" s="11">
        <f t="shared" si="21"/>
        <v>1.1622080922316773</v>
      </c>
      <c r="W154" s="13">
        <f t="shared" si="22"/>
        <v>0.2275331958529333</v>
      </c>
      <c r="X154" s="13">
        <f t="shared" si="18"/>
        <v>0.18127466712477086</v>
      </c>
      <c r="Y154" s="22">
        <f t="shared" si="19"/>
        <v>0.15361327661674473</v>
      </c>
      <c r="Z154" s="23" t="str">
        <f t="shared" si="23"/>
        <v>Yes</v>
      </c>
      <c r="AA154" s="1" t="s">
        <v>456</v>
      </c>
    </row>
    <row r="155" spans="1:27" x14ac:dyDescent="0.4">
      <c r="A155" s="1" t="s">
        <v>467</v>
      </c>
      <c r="B155" s="2">
        <v>6.93</v>
      </c>
      <c r="C155" s="2" t="s">
        <v>468</v>
      </c>
      <c r="D155" s="2" t="s">
        <v>3</v>
      </c>
      <c r="E155" s="2" t="s">
        <v>469</v>
      </c>
      <c r="F155" s="2" t="s">
        <v>470</v>
      </c>
      <c r="G155" s="2" t="s">
        <v>471</v>
      </c>
      <c r="H155" s="2" t="s">
        <v>472</v>
      </c>
      <c r="I155" s="2" t="s">
        <v>473</v>
      </c>
      <c r="J155" s="2">
        <v>9.9</v>
      </c>
      <c r="K155" s="2">
        <v>1</v>
      </c>
      <c r="L155" s="2">
        <v>1.1299999999999999</v>
      </c>
      <c r="M155" s="2">
        <v>1</v>
      </c>
      <c r="N155" s="2">
        <v>0.95</v>
      </c>
      <c r="O155" s="2">
        <v>1</v>
      </c>
      <c r="P155" s="6" t="s">
        <v>190</v>
      </c>
      <c r="Q155" s="6">
        <v>15.3</v>
      </c>
      <c r="R155" s="11">
        <f t="shared" si="16"/>
        <v>-0.35626511169518593</v>
      </c>
      <c r="S155" s="11">
        <f t="shared" si="20"/>
        <v>4.0198486783425566E-2</v>
      </c>
      <c r="T155" s="11">
        <f t="shared" si="17"/>
        <v>0.92525158165129739</v>
      </c>
      <c r="U155" s="2">
        <v>0.99</v>
      </c>
      <c r="V155" s="11">
        <f t="shared" si="21"/>
        <v>1.1622080922316773</v>
      </c>
      <c r="W155" s="13">
        <f t="shared" si="22"/>
        <v>0.26474104414000837</v>
      </c>
      <c r="X155" s="13">
        <f t="shared" si="18"/>
        <v>0.23009235427669986</v>
      </c>
      <c r="Y155" s="22">
        <f t="shared" si="19"/>
        <v>0.15866218151594588</v>
      </c>
      <c r="Z155" s="23" t="str">
        <f t="shared" si="23"/>
        <v>Yes</v>
      </c>
      <c r="AA155" s="1" t="s">
        <v>474</v>
      </c>
    </row>
    <row r="156" spans="1:27" s="7" customFormat="1" x14ac:dyDescent="0.4">
      <c r="A156" s="8" t="s">
        <v>475</v>
      </c>
      <c r="B156" s="6">
        <v>6.93</v>
      </c>
      <c r="C156" s="6" t="s">
        <v>468</v>
      </c>
      <c r="D156" s="6" t="s">
        <v>3</v>
      </c>
      <c r="E156" s="6" t="s">
        <v>52</v>
      </c>
      <c r="F156" s="6" t="s">
        <v>223</v>
      </c>
      <c r="G156" s="6" t="s">
        <v>476</v>
      </c>
      <c r="H156" s="6" t="s">
        <v>287</v>
      </c>
      <c r="I156" s="6" t="s">
        <v>85</v>
      </c>
      <c r="J156" s="6">
        <v>20.9</v>
      </c>
      <c r="K156" s="6">
        <v>1</v>
      </c>
      <c r="L156" s="6">
        <v>1.1299999999999999</v>
      </c>
      <c r="M156" s="6">
        <v>0.97</v>
      </c>
      <c r="N156" s="6">
        <v>0.95</v>
      </c>
      <c r="O156" s="6">
        <v>1</v>
      </c>
      <c r="P156" s="6" t="s">
        <v>288</v>
      </c>
      <c r="Q156" s="6">
        <v>23.4</v>
      </c>
      <c r="R156" s="12">
        <f t="shared" si="16"/>
        <v>-0.42016996560837205</v>
      </c>
      <c r="S156" s="12">
        <f t="shared" si="20"/>
        <v>4.7304877122347509E-2</v>
      </c>
      <c r="T156" s="11">
        <f t="shared" si="17"/>
        <v>0.91178855155875316</v>
      </c>
      <c r="U156" s="6">
        <v>0.99</v>
      </c>
      <c r="V156" s="11">
        <f t="shared" si="21"/>
        <v>1.1622080922316773</v>
      </c>
      <c r="W156" s="13">
        <f t="shared" si="22"/>
        <v>0.27822214552424734</v>
      </c>
      <c r="X156" s="13">
        <f t="shared" si="18"/>
        <v>0.24180908058114844</v>
      </c>
      <c r="Y156" s="22">
        <f t="shared" si="19"/>
        <v>0.25655768956902975</v>
      </c>
      <c r="Z156" s="23" t="str">
        <f t="shared" si="23"/>
        <v>No</v>
      </c>
      <c r="AA156" s="8" t="s">
        <v>474</v>
      </c>
    </row>
    <row r="157" spans="1:27" x14ac:dyDescent="0.4">
      <c r="A157" s="1" t="s">
        <v>477</v>
      </c>
      <c r="B157" s="2">
        <v>6.93</v>
      </c>
      <c r="C157" s="2" t="s">
        <v>468</v>
      </c>
      <c r="D157" s="2" t="s">
        <v>3</v>
      </c>
      <c r="E157" s="2" t="s">
        <v>97</v>
      </c>
      <c r="F157" s="2" t="s">
        <v>184</v>
      </c>
      <c r="G157" s="2" t="s">
        <v>478</v>
      </c>
      <c r="H157" s="2" t="s">
        <v>137</v>
      </c>
      <c r="I157" s="2" t="s">
        <v>479</v>
      </c>
      <c r="J157" s="2">
        <v>9.8000000000000007</v>
      </c>
      <c r="K157" s="2">
        <v>1</v>
      </c>
      <c r="L157" s="2">
        <v>1.1299999999999999</v>
      </c>
      <c r="M157" s="2">
        <v>1.03</v>
      </c>
      <c r="N157" s="2">
        <v>0.95</v>
      </c>
      <c r="O157" s="2">
        <v>1</v>
      </c>
      <c r="P157" s="6" t="s">
        <v>267</v>
      </c>
      <c r="Q157" s="6">
        <v>14.9</v>
      </c>
      <c r="R157" s="11">
        <f t="shared" si="16"/>
        <v>-0.34075398403380364</v>
      </c>
      <c r="S157" s="11">
        <f t="shared" si="20"/>
        <v>3.8472222174183432E-2</v>
      </c>
      <c r="T157" s="11">
        <f t="shared" si="17"/>
        <v>0.92854031060935616</v>
      </c>
      <c r="U157" s="2">
        <v>1.01</v>
      </c>
      <c r="V157" s="11">
        <f t="shared" si="21"/>
        <v>1.1622080922316773</v>
      </c>
      <c r="W157" s="13">
        <f t="shared" si="22"/>
        <v>0.27502875294822493</v>
      </c>
      <c r="X157" s="13">
        <f t="shared" si="18"/>
        <v>0.23430029252804363</v>
      </c>
      <c r="Y157" s="22">
        <f t="shared" si="19"/>
        <v>0.15527967312882945</v>
      </c>
      <c r="Z157" s="23" t="str">
        <f t="shared" si="23"/>
        <v>Yes</v>
      </c>
      <c r="AA157" s="1" t="s">
        <v>474</v>
      </c>
    </row>
    <row r="158" spans="1:27" x14ac:dyDescent="0.4">
      <c r="A158" s="1" t="s">
        <v>480</v>
      </c>
      <c r="B158" s="2">
        <v>6.93</v>
      </c>
      <c r="C158" s="2" t="s">
        <v>468</v>
      </c>
      <c r="D158" s="2" t="s">
        <v>76</v>
      </c>
      <c r="E158" s="2" t="s">
        <v>481</v>
      </c>
      <c r="F158" s="2" t="s">
        <v>274</v>
      </c>
      <c r="G158" s="2" t="s">
        <v>164</v>
      </c>
      <c r="H158" s="2" t="s">
        <v>482</v>
      </c>
      <c r="I158" s="2" t="s">
        <v>251</v>
      </c>
      <c r="J158" s="2">
        <v>20.2</v>
      </c>
      <c r="K158" s="2">
        <v>1</v>
      </c>
      <c r="L158" s="2">
        <v>1.1299999999999999</v>
      </c>
      <c r="M158" s="2">
        <v>0.99</v>
      </c>
      <c r="N158" s="2">
        <v>0.95</v>
      </c>
      <c r="O158" s="2">
        <v>1</v>
      </c>
      <c r="P158" s="6" t="s">
        <v>148</v>
      </c>
      <c r="Q158" s="6">
        <v>24.6</v>
      </c>
      <c r="R158" s="11">
        <f t="shared" si="16"/>
        <v>-0.53843891420834522</v>
      </c>
      <c r="S158" s="11">
        <f t="shared" si="20"/>
        <v>6.0428829446200302E-2</v>
      </c>
      <c r="T158" s="11">
        <f t="shared" si="17"/>
        <v>0.88721571848402514</v>
      </c>
      <c r="U158" s="2">
        <v>0.99</v>
      </c>
      <c r="V158" s="11">
        <f t="shared" si="21"/>
        <v>1.1622080922316773</v>
      </c>
      <c r="W158" s="13">
        <f t="shared" si="22"/>
        <v>0.33843477307086345</v>
      </c>
      <c r="X158" s="13">
        <f t="shared" si="18"/>
        <v>0.29414121999078241</v>
      </c>
      <c r="Y158" s="22">
        <f t="shared" si="19"/>
        <v>0.28084887270551989</v>
      </c>
      <c r="Z158" s="23" t="str">
        <f t="shared" si="23"/>
        <v>Yes</v>
      </c>
      <c r="AA158" s="1" t="s">
        <v>474</v>
      </c>
    </row>
    <row r="159" spans="1:27" x14ac:dyDescent="0.4">
      <c r="A159" s="1" t="s">
        <v>483</v>
      </c>
      <c r="B159" s="2">
        <v>6.93</v>
      </c>
      <c r="C159" s="2" t="s">
        <v>242</v>
      </c>
      <c r="D159" s="2" t="s">
        <v>3</v>
      </c>
      <c r="E159" s="2" t="s">
        <v>484</v>
      </c>
      <c r="F159" s="2" t="s">
        <v>274</v>
      </c>
      <c r="G159" s="2" t="s">
        <v>211</v>
      </c>
      <c r="H159" s="2" t="s">
        <v>161</v>
      </c>
      <c r="I159" s="2" t="s">
        <v>485</v>
      </c>
      <c r="J159" s="2">
        <v>15.4</v>
      </c>
      <c r="K159" s="2">
        <v>1</v>
      </c>
      <c r="L159" s="2">
        <v>0.92</v>
      </c>
      <c r="M159" s="2">
        <v>1.1100000000000001</v>
      </c>
      <c r="N159" s="2">
        <v>0.95</v>
      </c>
      <c r="O159" s="2">
        <v>1.1000000000000001</v>
      </c>
      <c r="P159" s="6" t="s">
        <v>140</v>
      </c>
      <c r="Q159" s="6">
        <v>15.4</v>
      </c>
      <c r="R159" s="11">
        <f t="shared" si="16"/>
        <v>-0.36409244421374576</v>
      </c>
      <c r="S159" s="11">
        <f t="shared" si="20"/>
        <v>4.1069410328472861E-2</v>
      </c>
      <c r="T159" s="11">
        <f t="shared" si="17"/>
        <v>0.92359517038295758</v>
      </c>
      <c r="U159" s="2">
        <v>1.01</v>
      </c>
      <c r="V159" s="11">
        <f t="shared" si="21"/>
        <v>1.1622080922316773</v>
      </c>
      <c r="W159" s="13">
        <f t="shared" si="22"/>
        <v>0.22853272856374712</v>
      </c>
      <c r="X159" s="13">
        <f t="shared" si="18"/>
        <v>0.1946897718174144</v>
      </c>
      <c r="Y159" s="22">
        <f t="shared" si="19"/>
        <v>0.15951865650520147</v>
      </c>
      <c r="Z159" s="23" t="str">
        <f t="shared" si="23"/>
        <v>Yes</v>
      </c>
      <c r="AA159" s="1" t="s">
        <v>486</v>
      </c>
    </row>
    <row r="160" spans="1:27" x14ac:dyDescent="0.4">
      <c r="A160" s="1" t="s">
        <v>487</v>
      </c>
      <c r="B160" s="2">
        <v>6.93</v>
      </c>
      <c r="C160" s="2" t="s">
        <v>242</v>
      </c>
      <c r="D160" s="2" t="s">
        <v>90</v>
      </c>
      <c r="E160" s="2" t="s">
        <v>484</v>
      </c>
      <c r="F160" s="2" t="s">
        <v>274</v>
      </c>
      <c r="G160" s="2" t="s">
        <v>211</v>
      </c>
      <c r="H160" s="2" t="s">
        <v>161</v>
      </c>
      <c r="I160" s="2" t="s">
        <v>91</v>
      </c>
      <c r="J160" s="2">
        <v>17</v>
      </c>
      <c r="K160" s="2">
        <v>1</v>
      </c>
      <c r="L160" s="2">
        <v>0.92</v>
      </c>
      <c r="M160" s="2">
        <v>1.1000000000000001</v>
      </c>
      <c r="N160" s="2">
        <v>0.95</v>
      </c>
      <c r="O160" s="2">
        <v>1.1000000000000001</v>
      </c>
      <c r="P160" s="6" t="s">
        <v>140</v>
      </c>
      <c r="Q160" s="6">
        <v>17</v>
      </c>
      <c r="R160" s="11">
        <f t="shared" si="16"/>
        <v>-0.36409244421374576</v>
      </c>
      <c r="S160" s="11">
        <f t="shared" si="20"/>
        <v>4.1069410328472861E-2</v>
      </c>
      <c r="T160" s="11">
        <f t="shared" si="17"/>
        <v>0.92359517038295758</v>
      </c>
      <c r="U160" s="2">
        <v>1.02</v>
      </c>
      <c r="V160" s="11">
        <f t="shared" si="21"/>
        <v>1.1622080922316773</v>
      </c>
      <c r="W160" s="13">
        <f t="shared" si="22"/>
        <v>0.22853272856374712</v>
      </c>
      <c r="X160" s="13">
        <f t="shared" si="18"/>
        <v>0.19278104856430248</v>
      </c>
      <c r="Y160" s="22">
        <f t="shared" si="19"/>
        <v>0.17390639349356729</v>
      </c>
      <c r="Z160" s="23" t="str">
        <f t="shared" si="23"/>
        <v>Yes</v>
      </c>
      <c r="AA160" s="1" t="s">
        <v>486</v>
      </c>
    </row>
    <row r="161" spans="1:27" x14ac:dyDescent="0.4">
      <c r="A161" s="1" t="s">
        <v>488</v>
      </c>
      <c r="B161" s="2">
        <v>6.93</v>
      </c>
      <c r="C161" s="2" t="s">
        <v>75</v>
      </c>
      <c r="D161" s="2" t="s">
        <v>3</v>
      </c>
      <c r="E161" s="2" t="s">
        <v>11</v>
      </c>
      <c r="F161" s="2" t="s">
        <v>153</v>
      </c>
      <c r="G161" s="2" t="s">
        <v>489</v>
      </c>
      <c r="H161" s="2" t="s">
        <v>245</v>
      </c>
      <c r="I161" s="2" t="s">
        <v>15</v>
      </c>
      <c r="J161" s="2">
        <v>5.0999999999999996</v>
      </c>
      <c r="K161" s="2">
        <v>1</v>
      </c>
      <c r="L161" s="2">
        <v>0.92</v>
      </c>
      <c r="M161" s="2">
        <v>1.27</v>
      </c>
      <c r="N161" s="2">
        <v>0.95</v>
      </c>
      <c r="O161" s="2">
        <v>1.1000000000000001</v>
      </c>
      <c r="P161" s="6" t="s">
        <v>157</v>
      </c>
      <c r="Q161" s="6">
        <v>10.7</v>
      </c>
      <c r="R161" s="11">
        <f t="shared" si="16"/>
        <v>-0.33307131620450747</v>
      </c>
      <c r="S161" s="11">
        <f t="shared" si="20"/>
        <v>3.7617016780769078E-2</v>
      </c>
      <c r="T161" s="11">
        <f t="shared" si="17"/>
        <v>0.93017234768435508</v>
      </c>
      <c r="U161" s="2">
        <v>1.03</v>
      </c>
      <c r="V161" s="11">
        <f t="shared" si="21"/>
        <v>1.1622080922316773</v>
      </c>
      <c r="W161" s="13">
        <f t="shared" si="22"/>
        <v>0.14460994484753079</v>
      </c>
      <c r="X161" s="13">
        <f t="shared" si="18"/>
        <v>0.12080281117019903</v>
      </c>
      <c r="Y161" s="22">
        <f t="shared" si="19"/>
        <v>0.12299259714923197</v>
      </c>
      <c r="Z161" s="23" t="str">
        <f t="shared" si="23"/>
        <v>No</v>
      </c>
      <c r="AA161" s="1" t="s">
        <v>486</v>
      </c>
    </row>
    <row r="162" spans="1:27" x14ac:dyDescent="0.4">
      <c r="A162" s="1" t="s">
        <v>490</v>
      </c>
      <c r="B162" s="2">
        <v>6.93</v>
      </c>
      <c r="C162" s="2" t="s">
        <v>242</v>
      </c>
      <c r="D162" s="2" t="s">
        <v>3</v>
      </c>
      <c r="E162" s="2" t="s">
        <v>274</v>
      </c>
      <c r="F162" s="2" t="s">
        <v>77</v>
      </c>
      <c r="G162" s="2" t="s">
        <v>154</v>
      </c>
      <c r="H162" s="2" t="s">
        <v>62</v>
      </c>
      <c r="I162" s="2" t="s">
        <v>491</v>
      </c>
      <c r="J162" s="2">
        <v>15.3</v>
      </c>
      <c r="K162" s="2">
        <v>1</v>
      </c>
      <c r="L162" s="2">
        <v>1.25</v>
      </c>
      <c r="M162" s="2">
        <v>1.52</v>
      </c>
      <c r="N162" s="2">
        <v>0.85</v>
      </c>
      <c r="O162" s="2">
        <v>1</v>
      </c>
      <c r="P162" s="6" t="s">
        <v>56</v>
      </c>
      <c r="Q162" s="6">
        <v>15.3</v>
      </c>
      <c r="R162" s="11">
        <f t="shared" si="16"/>
        <v>-0.13388560172888631</v>
      </c>
      <c r="S162" s="11">
        <f t="shared" si="20"/>
        <v>1.5412634269243178E-2</v>
      </c>
      <c r="T162" s="11">
        <f t="shared" si="17"/>
        <v>0.97328722387322464</v>
      </c>
      <c r="U162" s="2">
        <v>1.1000000000000001</v>
      </c>
      <c r="V162" s="11">
        <f t="shared" si="21"/>
        <v>1.1622080922316773</v>
      </c>
      <c r="W162" s="13">
        <f t="shared" si="22"/>
        <v>0.22657221188304602</v>
      </c>
      <c r="X162" s="13">
        <f t="shared" si="18"/>
        <v>0.17722707271809021</v>
      </c>
      <c r="Y162" s="22">
        <f t="shared" si="19"/>
        <v>0.15866218151594588</v>
      </c>
      <c r="Z162" s="23" t="str">
        <f t="shared" si="23"/>
        <v>Yes</v>
      </c>
      <c r="AA162" s="1" t="s">
        <v>492</v>
      </c>
    </row>
    <row r="163" spans="1:27" x14ac:dyDescent="0.4">
      <c r="A163" s="1" t="s">
        <v>490</v>
      </c>
      <c r="B163" s="2">
        <v>6.93</v>
      </c>
      <c r="C163" s="2" t="s">
        <v>242</v>
      </c>
      <c r="D163" s="2" t="s">
        <v>76</v>
      </c>
      <c r="E163" s="2" t="s">
        <v>101</v>
      </c>
      <c r="F163" s="2" t="s">
        <v>77</v>
      </c>
      <c r="G163" s="2" t="s">
        <v>102</v>
      </c>
      <c r="H163" s="2" t="s">
        <v>245</v>
      </c>
      <c r="I163" s="2" t="s">
        <v>493</v>
      </c>
      <c r="J163" s="2">
        <v>34.4</v>
      </c>
      <c r="K163" s="2">
        <v>1</v>
      </c>
      <c r="L163" s="2">
        <v>1.25</v>
      </c>
      <c r="M163" s="2">
        <v>1.1100000000000001</v>
      </c>
      <c r="N163" s="2">
        <v>0.95</v>
      </c>
      <c r="O163" s="2">
        <v>1</v>
      </c>
      <c r="P163" s="6" t="s">
        <v>48</v>
      </c>
      <c r="Q163" s="6">
        <v>34.4</v>
      </c>
      <c r="R163" s="11">
        <f t="shared" si="16"/>
        <v>-0.34848543649883068</v>
      </c>
      <c r="S163" s="11">
        <f t="shared" si="20"/>
        <v>3.9332734718234855E-2</v>
      </c>
      <c r="T163" s="11">
        <f t="shared" si="17"/>
        <v>0.92690000852644827</v>
      </c>
      <c r="U163" s="2">
        <v>1.08</v>
      </c>
      <c r="V163" s="11">
        <f t="shared" si="21"/>
        <v>1.1622080922316773</v>
      </c>
      <c r="W163" s="13">
        <f t="shared" si="22"/>
        <v>0.26575365997888445</v>
      </c>
      <c r="X163" s="13">
        <f t="shared" si="18"/>
        <v>0.21172473787516913</v>
      </c>
      <c r="Y163" s="22">
        <f t="shared" si="19"/>
        <v>0.98176812548764436</v>
      </c>
      <c r="Z163" s="23" t="str">
        <f t="shared" si="23"/>
        <v>No</v>
      </c>
      <c r="AA163" s="1" t="s">
        <v>492</v>
      </c>
    </row>
    <row r="164" spans="1:27" x14ac:dyDescent="0.4">
      <c r="A164" s="1" t="s">
        <v>494</v>
      </c>
      <c r="B164" s="2">
        <v>6.93</v>
      </c>
      <c r="C164" s="2" t="s">
        <v>495</v>
      </c>
      <c r="D164" s="2" t="s">
        <v>3</v>
      </c>
      <c r="E164" s="2" t="s">
        <v>484</v>
      </c>
      <c r="F164" s="2" t="s">
        <v>274</v>
      </c>
      <c r="G164" s="2" t="s">
        <v>197</v>
      </c>
      <c r="H164" s="2" t="s">
        <v>95</v>
      </c>
      <c r="I164" s="2" t="s">
        <v>37</v>
      </c>
      <c r="J164" s="2">
        <v>8.6</v>
      </c>
      <c r="K164" s="2">
        <v>1</v>
      </c>
      <c r="L164" s="2">
        <v>0.92</v>
      </c>
      <c r="M164" s="2">
        <v>1.1000000000000001</v>
      </c>
      <c r="N164" s="2">
        <v>0.95</v>
      </c>
      <c r="O164" s="2">
        <v>1.2</v>
      </c>
      <c r="P164" s="6" t="s">
        <v>64</v>
      </c>
      <c r="Q164" s="6">
        <v>9</v>
      </c>
      <c r="R164" s="11">
        <f t="shared" si="16"/>
        <v>-0.36409244421374576</v>
      </c>
      <c r="S164" s="11">
        <f t="shared" si="20"/>
        <v>4.1069410328472861E-2</v>
      </c>
      <c r="T164" s="11">
        <f t="shared" si="17"/>
        <v>0.92359517038295758</v>
      </c>
      <c r="U164" s="2">
        <v>1.01</v>
      </c>
      <c r="V164" s="11">
        <f t="shared" si="21"/>
        <v>1.1622080922316773</v>
      </c>
      <c r="W164" s="13">
        <f t="shared" si="22"/>
        <v>0.2224038649239613</v>
      </c>
      <c r="X164" s="13">
        <f t="shared" si="18"/>
        <v>0.18946851939099393</v>
      </c>
      <c r="Y164" s="22">
        <f t="shared" si="19"/>
        <v>0.11121403294659409</v>
      </c>
      <c r="Z164" s="23" t="str">
        <f t="shared" si="23"/>
        <v>Yes</v>
      </c>
      <c r="AA164" s="1" t="s">
        <v>486</v>
      </c>
    </row>
    <row r="165" spans="1:27" x14ac:dyDescent="0.4">
      <c r="A165" s="1" t="s">
        <v>496</v>
      </c>
      <c r="B165" s="2">
        <v>6.93</v>
      </c>
      <c r="C165" s="2" t="s">
        <v>242</v>
      </c>
      <c r="D165" s="2" t="s">
        <v>3</v>
      </c>
      <c r="E165" s="2" t="s">
        <v>177</v>
      </c>
      <c r="F165" s="2" t="s">
        <v>77</v>
      </c>
      <c r="G165" s="2" t="s">
        <v>18</v>
      </c>
      <c r="H165" s="2" t="s">
        <v>230</v>
      </c>
      <c r="I165" s="2" t="s">
        <v>484</v>
      </c>
      <c r="J165" s="2">
        <v>10.3</v>
      </c>
      <c r="K165" s="2">
        <v>1</v>
      </c>
      <c r="L165" s="2">
        <v>1.25</v>
      </c>
      <c r="M165" s="2">
        <v>1.53</v>
      </c>
      <c r="N165" s="2">
        <v>0.85</v>
      </c>
      <c r="O165" s="2">
        <v>1</v>
      </c>
      <c r="P165" s="6" t="s">
        <v>408</v>
      </c>
      <c r="Q165" s="6">
        <v>10.3</v>
      </c>
      <c r="R165" s="11">
        <f t="shared" si="16"/>
        <v>-0.15842671556717869</v>
      </c>
      <c r="S165" s="11">
        <f t="shared" si="20"/>
        <v>1.8150475892723908E-2</v>
      </c>
      <c r="T165" s="11">
        <f t="shared" si="17"/>
        <v>0.96788314435845402</v>
      </c>
      <c r="U165" s="2">
        <v>1.07</v>
      </c>
      <c r="V165" s="11">
        <f t="shared" si="21"/>
        <v>1.1622080922316773</v>
      </c>
      <c r="W165" s="13">
        <f t="shared" si="22"/>
        <v>0.2335964927971208</v>
      </c>
      <c r="X165" s="13">
        <f t="shared" si="18"/>
        <v>0.18784456992588749</v>
      </c>
      <c r="Y165" s="22">
        <f t="shared" si="19"/>
        <v>0.12016204182941143</v>
      </c>
      <c r="Z165" s="23" t="str">
        <f t="shared" si="23"/>
        <v>Yes</v>
      </c>
      <c r="AA165" s="1" t="s">
        <v>492</v>
      </c>
    </row>
    <row r="166" spans="1:27" x14ac:dyDescent="0.4">
      <c r="A166" s="1" t="s">
        <v>497</v>
      </c>
      <c r="B166" s="2">
        <v>6.93</v>
      </c>
      <c r="C166" s="2" t="s">
        <v>242</v>
      </c>
      <c r="D166" s="2" t="s">
        <v>3</v>
      </c>
      <c r="E166" s="2" t="s">
        <v>470</v>
      </c>
      <c r="F166" s="2" t="s">
        <v>47</v>
      </c>
      <c r="G166" s="2" t="s">
        <v>208</v>
      </c>
      <c r="H166" s="2" t="s">
        <v>109</v>
      </c>
      <c r="I166" s="2" t="s">
        <v>498</v>
      </c>
      <c r="J166" s="2">
        <v>18.399999999999999</v>
      </c>
      <c r="K166" s="2">
        <v>1</v>
      </c>
      <c r="L166" s="2">
        <v>1.25</v>
      </c>
      <c r="M166" s="2">
        <v>1.2</v>
      </c>
      <c r="N166" s="2">
        <v>0.95</v>
      </c>
      <c r="O166" s="2">
        <v>1</v>
      </c>
      <c r="P166" s="6" t="s">
        <v>408</v>
      </c>
      <c r="Q166" s="6">
        <v>18.399999999999999</v>
      </c>
      <c r="R166" s="11">
        <f t="shared" si="16"/>
        <v>-0.25904882499805804</v>
      </c>
      <c r="S166" s="11">
        <f t="shared" si="20"/>
        <v>2.937142965380149E-2</v>
      </c>
      <c r="T166" s="11">
        <f t="shared" si="17"/>
        <v>0.94600746627112409</v>
      </c>
      <c r="U166" s="2">
        <v>1.05</v>
      </c>
      <c r="V166" s="11">
        <f t="shared" si="21"/>
        <v>1.1622080922316773</v>
      </c>
      <c r="W166" s="13">
        <f t="shared" si="22"/>
        <v>0.23127764623165692</v>
      </c>
      <c r="X166" s="13">
        <f t="shared" si="18"/>
        <v>0.18952236389920296</v>
      </c>
      <c r="Y166" s="22">
        <f t="shared" si="19"/>
        <v>0.187821883812131</v>
      </c>
      <c r="Z166" s="23" t="str">
        <f t="shared" si="23"/>
        <v>Yes</v>
      </c>
      <c r="AA166" s="1" t="s">
        <v>492</v>
      </c>
    </row>
    <row r="167" spans="1:27" x14ac:dyDescent="0.4">
      <c r="A167" s="1" t="s">
        <v>499</v>
      </c>
      <c r="B167" s="2">
        <v>6.93</v>
      </c>
      <c r="C167" s="2" t="s">
        <v>51</v>
      </c>
      <c r="D167" s="2" t="s">
        <v>3</v>
      </c>
      <c r="E167" s="2" t="s">
        <v>447</v>
      </c>
      <c r="F167" s="2" t="s">
        <v>159</v>
      </c>
      <c r="G167" s="2" t="s">
        <v>500</v>
      </c>
      <c r="H167" s="2" t="s">
        <v>109</v>
      </c>
      <c r="I167" s="2" t="s">
        <v>15</v>
      </c>
      <c r="J167" s="2">
        <v>6.4</v>
      </c>
      <c r="K167" s="2">
        <v>1</v>
      </c>
      <c r="L167" s="2">
        <v>1.1299999999999999</v>
      </c>
      <c r="M167" s="2">
        <v>1.24</v>
      </c>
      <c r="N167" s="2">
        <v>0.95</v>
      </c>
      <c r="O167" s="2">
        <v>1.1000000000000001</v>
      </c>
      <c r="P167" s="6" t="s">
        <v>148</v>
      </c>
      <c r="Q167" s="6">
        <v>10.8</v>
      </c>
      <c r="R167" s="11">
        <f t="shared" si="16"/>
        <v>-0.37988780230420793</v>
      </c>
      <c r="S167" s="11">
        <f t="shared" si="20"/>
        <v>4.2826497666198005E-2</v>
      </c>
      <c r="T167" s="11">
        <f t="shared" si="17"/>
        <v>0.92025895706280869</v>
      </c>
      <c r="U167" s="2">
        <v>1.04</v>
      </c>
      <c r="V167" s="11">
        <f t="shared" si="21"/>
        <v>1.1622080922316773</v>
      </c>
      <c r="W167" s="13">
        <f t="shared" si="22"/>
        <v>0.16570155310456305</v>
      </c>
      <c r="X167" s="13">
        <f t="shared" si="18"/>
        <v>0.13709112637544288</v>
      </c>
      <c r="Y167" s="22">
        <f t="shared" si="19"/>
        <v>0.12370603812243283</v>
      </c>
      <c r="Z167" s="23" t="str">
        <f t="shared" si="23"/>
        <v>Yes</v>
      </c>
      <c r="AA167" s="1" t="s">
        <v>501</v>
      </c>
    </row>
    <row r="168" spans="1:27" x14ac:dyDescent="0.4">
      <c r="A168" s="1" t="s">
        <v>502</v>
      </c>
      <c r="B168" s="2">
        <v>6.93</v>
      </c>
      <c r="C168" s="2" t="s">
        <v>242</v>
      </c>
      <c r="D168" s="2" t="s">
        <v>3</v>
      </c>
      <c r="E168" s="2" t="s">
        <v>77</v>
      </c>
      <c r="F168" s="2" t="s">
        <v>25</v>
      </c>
      <c r="G168" s="2" t="s">
        <v>190</v>
      </c>
      <c r="H168" s="2" t="s">
        <v>267</v>
      </c>
      <c r="I168" s="2" t="s">
        <v>203</v>
      </c>
      <c r="J168" s="2">
        <v>9.1</v>
      </c>
      <c r="K168" s="2">
        <v>1</v>
      </c>
      <c r="L168" s="2">
        <v>1</v>
      </c>
      <c r="M168" s="2">
        <v>1.7</v>
      </c>
      <c r="N168" s="2">
        <v>0.8</v>
      </c>
      <c r="O168" s="2">
        <v>1</v>
      </c>
      <c r="P168" s="6" t="s">
        <v>281</v>
      </c>
      <c r="Q168" s="6">
        <v>14.6</v>
      </c>
      <c r="R168" s="11">
        <f t="shared" si="16"/>
        <v>-6.6496534057224221E-2</v>
      </c>
      <c r="S168" s="11">
        <f t="shared" si="20"/>
        <v>7.8955591753449156E-3</v>
      </c>
      <c r="T168" s="11">
        <f t="shared" si="17"/>
        <v>0.98828880719814971</v>
      </c>
      <c r="U168" s="2">
        <v>1.1000000000000001</v>
      </c>
      <c r="V168" s="11">
        <f t="shared" si="21"/>
        <v>1.1622080922316773</v>
      </c>
      <c r="W168" s="13">
        <f t="shared" si="22"/>
        <v>0.23023176052488101</v>
      </c>
      <c r="X168" s="13">
        <f t="shared" si="18"/>
        <v>0.18008960863046705</v>
      </c>
      <c r="Y168" s="22">
        <f t="shared" si="19"/>
        <v>0.15278601482924284</v>
      </c>
      <c r="Z168" s="23" t="str">
        <f t="shared" si="23"/>
        <v>Yes</v>
      </c>
      <c r="AA168" s="1" t="s">
        <v>492</v>
      </c>
    </row>
    <row r="169" spans="1:27" x14ac:dyDescent="0.4">
      <c r="A169" s="1" t="s">
        <v>503</v>
      </c>
      <c r="B169" s="2">
        <v>7.7</v>
      </c>
      <c r="C169" s="2" t="s">
        <v>367</v>
      </c>
      <c r="D169" s="2" t="s">
        <v>76</v>
      </c>
      <c r="E169" s="2" t="s">
        <v>147</v>
      </c>
      <c r="F169" s="2" t="s">
        <v>19</v>
      </c>
      <c r="G169" s="2" t="s">
        <v>504</v>
      </c>
      <c r="H169" s="2" t="s">
        <v>10</v>
      </c>
      <c r="I169" s="2" t="s">
        <v>505</v>
      </c>
      <c r="J169" s="2">
        <v>24.9</v>
      </c>
      <c r="K169" s="2">
        <v>1</v>
      </c>
      <c r="L169" s="2">
        <v>0.65</v>
      </c>
      <c r="M169" s="2">
        <v>1.1599999999999999</v>
      </c>
      <c r="N169" s="2">
        <v>0.95</v>
      </c>
      <c r="O169" s="2">
        <v>1</v>
      </c>
      <c r="P169" s="6" t="s">
        <v>506</v>
      </c>
      <c r="Q169" s="6">
        <v>29.2</v>
      </c>
      <c r="R169" s="11">
        <f t="shared" si="16"/>
        <v>-0.26621354162840094</v>
      </c>
      <c r="S169" s="11">
        <f t="shared" si="20"/>
        <v>3.0169938268609364E-2</v>
      </c>
      <c r="T169" s="11">
        <f t="shared" si="17"/>
        <v>0.96666331689752405</v>
      </c>
      <c r="U169" s="2">
        <v>1.08</v>
      </c>
      <c r="V169" s="11">
        <f t="shared" si="21"/>
        <v>0.94854272230796877</v>
      </c>
      <c r="W169" s="13">
        <f t="shared" si="22"/>
        <v>0.21714385537661293</v>
      </c>
      <c r="X169" s="13">
        <f t="shared" si="18"/>
        <v>0.21196633595954856</v>
      </c>
      <c r="Y169" s="22">
        <f t="shared" si="19"/>
        <v>0.43915562071446029</v>
      </c>
      <c r="Z169" s="23" t="str">
        <f t="shared" si="23"/>
        <v>No</v>
      </c>
      <c r="AA169" s="1" t="s">
        <v>507</v>
      </c>
    </row>
    <row r="170" spans="1:27" x14ac:dyDescent="0.4">
      <c r="A170" s="1" t="s">
        <v>508</v>
      </c>
      <c r="B170" s="2">
        <v>7.7</v>
      </c>
      <c r="C170" s="2" t="s">
        <v>367</v>
      </c>
      <c r="D170" s="2" t="s">
        <v>3</v>
      </c>
      <c r="E170" s="2" t="s">
        <v>509</v>
      </c>
      <c r="F170" s="2" t="s">
        <v>19</v>
      </c>
      <c r="G170" s="2" t="s">
        <v>173</v>
      </c>
      <c r="H170" s="2" t="s">
        <v>208</v>
      </c>
      <c r="I170" s="2" t="s">
        <v>510</v>
      </c>
      <c r="J170" s="2">
        <v>13</v>
      </c>
      <c r="K170" s="2">
        <v>1</v>
      </c>
      <c r="L170" s="2">
        <v>0.65</v>
      </c>
      <c r="M170" s="2">
        <v>1.06</v>
      </c>
      <c r="N170" s="2">
        <v>0.95</v>
      </c>
      <c r="O170" s="2">
        <v>1</v>
      </c>
      <c r="P170" s="6" t="s">
        <v>506</v>
      </c>
      <c r="Q170" s="6">
        <v>17.3</v>
      </c>
      <c r="R170" s="11">
        <f t="shared" si="16"/>
        <v>-0.4365880423522227</v>
      </c>
      <c r="S170" s="11">
        <f t="shared" si="20"/>
        <v>4.9129015118529726E-2</v>
      </c>
      <c r="T170" s="11">
        <f t="shared" si="17"/>
        <v>0.94337196463691708</v>
      </c>
      <c r="U170" s="2">
        <v>1.01</v>
      </c>
      <c r="V170" s="11">
        <f t="shared" si="21"/>
        <v>0.94854272230796877</v>
      </c>
      <c r="W170" s="13">
        <f t="shared" si="22"/>
        <v>0.23676015834707076</v>
      </c>
      <c r="X170" s="13">
        <f t="shared" si="18"/>
        <v>0.24713277836665246</v>
      </c>
      <c r="Y170" s="22">
        <f t="shared" si="19"/>
        <v>0.17676941874744623</v>
      </c>
      <c r="Z170" s="23" t="str">
        <f t="shared" si="23"/>
        <v>Yes</v>
      </c>
      <c r="AA170" s="1" t="s">
        <v>507</v>
      </c>
    </row>
    <row r="171" spans="1:27" x14ac:dyDescent="0.4">
      <c r="A171" s="1" t="s">
        <v>511</v>
      </c>
      <c r="B171" s="2">
        <v>7.6</v>
      </c>
      <c r="C171" s="2" t="s">
        <v>28</v>
      </c>
      <c r="D171" s="2" t="s">
        <v>3</v>
      </c>
      <c r="E171" s="2" t="s">
        <v>7</v>
      </c>
      <c r="F171" s="2" t="s">
        <v>68</v>
      </c>
      <c r="G171" s="2" t="s">
        <v>87</v>
      </c>
      <c r="H171" s="2" t="s">
        <v>10</v>
      </c>
      <c r="I171" s="2" t="s">
        <v>512</v>
      </c>
      <c r="J171" s="2">
        <v>16.399999999999999</v>
      </c>
      <c r="K171" s="2">
        <v>1</v>
      </c>
      <c r="L171" s="2">
        <v>1.22</v>
      </c>
      <c r="M171" s="2">
        <v>1.21</v>
      </c>
      <c r="N171" s="2">
        <v>0.95</v>
      </c>
      <c r="O171" s="2">
        <v>1</v>
      </c>
      <c r="P171" s="6" t="s">
        <v>56</v>
      </c>
      <c r="Q171" s="6">
        <v>16.399999999999999</v>
      </c>
      <c r="R171" s="11">
        <f t="shared" si="16"/>
        <v>-0.28070505643177912</v>
      </c>
      <c r="S171" s="11">
        <f t="shared" si="20"/>
        <v>3.1784771207341758E-2</v>
      </c>
      <c r="T171" s="11">
        <f t="shared" si="17"/>
        <v>0.96161530874117285</v>
      </c>
      <c r="U171" s="2">
        <v>1.05</v>
      </c>
      <c r="V171" s="11">
        <f t="shared" si="21"/>
        <v>0.97402347263618183</v>
      </c>
      <c r="W171" s="13">
        <f t="shared" si="22"/>
        <v>0.36767644157750728</v>
      </c>
      <c r="X171" s="13">
        <f t="shared" si="18"/>
        <v>0.35950677723392099</v>
      </c>
      <c r="Y171" s="22">
        <f t="shared" si="19"/>
        <v>0.16834809908814513</v>
      </c>
      <c r="Z171" s="23" t="str">
        <f t="shared" si="23"/>
        <v>Yes</v>
      </c>
      <c r="AA171" s="1" t="s">
        <v>513</v>
      </c>
    </row>
    <row r="172" spans="1:27" x14ac:dyDescent="0.4">
      <c r="A172" s="1" t="s">
        <v>514</v>
      </c>
      <c r="B172" s="2">
        <v>7.6</v>
      </c>
      <c r="C172" s="2" t="s">
        <v>28</v>
      </c>
      <c r="D172" s="2" t="s">
        <v>76</v>
      </c>
      <c r="E172" s="2" t="s">
        <v>515</v>
      </c>
      <c r="F172" s="2" t="s">
        <v>382</v>
      </c>
      <c r="G172" s="2" t="s">
        <v>516</v>
      </c>
      <c r="H172" s="2" t="s">
        <v>197</v>
      </c>
      <c r="I172" s="2" t="s">
        <v>517</v>
      </c>
      <c r="J172" s="2">
        <v>30.9</v>
      </c>
      <c r="K172" s="2">
        <v>1</v>
      </c>
      <c r="L172" s="2">
        <v>1.22</v>
      </c>
      <c r="M172" s="2">
        <v>0.95</v>
      </c>
      <c r="N172" s="2">
        <v>1</v>
      </c>
      <c r="O172" s="2">
        <v>1</v>
      </c>
      <c r="P172" s="6" t="s">
        <v>34</v>
      </c>
      <c r="Q172" s="6">
        <v>30.9</v>
      </c>
      <c r="R172" s="11">
        <f t="shared" si="16"/>
        <v>-0.75587929221357175</v>
      </c>
      <c r="S172" s="11">
        <f t="shared" si="20"/>
        <v>8.4440643371787222E-2</v>
      </c>
      <c r="T172" s="11">
        <f t="shared" si="17"/>
        <v>0.89214161072182752</v>
      </c>
      <c r="U172" s="2">
        <v>0.97</v>
      </c>
      <c r="V172" s="11">
        <f t="shared" si="21"/>
        <v>0.97402347263618183</v>
      </c>
      <c r="W172" s="13">
        <f t="shared" si="22"/>
        <v>0.40887303650708851</v>
      </c>
      <c r="X172" s="13">
        <f t="shared" si="18"/>
        <v>0.43276020155486611</v>
      </c>
      <c r="Y172" s="22">
        <f t="shared" si="19"/>
        <v>0.5473349603339851</v>
      </c>
      <c r="Z172" s="23" t="str">
        <f t="shared" si="23"/>
        <v>No</v>
      </c>
      <c r="AA172" s="1" t="s">
        <v>513</v>
      </c>
    </row>
    <row r="173" spans="1:27" x14ac:dyDescent="0.4">
      <c r="A173" s="1" t="s">
        <v>518</v>
      </c>
      <c r="B173" s="2">
        <v>7.6</v>
      </c>
      <c r="C173" s="2" t="s">
        <v>519</v>
      </c>
      <c r="D173" s="2" t="s">
        <v>3</v>
      </c>
      <c r="E173" s="2" t="s">
        <v>67</v>
      </c>
      <c r="F173" s="2" t="s">
        <v>68</v>
      </c>
      <c r="G173" s="2" t="s">
        <v>248</v>
      </c>
      <c r="H173" s="2" t="s">
        <v>96</v>
      </c>
      <c r="I173" s="2" t="s">
        <v>520</v>
      </c>
      <c r="J173" s="2">
        <v>25.9</v>
      </c>
      <c r="K173" s="2">
        <v>1</v>
      </c>
      <c r="L173" s="2">
        <v>1.3</v>
      </c>
      <c r="M173" s="2">
        <v>1.35</v>
      </c>
      <c r="N173" s="2">
        <v>0.85</v>
      </c>
      <c r="O173" s="2">
        <v>1</v>
      </c>
      <c r="P173" s="6" t="s">
        <v>48</v>
      </c>
      <c r="Q173" s="6">
        <v>25.9</v>
      </c>
      <c r="R173" s="11">
        <f t="shared" si="16"/>
        <v>-0.18396031151497605</v>
      </c>
      <c r="S173" s="11">
        <f t="shared" si="20"/>
        <v>2.0998775137459458E-2</v>
      </c>
      <c r="T173" s="11">
        <f t="shared" si="17"/>
        <v>0.9759249212562523</v>
      </c>
      <c r="U173" s="2">
        <v>1.1000000000000001</v>
      </c>
      <c r="V173" s="11">
        <f t="shared" si="21"/>
        <v>0.97402347263618183</v>
      </c>
      <c r="W173" s="13">
        <f t="shared" si="22"/>
        <v>0.41232827923076659</v>
      </c>
      <c r="X173" s="13">
        <f t="shared" si="18"/>
        <v>0.38484071558899674</v>
      </c>
      <c r="Y173" s="22">
        <f t="shared" si="19"/>
        <v>0.31299622260103122</v>
      </c>
      <c r="Z173" s="23" t="str">
        <f t="shared" si="23"/>
        <v>Yes</v>
      </c>
      <c r="AA173" s="1" t="s">
        <v>521</v>
      </c>
    </row>
    <row r="174" spans="1:27" x14ac:dyDescent="0.4">
      <c r="A174" s="1" t="s">
        <v>522</v>
      </c>
      <c r="B174" s="2">
        <v>6.69</v>
      </c>
      <c r="C174" s="2" t="s">
        <v>523</v>
      </c>
      <c r="D174" s="2" t="s">
        <v>3</v>
      </c>
      <c r="E174" s="2" t="s">
        <v>524</v>
      </c>
      <c r="F174" s="2" t="s">
        <v>509</v>
      </c>
      <c r="G174" s="2" t="s">
        <v>205</v>
      </c>
      <c r="H174" s="2" t="s">
        <v>525</v>
      </c>
      <c r="I174" s="2" t="s">
        <v>526</v>
      </c>
      <c r="J174" s="2">
        <v>13.1</v>
      </c>
      <c r="K174" s="2">
        <v>1</v>
      </c>
      <c r="L174" s="2">
        <v>1.1299999999999999</v>
      </c>
      <c r="M174" s="2">
        <v>0.86</v>
      </c>
      <c r="N174" s="2">
        <v>1</v>
      </c>
      <c r="O174" s="2">
        <v>1</v>
      </c>
      <c r="P174" s="6" t="s">
        <v>157</v>
      </c>
      <c r="Q174" s="6">
        <v>18.7</v>
      </c>
      <c r="R174" s="11">
        <f t="shared" si="16"/>
        <v>-0.54716509841291028</v>
      </c>
      <c r="S174" s="11">
        <f t="shared" si="20"/>
        <v>6.1395546917726654E-2</v>
      </c>
      <c r="T174" s="11">
        <f t="shared" si="17"/>
        <v>0.87246835968599135</v>
      </c>
      <c r="U174" s="2">
        <v>0.96</v>
      </c>
      <c r="V174" s="11">
        <f t="shared" si="21"/>
        <v>1.2376615467219856</v>
      </c>
      <c r="W174" s="13">
        <f t="shared" si="22"/>
        <v>0.51967388115114688</v>
      </c>
      <c r="X174" s="13">
        <f t="shared" si="18"/>
        <v>0.43737883023527624</v>
      </c>
      <c r="Y174" s="22">
        <f t="shared" si="19"/>
        <v>0.19100774037398682</v>
      </c>
      <c r="Z174" s="23" t="str">
        <f t="shared" si="23"/>
        <v>Yes</v>
      </c>
      <c r="AA174" s="1" t="s">
        <v>527</v>
      </c>
    </row>
    <row r="175" spans="1:27" x14ac:dyDescent="0.4">
      <c r="A175" s="1" t="s">
        <v>528</v>
      </c>
      <c r="B175" s="2">
        <v>6.69</v>
      </c>
      <c r="C175" s="2" t="s">
        <v>273</v>
      </c>
      <c r="D175" s="2" t="s">
        <v>76</v>
      </c>
      <c r="E175" s="2" t="s">
        <v>529</v>
      </c>
      <c r="F175" s="2" t="s">
        <v>530</v>
      </c>
      <c r="G175" s="2" t="s">
        <v>531</v>
      </c>
      <c r="H175" s="2" t="s">
        <v>472</v>
      </c>
      <c r="I175" s="2" t="s">
        <v>532</v>
      </c>
      <c r="J175" s="2">
        <v>27.2</v>
      </c>
      <c r="K175" s="2">
        <v>1</v>
      </c>
      <c r="L175" s="2">
        <v>1.1299999999999999</v>
      </c>
      <c r="M175" s="2">
        <v>1</v>
      </c>
      <c r="N175" s="2">
        <v>1</v>
      </c>
      <c r="O175" s="2">
        <v>1</v>
      </c>
      <c r="P175" s="6" t="s">
        <v>267</v>
      </c>
      <c r="Q175" s="6">
        <v>32.299999999999997</v>
      </c>
      <c r="R175" s="11">
        <f t="shared" si="16"/>
        <v>-0.61813698861252542</v>
      </c>
      <c r="S175" s="11">
        <f t="shared" si="20"/>
        <v>6.9249048425962939E-2</v>
      </c>
      <c r="T175" s="11">
        <f t="shared" si="17"/>
        <v>0.85653435197046346</v>
      </c>
      <c r="U175" s="2">
        <v>1</v>
      </c>
      <c r="V175" s="11">
        <f t="shared" si="21"/>
        <v>1.2376615467219856</v>
      </c>
      <c r="W175" s="13">
        <f t="shared" si="22"/>
        <v>0.43293995249944695</v>
      </c>
      <c r="X175" s="13">
        <f t="shared" si="18"/>
        <v>0.34980480216591697</v>
      </c>
      <c r="Y175" s="22">
        <f t="shared" si="19"/>
        <v>0.6755626389778393</v>
      </c>
      <c r="Z175" s="23" t="str">
        <f t="shared" si="23"/>
        <v>No</v>
      </c>
      <c r="AA175" s="1" t="s">
        <v>527</v>
      </c>
    </row>
    <row r="176" spans="1:27" x14ac:dyDescent="0.4">
      <c r="A176" s="1" t="s">
        <v>533</v>
      </c>
      <c r="B176" s="2">
        <v>6.69</v>
      </c>
      <c r="C176" s="2" t="s">
        <v>534</v>
      </c>
      <c r="D176" s="2" t="s">
        <v>3</v>
      </c>
      <c r="E176" s="2" t="s">
        <v>284</v>
      </c>
      <c r="F176" s="2" t="s">
        <v>68</v>
      </c>
      <c r="G176" s="2" t="s">
        <v>173</v>
      </c>
      <c r="H176" s="2" t="s">
        <v>535</v>
      </c>
      <c r="I176" s="2" t="s">
        <v>536</v>
      </c>
      <c r="J176" s="2">
        <v>8.5</v>
      </c>
      <c r="K176" s="2">
        <v>1</v>
      </c>
      <c r="L176" s="2">
        <v>1.1299999999999999</v>
      </c>
      <c r="M176" s="2">
        <v>1.07</v>
      </c>
      <c r="N176" s="2">
        <v>0.95</v>
      </c>
      <c r="O176" s="2">
        <v>1</v>
      </c>
      <c r="P176" s="6" t="s">
        <v>277</v>
      </c>
      <c r="Q176" s="6">
        <v>14.1</v>
      </c>
      <c r="R176" s="11">
        <f t="shared" si="16"/>
        <v>-0.42835779508543115</v>
      </c>
      <c r="S176" s="11">
        <f t="shared" si="20"/>
        <v>4.82146753851041E-2</v>
      </c>
      <c r="T176" s="11">
        <f t="shared" si="17"/>
        <v>0.89960309655257675</v>
      </c>
      <c r="U176" s="2">
        <v>1.02</v>
      </c>
      <c r="V176" s="11">
        <f t="shared" si="21"/>
        <v>1.2376615467219856</v>
      </c>
      <c r="W176" s="13">
        <f t="shared" si="22"/>
        <v>0.39715943298427148</v>
      </c>
      <c r="X176" s="13">
        <f t="shared" si="18"/>
        <v>0.31460296569212143</v>
      </c>
      <c r="Y176" s="22">
        <f t="shared" si="19"/>
        <v>0.14870616193310221</v>
      </c>
      <c r="Z176" s="23" t="str">
        <f t="shared" si="23"/>
        <v>Yes</v>
      </c>
      <c r="AA176" s="1" t="s">
        <v>527</v>
      </c>
    </row>
    <row r="177" spans="1:27" x14ac:dyDescent="0.4">
      <c r="A177" s="1" t="s">
        <v>537</v>
      </c>
      <c r="B177" s="2">
        <v>6.69</v>
      </c>
      <c r="C177" s="2" t="s">
        <v>273</v>
      </c>
      <c r="D177" s="2" t="s">
        <v>3</v>
      </c>
      <c r="E177" s="2" t="s">
        <v>203</v>
      </c>
      <c r="F177" s="2" t="s">
        <v>15</v>
      </c>
      <c r="G177" s="2" t="s">
        <v>538</v>
      </c>
      <c r="H177" s="2" t="s">
        <v>482</v>
      </c>
      <c r="I177" s="2" t="s">
        <v>170</v>
      </c>
      <c r="J177" s="2">
        <v>11.6</v>
      </c>
      <c r="K177" s="2">
        <v>1</v>
      </c>
      <c r="L177" s="2">
        <v>1.1299999999999999</v>
      </c>
      <c r="M177" s="2">
        <v>0.98</v>
      </c>
      <c r="N177" s="2">
        <v>0.95</v>
      </c>
      <c r="O177" s="2">
        <v>1</v>
      </c>
      <c r="P177" s="6" t="s">
        <v>539</v>
      </c>
      <c r="Q177" s="6">
        <v>17</v>
      </c>
      <c r="R177" s="11">
        <f t="shared" si="16"/>
        <v>-0.39586691897066106</v>
      </c>
      <c r="S177" s="11">
        <f t="shared" si="20"/>
        <v>4.4603444369448242E-2</v>
      </c>
      <c r="T177" s="11">
        <f t="shared" si="17"/>
        <v>0.90712966739218193</v>
      </c>
      <c r="U177" s="2">
        <v>1</v>
      </c>
      <c r="V177" s="11">
        <f t="shared" si="21"/>
        <v>1.2376615467219856</v>
      </c>
      <c r="W177" s="13">
        <f t="shared" si="22"/>
        <v>0.36944799553833885</v>
      </c>
      <c r="X177" s="13">
        <f t="shared" si="18"/>
        <v>0.2985048671156037</v>
      </c>
      <c r="Y177" s="22">
        <f t="shared" si="19"/>
        <v>0.17390639349356729</v>
      </c>
      <c r="Z177" s="23" t="str">
        <f t="shared" si="23"/>
        <v>Yes</v>
      </c>
      <c r="AA177" s="1" t="s">
        <v>527</v>
      </c>
    </row>
    <row r="178" spans="1:27" x14ac:dyDescent="0.4">
      <c r="A178" s="1" t="s">
        <v>408</v>
      </c>
      <c r="B178" s="2">
        <v>6.9</v>
      </c>
      <c r="C178" s="2" t="s">
        <v>28</v>
      </c>
      <c r="D178" s="2" t="s">
        <v>76</v>
      </c>
      <c r="E178" s="2" t="s">
        <v>540</v>
      </c>
      <c r="F178" s="2" t="s">
        <v>16</v>
      </c>
      <c r="G178" s="2" t="s">
        <v>541</v>
      </c>
      <c r="H178" s="2" t="s">
        <v>17</v>
      </c>
      <c r="I178" s="2" t="s">
        <v>542</v>
      </c>
      <c r="J178" s="2">
        <v>52</v>
      </c>
      <c r="K178" s="2">
        <v>1</v>
      </c>
      <c r="L178" s="2">
        <v>1.22</v>
      </c>
      <c r="M178" s="2">
        <v>1.07</v>
      </c>
      <c r="N178" s="2">
        <v>0.95</v>
      </c>
      <c r="O178" s="2">
        <v>1</v>
      </c>
      <c r="P178" s="6" t="s">
        <v>140</v>
      </c>
      <c r="Q178" s="6">
        <v>52</v>
      </c>
      <c r="R178" s="11">
        <f t="shared" si="16"/>
        <v>-0.32543799136978913</v>
      </c>
      <c r="S178" s="11">
        <f t="shared" si="20"/>
        <v>3.6767185750389203E-2</v>
      </c>
      <c r="T178" s="11">
        <f t="shared" si="17"/>
        <v>0.93076876088608218</v>
      </c>
      <c r="U178" s="2">
        <v>1.07</v>
      </c>
      <c r="V178" s="11">
        <f t="shared" si="21"/>
        <v>1.1713940572329991</v>
      </c>
      <c r="W178" s="13">
        <f t="shared" si="22"/>
        <v>0.34182482743541376</v>
      </c>
      <c r="X178" s="13">
        <f t="shared" si="18"/>
        <v>0.27271988753445775</v>
      </c>
      <c r="Y178" s="22">
        <f t="shared" si="19"/>
        <v>2771.6406849788045</v>
      </c>
      <c r="Z178" s="23" t="str">
        <f t="shared" si="23"/>
        <v>No</v>
      </c>
      <c r="AA178" s="1" t="s">
        <v>543</v>
      </c>
    </row>
    <row r="179" spans="1:27" x14ac:dyDescent="0.4">
      <c r="A179" s="1" t="s">
        <v>56</v>
      </c>
      <c r="B179" s="2">
        <v>6.9</v>
      </c>
      <c r="C179" s="2" t="s">
        <v>28</v>
      </c>
      <c r="D179" s="2" t="s">
        <v>76</v>
      </c>
      <c r="E179" s="2" t="s">
        <v>33</v>
      </c>
      <c r="F179" s="2" t="s">
        <v>261</v>
      </c>
      <c r="G179" s="2" t="s">
        <v>544</v>
      </c>
      <c r="H179" s="2" t="s">
        <v>257</v>
      </c>
      <c r="I179" s="2" t="s">
        <v>545</v>
      </c>
      <c r="J179" s="2">
        <v>39.5</v>
      </c>
      <c r="K179" s="2">
        <v>1</v>
      </c>
      <c r="L179" s="2">
        <v>1.22</v>
      </c>
      <c r="M179" s="2">
        <v>1</v>
      </c>
      <c r="N179" s="2">
        <v>0.95</v>
      </c>
      <c r="O179" s="2">
        <v>1</v>
      </c>
      <c r="P179" s="6" t="s">
        <v>546</v>
      </c>
      <c r="Q179" s="6">
        <v>42.7</v>
      </c>
      <c r="R179" s="11">
        <f t="shared" si="16"/>
        <v>-0.50388465502705426</v>
      </c>
      <c r="S179" s="11">
        <f t="shared" si="20"/>
        <v>5.6598530411014827E-2</v>
      </c>
      <c r="T179" s="11">
        <f t="shared" si="17"/>
        <v>0.89283383076501011</v>
      </c>
      <c r="U179" s="2">
        <v>1</v>
      </c>
      <c r="V179" s="11">
        <f t="shared" si="21"/>
        <v>1.1713940572329991</v>
      </c>
      <c r="W179" s="13">
        <f t="shared" si="22"/>
        <v>0.34257080574595339</v>
      </c>
      <c r="X179" s="13">
        <f t="shared" si="18"/>
        <v>0.29244710917789257</v>
      </c>
      <c r="Y179" s="22">
        <f t="shared" si="19"/>
        <v>11.10065997105492</v>
      </c>
      <c r="Z179" s="23" t="str">
        <f t="shared" si="23"/>
        <v>No</v>
      </c>
      <c r="AA179" s="1" t="s">
        <v>543</v>
      </c>
    </row>
    <row r="180" spans="1:27" x14ac:dyDescent="0.4">
      <c r="A180" s="1" t="s">
        <v>140</v>
      </c>
      <c r="B180" s="2">
        <v>6.9</v>
      </c>
      <c r="C180" s="2" t="s">
        <v>28</v>
      </c>
      <c r="D180" s="2" t="s">
        <v>76</v>
      </c>
      <c r="E180" s="2" t="s">
        <v>540</v>
      </c>
      <c r="F180" s="2" t="s">
        <v>229</v>
      </c>
      <c r="G180" s="2" t="s">
        <v>84</v>
      </c>
      <c r="H180" s="2" t="s">
        <v>270</v>
      </c>
      <c r="I180" s="2" t="s">
        <v>547</v>
      </c>
      <c r="J180" s="2">
        <v>49.8</v>
      </c>
      <c r="K180" s="2">
        <v>1</v>
      </c>
      <c r="L180" s="2">
        <v>1.22</v>
      </c>
      <c r="M180" s="2">
        <v>1.08</v>
      </c>
      <c r="N180" s="2">
        <v>0.95</v>
      </c>
      <c r="O180" s="2">
        <v>1</v>
      </c>
      <c r="P180" s="6" t="s">
        <v>140</v>
      </c>
      <c r="Q180" s="6">
        <v>49.8</v>
      </c>
      <c r="R180" s="11">
        <f t="shared" si="16"/>
        <v>-0.32543799136978913</v>
      </c>
      <c r="S180" s="11">
        <f t="shared" si="20"/>
        <v>3.6767185750389203E-2</v>
      </c>
      <c r="T180" s="11">
        <f t="shared" si="17"/>
        <v>0.93076876088608218</v>
      </c>
      <c r="U180" s="2">
        <v>1.08</v>
      </c>
      <c r="V180" s="11">
        <f t="shared" si="21"/>
        <v>1.1713940572329991</v>
      </c>
      <c r="W180" s="13">
        <f t="shared" si="22"/>
        <v>0.34257125563002044</v>
      </c>
      <c r="X180" s="13">
        <f t="shared" si="18"/>
        <v>0.27078471595979864</v>
      </c>
      <c r="Y180" s="22">
        <f t="shared" si="19"/>
        <v>527.84614611288328</v>
      </c>
      <c r="Z180" s="23" t="str">
        <f t="shared" si="23"/>
        <v>No</v>
      </c>
      <c r="AA180" s="1" t="s">
        <v>543</v>
      </c>
    </row>
    <row r="181" spans="1:27" x14ac:dyDescent="0.4">
      <c r="A181" s="1" t="s">
        <v>41</v>
      </c>
      <c r="B181" s="2">
        <v>6.9</v>
      </c>
      <c r="C181" s="2" t="s">
        <v>28</v>
      </c>
      <c r="D181" s="2" t="s">
        <v>76</v>
      </c>
      <c r="E181" s="2" t="s">
        <v>15</v>
      </c>
      <c r="F181" s="2" t="s">
        <v>8</v>
      </c>
      <c r="G181" s="2" t="s">
        <v>143</v>
      </c>
      <c r="H181" s="2" t="s">
        <v>182</v>
      </c>
      <c r="I181" s="2" t="s">
        <v>548</v>
      </c>
      <c r="J181" s="2">
        <v>36.6</v>
      </c>
      <c r="K181" s="2">
        <v>1</v>
      </c>
      <c r="L181" s="2">
        <v>1.22</v>
      </c>
      <c r="M181" s="2">
        <v>1.23</v>
      </c>
      <c r="N181" s="2">
        <v>0.95</v>
      </c>
      <c r="O181" s="2">
        <v>1</v>
      </c>
      <c r="P181" s="6" t="s">
        <v>408</v>
      </c>
      <c r="Q181" s="6">
        <v>36.6</v>
      </c>
      <c r="R181" s="11">
        <f t="shared" si="16"/>
        <v>-0.21722764816182494</v>
      </c>
      <c r="S181" s="11">
        <f t="shared" si="20"/>
        <v>2.4709011460563937E-2</v>
      </c>
      <c r="T181" s="11">
        <f t="shared" si="17"/>
        <v>0.95433981658850542</v>
      </c>
      <c r="U181" s="2">
        <v>1.1000000000000001</v>
      </c>
      <c r="V181" s="11">
        <f t="shared" si="21"/>
        <v>1.1713940572329991</v>
      </c>
      <c r="W181" s="13">
        <f t="shared" si="22"/>
        <v>0.34921768103312717</v>
      </c>
      <c r="X181" s="13">
        <f t="shared" si="18"/>
        <v>0.27101948926643515</v>
      </c>
      <c r="Y181" s="22">
        <f t="shared" si="19"/>
        <v>1.5860527598332808</v>
      </c>
      <c r="Z181" s="23" t="str">
        <f t="shared" si="23"/>
        <v>No</v>
      </c>
      <c r="AA181" s="1" t="s">
        <v>543</v>
      </c>
    </row>
    <row r="182" spans="1:27" x14ac:dyDescent="0.4">
      <c r="A182" s="1" t="s">
        <v>48</v>
      </c>
      <c r="B182" s="2">
        <v>6.9</v>
      </c>
      <c r="C182" s="2" t="s">
        <v>36</v>
      </c>
      <c r="D182" s="2" t="s">
        <v>3</v>
      </c>
      <c r="E182" s="2" t="s">
        <v>549</v>
      </c>
      <c r="F182" s="2" t="s">
        <v>274</v>
      </c>
      <c r="G182" s="2" t="s">
        <v>550</v>
      </c>
      <c r="H182" s="2" t="s">
        <v>500</v>
      </c>
      <c r="I182" s="2" t="s">
        <v>551</v>
      </c>
      <c r="J182" s="2">
        <v>6.1</v>
      </c>
      <c r="K182" s="2">
        <v>1</v>
      </c>
      <c r="L182" s="2">
        <v>1.22</v>
      </c>
      <c r="M182" s="2">
        <v>0.92</v>
      </c>
      <c r="N182" s="2">
        <v>1</v>
      </c>
      <c r="O182" s="2">
        <v>1</v>
      </c>
      <c r="P182" s="6" t="s">
        <v>408</v>
      </c>
      <c r="Q182" s="6">
        <v>6.1</v>
      </c>
      <c r="R182" s="11">
        <f t="shared" si="16"/>
        <v>-0.58240128813519576</v>
      </c>
      <c r="S182" s="11">
        <f t="shared" si="20"/>
        <v>6.5296708524952674E-2</v>
      </c>
      <c r="T182" s="11">
        <f t="shared" si="17"/>
        <v>0.87646895080726639</v>
      </c>
      <c r="U182" s="2">
        <v>0.99</v>
      </c>
      <c r="V182" s="11">
        <f t="shared" si="21"/>
        <v>1.1713940572329991</v>
      </c>
      <c r="W182" s="13">
        <f t="shared" si="22"/>
        <v>0.297376092512043</v>
      </c>
      <c r="X182" s="13">
        <f t="shared" si="18"/>
        <v>0.25642941380106238</v>
      </c>
      <c r="Y182" s="22">
        <f t="shared" si="19"/>
        <v>9.2645576085329778E-2</v>
      </c>
      <c r="Z182" s="23" t="str">
        <f t="shared" si="23"/>
        <v>Yes</v>
      </c>
      <c r="AA182" s="1" t="s">
        <v>543</v>
      </c>
    </row>
    <row r="183" spans="1:27" x14ac:dyDescent="0.4">
      <c r="A183" s="1" t="s">
        <v>552</v>
      </c>
      <c r="B183" s="2">
        <v>6.9</v>
      </c>
      <c r="C183" s="2" t="s">
        <v>28</v>
      </c>
      <c r="D183" s="2" t="s">
        <v>76</v>
      </c>
      <c r="E183" s="2" t="s">
        <v>11</v>
      </c>
      <c r="F183" s="2" t="s">
        <v>19</v>
      </c>
      <c r="G183" s="2" t="s">
        <v>378</v>
      </c>
      <c r="H183" s="2" t="s">
        <v>55</v>
      </c>
      <c r="I183" s="2" t="s">
        <v>553</v>
      </c>
      <c r="J183" s="2">
        <v>17.8</v>
      </c>
      <c r="K183" s="2">
        <v>1</v>
      </c>
      <c r="L183" s="2">
        <v>1.22</v>
      </c>
      <c r="M183" s="2">
        <v>1.1499999999999999</v>
      </c>
      <c r="N183" s="2">
        <v>0.95</v>
      </c>
      <c r="O183" s="2">
        <v>1</v>
      </c>
      <c r="P183" s="6" t="s">
        <v>554</v>
      </c>
      <c r="Q183" s="6">
        <v>22.5</v>
      </c>
      <c r="R183" s="11">
        <f t="shared" si="16"/>
        <v>-0.33307131620450747</v>
      </c>
      <c r="S183" s="11">
        <f t="shared" si="20"/>
        <v>3.7617016780769078E-2</v>
      </c>
      <c r="T183" s="11">
        <f t="shared" si="17"/>
        <v>0.92912323050122059</v>
      </c>
      <c r="U183" s="2">
        <v>1.05</v>
      </c>
      <c r="V183" s="11">
        <f t="shared" si="21"/>
        <v>1.1713940572329991</v>
      </c>
      <c r="W183" s="13">
        <f t="shared" si="22"/>
        <v>0.35900289267422164</v>
      </c>
      <c r="X183" s="13">
        <f t="shared" si="18"/>
        <v>0.29188087025149051</v>
      </c>
      <c r="Y183" s="22">
        <f t="shared" si="19"/>
        <v>0.24093782105306005</v>
      </c>
      <c r="Z183" s="23" t="str">
        <f t="shared" si="23"/>
        <v>Yes</v>
      </c>
      <c r="AA183" s="1" t="s">
        <v>543</v>
      </c>
    </row>
    <row r="184" spans="1:27" x14ac:dyDescent="0.4">
      <c r="A184" s="1" t="s">
        <v>231</v>
      </c>
      <c r="B184" s="2">
        <v>6.9</v>
      </c>
      <c r="C184" s="2" t="s">
        <v>28</v>
      </c>
      <c r="D184" s="2" t="s">
        <v>3</v>
      </c>
      <c r="E184" s="2" t="s">
        <v>44</v>
      </c>
      <c r="F184" s="2" t="s">
        <v>556</v>
      </c>
      <c r="G184" s="2" t="s">
        <v>187</v>
      </c>
      <c r="H184" s="2" t="s">
        <v>227</v>
      </c>
      <c r="I184" s="2" t="s">
        <v>33</v>
      </c>
      <c r="J184" s="2">
        <v>10.9</v>
      </c>
      <c r="K184" s="2">
        <v>1</v>
      </c>
      <c r="L184" s="2">
        <v>1.22</v>
      </c>
      <c r="M184" s="2">
        <v>1.32</v>
      </c>
      <c r="N184" s="2">
        <v>0.85</v>
      </c>
      <c r="O184" s="2">
        <v>1</v>
      </c>
      <c r="P184" s="6" t="s">
        <v>34</v>
      </c>
      <c r="Q184" s="6">
        <v>10.9</v>
      </c>
      <c r="R184" s="11">
        <f t="shared" si="16"/>
        <v>-0.15219725728427691</v>
      </c>
      <c r="S184" s="11">
        <f t="shared" si="20"/>
        <v>1.7455523207685342E-2</v>
      </c>
      <c r="T184" s="11">
        <f t="shared" si="17"/>
        <v>0.96874472145385915</v>
      </c>
      <c r="U184" s="2">
        <v>1.02</v>
      </c>
      <c r="V184" s="11">
        <f t="shared" si="21"/>
        <v>1.1713940572329991</v>
      </c>
      <c r="W184" s="13">
        <f t="shared" si="22"/>
        <v>0.26026941516393687</v>
      </c>
      <c r="X184" s="13">
        <f t="shared" si="18"/>
        <v>0.2178311318231512</v>
      </c>
      <c r="Y184" s="22">
        <f t="shared" si="19"/>
        <v>0.12442182443310298</v>
      </c>
      <c r="Z184" s="23" t="str">
        <f t="shared" si="23"/>
        <v>Yes</v>
      </c>
      <c r="AA184" s="1" t="s">
        <v>543</v>
      </c>
    </row>
    <row r="185" spans="1:27" x14ac:dyDescent="0.4">
      <c r="A185" s="1" t="s">
        <v>64</v>
      </c>
      <c r="B185" s="2">
        <v>6.9</v>
      </c>
      <c r="C185" s="2" t="s">
        <v>194</v>
      </c>
      <c r="D185" s="2" t="s">
        <v>3</v>
      </c>
      <c r="E185" s="2" t="s">
        <v>147</v>
      </c>
      <c r="F185" s="2" t="s">
        <v>274</v>
      </c>
      <c r="G185" s="2" t="s">
        <v>61</v>
      </c>
      <c r="H185" s="2" t="s">
        <v>248</v>
      </c>
      <c r="I185" s="2" t="s">
        <v>520</v>
      </c>
      <c r="J185" s="2">
        <v>24.1</v>
      </c>
      <c r="K185" s="2">
        <v>1</v>
      </c>
      <c r="L185" s="2">
        <v>1.22</v>
      </c>
      <c r="M185" s="2">
        <v>1.2</v>
      </c>
      <c r="N185" s="2">
        <v>0.95</v>
      </c>
      <c r="O185" s="2">
        <v>1</v>
      </c>
      <c r="P185" s="6" t="s">
        <v>34</v>
      </c>
      <c r="Q185" s="6">
        <v>24.1</v>
      </c>
      <c r="R185" s="11">
        <f t="shared" si="16"/>
        <v>-0.26621354162840094</v>
      </c>
      <c r="S185" s="11">
        <f t="shared" si="20"/>
        <v>3.0169938268609364E-2</v>
      </c>
      <c r="T185" s="11">
        <f t="shared" si="17"/>
        <v>0.94361128917867954</v>
      </c>
      <c r="U185" s="2">
        <v>1.07</v>
      </c>
      <c r="V185" s="11">
        <f t="shared" si="21"/>
        <v>1.1713940572329991</v>
      </c>
      <c r="W185" s="13">
        <f t="shared" si="22"/>
        <v>0.40103479790093877</v>
      </c>
      <c r="X185" s="13">
        <f t="shared" si="18"/>
        <v>0.319959687543799</v>
      </c>
      <c r="Y185" s="22">
        <f t="shared" si="19"/>
        <v>0.27018504301317003</v>
      </c>
      <c r="Z185" s="23" t="str">
        <f t="shared" si="23"/>
        <v>Yes</v>
      </c>
      <c r="AA185" s="1" t="s">
        <v>543</v>
      </c>
    </row>
    <row r="186" spans="1:27" x14ac:dyDescent="0.4">
      <c r="A186" s="1" t="s">
        <v>557</v>
      </c>
      <c r="B186" s="2">
        <v>6.9</v>
      </c>
      <c r="C186" s="2" t="s">
        <v>194</v>
      </c>
      <c r="D186" s="2" t="s">
        <v>3</v>
      </c>
      <c r="E186" s="2" t="s">
        <v>15</v>
      </c>
      <c r="F186" s="2" t="s">
        <v>221</v>
      </c>
      <c r="G186" s="2" t="s">
        <v>103</v>
      </c>
      <c r="H186" s="2" t="s">
        <v>277</v>
      </c>
      <c r="I186" s="2" t="s">
        <v>558</v>
      </c>
      <c r="J186" s="2">
        <v>12.2</v>
      </c>
      <c r="K186" s="2">
        <v>1</v>
      </c>
      <c r="L186" s="2">
        <v>1.22</v>
      </c>
      <c r="M186" s="2">
        <v>1.27</v>
      </c>
      <c r="N186" s="2">
        <v>0.95</v>
      </c>
      <c r="O186" s="2">
        <v>1</v>
      </c>
      <c r="P186" s="6" t="s">
        <v>56</v>
      </c>
      <c r="Q186" s="6">
        <v>12.2</v>
      </c>
      <c r="R186" s="11">
        <f t="shared" si="16"/>
        <v>-0.21722764816182494</v>
      </c>
      <c r="S186" s="11">
        <f t="shared" si="20"/>
        <v>2.4709011460563937E-2</v>
      </c>
      <c r="T186" s="11">
        <f t="shared" si="17"/>
        <v>0.95433981658850542</v>
      </c>
      <c r="U186" s="2">
        <v>1.05</v>
      </c>
      <c r="V186" s="11">
        <f t="shared" si="21"/>
        <v>1.1713940572329991</v>
      </c>
      <c r="W186" s="13">
        <f t="shared" si="22"/>
        <v>0.38285429360796686</v>
      </c>
      <c r="X186" s="13">
        <f t="shared" si="18"/>
        <v>0.31127282447614973</v>
      </c>
      <c r="Y186" s="22">
        <f t="shared" si="19"/>
        <v>0.13394839917297396</v>
      </c>
      <c r="Z186" s="23" t="str">
        <f t="shared" si="23"/>
        <v>Yes</v>
      </c>
      <c r="AA186" s="1" t="s">
        <v>543</v>
      </c>
    </row>
    <row r="187" spans="1:27" x14ac:dyDescent="0.4">
      <c r="A187" s="1" t="s">
        <v>12</v>
      </c>
      <c r="B187" s="2">
        <v>6.9</v>
      </c>
      <c r="C187" s="2" t="s">
        <v>559</v>
      </c>
      <c r="D187" s="2" t="s">
        <v>76</v>
      </c>
      <c r="E187" s="2" t="s">
        <v>37</v>
      </c>
      <c r="F187" s="2" t="s">
        <v>71</v>
      </c>
      <c r="G187" s="2" t="s">
        <v>178</v>
      </c>
      <c r="H187" s="2" t="s">
        <v>378</v>
      </c>
      <c r="I187" s="2" t="s">
        <v>532</v>
      </c>
      <c r="J187" s="2">
        <v>27.4</v>
      </c>
      <c r="K187" s="2">
        <v>1</v>
      </c>
      <c r="L187" s="2">
        <v>1.22</v>
      </c>
      <c r="M187" s="2">
        <v>0.98</v>
      </c>
      <c r="N187" s="2">
        <v>0.95</v>
      </c>
      <c r="O187" s="2">
        <v>1</v>
      </c>
      <c r="P187" s="6" t="s">
        <v>557</v>
      </c>
      <c r="Q187" s="6">
        <v>28</v>
      </c>
      <c r="R187" s="11">
        <f t="shared" si="16"/>
        <v>-0.46152729418113858</v>
      </c>
      <c r="S187" s="11">
        <f t="shared" si="20"/>
        <v>5.1898562793213587E-2</v>
      </c>
      <c r="T187" s="11">
        <f t="shared" si="17"/>
        <v>0.90174165730957201</v>
      </c>
      <c r="U187" s="2">
        <v>0.99</v>
      </c>
      <c r="V187" s="11">
        <f t="shared" si="21"/>
        <v>1.1713940572329991</v>
      </c>
      <c r="W187" s="13">
        <f t="shared" si="22"/>
        <v>0.4502809042060788</v>
      </c>
      <c r="X187" s="13">
        <f t="shared" si="18"/>
        <v>0.3882802660294592</v>
      </c>
      <c r="Y187" s="22">
        <f t="shared" si="19"/>
        <v>0.38359504663933103</v>
      </c>
      <c r="Z187" s="23" t="str">
        <f t="shared" si="23"/>
        <v>Yes</v>
      </c>
      <c r="AA187" s="1" t="s">
        <v>543</v>
      </c>
    </row>
    <row r="188" spans="1:27" x14ac:dyDescent="0.4">
      <c r="A188" s="1" t="s">
        <v>561</v>
      </c>
      <c r="B188" s="2">
        <v>6.9</v>
      </c>
      <c r="C188" s="2" t="s">
        <v>194</v>
      </c>
      <c r="D188" s="2" t="s">
        <v>3</v>
      </c>
      <c r="E188" s="2" t="s">
        <v>562</v>
      </c>
      <c r="F188" s="2" t="s">
        <v>159</v>
      </c>
      <c r="G188" s="2" t="s">
        <v>471</v>
      </c>
      <c r="H188" s="2" t="s">
        <v>187</v>
      </c>
      <c r="I188" s="2" t="s">
        <v>563</v>
      </c>
      <c r="J188" s="2">
        <v>8.5</v>
      </c>
      <c r="K188" s="2">
        <v>1</v>
      </c>
      <c r="L188" s="2">
        <v>1.22</v>
      </c>
      <c r="M188" s="2">
        <v>1.31</v>
      </c>
      <c r="N188" s="2">
        <v>0.95</v>
      </c>
      <c r="O188" s="2">
        <v>1</v>
      </c>
      <c r="P188" s="6" t="s">
        <v>48</v>
      </c>
      <c r="Q188" s="6">
        <v>8.5</v>
      </c>
      <c r="R188" s="11">
        <f t="shared" si="16"/>
        <v>-0.40392393718876485</v>
      </c>
      <c r="S188" s="11">
        <f t="shared" si="20"/>
        <v>4.5499190658163755E-2</v>
      </c>
      <c r="T188" s="11">
        <f t="shared" si="17"/>
        <v>0.9139499012678961</v>
      </c>
      <c r="U188" s="2">
        <v>1.04</v>
      </c>
      <c r="V188" s="11">
        <f t="shared" si="21"/>
        <v>1.1713940572329991</v>
      </c>
      <c r="W188" s="13">
        <f t="shared" si="22"/>
        <v>0.546158771644767</v>
      </c>
      <c r="X188" s="13">
        <f t="shared" si="18"/>
        <v>0.44831426435910998</v>
      </c>
      <c r="Y188" s="22">
        <f t="shared" si="19"/>
        <v>0.10787383759150841</v>
      </c>
      <c r="Z188" s="23" t="str">
        <f t="shared" si="23"/>
        <v>Yes</v>
      </c>
      <c r="AA188" s="1" t="s">
        <v>543</v>
      </c>
    </row>
    <row r="189" spans="1:27" x14ac:dyDescent="0.4">
      <c r="A189" s="1" t="s">
        <v>183</v>
      </c>
      <c r="B189" s="2">
        <v>6.9</v>
      </c>
      <c r="C189" s="2" t="s">
        <v>194</v>
      </c>
      <c r="D189" s="2" t="s">
        <v>76</v>
      </c>
      <c r="E189" s="2" t="s">
        <v>60</v>
      </c>
      <c r="F189" s="2" t="s">
        <v>556</v>
      </c>
      <c r="G189" s="2" t="s">
        <v>165</v>
      </c>
      <c r="H189" s="2" t="s">
        <v>55</v>
      </c>
      <c r="I189" s="2" t="s">
        <v>564</v>
      </c>
      <c r="J189" s="2">
        <v>24.7</v>
      </c>
      <c r="K189" s="2">
        <v>1</v>
      </c>
      <c r="L189" s="2">
        <v>1.22</v>
      </c>
      <c r="M189" s="2">
        <v>1.1399999999999999</v>
      </c>
      <c r="N189" s="2">
        <v>0.95</v>
      </c>
      <c r="O189" s="2">
        <v>1</v>
      </c>
      <c r="P189" s="6" t="s">
        <v>565</v>
      </c>
      <c r="Q189" s="6">
        <v>27.6</v>
      </c>
      <c r="R189" s="11">
        <f t="shared" si="16"/>
        <v>-0.28803080139443626</v>
      </c>
      <c r="S189" s="11">
        <f t="shared" si="20"/>
        <v>3.2600968618136064E-2</v>
      </c>
      <c r="T189" s="11">
        <f t="shared" si="17"/>
        <v>0.93886449503020641</v>
      </c>
      <c r="U189" s="2">
        <v>1.06</v>
      </c>
      <c r="V189" s="11">
        <f t="shared" si="21"/>
        <v>1.1713940572329991</v>
      </c>
      <c r="W189" s="13">
        <f t="shared" si="22"/>
        <v>0.38988956113059964</v>
      </c>
      <c r="X189" s="13">
        <f t="shared" si="18"/>
        <v>0.31400222531270938</v>
      </c>
      <c r="Y189" s="22">
        <f t="shared" si="19"/>
        <v>0.36788941068201464</v>
      </c>
      <c r="Z189" s="23" t="str">
        <f t="shared" si="23"/>
        <v>No</v>
      </c>
      <c r="AA189" s="1" t="s">
        <v>543</v>
      </c>
    </row>
    <row r="190" spans="1:27" x14ac:dyDescent="0.4">
      <c r="A190" s="1" t="s">
        <v>288</v>
      </c>
      <c r="B190" s="2">
        <v>6.9</v>
      </c>
      <c r="C190" s="2" t="s">
        <v>194</v>
      </c>
      <c r="D190" s="2" t="s">
        <v>3</v>
      </c>
      <c r="E190" s="2" t="s">
        <v>447</v>
      </c>
      <c r="F190" s="2" t="s">
        <v>19</v>
      </c>
      <c r="G190" s="2" t="s">
        <v>500</v>
      </c>
      <c r="H190" s="2" t="s">
        <v>387</v>
      </c>
      <c r="I190" s="2" t="s">
        <v>491</v>
      </c>
      <c r="J190" s="2">
        <v>12.7</v>
      </c>
      <c r="K190" s="2">
        <v>1</v>
      </c>
      <c r="L190" s="2">
        <v>1.22</v>
      </c>
      <c r="M190" s="2">
        <v>1.1599999999999999</v>
      </c>
      <c r="N190" s="2">
        <v>0.95</v>
      </c>
      <c r="O190" s="2">
        <v>1</v>
      </c>
      <c r="P190" s="6" t="s">
        <v>546</v>
      </c>
      <c r="Q190" s="6">
        <v>16</v>
      </c>
      <c r="R190" s="11">
        <f t="shared" si="16"/>
        <v>-0.37988780230420793</v>
      </c>
      <c r="S190" s="11">
        <f t="shared" si="20"/>
        <v>4.2826497666198005E-2</v>
      </c>
      <c r="T190" s="11">
        <f t="shared" si="17"/>
        <v>0.91907737223013808</v>
      </c>
      <c r="U190" s="2">
        <v>1.04</v>
      </c>
      <c r="V190" s="11">
        <f t="shared" si="21"/>
        <v>1.1713940572329991</v>
      </c>
      <c r="W190" s="13">
        <f t="shared" si="22"/>
        <v>0.46823266125778656</v>
      </c>
      <c r="X190" s="13">
        <f t="shared" si="18"/>
        <v>0.38434863995414548</v>
      </c>
      <c r="Y190" s="22">
        <f t="shared" si="19"/>
        <v>0.16475571859582255</v>
      </c>
      <c r="Z190" s="23" t="str">
        <f t="shared" si="23"/>
        <v>Yes</v>
      </c>
      <c r="AA190" s="1" t="s">
        <v>543</v>
      </c>
    </row>
    <row r="191" spans="1:27" x14ac:dyDescent="0.4">
      <c r="A191" s="1" t="s">
        <v>565</v>
      </c>
      <c r="B191" s="2">
        <v>6.9</v>
      </c>
      <c r="C191" s="2" t="s">
        <v>194</v>
      </c>
      <c r="D191" s="2" t="s">
        <v>76</v>
      </c>
      <c r="E191" s="2" t="s">
        <v>244</v>
      </c>
      <c r="F191" s="2" t="s">
        <v>195</v>
      </c>
      <c r="G191" s="2" t="s">
        <v>95</v>
      </c>
      <c r="H191" s="2" t="s">
        <v>23</v>
      </c>
      <c r="I191" s="2" t="s">
        <v>567</v>
      </c>
      <c r="J191" s="2">
        <v>20.3</v>
      </c>
      <c r="K191" s="2">
        <v>1</v>
      </c>
      <c r="L191" s="2">
        <v>1.22</v>
      </c>
      <c r="M191" s="2">
        <v>1.17</v>
      </c>
      <c r="N191" s="2">
        <v>0.95</v>
      </c>
      <c r="O191" s="2">
        <v>1</v>
      </c>
      <c r="P191" s="6" t="s">
        <v>506</v>
      </c>
      <c r="Q191" s="6">
        <v>24.5</v>
      </c>
      <c r="R191" s="11">
        <f t="shared" si="16"/>
        <v>-0.25193883114881543</v>
      </c>
      <c r="S191" s="11">
        <f t="shared" si="20"/>
        <v>2.8578943440130164E-2</v>
      </c>
      <c r="T191" s="11">
        <f t="shared" si="17"/>
        <v>0.94672736422444059</v>
      </c>
      <c r="U191" s="2">
        <v>1.06</v>
      </c>
      <c r="V191" s="11">
        <f t="shared" si="21"/>
        <v>1.1713940572329991</v>
      </c>
      <c r="W191" s="13">
        <f t="shared" si="22"/>
        <v>0.38349318594308862</v>
      </c>
      <c r="X191" s="13">
        <f t="shared" si="18"/>
        <v>0.30885082798627339</v>
      </c>
      <c r="Y191" s="22">
        <f t="shared" si="19"/>
        <v>0.27864866541301053</v>
      </c>
      <c r="Z191" s="23" t="str">
        <f t="shared" si="23"/>
        <v>Yes</v>
      </c>
      <c r="AA191" s="1" t="s">
        <v>543</v>
      </c>
    </row>
    <row r="192" spans="1:27" x14ac:dyDescent="0.4">
      <c r="A192" s="1" t="s">
        <v>546</v>
      </c>
      <c r="B192" s="2">
        <v>6.9</v>
      </c>
      <c r="C192" s="2" t="s">
        <v>194</v>
      </c>
      <c r="D192" s="2" t="s">
        <v>3</v>
      </c>
      <c r="E192" s="2" t="s">
        <v>136</v>
      </c>
      <c r="F192" s="2" t="s">
        <v>22</v>
      </c>
      <c r="G192" s="2" t="s">
        <v>191</v>
      </c>
      <c r="H192" s="2" t="s">
        <v>568</v>
      </c>
      <c r="I192" s="2" t="s">
        <v>569</v>
      </c>
      <c r="J192" s="2">
        <v>19.2</v>
      </c>
      <c r="K192" s="2">
        <v>1</v>
      </c>
      <c r="L192" s="2">
        <v>1.22</v>
      </c>
      <c r="M192" s="2">
        <v>1.1000000000000001</v>
      </c>
      <c r="N192" s="2">
        <v>0.95</v>
      </c>
      <c r="O192" s="2">
        <v>1</v>
      </c>
      <c r="P192" s="6" t="s">
        <v>48</v>
      </c>
      <c r="Q192" s="6">
        <v>19.2</v>
      </c>
      <c r="R192" s="11">
        <f t="shared" si="16"/>
        <v>-0.31785456430235781</v>
      </c>
      <c r="S192" s="11">
        <f t="shared" si="20"/>
        <v>3.5922795873058994E-2</v>
      </c>
      <c r="T192" s="11">
        <f t="shared" si="17"/>
        <v>0.93240568676436775</v>
      </c>
      <c r="U192" s="2">
        <v>1.03</v>
      </c>
      <c r="V192" s="11">
        <f t="shared" si="21"/>
        <v>1.1713940572329991</v>
      </c>
      <c r="W192" s="13">
        <f t="shared" si="22"/>
        <v>0.3769420550760828</v>
      </c>
      <c r="X192" s="13">
        <f t="shared" si="18"/>
        <v>0.31241678067967932</v>
      </c>
      <c r="Y192" s="22">
        <f t="shared" si="19"/>
        <v>0.19650538610606427</v>
      </c>
      <c r="Z192" s="23" t="str">
        <f t="shared" si="23"/>
        <v>Yes</v>
      </c>
      <c r="AA192" s="1" t="s">
        <v>543</v>
      </c>
    </row>
    <row r="193" spans="1:27" x14ac:dyDescent="0.4">
      <c r="A193" s="1" t="s">
        <v>570</v>
      </c>
      <c r="B193" s="2">
        <v>6.9</v>
      </c>
      <c r="C193" s="2" t="s">
        <v>559</v>
      </c>
      <c r="D193" s="2" t="s">
        <v>76</v>
      </c>
      <c r="E193" s="2" t="s">
        <v>71</v>
      </c>
      <c r="F193" s="2" t="s">
        <v>229</v>
      </c>
      <c r="G193" s="2" t="s">
        <v>17</v>
      </c>
      <c r="H193" s="2" t="s">
        <v>227</v>
      </c>
      <c r="I193" s="2" t="s">
        <v>571</v>
      </c>
      <c r="J193" s="2">
        <v>25</v>
      </c>
      <c r="K193" s="2">
        <v>1</v>
      </c>
      <c r="L193" s="2">
        <v>1.22</v>
      </c>
      <c r="M193" s="2">
        <v>1.23</v>
      </c>
      <c r="N193" s="2">
        <v>0.95</v>
      </c>
      <c r="O193" s="2">
        <v>1</v>
      </c>
      <c r="P193" s="6" t="s">
        <v>48</v>
      </c>
      <c r="Q193" s="6">
        <v>25</v>
      </c>
      <c r="R193" s="11">
        <f t="shared" si="16"/>
        <v>-0.23094233355903449</v>
      </c>
      <c r="S193" s="11">
        <f t="shared" si="20"/>
        <v>2.6238239641685021E-2</v>
      </c>
      <c r="T193" s="11">
        <f t="shared" si="17"/>
        <v>0.95132599818400898</v>
      </c>
      <c r="U193" s="2">
        <v>1.0900000000000001</v>
      </c>
      <c r="V193" s="11">
        <f t="shared" si="21"/>
        <v>1.1713940572329991</v>
      </c>
      <c r="W193" s="13">
        <f t="shared" si="22"/>
        <v>0.4946895190556847</v>
      </c>
      <c r="X193" s="13">
        <f t="shared" si="18"/>
        <v>0.38743887478477956</v>
      </c>
      <c r="Y193" s="22">
        <f t="shared" si="19"/>
        <v>0.29001152584370948</v>
      </c>
      <c r="Z193" s="23" t="str">
        <f t="shared" si="23"/>
        <v>Yes</v>
      </c>
      <c r="AA193" s="1" t="s">
        <v>543</v>
      </c>
    </row>
    <row r="194" spans="1:27" x14ac:dyDescent="0.4">
      <c r="A194" s="1" t="s">
        <v>255</v>
      </c>
      <c r="B194" s="2">
        <v>6.9</v>
      </c>
      <c r="C194" s="2" t="s">
        <v>194</v>
      </c>
      <c r="D194" s="2" t="s">
        <v>3</v>
      </c>
      <c r="E194" s="2" t="s">
        <v>71</v>
      </c>
      <c r="F194" s="2" t="s">
        <v>572</v>
      </c>
      <c r="G194" s="2" t="s">
        <v>17</v>
      </c>
      <c r="H194" s="2" t="s">
        <v>62</v>
      </c>
      <c r="I194" s="2" t="s">
        <v>573</v>
      </c>
      <c r="J194" s="2">
        <v>21.1</v>
      </c>
      <c r="K194" s="2">
        <v>1</v>
      </c>
      <c r="L194" s="2">
        <v>1.22</v>
      </c>
      <c r="M194" s="2">
        <v>1.45</v>
      </c>
      <c r="N194" s="2">
        <v>0.95</v>
      </c>
      <c r="O194" s="2">
        <v>1</v>
      </c>
      <c r="P194" s="6" t="s">
        <v>48</v>
      </c>
      <c r="Q194" s="6">
        <v>21.1</v>
      </c>
      <c r="R194" s="11">
        <f t="shared" ref="R194:R231" si="24">-1.012-1.126*SIN(E194/11.73+5.133)</f>
        <v>-0.23094233355903449</v>
      </c>
      <c r="S194" s="11">
        <f t="shared" si="20"/>
        <v>2.6238239641685021E-2</v>
      </c>
      <c r="T194" s="11">
        <f t="shared" ref="T194:T255" si="25">EXP((R194)+(S194*B194))</f>
        <v>0.95132599818400898</v>
      </c>
      <c r="U194" s="2">
        <v>1.1000000000000001</v>
      </c>
      <c r="V194" s="11">
        <f t="shared" si="21"/>
        <v>1.1713940572329991</v>
      </c>
      <c r="W194" s="13">
        <f t="shared" si="22"/>
        <v>0.57522037099498213</v>
      </c>
      <c r="X194" s="13">
        <f t="shared" ref="X194:X255" si="26">W194/V194/U194</f>
        <v>0.44641477115793843</v>
      </c>
      <c r="Y194" s="22">
        <f t="shared" ref="Y194:Y231" si="27">EXP(Q194/14.1+(Q194/126)^2-(Q194/23.6)^3+(Q194/25.4)^4-2.8)</f>
        <v>0.22003325308917587</v>
      </c>
      <c r="Z194" s="23" t="str">
        <f t="shared" si="23"/>
        <v>Yes</v>
      </c>
      <c r="AA194" s="1" t="s">
        <v>543</v>
      </c>
    </row>
    <row r="195" spans="1:27" x14ac:dyDescent="0.4">
      <c r="A195" s="1" t="s">
        <v>265</v>
      </c>
      <c r="B195" s="2">
        <v>6.9</v>
      </c>
      <c r="C195" s="2" t="s">
        <v>574</v>
      </c>
      <c r="D195" s="2" t="s">
        <v>76</v>
      </c>
      <c r="E195" s="2" t="s">
        <v>575</v>
      </c>
      <c r="F195" s="2" t="s">
        <v>576</v>
      </c>
      <c r="G195" s="2" t="s">
        <v>204</v>
      </c>
      <c r="H195" s="2" t="s">
        <v>577</v>
      </c>
      <c r="I195" s="2" t="s">
        <v>578</v>
      </c>
      <c r="J195" s="2">
        <v>42.6</v>
      </c>
      <c r="K195" s="2">
        <v>1</v>
      </c>
      <c r="L195" s="2">
        <v>1.22</v>
      </c>
      <c r="M195" s="2">
        <v>0.86</v>
      </c>
      <c r="N195" s="2">
        <v>1</v>
      </c>
      <c r="O195" s="2">
        <v>1</v>
      </c>
      <c r="P195" s="6" t="s">
        <v>34</v>
      </c>
      <c r="Q195" s="6">
        <v>42.6</v>
      </c>
      <c r="R195" s="11">
        <f t="shared" si="24"/>
        <v>-0.72792302849687784</v>
      </c>
      <c r="S195" s="11">
        <f t="shared" ref="S195:S231" si="28">0.106+0.118*SIN(E195/11.28+5.142)</f>
        <v>8.1363158954081721E-2</v>
      </c>
      <c r="T195" s="11">
        <f t="shared" si="25"/>
        <v>0.84660822829912852</v>
      </c>
      <c r="U195" s="2">
        <v>0.85</v>
      </c>
      <c r="V195" s="11">
        <f t="shared" ref="V195:V255" si="29">MIN(6.9*EXP(-B195/4)-0.058,1.8)</f>
        <v>1.1713940572329991</v>
      </c>
      <c r="W195" s="13">
        <f t="shared" ref="W195:W255" si="30">0.65*G195/H195*C195*T195</f>
        <v>0.44828153234704438</v>
      </c>
      <c r="X195" s="13">
        <f t="shared" si="26"/>
        <v>0.4502242732058222</v>
      </c>
      <c r="Y195" s="22">
        <f t="shared" si="27"/>
        <v>10.658266652334525</v>
      </c>
      <c r="Z195" s="23" t="str">
        <f t="shared" ref="Z195:Z231" si="31">IF(Y195/X195&lt;1,"Yes", "No")</f>
        <v>No</v>
      </c>
      <c r="AA195" s="1" t="s">
        <v>543</v>
      </c>
    </row>
    <row r="196" spans="1:27" x14ac:dyDescent="0.4">
      <c r="A196" s="1" t="s">
        <v>506</v>
      </c>
      <c r="B196" s="2">
        <v>6.9</v>
      </c>
      <c r="C196" s="2" t="s">
        <v>559</v>
      </c>
      <c r="D196" s="2" t="s">
        <v>76</v>
      </c>
      <c r="E196" s="2" t="s">
        <v>37</v>
      </c>
      <c r="F196" s="2" t="s">
        <v>101</v>
      </c>
      <c r="G196" s="2" t="s">
        <v>178</v>
      </c>
      <c r="H196" s="2" t="s">
        <v>386</v>
      </c>
      <c r="I196" s="2" t="s">
        <v>85</v>
      </c>
      <c r="J196" s="2">
        <v>21.3</v>
      </c>
      <c r="K196" s="2">
        <v>1</v>
      </c>
      <c r="L196" s="2">
        <v>1.22</v>
      </c>
      <c r="M196" s="2">
        <v>0.92</v>
      </c>
      <c r="N196" s="2">
        <v>0.95</v>
      </c>
      <c r="O196" s="2">
        <v>1</v>
      </c>
      <c r="P196" s="6" t="s">
        <v>12</v>
      </c>
      <c r="Q196" s="6">
        <v>22.5</v>
      </c>
      <c r="R196" s="11">
        <f t="shared" si="24"/>
        <v>-0.46152729418113858</v>
      </c>
      <c r="S196" s="11">
        <f t="shared" si="28"/>
        <v>5.1898562793213587E-2</v>
      </c>
      <c r="T196" s="11">
        <f t="shared" si="25"/>
        <v>0.90174165730957201</v>
      </c>
      <c r="U196" s="2">
        <v>0.97</v>
      </c>
      <c r="V196" s="11">
        <f t="shared" si="29"/>
        <v>1.1713940572329991</v>
      </c>
      <c r="W196" s="13">
        <f t="shared" si="30"/>
        <v>0.38854884475847118</v>
      </c>
      <c r="X196" s="13">
        <f t="shared" si="26"/>
        <v>0.34195650632275199</v>
      </c>
      <c r="Y196" s="22">
        <f t="shared" si="27"/>
        <v>0.24093782105306005</v>
      </c>
      <c r="Z196" s="23" t="str">
        <f t="shared" si="31"/>
        <v>Yes</v>
      </c>
      <c r="AA196" s="1" t="s">
        <v>543</v>
      </c>
    </row>
    <row r="197" spans="1:27" x14ac:dyDescent="0.4">
      <c r="A197" s="1" t="s">
        <v>148</v>
      </c>
      <c r="B197" s="2">
        <v>6.9</v>
      </c>
      <c r="C197" s="2" t="s">
        <v>579</v>
      </c>
      <c r="D197" s="2" t="s">
        <v>76</v>
      </c>
      <c r="E197" s="2" t="s">
        <v>97</v>
      </c>
      <c r="F197" s="2" t="s">
        <v>68</v>
      </c>
      <c r="G197" s="2" t="s">
        <v>471</v>
      </c>
      <c r="H197" s="2" t="s">
        <v>31</v>
      </c>
      <c r="I197" s="2" t="s">
        <v>580</v>
      </c>
      <c r="J197" s="2">
        <v>63.7</v>
      </c>
      <c r="K197" s="2">
        <v>1</v>
      </c>
      <c r="L197" s="2">
        <v>1.22</v>
      </c>
      <c r="M197" s="2">
        <v>1.08</v>
      </c>
      <c r="N197" s="2">
        <v>0.95</v>
      </c>
      <c r="O197" s="2">
        <v>1</v>
      </c>
      <c r="P197" s="6" t="s">
        <v>34</v>
      </c>
      <c r="Q197" s="6">
        <v>63.7</v>
      </c>
      <c r="R197" s="11">
        <f t="shared" si="24"/>
        <v>-0.34075398403380364</v>
      </c>
      <c r="S197" s="11">
        <f t="shared" si="28"/>
        <v>3.8472222174183432E-2</v>
      </c>
      <c r="T197" s="11">
        <f t="shared" si="25"/>
        <v>0.92746923855226282</v>
      </c>
      <c r="U197" s="2">
        <v>1.0900000000000001</v>
      </c>
      <c r="V197" s="11">
        <f t="shared" si="29"/>
        <v>1.1713940572329991</v>
      </c>
      <c r="W197" s="13">
        <f t="shared" si="30"/>
        <v>0.50398678422929977</v>
      </c>
      <c r="X197" s="13">
        <f t="shared" si="26"/>
        <v>0.3947204560972708</v>
      </c>
      <c r="Y197" s="22">
        <f t="shared" si="27"/>
        <v>3134704889.508626</v>
      </c>
      <c r="Z197" s="23" t="str">
        <f t="shared" si="31"/>
        <v>No</v>
      </c>
      <c r="AA197" s="1" t="s">
        <v>543</v>
      </c>
    </row>
    <row r="198" spans="1:27" x14ac:dyDescent="0.4">
      <c r="A198" s="1" t="s">
        <v>554</v>
      </c>
      <c r="B198" s="2">
        <v>6.9</v>
      </c>
      <c r="C198" s="2" t="s">
        <v>559</v>
      </c>
      <c r="D198" s="2" t="s">
        <v>76</v>
      </c>
      <c r="E198" s="2" t="s">
        <v>153</v>
      </c>
      <c r="F198" s="2" t="s">
        <v>581</v>
      </c>
      <c r="G198" s="2" t="s">
        <v>187</v>
      </c>
      <c r="H198" s="2" t="s">
        <v>207</v>
      </c>
      <c r="I198" s="2" t="s">
        <v>582</v>
      </c>
      <c r="J198" s="2">
        <v>33.5</v>
      </c>
      <c r="K198" s="2">
        <v>1</v>
      </c>
      <c r="L198" s="2">
        <v>1.22</v>
      </c>
      <c r="M198" s="2">
        <v>1.32</v>
      </c>
      <c r="N198" s="2">
        <v>0.85</v>
      </c>
      <c r="O198" s="2">
        <v>1</v>
      </c>
      <c r="P198" s="6" t="s">
        <v>34</v>
      </c>
      <c r="Q198" s="6">
        <v>33.5</v>
      </c>
      <c r="R198" s="11">
        <f t="shared" si="24"/>
        <v>-0.16471820961753325</v>
      </c>
      <c r="S198" s="11">
        <f t="shared" si="28"/>
        <v>1.8852332857346971E-2</v>
      </c>
      <c r="T198" s="11">
        <f t="shared" si="25"/>
        <v>0.9659558855915944</v>
      </c>
      <c r="U198" s="2">
        <v>1.1000000000000001</v>
      </c>
      <c r="V198" s="11">
        <f t="shared" si="29"/>
        <v>1.1713940572329991</v>
      </c>
      <c r="W198" s="13">
        <f t="shared" si="30"/>
        <v>0.53083666621828984</v>
      </c>
      <c r="X198" s="13">
        <f t="shared" si="26"/>
        <v>0.41196963950038551</v>
      </c>
      <c r="Y198" s="22">
        <f t="shared" si="27"/>
        <v>0.82877266825049445</v>
      </c>
      <c r="Z198" s="23" t="str">
        <f t="shared" si="31"/>
        <v>No</v>
      </c>
      <c r="AA198" s="1" t="s">
        <v>543</v>
      </c>
    </row>
    <row r="199" spans="1:27" x14ac:dyDescent="0.4">
      <c r="A199" s="1" t="s">
        <v>583</v>
      </c>
      <c r="B199" s="2">
        <v>6.9</v>
      </c>
      <c r="C199" s="2" t="s">
        <v>559</v>
      </c>
      <c r="D199" s="2" t="s">
        <v>76</v>
      </c>
      <c r="E199" s="2" t="s">
        <v>97</v>
      </c>
      <c r="F199" s="2" t="s">
        <v>16</v>
      </c>
      <c r="G199" s="2" t="s">
        <v>471</v>
      </c>
      <c r="H199" s="2" t="s">
        <v>103</v>
      </c>
      <c r="I199" s="2" t="s">
        <v>584</v>
      </c>
      <c r="J199" s="2">
        <v>38.6</v>
      </c>
      <c r="K199" s="2">
        <v>1</v>
      </c>
      <c r="L199" s="2">
        <v>1.22</v>
      </c>
      <c r="M199" s="2">
        <v>1.08</v>
      </c>
      <c r="N199" s="2">
        <v>0.95</v>
      </c>
      <c r="O199" s="2">
        <v>1</v>
      </c>
      <c r="P199" s="6" t="s">
        <v>552</v>
      </c>
      <c r="Q199" s="6">
        <v>38.6</v>
      </c>
      <c r="R199" s="11">
        <f t="shared" si="24"/>
        <v>-0.34075398403380364</v>
      </c>
      <c r="S199" s="11">
        <f t="shared" si="28"/>
        <v>3.8472222174183432E-2</v>
      </c>
      <c r="T199" s="11">
        <f t="shared" si="25"/>
        <v>0.92746923855226282</v>
      </c>
      <c r="U199" s="2">
        <v>1.07</v>
      </c>
      <c r="V199" s="11">
        <f t="shared" si="29"/>
        <v>1.1713940572329991</v>
      </c>
      <c r="W199" s="13">
        <f t="shared" si="30"/>
        <v>0.52196559931688113</v>
      </c>
      <c r="X199" s="13">
        <f t="shared" si="26"/>
        <v>0.41644254049817986</v>
      </c>
      <c r="Y199" s="22">
        <f t="shared" si="27"/>
        <v>2.6898398673762065</v>
      </c>
      <c r="Z199" s="23" t="str">
        <f t="shared" si="31"/>
        <v>No</v>
      </c>
      <c r="AA199" s="1" t="s">
        <v>543</v>
      </c>
    </row>
    <row r="200" spans="1:27" x14ac:dyDescent="0.4">
      <c r="A200" s="1" t="s">
        <v>585</v>
      </c>
      <c r="B200" s="2">
        <v>6.9</v>
      </c>
      <c r="C200" s="2" t="s">
        <v>559</v>
      </c>
      <c r="D200" s="2" t="s">
        <v>76</v>
      </c>
      <c r="E200" s="2" t="s">
        <v>147</v>
      </c>
      <c r="F200" s="2" t="s">
        <v>274</v>
      </c>
      <c r="G200" s="2" t="s">
        <v>165</v>
      </c>
      <c r="H200" s="2" t="s">
        <v>55</v>
      </c>
      <c r="I200" s="2" t="s">
        <v>586</v>
      </c>
      <c r="J200" s="2">
        <v>24</v>
      </c>
      <c r="K200" s="2">
        <v>1</v>
      </c>
      <c r="L200" s="2">
        <v>1.22</v>
      </c>
      <c r="M200" s="2">
        <v>1.1499999999999999</v>
      </c>
      <c r="N200" s="2">
        <v>0.95</v>
      </c>
      <c r="O200" s="2">
        <v>1</v>
      </c>
      <c r="P200" s="6" t="s">
        <v>12</v>
      </c>
      <c r="Q200" s="6">
        <v>25.1</v>
      </c>
      <c r="R200" s="11">
        <f t="shared" si="24"/>
        <v>-0.26621354162840094</v>
      </c>
      <c r="S200" s="11">
        <f t="shared" si="28"/>
        <v>3.0169938268609364E-2</v>
      </c>
      <c r="T200" s="11">
        <f t="shared" si="25"/>
        <v>0.94361128917867954</v>
      </c>
      <c r="U200" s="2">
        <v>1.06</v>
      </c>
      <c r="V200" s="11">
        <f t="shared" si="29"/>
        <v>1.1713940572329991</v>
      </c>
      <c r="W200" s="13">
        <f t="shared" si="30"/>
        <v>0.47023295910737534</v>
      </c>
      <c r="X200" s="13">
        <f t="shared" si="26"/>
        <v>0.37870774264109375</v>
      </c>
      <c r="Y200" s="22">
        <f t="shared" si="27"/>
        <v>0.29239701935412904</v>
      </c>
      <c r="Z200" s="23" t="str">
        <f t="shared" si="31"/>
        <v>Yes</v>
      </c>
      <c r="AA200" s="1" t="s">
        <v>543</v>
      </c>
    </row>
    <row r="201" spans="1:27" x14ac:dyDescent="0.4">
      <c r="A201" s="1" t="s">
        <v>587</v>
      </c>
      <c r="B201" s="2">
        <v>6.9</v>
      </c>
      <c r="C201" s="2" t="s">
        <v>194</v>
      </c>
      <c r="D201" s="2" t="s">
        <v>3</v>
      </c>
      <c r="E201" s="2" t="s">
        <v>153</v>
      </c>
      <c r="F201" s="2" t="s">
        <v>16</v>
      </c>
      <c r="G201" s="2" t="s">
        <v>45</v>
      </c>
      <c r="H201" s="2" t="s">
        <v>588</v>
      </c>
      <c r="I201" s="2" t="s">
        <v>79</v>
      </c>
      <c r="J201" s="2">
        <v>24.6</v>
      </c>
      <c r="K201" s="2">
        <v>1</v>
      </c>
      <c r="L201" s="2">
        <v>1.22</v>
      </c>
      <c r="M201" s="2">
        <v>1.32</v>
      </c>
      <c r="N201" s="2">
        <v>0.85</v>
      </c>
      <c r="O201" s="2">
        <v>1</v>
      </c>
      <c r="P201" s="6" t="s">
        <v>34</v>
      </c>
      <c r="Q201" s="6">
        <v>24.6</v>
      </c>
      <c r="R201" s="11">
        <f t="shared" si="24"/>
        <v>-0.16471820961753325</v>
      </c>
      <c r="S201" s="11">
        <f t="shared" si="28"/>
        <v>1.8852332857346971E-2</v>
      </c>
      <c r="T201" s="11">
        <f t="shared" si="25"/>
        <v>0.9659558855915944</v>
      </c>
      <c r="U201" s="2">
        <v>1.1000000000000001</v>
      </c>
      <c r="V201" s="11">
        <f t="shared" si="29"/>
        <v>1.1713940572329991</v>
      </c>
      <c r="W201" s="13">
        <f t="shared" si="30"/>
        <v>0.38780287759780191</v>
      </c>
      <c r="X201" s="13">
        <f t="shared" si="26"/>
        <v>0.30096453739591733</v>
      </c>
      <c r="Y201" s="22">
        <f t="shared" si="27"/>
        <v>0.28084887270551989</v>
      </c>
      <c r="Z201" s="23" t="str">
        <f t="shared" si="31"/>
        <v>Yes</v>
      </c>
      <c r="AA201" s="1" t="s">
        <v>543</v>
      </c>
    </row>
    <row r="202" spans="1:27" x14ac:dyDescent="0.4">
      <c r="A202" s="1" t="s">
        <v>267</v>
      </c>
      <c r="B202" s="2">
        <v>6.9</v>
      </c>
      <c r="C202" s="2" t="s">
        <v>574</v>
      </c>
      <c r="D202" s="2" t="s">
        <v>76</v>
      </c>
      <c r="E202" s="2" t="s">
        <v>153</v>
      </c>
      <c r="F202" s="2" t="s">
        <v>589</v>
      </c>
      <c r="G202" s="2" t="s">
        <v>277</v>
      </c>
      <c r="H202" s="2" t="s">
        <v>157</v>
      </c>
      <c r="I202" s="2" t="s">
        <v>590</v>
      </c>
      <c r="J202" s="2">
        <v>35.799999999999997</v>
      </c>
      <c r="K202" s="2">
        <v>1</v>
      </c>
      <c r="L202" s="2">
        <v>1.22</v>
      </c>
      <c r="M202" s="2">
        <v>1.25</v>
      </c>
      <c r="N202" s="2">
        <v>0.85</v>
      </c>
      <c r="O202" s="2">
        <v>1</v>
      </c>
      <c r="P202" s="6" t="s">
        <v>140</v>
      </c>
      <c r="Q202" s="6">
        <v>35.799999999999997</v>
      </c>
      <c r="R202" s="11">
        <f t="shared" si="24"/>
        <v>-0.16471820961753325</v>
      </c>
      <c r="S202" s="11">
        <f t="shared" si="28"/>
        <v>1.8852332857346971E-2</v>
      </c>
      <c r="T202" s="11">
        <f t="shared" si="25"/>
        <v>0.9659558855915944</v>
      </c>
      <c r="U202" s="2">
        <v>1.1000000000000001</v>
      </c>
      <c r="V202" s="11">
        <f t="shared" si="29"/>
        <v>1.1713940572329991</v>
      </c>
      <c r="W202" s="13">
        <f t="shared" si="30"/>
        <v>0.56257270776854462</v>
      </c>
      <c r="X202" s="13">
        <f t="shared" si="26"/>
        <v>0.43659922224901071</v>
      </c>
      <c r="Y202" s="22">
        <f t="shared" si="27"/>
        <v>1.3170518053097433</v>
      </c>
      <c r="Z202" s="23" t="str">
        <f t="shared" si="31"/>
        <v>No</v>
      </c>
      <c r="AA202" s="1" t="s">
        <v>543</v>
      </c>
    </row>
    <row r="203" spans="1:27" x14ac:dyDescent="0.4">
      <c r="A203" s="1" t="s">
        <v>249</v>
      </c>
      <c r="B203" s="2">
        <v>6.9</v>
      </c>
      <c r="C203" s="2" t="s">
        <v>559</v>
      </c>
      <c r="D203" s="2" t="s">
        <v>76</v>
      </c>
      <c r="E203" s="2" t="s">
        <v>153</v>
      </c>
      <c r="F203" s="2" t="s">
        <v>53</v>
      </c>
      <c r="G203" s="2" t="s">
        <v>45</v>
      </c>
      <c r="H203" s="2" t="s">
        <v>591</v>
      </c>
      <c r="I203" s="2" t="s">
        <v>493</v>
      </c>
      <c r="J203" s="2">
        <v>37</v>
      </c>
      <c r="K203" s="2">
        <v>1</v>
      </c>
      <c r="L203" s="2">
        <v>1.22</v>
      </c>
      <c r="M203" s="2">
        <v>1.37</v>
      </c>
      <c r="N203" s="2">
        <v>0.85</v>
      </c>
      <c r="O203" s="2">
        <v>1</v>
      </c>
      <c r="P203" s="6" t="s">
        <v>34</v>
      </c>
      <c r="Q203" s="6">
        <v>37</v>
      </c>
      <c r="R203" s="11">
        <f t="shared" si="24"/>
        <v>-0.16471820961753325</v>
      </c>
      <c r="S203" s="11">
        <f t="shared" si="28"/>
        <v>1.8852332857346971E-2</v>
      </c>
      <c r="T203" s="11">
        <f t="shared" si="25"/>
        <v>0.9659558855915944</v>
      </c>
      <c r="U203" s="2">
        <v>1.1000000000000001</v>
      </c>
      <c r="V203" s="11">
        <f t="shared" si="29"/>
        <v>1.1713940572329991</v>
      </c>
      <c r="W203" s="13">
        <f t="shared" si="30"/>
        <v>0.64144692186447239</v>
      </c>
      <c r="X203" s="13">
        <f t="shared" si="26"/>
        <v>0.49781161320622003</v>
      </c>
      <c r="Y203" s="22">
        <f t="shared" si="27"/>
        <v>1.7496427562357051</v>
      </c>
      <c r="Z203" s="23" t="str">
        <f t="shared" si="31"/>
        <v>No</v>
      </c>
      <c r="AA203" s="1" t="s">
        <v>543</v>
      </c>
    </row>
    <row r="204" spans="1:27" x14ac:dyDescent="0.4">
      <c r="A204" s="1" t="s">
        <v>26</v>
      </c>
      <c r="B204" s="2">
        <v>6.9</v>
      </c>
      <c r="C204" s="2" t="s">
        <v>559</v>
      </c>
      <c r="D204" s="2" t="s">
        <v>76</v>
      </c>
      <c r="E204" s="2" t="s">
        <v>229</v>
      </c>
      <c r="F204" s="2" t="s">
        <v>180</v>
      </c>
      <c r="G204" s="2" t="s">
        <v>62</v>
      </c>
      <c r="H204" s="2" t="s">
        <v>592</v>
      </c>
      <c r="I204" s="2" t="s">
        <v>593</v>
      </c>
      <c r="J204" s="2">
        <v>40.799999999999997</v>
      </c>
      <c r="K204" s="2">
        <v>1</v>
      </c>
      <c r="L204" s="2">
        <v>1.22</v>
      </c>
      <c r="M204" s="2">
        <v>1.43</v>
      </c>
      <c r="N204" s="2">
        <v>0.85</v>
      </c>
      <c r="O204" s="2">
        <v>1</v>
      </c>
      <c r="P204" s="6" t="s">
        <v>12</v>
      </c>
      <c r="Q204" s="6">
        <v>42</v>
      </c>
      <c r="R204" s="11">
        <f t="shared" si="24"/>
        <v>-0.1046482459363105</v>
      </c>
      <c r="S204" s="11">
        <f t="shared" si="28"/>
        <v>1.2150894014497593E-2</v>
      </c>
      <c r="T204" s="11">
        <f t="shared" si="25"/>
        <v>0.97940789642243586</v>
      </c>
      <c r="U204" s="2">
        <v>1.1000000000000001</v>
      </c>
      <c r="V204" s="11">
        <f t="shared" si="29"/>
        <v>1.1713940572329991</v>
      </c>
      <c r="W204" s="13">
        <f t="shared" si="30"/>
        <v>0.56636794562083614</v>
      </c>
      <c r="X204" s="13">
        <f t="shared" si="26"/>
        <v>0.43954461556738372</v>
      </c>
      <c r="Y204" s="22">
        <f t="shared" si="27"/>
        <v>8.407999271843229</v>
      </c>
      <c r="Z204" s="23" t="str">
        <f t="shared" si="31"/>
        <v>No</v>
      </c>
      <c r="AA204" s="1" t="s">
        <v>543</v>
      </c>
    </row>
    <row r="205" spans="1:27" x14ac:dyDescent="0.4">
      <c r="A205" s="1" t="s">
        <v>594</v>
      </c>
      <c r="B205" s="2">
        <v>6.9</v>
      </c>
      <c r="C205" s="2" t="s">
        <v>28</v>
      </c>
      <c r="D205" s="2" t="s">
        <v>3</v>
      </c>
      <c r="E205" s="2" t="s">
        <v>153</v>
      </c>
      <c r="F205" s="2" t="s">
        <v>77</v>
      </c>
      <c r="G205" s="2" t="s">
        <v>187</v>
      </c>
      <c r="H205" s="2" t="s">
        <v>207</v>
      </c>
      <c r="I205" s="2" t="s">
        <v>290</v>
      </c>
      <c r="J205" s="2">
        <v>21.1</v>
      </c>
      <c r="K205" s="2">
        <v>1</v>
      </c>
      <c r="L205" s="2">
        <v>1.22</v>
      </c>
      <c r="M205" s="2">
        <v>1.42</v>
      </c>
      <c r="N205" s="2">
        <v>0.85</v>
      </c>
      <c r="O205" s="2">
        <v>1</v>
      </c>
      <c r="P205" s="6" t="s">
        <v>64</v>
      </c>
      <c r="Q205" s="6">
        <v>21.4</v>
      </c>
      <c r="R205" s="11">
        <f t="shared" si="24"/>
        <v>-0.16471820961753325</v>
      </c>
      <c r="S205" s="11">
        <f t="shared" si="28"/>
        <v>1.8852332857346971E-2</v>
      </c>
      <c r="T205" s="11">
        <f t="shared" si="25"/>
        <v>0.9659558855915944</v>
      </c>
      <c r="U205" s="2">
        <v>1.1000000000000001</v>
      </c>
      <c r="V205" s="11">
        <f t="shared" si="29"/>
        <v>1.1713940572329991</v>
      </c>
      <c r="W205" s="13">
        <f t="shared" si="30"/>
        <v>0.35389111081219332</v>
      </c>
      <c r="X205" s="13">
        <f t="shared" si="26"/>
        <v>0.27464642633359038</v>
      </c>
      <c r="Y205" s="22">
        <f t="shared" si="27"/>
        <v>0.22421487242127733</v>
      </c>
      <c r="Z205" s="23" t="str">
        <f t="shared" si="31"/>
        <v>Yes</v>
      </c>
      <c r="AA205" s="1" t="s">
        <v>543</v>
      </c>
    </row>
    <row r="206" spans="1:27" x14ac:dyDescent="0.4">
      <c r="A206" s="1" t="s">
        <v>592</v>
      </c>
      <c r="B206" s="2">
        <v>6.9</v>
      </c>
      <c r="C206" s="2" t="s">
        <v>28</v>
      </c>
      <c r="D206" s="2" t="s">
        <v>3</v>
      </c>
      <c r="E206" s="2" t="s">
        <v>67</v>
      </c>
      <c r="F206" s="2" t="s">
        <v>68</v>
      </c>
      <c r="G206" s="2" t="s">
        <v>109</v>
      </c>
      <c r="H206" s="2" t="s">
        <v>428</v>
      </c>
      <c r="I206" s="2" t="s">
        <v>595</v>
      </c>
      <c r="J206" s="2">
        <v>17.899999999999999</v>
      </c>
      <c r="K206" s="2">
        <v>1</v>
      </c>
      <c r="L206" s="2">
        <v>1.22</v>
      </c>
      <c r="M206" s="2">
        <v>1.39</v>
      </c>
      <c r="N206" s="2">
        <v>0.85</v>
      </c>
      <c r="O206" s="2">
        <v>1</v>
      </c>
      <c r="P206" s="6" t="s">
        <v>34</v>
      </c>
      <c r="Q206" s="6">
        <v>17.899999999999999</v>
      </c>
      <c r="R206" s="11">
        <f t="shared" si="24"/>
        <v>-0.18396031151497605</v>
      </c>
      <c r="S206" s="11">
        <f t="shared" si="28"/>
        <v>2.0998775137459458E-2</v>
      </c>
      <c r="T206" s="11">
        <f t="shared" si="25"/>
        <v>0.9616845784920911</v>
      </c>
      <c r="U206" s="2">
        <v>1.0900000000000001</v>
      </c>
      <c r="V206" s="11">
        <f t="shared" si="29"/>
        <v>1.1713940572329991</v>
      </c>
      <c r="W206" s="13">
        <f t="shared" si="30"/>
        <v>0.34188868076188222</v>
      </c>
      <c r="X206" s="13">
        <f t="shared" si="26"/>
        <v>0.26776586257354262</v>
      </c>
      <c r="Y206" s="22">
        <f t="shared" si="27"/>
        <v>0.18268267288502071</v>
      </c>
      <c r="Z206" s="23" t="str">
        <f t="shared" si="31"/>
        <v>Yes</v>
      </c>
      <c r="AA206" s="1" t="s">
        <v>543</v>
      </c>
    </row>
    <row r="207" spans="1:27" x14ac:dyDescent="0.4">
      <c r="A207" s="1" t="s">
        <v>20</v>
      </c>
      <c r="B207" s="2">
        <v>6.9</v>
      </c>
      <c r="C207" s="2" t="s">
        <v>559</v>
      </c>
      <c r="D207" s="2" t="s">
        <v>76</v>
      </c>
      <c r="E207" s="2" t="s">
        <v>524</v>
      </c>
      <c r="F207" s="2" t="s">
        <v>159</v>
      </c>
      <c r="G207" s="2" t="s">
        <v>597</v>
      </c>
      <c r="H207" s="2" t="s">
        <v>254</v>
      </c>
      <c r="I207" s="2" t="s">
        <v>598</v>
      </c>
      <c r="J207" s="2">
        <v>40.1</v>
      </c>
      <c r="K207" s="2">
        <v>1</v>
      </c>
      <c r="L207" s="2">
        <v>1.22</v>
      </c>
      <c r="M207" s="2">
        <v>1.08</v>
      </c>
      <c r="N207" s="2">
        <v>1</v>
      </c>
      <c r="O207" s="2">
        <v>1</v>
      </c>
      <c r="P207" s="6" t="s">
        <v>12</v>
      </c>
      <c r="Q207" s="6">
        <v>41.3</v>
      </c>
      <c r="R207" s="11">
        <f t="shared" si="24"/>
        <v>-0.54716509841291028</v>
      </c>
      <c r="S207" s="11">
        <f t="shared" si="28"/>
        <v>6.1395546917726654E-2</v>
      </c>
      <c r="T207" s="11">
        <f t="shared" si="25"/>
        <v>0.88378997918322177</v>
      </c>
      <c r="U207" s="2">
        <v>1.08</v>
      </c>
      <c r="V207" s="11">
        <f t="shared" si="29"/>
        <v>1.1713940572329991</v>
      </c>
      <c r="W207" s="13">
        <f t="shared" si="30"/>
        <v>0.64516668480375194</v>
      </c>
      <c r="X207" s="13">
        <f t="shared" si="26"/>
        <v>0.50997062543971172</v>
      </c>
      <c r="Y207" s="22">
        <f t="shared" si="27"/>
        <v>6.4685423766008494</v>
      </c>
      <c r="Z207" s="23" t="str">
        <f t="shared" si="31"/>
        <v>No</v>
      </c>
      <c r="AA207" s="1" t="s">
        <v>543</v>
      </c>
    </row>
    <row r="208" spans="1:27" x14ac:dyDescent="0.4">
      <c r="A208" s="1" t="s">
        <v>275</v>
      </c>
      <c r="B208" s="2">
        <v>6.9</v>
      </c>
      <c r="C208" s="2" t="s">
        <v>559</v>
      </c>
      <c r="D208" s="2" t="s">
        <v>76</v>
      </c>
      <c r="E208" s="2" t="s">
        <v>29</v>
      </c>
      <c r="F208" s="2" t="s">
        <v>30</v>
      </c>
      <c r="G208" s="2" t="s">
        <v>245</v>
      </c>
      <c r="H208" s="2" t="s">
        <v>230</v>
      </c>
      <c r="I208" s="2" t="s">
        <v>599</v>
      </c>
      <c r="J208" s="2">
        <v>49.7</v>
      </c>
      <c r="K208" s="2">
        <v>1</v>
      </c>
      <c r="L208" s="2">
        <v>1.22</v>
      </c>
      <c r="M208" s="2">
        <v>1.23</v>
      </c>
      <c r="N208" s="2">
        <v>0.95</v>
      </c>
      <c r="O208" s="2">
        <v>1</v>
      </c>
      <c r="P208" s="6" t="s">
        <v>34</v>
      </c>
      <c r="Q208" s="6">
        <v>49.7</v>
      </c>
      <c r="R208" s="11">
        <f t="shared" si="24"/>
        <v>-0.19709005664715384</v>
      </c>
      <c r="S208" s="11">
        <f t="shared" si="28"/>
        <v>2.246323251168833E-2</v>
      </c>
      <c r="T208" s="11">
        <f t="shared" si="25"/>
        <v>0.95877988852318963</v>
      </c>
      <c r="U208" s="2">
        <v>1.1000000000000001</v>
      </c>
      <c r="V208" s="11">
        <f t="shared" si="29"/>
        <v>1.1713940572329991</v>
      </c>
      <c r="W208" s="13">
        <f t="shared" si="30"/>
        <v>0.59340137883163491</v>
      </c>
      <c r="X208" s="13">
        <f t="shared" si="26"/>
        <v>0.46052461646606091</v>
      </c>
      <c r="Y208" s="22">
        <f t="shared" si="27"/>
        <v>492.37627299486871</v>
      </c>
      <c r="Z208" s="23" t="str">
        <f t="shared" si="31"/>
        <v>No</v>
      </c>
      <c r="AA208" s="1" t="s">
        <v>543</v>
      </c>
    </row>
    <row r="209" spans="1:27" x14ac:dyDescent="0.4">
      <c r="A209" s="1" t="s">
        <v>190</v>
      </c>
      <c r="B209" s="2">
        <v>6.9</v>
      </c>
      <c r="C209" s="2" t="s">
        <v>194</v>
      </c>
      <c r="D209" s="2" t="s">
        <v>76</v>
      </c>
      <c r="E209" s="2" t="s">
        <v>153</v>
      </c>
      <c r="F209" s="2" t="s">
        <v>216</v>
      </c>
      <c r="G209" s="2" t="s">
        <v>18</v>
      </c>
      <c r="H209" s="2" t="s">
        <v>46</v>
      </c>
      <c r="I209" s="2" t="s">
        <v>600</v>
      </c>
      <c r="J209" s="2">
        <v>29.1</v>
      </c>
      <c r="K209" s="2">
        <v>1</v>
      </c>
      <c r="L209" s="2">
        <v>1.22</v>
      </c>
      <c r="M209" s="2">
        <v>1.4</v>
      </c>
      <c r="N209" s="2">
        <v>0.85</v>
      </c>
      <c r="O209" s="2">
        <v>1</v>
      </c>
      <c r="P209" s="6" t="s">
        <v>552</v>
      </c>
      <c r="Q209" s="6">
        <v>29.2</v>
      </c>
      <c r="R209" s="11">
        <f t="shared" si="24"/>
        <v>-0.16471820961753325</v>
      </c>
      <c r="S209" s="11">
        <f t="shared" si="28"/>
        <v>1.8852332857346971E-2</v>
      </c>
      <c r="T209" s="11">
        <f t="shared" si="25"/>
        <v>0.9659558855915944</v>
      </c>
      <c r="U209" s="2">
        <v>1.1000000000000001</v>
      </c>
      <c r="V209" s="11">
        <f t="shared" si="29"/>
        <v>1.1713940572329991</v>
      </c>
      <c r="W209" s="13">
        <f t="shared" si="30"/>
        <v>0.46707501053300876</v>
      </c>
      <c r="X209" s="13">
        <f t="shared" si="26"/>
        <v>0.36248574364641839</v>
      </c>
      <c r="Y209" s="22">
        <f t="shared" si="27"/>
        <v>0.43915562071446029</v>
      </c>
      <c r="Z209" s="23" t="str">
        <f t="shared" si="31"/>
        <v>No</v>
      </c>
      <c r="AA209" s="1" t="s">
        <v>543</v>
      </c>
    </row>
    <row r="210" spans="1:27" x14ac:dyDescent="0.4">
      <c r="A210" s="1" t="s">
        <v>539</v>
      </c>
      <c r="B210" s="2">
        <v>6.9</v>
      </c>
      <c r="C210" s="2" t="s">
        <v>194</v>
      </c>
      <c r="D210" s="2" t="s">
        <v>76</v>
      </c>
      <c r="E210" s="2" t="s">
        <v>33</v>
      </c>
      <c r="F210" s="2" t="s">
        <v>68</v>
      </c>
      <c r="G210" s="2" t="s">
        <v>198</v>
      </c>
      <c r="H210" s="2" t="s">
        <v>296</v>
      </c>
      <c r="I210" s="2" t="s">
        <v>601</v>
      </c>
      <c r="J210" s="2">
        <v>27.9</v>
      </c>
      <c r="K210" s="2">
        <v>1</v>
      </c>
      <c r="L210" s="2">
        <v>1.22</v>
      </c>
      <c r="M210" s="2">
        <v>1.07</v>
      </c>
      <c r="N210" s="2">
        <v>1</v>
      </c>
      <c r="O210" s="2">
        <v>1</v>
      </c>
      <c r="P210" s="6" t="s">
        <v>157</v>
      </c>
      <c r="Q210" s="6">
        <v>33.5</v>
      </c>
      <c r="R210" s="11">
        <f t="shared" si="24"/>
        <v>-0.50388465502705426</v>
      </c>
      <c r="S210" s="11">
        <f t="shared" si="28"/>
        <v>5.6598530411014827E-2</v>
      </c>
      <c r="T210" s="11">
        <f t="shared" si="25"/>
        <v>0.89283383076501011</v>
      </c>
      <c r="U210" s="2">
        <v>1.05</v>
      </c>
      <c r="V210" s="11">
        <f t="shared" si="29"/>
        <v>1.1713940572329991</v>
      </c>
      <c r="W210" s="13">
        <f t="shared" si="30"/>
        <v>0.49643712397355683</v>
      </c>
      <c r="X210" s="13">
        <f t="shared" si="26"/>
        <v>0.40361930983670169</v>
      </c>
      <c r="Y210" s="22">
        <f t="shared" si="27"/>
        <v>0.82877266825049445</v>
      </c>
      <c r="Z210" s="23" t="str">
        <f t="shared" si="31"/>
        <v>No</v>
      </c>
      <c r="AA210" s="1" t="s">
        <v>543</v>
      </c>
    </row>
    <row r="211" spans="1:27" x14ac:dyDescent="0.4">
      <c r="A211" s="1" t="s">
        <v>175</v>
      </c>
      <c r="B211" s="2">
        <v>6.9</v>
      </c>
      <c r="C211" s="2" t="s">
        <v>28</v>
      </c>
      <c r="D211" s="2" t="s">
        <v>3</v>
      </c>
      <c r="E211" s="2" t="s">
        <v>52</v>
      </c>
      <c r="F211" s="2" t="s">
        <v>77</v>
      </c>
      <c r="G211" s="2" t="s">
        <v>386</v>
      </c>
      <c r="H211" s="2" t="s">
        <v>245</v>
      </c>
      <c r="I211" s="2" t="s">
        <v>437</v>
      </c>
      <c r="J211" s="2">
        <v>24.2</v>
      </c>
      <c r="K211" s="2">
        <v>1</v>
      </c>
      <c r="L211" s="2">
        <v>1.22</v>
      </c>
      <c r="M211" s="2">
        <v>1.1399999999999999</v>
      </c>
      <c r="N211" s="2">
        <v>0.95</v>
      </c>
      <c r="O211" s="2">
        <v>1</v>
      </c>
      <c r="P211" s="6" t="s">
        <v>557</v>
      </c>
      <c r="Q211" s="6">
        <v>25</v>
      </c>
      <c r="R211" s="11">
        <f t="shared" si="24"/>
        <v>-0.42016996560837205</v>
      </c>
      <c r="S211" s="11">
        <f t="shared" si="28"/>
        <v>4.7304877122347509E-2</v>
      </c>
      <c r="T211" s="11">
        <f t="shared" si="25"/>
        <v>0.91049550792302947</v>
      </c>
      <c r="U211" s="2">
        <v>1.05</v>
      </c>
      <c r="V211" s="11">
        <f t="shared" si="29"/>
        <v>1.1713940572329991</v>
      </c>
      <c r="W211" s="13">
        <f t="shared" si="30"/>
        <v>0.40211472843066398</v>
      </c>
      <c r="X211" s="13">
        <f t="shared" si="26"/>
        <v>0.32693217595266394</v>
      </c>
      <c r="Y211" s="22">
        <f t="shared" si="27"/>
        <v>0.29001152584370948</v>
      </c>
      <c r="Z211" s="23" t="str">
        <f t="shared" si="31"/>
        <v>Yes</v>
      </c>
      <c r="AA211" s="1" t="s">
        <v>543</v>
      </c>
    </row>
    <row r="212" spans="1:27" x14ac:dyDescent="0.4">
      <c r="A212" s="1" t="s">
        <v>281</v>
      </c>
      <c r="B212" s="2">
        <v>6.9</v>
      </c>
      <c r="C212" s="2" t="s">
        <v>194</v>
      </c>
      <c r="D212" s="2" t="s">
        <v>3</v>
      </c>
      <c r="E212" s="2" t="s">
        <v>71</v>
      </c>
      <c r="F212" s="2" t="s">
        <v>8</v>
      </c>
      <c r="G212" s="2" t="s">
        <v>103</v>
      </c>
      <c r="H212" s="2" t="s">
        <v>154</v>
      </c>
      <c r="I212" s="2" t="s">
        <v>602</v>
      </c>
      <c r="J212" s="2">
        <v>18.899999999999999</v>
      </c>
      <c r="K212" s="2">
        <v>1</v>
      </c>
      <c r="L212" s="2">
        <v>1.22</v>
      </c>
      <c r="M212" s="2">
        <v>1.32</v>
      </c>
      <c r="N212" s="2">
        <v>0.95</v>
      </c>
      <c r="O212" s="2">
        <v>1</v>
      </c>
      <c r="P212" s="6" t="s">
        <v>552</v>
      </c>
      <c r="Q212" s="6">
        <v>18.899999999999999</v>
      </c>
      <c r="R212" s="11">
        <f t="shared" si="24"/>
        <v>-0.23094233355903449</v>
      </c>
      <c r="S212" s="11">
        <f t="shared" si="28"/>
        <v>2.6238239641685021E-2</v>
      </c>
      <c r="T212" s="11">
        <f t="shared" si="25"/>
        <v>0.95132599818400898</v>
      </c>
      <c r="U212" s="2">
        <v>1.08</v>
      </c>
      <c r="V212" s="11">
        <f t="shared" si="29"/>
        <v>1.1713940572329991</v>
      </c>
      <c r="W212" s="13">
        <f t="shared" si="30"/>
        <v>0.44409627278862607</v>
      </c>
      <c r="X212" s="13">
        <f t="shared" si="26"/>
        <v>0.35103494852396228</v>
      </c>
      <c r="Y212" s="22">
        <f t="shared" si="27"/>
        <v>0.19317755759833882</v>
      </c>
      <c r="Z212" s="23" t="str">
        <f t="shared" si="31"/>
        <v>Yes</v>
      </c>
      <c r="AA212" s="1" t="s">
        <v>543</v>
      </c>
    </row>
    <row r="213" spans="1:27" x14ac:dyDescent="0.4">
      <c r="A213" s="1" t="s">
        <v>115</v>
      </c>
      <c r="B213" s="2">
        <v>6.9</v>
      </c>
      <c r="C213" s="2" t="s">
        <v>559</v>
      </c>
      <c r="D213" s="2" t="s">
        <v>76</v>
      </c>
      <c r="E213" s="2" t="s">
        <v>153</v>
      </c>
      <c r="F213" s="2" t="s">
        <v>53</v>
      </c>
      <c r="G213" s="2" t="s">
        <v>18</v>
      </c>
      <c r="H213" s="2" t="s">
        <v>115</v>
      </c>
      <c r="I213" s="2" t="s">
        <v>603</v>
      </c>
      <c r="J213" s="2">
        <v>31.6</v>
      </c>
      <c r="K213" s="2">
        <v>1</v>
      </c>
      <c r="L213" s="2">
        <v>1.22</v>
      </c>
      <c r="M213" s="2">
        <v>1.44</v>
      </c>
      <c r="N213" s="2">
        <v>0.85</v>
      </c>
      <c r="O213" s="2">
        <v>1</v>
      </c>
      <c r="P213" s="6" t="s">
        <v>140</v>
      </c>
      <c r="Q213" s="6">
        <v>31.6</v>
      </c>
      <c r="R213" s="11">
        <f t="shared" si="24"/>
        <v>-0.16471820961753325</v>
      </c>
      <c r="S213" s="11">
        <f t="shared" si="28"/>
        <v>1.8852332857346971E-2</v>
      </c>
      <c r="T213" s="11">
        <f t="shared" si="25"/>
        <v>0.9659558855915944</v>
      </c>
      <c r="U213" s="2">
        <v>1.1000000000000001</v>
      </c>
      <c r="V213" s="11">
        <f t="shared" si="29"/>
        <v>1.1713940572329991</v>
      </c>
      <c r="W213" s="13">
        <f t="shared" si="30"/>
        <v>0.6383358477284452</v>
      </c>
      <c r="X213" s="13">
        <f t="shared" si="26"/>
        <v>0.49539718298343843</v>
      </c>
      <c r="Y213" s="22">
        <f t="shared" si="27"/>
        <v>0.60592292744689302</v>
      </c>
      <c r="Z213" s="23" t="str">
        <f t="shared" si="31"/>
        <v>No</v>
      </c>
      <c r="AA213" s="1" t="s">
        <v>543</v>
      </c>
    </row>
    <row r="214" spans="1:27" x14ac:dyDescent="0.4">
      <c r="A214" s="1" t="s">
        <v>591</v>
      </c>
      <c r="B214" s="2">
        <v>6.9</v>
      </c>
      <c r="C214" s="2" t="s">
        <v>36</v>
      </c>
      <c r="D214" s="2" t="s">
        <v>3</v>
      </c>
      <c r="E214" s="2" t="s">
        <v>147</v>
      </c>
      <c r="F214" s="2" t="s">
        <v>29</v>
      </c>
      <c r="G214" s="2" t="s">
        <v>161</v>
      </c>
      <c r="H214" s="2" t="s">
        <v>103</v>
      </c>
      <c r="I214" s="2" t="s">
        <v>567</v>
      </c>
      <c r="J214" s="2">
        <v>19.3</v>
      </c>
      <c r="K214" s="2">
        <v>1</v>
      </c>
      <c r="L214" s="2">
        <v>1.22</v>
      </c>
      <c r="M214" s="2">
        <v>1.1200000000000001</v>
      </c>
      <c r="N214" s="2">
        <v>0.95</v>
      </c>
      <c r="O214" s="2">
        <v>1</v>
      </c>
      <c r="P214" s="6" t="s">
        <v>34</v>
      </c>
      <c r="Q214" s="6">
        <v>19.3</v>
      </c>
      <c r="R214" s="11">
        <f t="shared" si="24"/>
        <v>-0.26621354162840094</v>
      </c>
      <c r="S214" s="11">
        <f t="shared" si="28"/>
        <v>3.0169938268609364E-2</v>
      </c>
      <c r="T214" s="11">
        <f t="shared" si="25"/>
        <v>0.94361128917867954</v>
      </c>
      <c r="U214" s="2">
        <v>1.03</v>
      </c>
      <c r="V214" s="11">
        <f t="shared" si="29"/>
        <v>1.1713940572329991</v>
      </c>
      <c r="W214" s="13">
        <f t="shared" si="30"/>
        <v>0.24184518452715584</v>
      </c>
      <c r="X214" s="13">
        <f t="shared" si="26"/>
        <v>0.20044591192565797</v>
      </c>
      <c r="Y214" s="22">
        <f t="shared" si="27"/>
        <v>0.19763504749363764</v>
      </c>
      <c r="Z214" s="23" t="str">
        <f t="shared" si="31"/>
        <v>Yes</v>
      </c>
      <c r="AA214" s="1" t="s">
        <v>543</v>
      </c>
    </row>
    <row r="215" spans="1:27" x14ac:dyDescent="0.4">
      <c r="A215" s="1" t="s">
        <v>138</v>
      </c>
      <c r="B215" s="2">
        <v>6.9</v>
      </c>
      <c r="C215" s="2" t="s">
        <v>194</v>
      </c>
      <c r="D215" s="2" t="s">
        <v>3</v>
      </c>
      <c r="E215" s="2" t="s">
        <v>33</v>
      </c>
      <c r="F215" s="2" t="s">
        <v>274</v>
      </c>
      <c r="G215" s="2" t="s">
        <v>525</v>
      </c>
      <c r="H215" s="2" t="s">
        <v>504</v>
      </c>
      <c r="I215" s="2" t="s">
        <v>569</v>
      </c>
      <c r="J215" s="2">
        <v>19.100000000000001</v>
      </c>
      <c r="K215" s="2">
        <v>1</v>
      </c>
      <c r="L215" s="2">
        <v>1.22</v>
      </c>
      <c r="M215" s="2">
        <v>1.03</v>
      </c>
      <c r="N215" s="2">
        <v>1</v>
      </c>
      <c r="O215" s="2">
        <v>1</v>
      </c>
      <c r="P215" s="6" t="s">
        <v>48</v>
      </c>
      <c r="Q215" s="6">
        <v>19.100000000000001</v>
      </c>
      <c r="R215" s="11">
        <f t="shared" si="24"/>
        <v>-0.50388465502705426</v>
      </c>
      <c r="S215" s="11">
        <f t="shared" si="28"/>
        <v>5.6598530411014827E-2</v>
      </c>
      <c r="T215" s="11">
        <f t="shared" si="25"/>
        <v>0.89283383076501011</v>
      </c>
      <c r="U215" s="2">
        <v>1.01</v>
      </c>
      <c r="V215" s="11">
        <f t="shared" si="29"/>
        <v>1.1713940572329991</v>
      </c>
      <c r="W215" s="13">
        <f t="shared" si="30"/>
        <v>0.44143034345536009</v>
      </c>
      <c r="X215" s="13">
        <f t="shared" si="26"/>
        <v>0.37311077625560429</v>
      </c>
      <c r="Y215" s="22">
        <f t="shared" si="27"/>
        <v>0.19538606925174667</v>
      </c>
      <c r="Z215" s="23" t="str">
        <f t="shared" si="31"/>
        <v>Yes</v>
      </c>
      <c r="AA215" s="1" t="s">
        <v>543</v>
      </c>
    </row>
    <row r="216" spans="1:27" x14ac:dyDescent="0.4">
      <c r="A216" s="1" t="s">
        <v>24</v>
      </c>
      <c r="B216" s="2">
        <v>6.9</v>
      </c>
      <c r="C216" s="2" t="s">
        <v>559</v>
      </c>
      <c r="D216" s="2" t="s">
        <v>76</v>
      </c>
      <c r="E216" s="2" t="s">
        <v>71</v>
      </c>
      <c r="F216" s="2" t="s">
        <v>47</v>
      </c>
      <c r="G216" s="2" t="s">
        <v>605</v>
      </c>
      <c r="H216" s="2" t="s">
        <v>217</v>
      </c>
      <c r="I216" s="2" t="s">
        <v>606</v>
      </c>
      <c r="J216" s="2">
        <v>61</v>
      </c>
      <c r="K216" s="2">
        <v>1</v>
      </c>
      <c r="L216" s="2">
        <v>1.22</v>
      </c>
      <c r="M216" s="2">
        <v>1.1200000000000001</v>
      </c>
      <c r="N216" s="2">
        <v>0.95</v>
      </c>
      <c r="O216" s="2">
        <v>1</v>
      </c>
      <c r="P216" s="6" t="s">
        <v>34</v>
      </c>
      <c r="Q216" s="6">
        <v>61</v>
      </c>
      <c r="R216" s="11">
        <f t="shared" si="24"/>
        <v>-0.23094233355903449</v>
      </c>
      <c r="S216" s="11">
        <f t="shared" si="28"/>
        <v>2.6238239641685021E-2</v>
      </c>
      <c r="T216" s="11">
        <f t="shared" si="25"/>
        <v>0.95132599818400898</v>
      </c>
      <c r="U216" s="2">
        <v>1.1000000000000001</v>
      </c>
      <c r="V216" s="11">
        <f t="shared" si="29"/>
        <v>1.1713940572329991</v>
      </c>
      <c r="W216" s="13">
        <f t="shared" si="30"/>
        <v>0.47220363182588082</v>
      </c>
      <c r="X216" s="13">
        <f t="shared" si="26"/>
        <v>0.3664659439596531</v>
      </c>
      <c r="Y216" s="22">
        <f t="shared" si="27"/>
        <v>51491670.721501566</v>
      </c>
      <c r="Z216" s="23" t="str">
        <f t="shared" si="31"/>
        <v>No</v>
      </c>
      <c r="AA216" s="1" t="s">
        <v>543</v>
      </c>
    </row>
    <row r="217" spans="1:27" x14ac:dyDescent="0.4">
      <c r="A217" s="1" t="s">
        <v>279</v>
      </c>
      <c r="B217" s="2">
        <v>6.9</v>
      </c>
      <c r="C217" s="2" t="s">
        <v>559</v>
      </c>
      <c r="D217" s="2" t="s">
        <v>76</v>
      </c>
      <c r="E217" s="2" t="s">
        <v>153</v>
      </c>
      <c r="F217" s="2" t="s">
        <v>221</v>
      </c>
      <c r="G217" s="2" t="s">
        <v>217</v>
      </c>
      <c r="H217" s="2" t="s">
        <v>192</v>
      </c>
      <c r="I217" s="2" t="s">
        <v>607</v>
      </c>
      <c r="J217" s="2">
        <v>39.700000000000003</v>
      </c>
      <c r="K217" s="2">
        <v>1</v>
      </c>
      <c r="L217" s="2">
        <v>1.22</v>
      </c>
      <c r="M217" s="2">
        <v>1.18</v>
      </c>
      <c r="N217" s="2">
        <v>0.85</v>
      </c>
      <c r="O217" s="2">
        <v>1</v>
      </c>
      <c r="P217" s="6" t="s">
        <v>34</v>
      </c>
      <c r="Q217" s="6">
        <v>39.700000000000003</v>
      </c>
      <c r="R217" s="11">
        <f t="shared" si="24"/>
        <v>-0.16471820961753325</v>
      </c>
      <c r="S217" s="11">
        <f t="shared" si="28"/>
        <v>1.8852332857346971E-2</v>
      </c>
      <c r="T217" s="11">
        <f t="shared" si="25"/>
        <v>0.9659558855915944</v>
      </c>
      <c r="U217" s="2">
        <v>1.1000000000000001</v>
      </c>
      <c r="V217" s="11">
        <f t="shared" si="29"/>
        <v>1.1713940572329991</v>
      </c>
      <c r="W217" s="13">
        <f t="shared" si="30"/>
        <v>0.42141872025640065</v>
      </c>
      <c r="X217" s="13">
        <f t="shared" si="26"/>
        <v>0.32705298882151979</v>
      </c>
      <c r="Y217" s="22">
        <f t="shared" si="27"/>
        <v>3.7529496113212657</v>
      </c>
      <c r="Z217" s="23" t="str">
        <f t="shared" si="31"/>
        <v>No</v>
      </c>
      <c r="AA217" s="1" t="s">
        <v>543</v>
      </c>
    </row>
    <row r="218" spans="1:27" x14ac:dyDescent="0.4">
      <c r="A218" s="1" t="s">
        <v>46</v>
      </c>
      <c r="B218" s="2">
        <v>6.9</v>
      </c>
      <c r="C218" s="2" t="s">
        <v>28</v>
      </c>
      <c r="D218" s="2" t="s">
        <v>3</v>
      </c>
      <c r="E218" s="2" t="s">
        <v>608</v>
      </c>
      <c r="F218" s="2" t="s">
        <v>68</v>
      </c>
      <c r="G218" s="2" t="s">
        <v>69</v>
      </c>
      <c r="H218" s="2" t="s">
        <v>157</v>
      </c>
      <c r="I218" s="2" t="s">
        <v>473</v>
      </c>
      <c r="J218" s="2">
        <v>15</v>
      </c>
      <c r="K218" s="2">
        <v>1</v>
      </c>
      <c r="L218" s="2">
        <v>1.22</v>
      </c>
      <c r="M218" s="2">
        <v>1.41</v>
      </c>
      <c r="N218" s="2">
        <v>0.95</v>
      </c>
      <c r="O218" s="2">
        <v>1</v>
      </c>
      <c r="P218" s="6" t="s">
        <v>34</v>
      </c>
      <c r="Q218" s="6">
        <v>15</v>
      </c>
      <c r="R218" s="11">
        <f t="shared" si="24"/>
        <v>-0.20374400756353239</v>
      </c>
      <c r="S218" s="11">
        <f t="shared" si="28"/>
        <v>2.3205338099037437E-2</v>
      </c>
      <c r="T218" s="11">
        <f t="shared" si="25"/>
        <v>0.95731080065425345</v>
      </c>
      <c r="U218" s="2">
        <v>1.08</v>
      </c>
      <c r="V218" s="11">
        <f t="shared" si="29"/>
        <v>1.1713940572329991</v>
      </c>
      <c r="W218" s="13">
        <f t="shared" si="30"/>
        <v>0.35343914760155032</v>
      </c>
      <c r="X218" s="13">
        <f t="shared" si="26"/>
        <v>0.27937521791297709</v>
      </c>
      <c r="Y218" s="22">
        <f t="shared" si="27"/>
        <v>0.15611896322626051</v>
      </c>
      <c r="Z218" s="23" t="str">
        <f t="shared" si="31"/>
        <v>Yes</v>
      </c>
      <c r="AA218" s="1" t="s">
        <v>543</v>
      </c>
    </row>
    <row r="219" spans="1:27" x14ac:dyDescent="0.4">
      <c r="A219" s="1" t="s">
        <v>146</v>
      </c>
      <c r="B219" s="2">
        <v>6.9</v>
      </c>
      <c r="C219" s="2" t="s">
        <v>28</v>
      </c>
      <c r="D219" s="2" t="s">
        <v>3</v>
      </c>
      <c r="E219" s="2" t="s">
        <v>147</v>
      </c>
      <c r="F219" s="2" t="s">
        <v>30</v>
      </c>
      <c r="G219" s="2" t="s">
        <v>605</v>
      </c>
      <c r="H219" s="2" t="s">
        <v>230</v>
      </c>
      <c r="I219" s="2" t="s">
        <v>52</v>
      </c>
      <c r="J219" s="2">
        <v>12.1</v>
      </c>
      <c r="K219" s="2">
        <v>1</v>
      </c>
      <c r="L219" s="2">
        <v>1.22</v>
      </c>
      <c r="M219" s="2">
        <v>1.48</v>
      </c>
      <c r="N219" s="2">
        <v>0.95</v>
      </c>
      <c r="O219" s="2">
        <v>1</v>
      </c>
      <c r="P219" s="6" t="s">
        <v>12</v>
      </c>
      <c r="Q219" s="6">
        <v>13.2</v>
      </c>
      <c r="R219" s="11">
        <f t="shared" si="24"/>
        <v>-0.26621354162840094</v>
      </c>
      <c r="S219" s="11">
        <f t="shared" si="28"/>
        <v>3.0169938268609364E-2</v>
      </c>
      <c r="T219" s="11">
        <f t="shared" si="25"/>
        <v>0.94361128917867954</v>
      </c>
      <c r="U219" s="2">
        <v>1.08</v>
      </c>
      <c r="V219" s="11">
        <f t="shared" si="29"/>
        <v>1.1713940572329991</v>
      </c>
      <c r="W219" s="13">
        <f t="shared" si="30"/>
        <v>0.4480102294709209</v>
      </c>
      <c r="X219" s="13">
        <f t="shared" si="26"/>
        <v>0.35412872720818089</v>
      </c>
      <c r="Y219" s="22">
        <f t="shared" si="27"/>
        <v>0.14157941324555928</v>
      </c>
      <c r="Z219" s="23" t="str">
        <f t="shared" si="31"/>
        <v>Yes</v>
      </c>
      <c r="AA219" s="1" t="s">
        <v>543</v>
      </c>
    </row>
    <row r="220" spans="1:27" x14ac:dyDescent="0.4">
      <c r="A220" s="1" t="s">
        <v>62</v>
      </c>
      <c r="B220" s="2">
        <v>6.9</v>
      </c>
      <c r="C220" s="2" t="s">
        <v>36</v>
      </c>
      <c r="D220" s="2" t="s">
        <v>3</v>
      </c>
      <c r="E220" s="2" t="s">
        <v>223</v>
      </c>
      <c r="F220" s="2" t="s">
        <v>589</v>
      </c>
      <c r="G220" s="2" t="s">
        <v>17</v>
      </c>
      <c r="H220" s="2" t="s">
        <v>154</v>
      </c>
      <c r="I220" s="2" t="s">
        <v>88</v>
      </c>
      <c r="J220" s="2">
        <v>15.2</v>
      </c>
      <c r="K220" s="2">
        <v>1</v>
      </c>
      <c r="L220" s="2">
        <v>1.22</v>
      </c>
      <c r="M220" s="2">
        <v>1.31</v>
      </c>
      <c r="N220" s="2">
        <v>0.95</v>
      </c>
      <c r="O220" s="2">
        <v>1</v>
      </c>
      <c r="P220" s="6" t="s">
        <v>148</v>
      </c>
      <c r="Q220" s="6">
        <v>19.600000000000001</v>
      </c>
      <c r="R220" s="11">
        <f t="shared" si="24"/>
        <v>-0.24488407681887503</v>
      </c>
      <c r="S220" s="11">
        <f t="shared" si="28"/>
        <v>2.7792541910760193E-2</v>
      </c>
      <c r="T220" s="11">
        <f t="shared" si="25"/>
        <v>0.94827044522861847</v>
      </c>
      <c r="U220" s="2">
        <v>1.08</v>
      </c>
      <c r="V220" s="11">
        <f t="shared" si="29"/>
        <v>1.1713940572329991</v>
      </c>
      <c r="W220" s="13">
        <f t="shared" si="30"/>
        <v>0.31379131096656099</v>
      </c>
      <c r="X220" s="13">
        <f t="shared" si="26"/>
        <v>0.24803567028548706</v>
      </c>
      <c r="Y220" s="22">
        <f t="shared" si="27"/>
        <v>0.2010884703980311</v>
      </c>
      <c r="Z220" s="23" t="str">
        <f t="shared" si="31"/>
        <v>Yes</v>
      </c>
      <c r="AA220" s="1" t="s">
        <v>543</v>
      </c>
    </row>
    <row r="221" spans="1:27" x14ac:dyDescent="0.4">
      <c r="A221" s="1" t="s">
        <v>207</v>
      </c>
      <c r="B221" s="2">
        <v>6.9</v>
      </c>
      <c r="C221" s="2" t="s">
        <v>28</v>
      </c>
      <c r="D221" s="2" t="s">
        <v>3</v>
      </c>
      <c r="E221" s="2" t="s">
        <v>29</v>
      </c>
      <c r="F221" s="2" t="s">
        <v>382</v>
      </c>
      <c r="G221" s="2" t="s">
        <v>109</v>
      </c>
      <c r="H221" s="2" t="s">
        <v>62</v>
      </c>
      <c r="I221" s="2" t="s">
        <v>184</v>
      </c>
      <c r="J221" s="2">
        <v>8.3000000000000007</v>
      </c>
      <c r="K221" s="2">
        <v>1</v>
      </c>
      <c r="L221" s="2">
        <v>1.22</v>
      </c>
      <c r="M221" s="2">
        <v>1.61</v>
      </c>
      <c r="N221" s="2">
        <v>0.95</v>
      </c>
      <c r="O221" s="2">
        <v>1</v>
      </c>
      <c r="P221" s="6" t="s">
        <v>48</v>
      </c>
      <c r="Q221" s="6">
        <v>8.3000000000000007</v>
      </c>
      <c r="R221" s="11">
        <f t="shared" si="24"/>
        <v>-0.19709005664715384</v>
      </c>
      <c r="S221" s="11">
        <f t="shared" si="28"/>
        <v>2.246323251168833E-2</v>
      </c>
      <c r="T221" s="11">
        <f t="shared" si="25"/>
        <v>0.95877988852318963</v>
      </c>
      <c r="U221" s="2">
        <v>1.07</v>
      </c>
      <c r="V221" s="11">
        <f t="shared" si="29"/>
        <v>1.1713940572329991</v>
      </c>
      <c r="W221" s="13">
        <f t="shared" si="30"/>
        <v>0.38841734088544111</v>
      </c>
      <c r="X221" s="13">
        <f t="shared" si="26"/>
        <v>0.3098930359080645</v>
      </c>
      <c r="Y221" s="22">
        <f t="shared" si="27"/>
        <v>0.10655358669910198</v>
      </c>
      <c r="Z221" s="23" t="str">
        <f t="shared" si="31"/>
        <v>Yes</v>
      </c>
      <c r="AA221" s="1" t="s">
        <v>543</v>
      </c>
    </row>
    <row r="222" spans="1:27" x14ac:dyDescent="0.4">
      <c r="A222" s="1" t="s">
        <v>609</v>
      </c>
      <c r="B222" s="2">
        <v>6.9</v>
      </c>
      <c r="C222" s="2" t="s">
        <v>28</v>
      </c>
      <c r="D222" s="2" t="s">
        <v>76</v>
      </c>
      <c r="E222" s="2" t="s">
        <v>7</v>
      </c>
      <c r="F222" s="2" t="s">
        <v>153</v>
      </c>
      <c r="G222" s="2" t="s">
        <v>489</v>
      </c>
      <c r="H222" s="2" t="s">
        <v>17</v>
      </c>
      <c r="I222" s="2" t="s">
        <v>610</v>
      </c>
      <c r="J222" s="2">
        <v>21.1</v>
      </c>
      <c r="K222" s="2">
        <v>1</v>
      </c>
      <c r="L222" s="2">
        <v>1.22</v>
      </c>
      <c r="M222" s="2">
        <v>1.1000000000000001</v>
      </c>
      <c r="N222" s="2">
        <v>0.95</v>
      </c>
      <c r="O222" s="2">
        <v>1</v>
      </c>
      <c r="P222" s="6" t="s">
        <v>265</v>
      </c>
      <c r="Q222" s="6">
        <v>25.2</v>
      </c>
      <c r="R222" s="11">
        <f t="shared" si="24"/>
        <v>-0.28070505643177912</v>
      </c>
      <c r="S222" s="11">
        <f t="shared" si="28"/>
        <v>3.1784771207341758E-2</v>
      </c>
      <c r="T222" s="11">
        <f t="shared" si="25"/>
        <v>0.94045626319609998</v>
      </c>
      <c r="U222" s="2">
        <v>1.04</v>
      </c>
      <c r="V222" s="11">
        <f t="shared" si="29"/>
        <v>1.1713940572329991</v>
      </c>
      <c r="W222" s="13">
        <f t="shared" si="30"/>
        <v>0.29647883697257055</v>
      </c>
      <c r="X222" s="13">
        <f t="shared" si="26"/>
        <v>0.24336456465786396</v>
      </c>
      <c r="Y222" s="22">
        <f t="shared" si="27"/>
        <v>0.29482227577907283</v>
      </c>
      <c r="Z222" s="23" t="str">
        <f t="shared" si="31"/>
        <v>No</v>
      </c>
      <c r="AA222" s="1" t="s">
        <v>611</v>
      </c>
    </row>
    <row r="223" spans="1:27" x14ac:dyDescent="0.4">
      <c r="A223" s="1" t="s">
        <v>612</v>
      </c>
      <c r="B223" s="2">
        <v>6.9</v>
      </c>
      <c r="C223" s="2" t="s">
        <v>28</v>
      </c>
      <c r="D223" s="2" t="s">
        <v>3</v>
      </c>
      <c r="E223" s="2" t="s">
        <v>479</v>
      </c>
      <c r="F223" s="2" t="s">
        <v>153</v>
      </c>
      <c r="G223" s="2" t="s">
        <v>613</v>
      </c>
      <c r="H223" s="2" t="s">
        <v>102</v>
      </c>
      <c r="I223" s="2" t="s">
        <v>614</v>
      </c>
      <c r="J223" s="2">
        <v>12.5</v>
      </c>
      <c r="K223" s="2">
        <v>1</v>
      </c>
      <c r="L223" s="2">
        <v>1.22</v>
      </c>
      <c r="M223" s="2">
        <v>0.94</v>
      </c>
      <c r="N223" s="2">
        <v>1</v>
      </c>
      <c r="O223" s="2">
        <v>1</v>
      </c>
      <c r="P223" s="6" t="s">
        <v>56</v>
      </c>
      <c r="Q223" s="6">
        <v>12.5</v>
      </c>
      <c r="R223" s="11">
        <f t="shared" si="24"/>
        <v>-0.57354380086823475</v>
      </c>
      <c r="S223" s="11">
        <f t="shared" si="28"/>
        <v>6.4316427404155413E-2</v>
      </c>
      <c r="T223" s="11">
        <f t="shared" si="25"/>
        <v>0.87830580231445332</v>
      </c>
      <c r="U223" s="2">
        <v>0.99</v>
      </c>
      <c r="V223" s="11">
        <f t="shared" si="29"/>
        <v>1.1713940572329991</v>
      </c>
      <c r="W223" s="13">
        <f t="shared" si="30"/>
        <v>0.32963198632949403</v>
      </c>
      <c r="X223" s="13">
        <f t="shared" si="26"/>
        <v>0.2842438889774867</v>
      </c>
      <c r="Y223" s="22">
        <f t="shared" si="27"/>
        <v>0.13620832286567389</v>
      </c>
      <c r="Z223" s="23" t="str">
        <f t="shared" si="31"/>
        <v>Yes</v>
      </c>
      <c r="AA223" s="1" t="s">
        <v>611</v>
      </c>
    </row>
    <row r="224" spans="1:27" x14ac:dyDescent="0.4">
      <c r="A224" s="1" t="s">
        <v>615</v>
      </c>
      <c r="B224" s="2">
        <v>6.9</v>
      </c>
      <c r="C224" s="2" t="s">
        <v>616</v>
      </c>
      <c r="D224" s="2" t="s">
        <v>3</v>
      </c>
      <c r="E224" s="2" t="s">
        <v>167</v>
      </c>
      <c r="F224" s="2" t="s">
        <v>16</v>
      </c>
      <c r="G224" s="2" t="s">
        <v>617</v>
      </c>
      <c r="H224" s="2" t="s">
        <v>152</v>
      </c>
      <c r="I224" s="2" t="s">
        <v>136</v>
      </c>
      <c r="J224" s="2">
        <v>6.8</v>
      </c>
      <c r="K224" s="2">
        <v>1</v>
      </c>
      <c r="L224" s="2">
        <v>1.22</v>
      </c>
      <c r="M224" s="2">
        <v>1.03</v>
      </c>
      <c r="N224" s="2">
        <v>0.95</v>
      </c>
      <c r="O224" s="2">
        <v>1</v>
      </c>
      <c r="P224" s="6" t="s">
        <v>148</v>
      </c>
      <c r="Q224" s="6">
        <v>11.3</v>
      </c>
      <c r="R224" s="11">
        <f t="shared" si="24"/>
        <v>-0.48682659251744398</v>
      </c>
      <c r="S224" s="11">
        <f t="shared" si="28"/>
        <v>5.4706375978522542E-2</v>
      </c>
      <c r="T224" s="11">
        <f t="shared" si="25"/>
        <v>0.89641428764497455</v>
      </c>
      <c r="U224" s="2">
        <v>1.01</v>
      </c>
      <c r="V224" s="11">
        <f t="shared" si="29"/>
        <v>1.1713940572329991</v>
      </c>
      <c r="W224" s="13">
        <f t="shared" si="30"/>
        <v>0.30747943831105601</v>
      </c>
      <c r="X224" s="13">
        <f t="shared" si="26"/>
        <v>0.25989126849064653</v>
      </c>
      <c r="Y224" s="22">
        <f t="shared" si="27"/>
        <v>0.12730872018204581</v>
      </c>
      <c r="Z224" s="23" t="str">
        <f t="shared" si="31"/>
        <v>Yes</v>
      </c>
      <c r="AA224" s="1" t="s">
        <v>611</v>
      </c>
    </row>
    <row r="225" spans="1:27" x14ac:dyDescent="0.4">
      <c r="A225" s="1" t="s">
        <v>618</v>
      </c>
      <c r="B225" s="2">
        <v>6.9</v>
      </c>
      <c r="C225" s="2" t="s">
        <v>28</v>
      </c>
      <c r="D225" s="2" t="s">
        <v>76</v>
      </c>
      <c r="E225" s="2" t="s">
        <v>524</v>
      </c>
      <c r="F225" s="2" t="s">
        <v>147</v>
      </c>
      <c r="G225" s="2" t="s">
        <v>619</v>
      </c>
      <c r="H225" s="2" t="s">
        <v>448</v>
      </c>
      <c r="I225" s="2" t="s">
        <v>620</v>
      </c>
      <c r="J225" s="2">
        <v>22.7</v>
      </c>
      <c r="K225" s="2">
        <v>1</v>
      </c>
      <c r="L225" s="2">
        <v>1.22</v>
      </c>
      <c r="M225" s="2">
        <v>0.92</v>
      </c>
      <c r="N225" s="2">
        <v>1</v>
      </c>
      <c r="O225" s="2">
        <v>1</v>
      </c>
      <c r="P225" s="6" t="s">
        <v>148</v>
      </c>
      <c r="Q225" s="6">
        <v>27.2</v>
      </c>
      <c r="R225" s="11">
        <f t="shared" si="24"/>
        <v>-0.54716509841291028</v>
      </c>
      <c r="S225" s="11">
        <f t="shared" si="28"/>
        <v>6.1395546917726654E-2</v>
      </c>
      <c r="T225" s="11">
        <f t="shared" si="25"/>
        <v>0.88378997918322177</v>
      </c>
      <c r="U225" s="2">
        <v>0.96</v>
      </c>
      <c r="V225" s="11">
        <f t="shared" si="29"/>
        <v>1.1713940572329991</v>
      </c>
      <c r="W225" s="13">
        <f t="shared" si="30"/>
        <v>0.29228702191547518</v>
      </c>
      <c r="X225" s="13">
        <f t="shared" si="26"/>
        <v>0.25991735739876604</v>
      </c>
      <c r="Y225" s="22">
        <f t="shared" si="27"/>
        <v>0.35336293787354184</v>
      </c>
      <c r="Z225" s="23" t="str">
        <f t="shared" si="31"/>
        <v>No</v>
      </c>
      <c r="AA225" s="1" t="s">
        <v>621</v>
      </c>
    </row>
    <row r="226" spans="1:27" x14ac:dyDescent="0.4">
      <c r="A226" s="1" t="s">
        <v>622</v>
      </c>
      <c r="B226" s="2">
        <v>6.9</v>
      </c>
      <c r="C226" s="2" t="s">
        <v>28</v>
      </c>
      <c r="D226" s="2" t="s">
        <v>76</v>
      </c>
      <c r="E226" s="2" t="s">
        <v>88</v>
      </c>
      <c r="F226" s="2" t="s">
        <v>147</v>
      </c>
      <c r="G226" s="2" t="s">
        <v>377</v>
      </c>
      <c r="H226" s="2" t="s">
        <v>623</v>
      </c>
      <c r="I226" s="2" t="s">
        <v>624</v>
      </c>
      <c r="J226" s="2">
        <v>19.5</v>
      </c>
      <c r="K226" s="2">
        <v>1</v>
      </c>
      <c r="L226" s="2">
        <v>1.22</v>
      </c>
      <c r="M226" s="2">
        <v>0.88</v>
      </c>
      <c r="N226" s="2">
        <v>1</v>
      </c>
      <c r="O226" s="2">
        <v>1</v>
      </c>
      <c r="P226" s="6" t="s">
        <v>148</v>
      </c>
      <c r="Q226" s="6">
        <v>24</v>
      </c>
      <c r="R226" s="11">
        <f t="shared" si="24"/>
        <v>-0.68175113212997696</v>
      </c>
      <c r="S226" s="11">
        <f t="shared" si="28"/>
        <v>7.6273810826822441E-2</v>
      </c>
      <c r="T226" s="11">
        <f t="shared" si="25"/>
        <v>0.85601974422336535</v>
      </c>
      <c r="U226" s="2">
        <v>0.95</v>
      </c>
      <c r="V226" s="11">
        <f t="shared" si="29"/>
        <v>1.1713940572329991</v>
      </c>
      <c r="W226" s="13">
        <f t="shared" si="30"/>
        <v>0.30046293022240128</v>
      </c>
      <c r="X226" s="13">
        <f t="shared" si="26"/>
        <v>0.27000031859667312</v>
      </c>
      <c r="Y226" s="22">
        <f t="shared" si="27"/>
        <v>0.26814959044224279</v>
      </c>
      <c r="Z226" s="23" t="str">
        <f t="shared" si="31"/>
        <v>Yes</v>
      </c>
      <c r="AA226" s="1" t="s">
        <v>625</v>
      </c>
    </row>
    <row r="227" spans="1:27" x14ac:dyDescent="0.4">
      <c r="A227" s="1" t="s">
        <v>626</v>
      </c>
      <c r="B227" s="2">
        <v>6.9</v>
      </c>
      <c r="C227" s="2" t="s">
        <v>28</v>
      </c>
      <c r="D227" s="2" t="s">
        <v>76</v>
      </c>
      <c r="E227" s="2" t="s">
        <v>491</v>
      </c>
      <c r="F227" s="2" t="s">
        <v>147</v>
      </c>
      <c r="G227" s="2" t="s">
        <v>627</v>
      </c>
      <c r="H227" s="2" t="s">
        <v>628</v>
      </c>
      <c r="I227" s="2" t="s">
        <v>629</v>
      </c>
      <c r="J227" s="2">
        <v>34.6</v>
      </c>
      <c r="K227" s="2">
        <v>1</v>
      </c>
      <c r="L227" s="2">
        <v>1.22</v>
      </c>
      <c r="M227" s="2">
        <v>0.92</v>
      </c>
      <c r="N227" s="2">
        <v>1</v>
      </c>
      <c r="O227" s="2">
        <v>1</v>
      </c>
      <c r="P227" s="6" t="s">
        <v>148</v>
      </c>
      <c r="Q227" s="6">
        <v>39.1</v>
      </c>
      <c r="R227" s="11">
        <f t="shared" si="24"/>
        <v>-0.63617919198715378</v>
      </c>
      <c r="S227" s="11">
        <f t="shared" si="28"/>
        <v>7.1242859618820875E-2</v>
      </c>
      <c r="T227" s="11">
        <f t="shared" si="25"/>
        <v>0.86536537653543111</v>
      </c>
      <c r="U227" s="2">
        <v>0.92</v>
      </c>
      <c r="V227" s="11">
        <f t="shared" si="29"/>
        <v>1.1713940572329991</v>
      </c>
      <c r="W227" s="13">
        <f t="shared" si="30"/>
        <v>0.29832670091821462</v>
      </c>
      <c r="X227" s="13">
        <f t="shared" si="26"/>
        <v>0.27682243321085337</v>
      </c>
      <c r="Y227" s="22">
        <f t="shared" si="27"/>
        <v>3.1171231451183097</v>
      </c>
      <c r="Z227" s="23" t="str">
        <f t="shared" si="31"/>
        <v>No</v>
      </c>
      <c r="AA227" s="1" t="s">
        <v>630</v>
      </c>
    </row>
    <row r="228" spans="1:27" x14ac:dyDescent="0.4">
      <c r="A228" s="1" t="s">
        <v>631</v>
      </c>
      <c r="B228" s="2">
        <v>6.9</v>
      </c>
      <c r="C228" s="2" t="s">
        <v>616</v>
      </c>
      <c r="D228" s="2" t="s">
        <v>3</v>
      </c>
      <c r="E228" s="2" t="s">
        <v>88</v>
      </c>
      <c r="F228" s="2" t="s">
        <v>274</v>
      </c>
      <c r="G228" s="2" t="s">
        <v>632</v>
      </c>
      <c r="H228" s="2" t="s">
        <v>292</v>
      </c>
      <c r="I228" s="2" t="s">
        <v>185</v>
      </c>
      <c r="J228" s="2">
        <v>10.8</v>
      </c>
      <c r="K228" s="2">
        <v>1</v>
      </c>
      <c r="L228" s="2">
        <v>1.22</v>
      </c>
      <c r="M228" s="2">
        <v>0.91</v>
      </c>
      <c r="N228" s="2">
        <v>1</v>
      </c>
      <c r="O228" s="2">
        <v>1</v>
      </c>
      <c r="P228" s="6" t="s">
        <v>148</v>
      </c>
      <c r="Q228" s="6">
        <v>15.3</v>
      </c>
      <c r="R228" s="11">
        <f t="shared" si="24"/>
        <v>-0.68175113212997696</v>
      </c>
      <c r="S228" s="11">
        <f t="shared" si="28"/>
        <v>7.6273810826822441E-2</v>
      </c>
      <c r="T228" s="11">
        <f t="shared" si="25"/>
        <v>0.85601974422336535</v>
      </c>
      <c r="U228" s="2">
        <v>0.98</v>
      </c>
      <c r="V228" s="11">
        <f t="shared" si="29"/>
        <v>1.1713940572329991</v>
      </c>
      <c r="W228" s="13">
        <f t="shared" si="30"/>
        <v>0.29530593322671417</v>
      </c>
      <c r="X228" s="13">
        <f t="shared" si="26"/>
        <v>0.25724271270165855</v>
      </c>
      <c r="Y228" s="22">
        <f t="shared" si="27"/>
        <v>0.15866218151594588</v>
      </c>
      <c r="Z228" s="23" t="str">
        <f t="shared" si="31"/>
        <v>Yes</v>
      </c>
      <c r="AA228" s="1" t="s">
        <v>633</v>
      </c>
    </row>
    <row r="229" spans="1:27" x14ac:dyDescent="0.4">
      <c r="A229" s="1" t="s">
        <v>634</v>
      </c>
      <c r="B229" s="2">
        <v>6.9</v>
      </c>
      <c r="C229" s="2" t="s">
        <v>28</v>
      </c>
      <c r="D229" s="2" t="s">
        <v>3</v>
      </c>
      <c r="E229" s="2" t="s">
        <v>37</v>
      </c>
      <c r="F229" s="2" t="s">
        <v>29</v>
      </c>
      <c r="G229" s="2" t="s">
        <v>38</v>
      </c>
      <c r="H229" s="2" t="s">
        <v>378</v>
      </c>
      <c r="I229" s="2" t="s">
        <v>635</v>
      </c>
      <c r="J229" s="2">
        <v>16.8</v>
      </c>
      <c r="K229" s="2">
        <v>1</v>
      </c>
      <c r="L229" s="2">
        <v>1.22</v>
      </c>
      <c r="M229" s="2">
        <v>0.98</v>
      </c>
      <c r="N229" s="2">
        <v>0.95</v>
      </c>
      <c r="O229" s="2">
        <v>1</v>
      </c>
      <c r="P229" s="6" t="s">
        <v>267</v>
      </c>
      <c r="Q229" s="6">
        <v>21.9</v>
      </c>
      <c r="R229" s="11">
        <f t="shared" si="24"/>
        <v>-0.46152729418113858</v>
      </c>
      <c r="S229" s="11">
        <f t="shared" si="28"/>
        <v>5.1898562793213587E-2</v>
      </c>
      <c r="T229" s="11">
        <f t="shared" si="25"/>
        <v>0.90174165730957201</v>
      </c>
      <c r="U229" s="2">
        <v>0.99</v>
      </c>
      <c r="V229" s="11">
        <f t="shared" si="29"/>
        <v>1.1713940572329991</v>
      </c>
      <c r="W229" s="13">
        <f t="shared" si="30"/>
        <v>0.30895186128008334</v>
      </c>
      <c r="X229" s="13">
        <f t="shared" si="26"/>
        <v>0.26641127742167275</v>
      </c>
      <c r="Y229" s="22">
        <f t="shared" si="27"/>
        <v>0.23152883470245011</v>
      </c>
      <c r="Z229" s="23" t="str">
        <f t="shared" si="31"/>
        <v>Yes</v>
      </c>
      <c r="AA229" s="1" t="s">
        <v>633</v>
      </c>
    </row>
    <row r="230" spans="1:27" x14ac:dyDescent="0.4">
      <c r="A230" s="1" t="s">
        <v>636</v>
      </c>
      <c r="B230" s="2">
        <v>6.9</v>
      </c>
      <c r="C230" s="2" t="s">
        <v>616</v>
      </c>
      <c r="D230" s="2" t="s">
        <v>3</v>
      </c>
      <c r="E230" s="2" t="s">
        <v>637</v>
      </c>
      <c r="F230" s="2" t="s">
        <v>29</v>
      </c>
      <c r="G230" s="2" t="s">
        <v>638</v>
      </c>
      <c r="H230" s="2" t="s">
        <v>597</v>
      </c>
      <c r="I230" s="2" t="s">
        <v>104</v>
      </c>
      <c r="J230" s="2">
        <v>12.3</v>
      </c>
      <c r="K230" s="2">
        <v>1</v>
      </c>
      <c r="L230" s="2">
        <v>1.22</v>
      </c>
      <c r="M230" s="2">
        <v>0.84</v>
      </c>
      <c r="N230" s="2">
        <v>1</v>
      </c>
      <c r="O230" s="2">
        <v>1</v>
      </c>
      <c r="P230" s="6" t="s">
        <v>148</v>
      </c>
      <c r="Q230" s="6">
        <v>16.8</v>
      </c>
      <c r="R230" s="11">
        <f t="shared" si="24"/>
        <v>-0.82173023427610614</v>
      </c>
      <c r="S230" s="11">
        <f t="shared" si="28"/>
        <v>9.1676958912232223E-2</v>
      </c>
      <c r="T230" s="11">
        <f t="shared" si="25"/>
        <v>0.8276547188551755</v>
      </c>
      <c r="U230" s="2">
        <v>0.96</v>
      </c>
      <c r="V230" s="11">
        <f t="shared" si="29"/>
        <v>1.1713940572329991</v>
      </c>
      <c r="W230" s="13">
        <f t="shared" si="30"/>
        <v>0.27436753930049068</v>
      </c>
      <c r="X230" s="13">
        <f t="shared" si="26"/>
        <v>0.24398238862486404</v>
      </c>
      <c r="Y230" s="22">
        <f t="shared" si="27"/>
        <v>0.17202967345397693</v>
      </c>
      <c r="Z230" s="23" t="str">
        <f t="shared" si="31"/>
        <v>Yes</v>
      </c>
      <c r="AA230" s="1" t="s">
        <v>633</v>
      </c>
    </row>
    <row r="231" spans="1:27" x14ac:dyDescent="0.4">
      <c r="A231" s="1" t="s">
        <v>639</v>
      </c>
      <c r="B231" s="2">
        <v>6.9</v>
      </c>
      <c r="C231" s="2" t="s">
        <v>367</v>
      </c>
      <c r="D231" s="2" t="s">
        <v>3</v>
      </c>
      <c r="E231" s="2" t="s">
        <v>223</v>
      </c>
      <c r="F231" s="2" t="s">
        <v>106</v>
      </c>
      <c r="G231" s="2" t="s">
        <v>640</v>
      </c>
      <c r="H231" s="2" t="s">
        <v>230</v>
      </c>
      <c r="I231" s="2" t="s">
        <v>524</v>
      </c>
      <c r="J231" s="2">
        <v>14</v>
      </c>
      <c r="K231" s="2">
        <v>1</v>
      </c>
      <c r="L231" s="2">
        <v>1.22</v>
      </c>
      <c r="M231" s="2">
        <v>1.42</v>
      </c>
      <c r="N231" s="2">
        <v>0.95</v>
      </c>
      <c r="O231" s="2">
        <v>1</v>
      </c>
      <c r="P231" s="6" t="s">
        <v>148</v>
      </c>
      <c r="Q231" s="6">
        <v>18.5</v>
      </c>
      <c r="R231" s="11">
        <f t="shared" si="24"/>
        <v>-0.24488407681887503</v>
      </c>
      <c r="S231" s="11">
        <f t="shared" si="28"/>
        <v>2.7792541910760193E-2</v>
      </c>
      <c r="T231" s="11">
        <f t="shared" si="25"/>
        <v>0.94827044522861847</v>
      </c>
      <c r="U231" s="2">
        <v>1.1000000000000001</v>
      </c>
      <c r="V231" s="11">
        <f t="shared" si="29"/>
        <v>1.1713940572329991</v>
      </c>
      <c r="W231" s="13">
        <f t="shared" si="30"/>
        <v>0.31153776311994563</v>
      </c>
      <c r="X231" s="13">
        <f t="shared" si="26"/>
        <v>0.24177700624489837</v>
      </c>
      <c r="Y231" s="22">
        <f t="shared" si="27"/>
        <v>0.18887492450760263</v>
      </c>
      <c r="Z231" s="23" t="str">
        <f t="shared" si="31"/>
        <v>Yes</v>
      </c>
      <c r="AA231" s="1" t="s">
        <v>641</v>
      </c>
    </row>
    <row r="232" spans="1:27" x14ac:dyDescent="0.4">
      <c r="A232" s="1" t="s">
        <v>703</v>
      </c>
      <c r="B232" s="2" t="s">
        <v>704</v>
      </c>
      <c r="C232" s="2" t="s">
        <v>705</v>
      </c>
      <c r="D232" s="2" t="s">
        <v>3</v>
      </c>
      <c r="E232" s="2" t="s">
        <v>29</v>
      </c>
      <c r="F232" s="2" t="s">
        <v>159</v>
      </c>
      <c r="G232" s="2" t="s">
        <v>69</v>
      </c>
      <c r="H232" s="2" t="s">
        <v>230</v>
      </c>
      <c r="I232" s="2" t="s">
        <v>52</v>
      </c>
      <c r="J232" s="2" t="s">
        <v>706</v>
      </c>
      <c r="K232" s="2" t="s">
        <v>408</v>
      </c>
      <c r="L232" s="2" t="s">
        <v>707</v>
      </c>
      <c r="M232" s="2" t="s">
        <v>390</v>
      </c>
      <c r="N232" s="2" t="s">
        <v>408</v>
      </c>
      <c r="O232" s="2" t="s">
        <v>408</v>
      </c>
      <c r="P232" s="6" t="s">
        <v>594</v>
      </c>
      <c r="Q232" s="6" t="s">
        <v>610</v>
      </c>
      <c r="R232" s="11">
        <f t="shared" ref="R232:R255" si="32">-1.012-1.126*SIN(E232/11.73+5.133)</f>
        <v>-0.19709005664715384</v>
      </c>
      <c r="S232" s="11">
        <f t="shared" ref="S232:S255" si="33">0.106+0.118*SIN(E232/11.28+5.142)</f>
        <v>2.246323251168833E-2</v>
      </c>
      <c r="T232" s="11">
        <f t="shared" si="25"/>
        <v>0.97200806183771093</v>
      </c>
      <c r="U232" s="2" t="s">
        <v>709</v>
      </c>
      <c r="V232" s="11">
        <f t="shared" si="29"/>
        <v>0.99750720201452836</v>
      </c>
      <c r="W232" s="13">
        <f t="shared" si="30"/>
        <v>0.39007106133748143</v>
      </c>
      <c r="X232" s="13">
        <f t="shared" si="26"/>
        <v>0.35875766942081699</v>
      </c>
      <c r="Y232" s="22">
        <f t="shared" ref="Y232:Y255" si="34">EXP(Q232/14.1+(Q232/126)^2-(Q232/23.6)^3+(Q232/25.4)^4-2.8)</f>
        <v>0.17017725243701648</v>
      </c>
      <c r="Z232" s="23" t="str">
        <f>IF(Y232/X232&lt;1,"Yes", "No")</f>
        <v>Yes</v>
      </c>
    </row>
    <row r="233" spans="1:27" x14ac:dyDescent="0.4">
      <c r="A233" s="1" t="s">
        <v>714</v>
      </c>
      <c r="B233" s="2" t="s">
        <v>704</v>
      </c>
      <c r="C233" s="2" t="s">
        <v>705</v>
      </c>
      <c r="D233" s="2" t="s">
        <v>76</v>
      </c>
      <c r="E233" s="2" t="s">
        <v>715</v>
      </c>
      <c r="F233" s="2" t="s">
        <v>159</v>
      </c>
      <c r="G233" s="2" t="s">
        <v>449</v>
      </c>
      <c r="H233" s="2" t="s">
        <v>189</v>
      </c>
      <c r="I233" s="2" t="s">
        <v>206</v>
      </c>
      <c r="J233" s="2" t="s">
        <v>251</v>
      </c>
      <c r="K233" s="2" t="s">
        <v>408</v>
      </c>
      <c r="L233" s="2" t="s">
        <v>716</v>
      </c>
      <c r="M233" s="2" t="s">
        <v>717</v>
      </c>
      <c r="N233" s="2" t="s">
        <v>408</v>
      </c>
      <c r="O233" s="2" t="s">
        <v>408</v>
      </c>
      <c r="P233" s="6" t="s">
        <v>109</v>
      </c>
      <c r="Q233" s="6" t="s">
        <v>718</v>
      </c>
      <c r="R233" s="11">
        <f t="shared" si="32"/>
        <v>-0.27343246032451218</v>
      </c>
      <c r="S233" s="11">
        <f t="shared" si="33"/>
        <v>3.0974406528075815E-2</v>
      </c>
      <c r="T233" s="11">
        <f t="shared" si="25"/>
        <v>0.96000703415849897</v>
      </c>
      <c r="U233" s="2" t="s">
        <v>709</v>
      </c>
      <c r="V233" s="11">
        <f t="shared" si="29"/>
        <v>0.99750720201452836</v>
      </c>
      <c r="W233" s="13">
        <f t="shared" si="30"/>
        <v>0.40560297193196582</v>
      </c>
      <c r="X233" s="13">
        <f t="shared" si="26"/>
        <v>0.37304273847316788</v>
      </c>
      <c r="Y233" s="22">
        <f t="shared" si="34"/>
        <v>0.27864866541301053</v>
      </c>
      <c r="Z233" s="23" t="str">
        <f t="shared" ref="Z233:Z255" si="35">IF(Y233/X233&lt;1,"Yes", "No")</f>
        <v>Yes</v>
      </c>
    </row>
    <row r="234" spans="1:27" x14ac:dyDescent="0.4">
      <c r="A234" s="1" t="s">
        <v>721</v>
      </c>
      <c r="B234" s="2" t="s">
        <v>37</v>
      </c>
      <c r="C234" s="2" t="s">
        <v>705</v>
      </c>
      <c r="D234" s="2" t="s">
        <v>3</v>
      </c>
      <c r="E234" s="2" t="s">
        <v>221</v>
      </c>
      <c r="F234" s="2" t="s">
        <v>77</v>
      </c>
      <c r="G234" s="2" t="s">
        <v>588</v>
      </c>
      <c r="H234" s="2" t="s">
        <v>46</v>
      </c>
      <c r="I234" s="2" t="s">
        <v>274</v>
      </c>
      <c r="J234" s="2" t="s">
        <v>29</v>
      </c>
      <c r="K234" s="2" t="s">
        <v>408</v>
      </c>
      <c r="L234" s="2" t="s">
        <v>722</v>
      </c>
      <c r="M234" s="2" t="s">
        <v>723</v>
      </c>
      <c r="N234" s="2" t="s">
        <v>408</v>
      </c>
      <c r="O234" s="2" t="s">
        <v>408</v>
      </c>
      <c r="P234" s="6" t="s">
        <v>208</v>
      </c>
      <c r="Q234" s="6" t="s">
        <v>491</v>
      </c>
      <c r="R234" s="11">
        <f t="shared" si="32"/>
        <v>-0.12199618874727103</v>
      </c>
      <c r="S234" s="11">
        <f t="shared" si="33"/>
        <v>1.4086216368276894E-2</v>
      </c>
      <c r="T234" s="11">
        <f t="shared" si="25"/>
        <v>0.98378336274048472</v>
      </c>
      <c r="U234" s="2" t="s">
        <v>725</v>
      </c>
      <c r="V234" s="11">
        <f t="shared" si="29"/>
        <v>1.0001492712300064</v>
      </c>
      <c r="W234" s="13">
        <f t="shared" si="30"/>
        <v>0.31816993633997143</v>
      </c>
      <c r="X234" s="13">
        <f t="shared" si="26"/>
        <v>0.29455782389869956</v>
      </c>
      <c r="Y234" s="22">
        <f t="shared" si="34"/>
        <v>0.11461048642011652</v>
      </c>
      <c r="Z234" s="23" t="str">
        <f t="shared" si="35"/>
        <v>Yes</v>
      </c>
    </row>
    <row r="235" spans="1:27" x14ac:dyDescent="0.4">
      <c r="A235" s="1" t="s">
        <v>726</v>
      </c>
      <c r="B235" s="2" t="s">
        <v>37</v>
      </c>
      <c r="C235" s="2" t="s">
        <v>705</v>
      </c>
      <c r="D235" s="2" t="s">
        <v>3</v>
      </c>
      <c r="E235" s="2" t="s">
        <v>229</v>
      </c>
      <c r="F235" s="2" t="s">
        <v>581</v>
      </c>
      <c r="G235" s="2" t="s">
        <v>230</v>
      </c>
      <c r="H235" s="2" t="s">
        <v>138</v>
      </c>
      <c r="I235" s="2" t="s">
        <v>261</v>
      </c>
      <c r="J235" s="2" t="s">
        <v>727</v>
      </c>
      <c r="K235" s="2" t="s">
        <v>408</v>
      </c>
      <c r="L235" s="2" t="s">
        <v>728</v>
      </c>
      <c r="M235" s="2" t="s">
        <v>729</v>
      </c>
      <c r="N235" s="2" t="s">
        <v>408</v>
      </c>
      <c r="O235" s="2" t="s">
        <v>408</v>
      </c>
      <c r="P235" s="6" t="s">
        <v>192</v>
      </c>
      <c r="Q235" s="6" t="s">
        <v>730</v>
      </c>
      <c r="R235" s="11">
        <f t="shared" si="32"/>
        <v>-0.1046482459363105</v>
      </c>
      <c r="S235" s="11">
        <f t="shared" si="33"/>
        <v>1.2150894014497593E-2</v>
      </c>
      <c r="T235" s="11">
        <f t="shared" si="25"/>
        <v>0.9865743974257678</v>
      </c>
      <c r="U235" s="2" t="s">
        <v>709</v>
      </c>
      <c r="V235" s="11">
        <f t="shared" si="29"/>
        <v>1.0001492712300064</v>
      </c>
      <c r="W235" s="13">
        <f t="shared" si="30"/>
        <v>0.31051131034768908</v>
      </c>
      <c r="X235" s="13">
        <f t="shared" si="26"/>
        <v>0.28483024482588254</v>
      </c>
      <c r="Y235" s="22">
        <f t="shared" si="34"/>
        <v>0.11667535014210884</v>
      </c>
      <c r="Z235" s="23" t="str">
        <f t="shared" si="35"/>
        <v>Yes</v>
      </c>
    </row>
    <row r="236" spans="1:27" x14ac:dyDescent="0.4">
      <c r="A236" s="1" t="s">
        <v>734</v>
      </c>
      <c r="B236" s="2" t="s">
        <v>37</v>
      </c>
      <c r="C236" s="2" t="s">
        <v>705</v>
      </c>
      <c r="D236" s="2" t="s">
        <v>3</v>
      </c>
      <c r="E236" s="2" t="s">
        <v>68</v>
      </c>
      <c r="F236" s="2" t="s">
        <v>222</v>
      </c>
      <c r="G236" s="2" t="s">
        <v>138</v>
      </c>
      <c r="H236" s="2" t="s">
        <v>585</v>
      </c>
      <c r="I236" s="2" t="s">
        <v>52</v>
      </c>
      <c r="J236" s="2" t="s">
        <v>515</v>
      </c>
      <c r="K236" s="2" t="s">
        <v>408</v>
      </c>
      <c r="L236" s="2" t="s">
        <v>735</v>
      </c>
      <c r="M236" s="2" t="s">
        <v>729</v>
      </c>
      <c r="N236" s="2" t="s">
        <v>408</v>
      </c>
      <c r="O236" s="2" t="s">
        <v>408</v>
      </c>
      <c r="P236" s="6" t="s">
        <v>41</v>
      </c>
      <c r="Q236" s="6" t="s">
        <v>515</v>
      </c>
      <c r="R236" s="11">
        <f t="shared" si="32"/>
        <v>-7.7059257133725079E-2</v>
      </c>
      <c r="S236" s="11">
        <f t="shared" si="33"/>
        <v>9.0735197621586577E-3</v>
      </c>
      <c r="T236" s="11">
        <f t="shared" si="25"/>
        <v>0.99103259029887747</v>
      </c>
      <c r="U236" s="2" t="s">
        <v>736</v>
      </c>
      <c r="V236" s="11">
        <f t="shared" si="29"/>
        <v>1.0001492712300064</v>
      </c>
      <c r="W236" s="13">
        <f t="shared" si="30"/>
        <v>0.42571313009360479</v>
      </c>
      <c r="X236" s="13">
        <f t="shared" si="26"/>
        <v>0.38695417532302501</v>
      </c>
      <c r="Y236" s="22">
        <f t="shared" si="34"/>
        <v>0.12370603812243283</v>
      </c>
      <c r="Z236" s="23" t="str">
        <f t="shared" si="35"/>
        <v>Yes</v>
      </c>
    </row>
    <row r="237" spans="1:27" x14ac:dyDescent="0.4">
      <c r="A237" s="1" t="s">
        <v>738</v>
      </c>
      <c r="B237" s="2" t="s">
        <v>37</v>
      </c>
      <c r="C237" s="2" t="s">
        <v>705</v>
      </c>
      <c r="D237" s="2" t="s">
        <v>3</v>
      </c>
      <c r="E237" s="2" t="s">
        <v>274</v>
      </c>
      <c r="F237" s="2" t="s">
        <v>222</v>
      </c>
      <c r="G237" s="2" t="s">
        <v>189</v>
      </c>
      <c r="H237" s="2" t="s">
        <v>190</v>
      </c>
      <c r="I237" s="2" t="s">
        <v>234</v>
      </c>
      <c r="J237" s="2" t="s">
        <v>529</v>
      </c>
      <c r="K237" s="2" t="s">
        <v>408</v>
      </c>
      <c r="L237" s="2" t="s">
        <v>731</v>
      </c>
      <c r="M237" s="2" t="s">
        <v>729</v>
      </c>
      <c r="N237" s="2" t="s">
        <v>408</v>
      </c>
      <c r="O237" s="2" t="s">
        <v>408</v>
      </c>
      <c r="P237" s="6" t="s">
        <v>227</v>
      </c>
      <c r="Q237" s="6" t="s">
        <v>739</v>
      </c>
      <c r="R237" s="11">
        <f t="shared" si="32"/>
        <v>-0.13388560172888631</v>
      </c>
      <c r="S237" s="11">
        <f t="shared" si="33"/>
        <v>1.5412634269243178E-2</v>
      </c>
      <c r="T237" s="11">
        <f t="shared" si="25"/>
        <v>0.98187541755489149</v>
      </c>
      <c r="U237" s="2" t="s">
        <v>736</v>
      </c>
      <c r="V237" s="11">
        <f t="shared" si="29"/>
        <v>1.0001492712300064</v>
      </c>
      <c r="W237" s="13">
        <f t="shared" si="30"/>
        <v>0.44675331498747567</v>
      </c>
      <c r="X237" s="13">
        <f t="shared" si="26"/>
        <v>0.40607876138515009</v>
      </c>
      <c r="Y237" s="22">
        <f t="shared" si="34"/>
        <v>0.15527967312882945</v>
      </c>
      <c r="Z237" s="23" t="str">
        <f t="shared" si="35"/>
        <v>Yes</v>
      </c>
    </row>
    <row r="238" spans="1:27" x14ac:dyDescent="0.4">
      <c r="A238" s="1" t="s">
        <v>742</v>
      </c>
      <c r="B238" s="2" t="s">
        <v>37</v>
      </c>
      <c r="C238" s="2" t="s">
        <v>705</v>
      </c>
      <c r="D238" s="2" t="s">
        <v>3</v>
      </c>
      <c r="E238" s="2" t="s">
        <v>16</v>
      </c>
      <c r="F238" s="2" t="s">
        <v>465</v>
      </c>
      <c r="G238" s="2" t="s">
        <v>207</v>
      </c>
      <c r="H238" s="2" t="s">
        <v>24</v>
      </c>
      <c r="I238" s="2" t="s">
        <v>184</v>
      </c>
      <c r="J238" s="2" t="s">
        <v>743</v>
      </c>
      <c r="K238" s="2" t="s">
        <v>408</v>
      </c>
      <c r="L238" s="2" t="s">
        <v>735</v>
      </c>
      <c r="M238" s="2" t="s">
        <v>744</v>
      </c>
      <c r="N238" s="2" t="s">
        <v>408</v>
      </c>
      <c r="O238" s="2" t="s">
        <v>408</v>
      </c>
      <c r="P238" s="6" t="s">
        <v>17</v>
      </c>
      <c r="Q238" s="6" t="s">
        <v>745</v>
      </c>
      <c r="R238" s="11">
        <f t="shared" si="32"/>
        <v>-9.8996931250913134E-2</v>
      </c>
      <c r="S238" s="11">
        <f t="shared" si="33"/>
        <v>1.1520471135514923E-2</v>
      </c>
      <c r="T238" s="11">
        <f t="shared" si="25"/>
        <v>0.98748556727187631</v>
      </c>
      <c r="U238" s="2" t="s">
        <v>736</v>
      </c>
      <c r="V238" s="11">
        <f t="shared" si="29"/>
        <v>1.0001492712300064</v>
      </c>
      <c r="W238" s="13">
        <f t="shared" si="30"/>
        <v>0.28966243306641709</v>
      </c>
      <c r="X238" s="13">
        <f t="shared" si="26"/>
        <v>0.26329018295637518</v>
      </c>
      <c r="Y238" s="22">
        <f t="shared" si="34"/>
        <v>0.1332004306324302</v>
      </c>
      <c r="Z238" s="23" t="str">
        <f t="shared" si="35"/>
        <v>Yes</v>
      </c>
    </row>
    <row r="239" spans="1:27" x14ac:dyDescent="0.4">
      <c r="A239" s="1" t="s">
        <v>747</v>
      </c>
      <c r="B239" s="2" t="s">
        <v>37</v>
      </c>
      <c r="C239" s="2" t="s">
        <v>705</v>
      </c>
      <c r="D239" s="2" t="s">
        <v>3</v>
      </c>
      <c r="E239" s="2" t="s">
        <v>269</v>
      </c>
      <c r="F239" s="2" t="s">
        <v>94</v>
      </c>
      <c r="G239" s="2" t="s">
        <v>157</v>
      </c>
      <c r="H239" s="2" t="s">
        <v>592</v>
      </c>
      <c r="I239" s="2" t="s">
        <v>203</v>
      </c>
      <c r="J239" s="2" t="s">
        <v>172</v>
      </c>
      <c r="K239" s="2" t="s">
        <v>408</v>
      </c>
      <c r="L239" s="2" t="s">
        <v>748</v>
      </c>
      <c r="M239" s="2" t="s">
        <v>729</v>
      </c>
      <c r="N239" s="2" t="s">
        <v>408</v>
      </c>
      <c r="O239" s="2" t="s">
        <v>408</v>
      </c>
      <c r="P239" s="6" t="s">
        <v>143</v>
      </c>
      <c r="Q239" s="6" t="s">
        <v>404</v>
      </c>
      <c r="R239" s="11">
        <f t="shared" si="32"/>
        <v>-0.11614829258312398</v>
      </c>
      <c r="S239" s="11">
        <f t="shared" si="33"/>
        <v>1.3433817044693402E-2</v>
      </c>
      <c r="T239" s="11">
        <f t="shared" si="25"/>
        <v>0.98472322735829831</v>
      </c>
      <c r="U239" s="2" t="s">
        <v>736</v>
      </c>
      <c r="V239" s="11">
        <f t="shared" si="29"/>
        <v>1.0001492712300064</v>
      </c>
      <c r="W239" s="13">
        <f t="shared" si="30"/>
        <v>0.44142765364337511</v>
      </c>
      <c r="X239" s="13">
        <f t="shared" si="26"/>
        <v>0.40123797366266889</v>
      </c>
      <c r="Y239" s="22">
        <f t="shared" si="34"/>
        <v>0.16387069055794584</v>
      </c>
      <c r="Z239" s="23" t="str">
        <f t="shared" si="35"/>
        <v>Yes</v>
      </c>
    </row>
    <row r="240" spans="1:27" x14ac:dyDescent="0.4">
      <c r="A240" s="1" t="s">
        <v>751</v>
      </c>
      <c r="B240" s="2" t="s">
        <v>37</v>
      </c>
      <c r="C240" s="2" t="s">
        <v>705</v>
      </c>
      <c r="D240" s="2" t="s">
        <v>3</v>
      </c>
      <c r="E240" s="2" t="s">
        <v>16</v>
      </c>
      <c r="F240" s="2" t="s">
        <v>581</v>
      </c>
      <c r="G240" s="2" t="s">
        <v>207</v>
      </c>
      <c r="H240" s="2" t="s">
        <v>591</v>
      </c>
      <c r="I240" s="2" t="s">
        <v>170</v>
      </c>
      <c r="J240" s="2" t="s">
        <v>610</v>
      </c>
      <c r="K240" s="2" t="s">
        <v>408</v>
      </c>
      <c r="L240" s="2" t="s">
        <v>708</v>
      </c>
      <c r="M240" s="2" t="s">
        <v>752</v>
      </c>
      <c r="N240" s="2" t="s">
        <v>408</v>
      </c>
      <c r="O240" s="2" t="s">
        <v>408</v>
      </c>
      <c r="P240" s="6" t="s">
        <v>546</v>
      </c>
      <c r="Q240" s="6" t="s">
        <v>510</v>
      </c>
      <c r="R240" s="11">
        <f t="shared" si="32"/>
        <v>-9.8996931250913134E-2</v>
      </c>
      <c r="S240" s="11">
        <f t="shared" si="33"/>
        <v>1.1520471135514923E-2</v>
      </c>
      <c r="T240" s="11">
        <f t="shared" si="25"/>
        <v>0.98748556727187631</v>
      </c>
      <c r="U240" s="2" t="s">
        <v>736</v>
      </c>
      <c r="V240" s="11">
        <f t="shared" si="29"/>
        <v>1.0001492712300064</v>
      </c>
      <c r="W240" s="13">
        <f t="shared" si="30"/>
        <v>0.305319861880818</v>
      </c>
      <c r="X240" s="13">
        <f t="shared" si="26"/>
        <v>0.27752208473780082</v>
      </c>
      <c r="Y240" s="22">
        <f t="shared" si="34"/>
        <v>0.20464376412511667</v>
      </c>
      <c r="Z240" s="23" t="str">
        <f t="shared" si="35"/>
        <v>Yes</v>
      </c>
    </row>
    <row r="241" spans="1:26" x14ac:dyDescent="0.4">
      <c r="A241" s="1" t="s">
        <v>755</v>
      </c>
      <c r="B241" s="2" t="s">
        <v>37</v>
      </c>
      <c r="C241" s="2" t="s">
        <v>705</v>
      </c>
      <c r="D241" s="2" t="s">
        <v>3</v>
      </c>
      <c r="E241" s="2" t="s">
        <v>244</v>
      </c>
      <c r="F241" s="2" t="s">
        <v>572</v>
      </c>
      <c r="G241" s="2" t="s">
        <v>535</v>
      </c>
      <c r="H241" s="2" t="s">
        <v>32</v>
      </c>
      <c r="I241" s="2" t="s">
        <v>562</v>
      </c>
      <c r="J241" s="2" t="s">
        <v>756</v>
      </c>
      <c r="K241" s="2" t="s">
        <v>408</v>
      </c>
      <c r="L241" s="2" t="s">
        <v>757</v>
      </c>
      <c r="M241" s="2" t="s">
        <v>758</v>
      </c>
      <c r="N241" s="2" t="s">
        <v>408</v>
      </c>
      <c r="O241" s="2" t="s">
        <v>408</v>
      </c>
      <c r="P241" s="6" t="s">
        <v>103</v>
      </c>
      <c r="Q241" s="6" t="s">
        <v>759</v>
      </c>
      <c r="R241" s="11">
        <f t="shared" si="32"/>
        <v>-0.25193883114881543</v>
      </c>
      <c r="S241" s="11">
        <f t="shared" si="33"/>
        <v>2.8578943440130164E-2</v>
      </c>
      <c r="T241" s="11">
        <f t="shared" si="25"/>
        <v>0.96310122801827214</v>
      </c>
      <c r="U241" s="2" t="s">
        <v>725</v>
      </c>
      <c r="V241" s="11">
        <f t="shared" si="29"/>
        <v>1.0001492712300064</v>
      </c>
      <c r="W241" s="13">
        <f t="shared" si="30"/>
        <v>0.45907825202204305</v>
      </c>
      <c r="X241" s="13">
        <f t="shared" si="26"/>
        <v>0.42500901395768848</v>
      </c>
      <c r="Y241" s="22">
        <f t="shared" si="34"/>
        <v>0.15951865650520147</v>
      </c>
      <c r="Z241" s="23" t="str">
        <f t="shared" si="35"/>
        <v>Yes</v>
      </c>
    </row>
    <row r="242" spans="1:26" x14ac:dyDescent="0.4">
      <c r="A242" s="1" t="s">
        <v>761</v>
      </c>
      <c r="B242" s="2" t="s">
        <v>37</v>
      </c>
      <c r="C242" s="2" t="s">
        <v>705</v>
      </c>
      <c r="D242" s="2" t="s">
        <v>3</v>
      </c>
      <c r="E242" s="2" t="s">
        <v>261</v>
      </c>
      <c r="F242" s="2" t="s">
        <v>94</v>
      </c>
      <c r="G242" s="2" t="s">
        <v>70</v>
      </c>
      <c r="H242" s="2" t="s">
        <v>275</v>
      </c>
      <c r="I242" s="2" t="s">
        <v>101</v>
      </c>
      <c r="J242" s="2" t="s">
        <v>762</v>
      </c>
      <c r="K242" s="2" t="s">
        <v>408</v>
      </c>
      <c r="L242" s="2" t="s">
        <v>523</v>
      </c>
      <c r="M242" s="2" t="s">
        <v>729</v>
      </c>
      <c r="N242" s="2" t="s">
        <v>408</v>
      </c>
      <c r="O242" s="2" t="s">
        <v>408</v>
      </c>
      <c r="P242" s="6" t="s">
        <v>69</v>
      </c>
      <c r="Q242" s="6" t="s">
        <v>290</v>
      </c>
      <c r="R242" s="11">
        <f t="shared" si="32"/>
        <v>-0.12790876836681042</v>
      </c>
      <c r="S242" s="11">
        <f t="shared" si="33"/>
        <v>1.4745839390182147E-2</v>
      </c>
      <c r="T242" s="11">
        <f t="shared" si="25"/>
        <v>0.98283406974039744</v>
      </c>
      <c r="U242" s="2" t="s">
        <v>736</v>
      </c>
      <c r="V242" s="11">
        <f t="shared" si="29"/>
        <v>1.0001492712300064</v>
      </c>
      <c r="W242" s="13">
        <f t="shared" si="30"/>
        <v>0.43688559616202188</v>
      </c>
      <c r="X242" s="13">
        <f t="shared" si="26"/>
        <v>0.39710944676809001</v>
      </c>
      <c r="Y242" s="22">
        <f t="shared" si="34"/>
        <v>0.15032708981793758</v>
      </c>
      <c r="Z242" s="23" t="str">
        <f t="shared" si="35"/>
        <v>Yes</v>
      </c>
    </row>
    <row r="243" spans="1:26" x14ac:dyDescent="0.4">
      <c r="A243" s="1" t="s">
        <v>765</v>
      </c>
      <c r="B243" s="2" t="s">
        <v>37</v>
      </c>
      <c r="C243" s="2" t="s">
        <v>705</v>
      </c>
      <c r="D243" s="2" t="s">
        <v>3</v>
      </c>
      <c r="E243" s="2" t="s">
        <v>766</v>
      </c>
      <c r="F243" s="2" t="s">
        <v>581</v>
      </c>
      <c r="G243" s="2" t="s">
        <v>767</v>
      </c>
      <c r="H243" s="2" t="s">
        <v>489</v>
      </c>
      <c r="I243" s="2" t="s">
        <v>739</v>
      </c>
      <c r="J243" s="2" t="s">
        <v>768</v>
      </c>
      <c r="K243" s="2" t="s">
        <v>408</v>
      </c>
      <c r="L243" s="2" t="s">
        <v>725</v>
      </c>
      <c r="M243" s="2" t="s">
        <v>757</v>
      </c>
      <c r="N243" s="2" t="s">
        <v>408</v>
      </c>
      <c r="O243" s="2" t="s">
        <v>408</v>
      </c>
      <c r="P243" s="6" t="s">
        <v>561</v>
      </c>
      <c r="Q243" s="6" t="s">
        <v>437</v>
      </c>
      <c r="R243" s="11">
        <f t="shared" si="32"/>
        <v>-0.6452415927032602</v>
      </c>
      <c r="S243" s="11">
        <f t="shared" si="33"/>
        <v>7.2243901900493457E-2</v>
      </c>
      <c r="T243" s="11">
        <f t="shared" si="25"/>
        <v>0.90175507754214224</v>
      </c>
      <c r="U243" s="2" t="s">
        <v>769</v>
      </c>
      <c r="V243" s="11">
        <f t="shared" si="29"/>
        <v>1.0001492712300064</v>
      </c>
      <c r="W243" s="13">
        <f t="shared" si="30"/>
        <v>0.42057113101037646</v>
      </c>
      <c r="X243" s="13">
        <f t="shared" si="26"/>
        <v>0.4163449120891789</v>
      </c>
      <c r="Y243" s="22">
        <f t="shared" si="34"/>
        <v>0.18677749272980643</v>
      </c>
      <c r="Z243" s="23" t="str">
        <f t="shared" si="35"/>
        <v>Yes</v>
      </c>
    </row>
    <row r="244" spans="1:26" x14ac:dyDescent="0.4">
      <c r="A244" s="1" t="s">
        <v>772</v>
      </c>
      <c r="B244" s="2" t="s">
        <v>37</v>
      </c>
      <c r="C244" s="2" t="s">
        <v>705</v>
      </c>
      <c r="D244" s="2" t="s">
        <v>76</v>
      </c>
      <c r="E244" s="2" t="s">
        <v>773</v>
      </c>
      <c r="F244" s="2" t="s">
        <v>229</v>
      </c>
      <c r="G244" s="2" t="s">
        <v>248</v>
      </c>
      <c r="H244" s="2" t="s">
        <v>182</v>
      </c>
      <c r="I244" s="2" t="s">
        <v>774</v>
      </c>
      <c r="J244" s="2" t="s">
        <v>586</v>
      </c>
      <c r="K244" s="2" t="s">
        <v>408</v>
      </c>
      <c r="L244" s="2" t="s">
        <v>775</v>
      </c>
      <c r="M244" s="2" t="s">
        <v>776</v>
      </c>
      <c r="N244" s="2" t="s">
        <v>408</v>
      </c>
      <c r="O244" s="2" t="s">
        <v>408</v>
      </c>
      <c r="P244" s="6" t="s">
        <v>288</v>
      </c>
      <c r="Q244" s="6" t="s">
        <v>777</v>
      </c>
      <c r="R244" s="11">
        <f t="shared" si="32"/>
        <v>-0.17107128218384504</v>
      </c>
      <c r="S244" s="11">
        <f t="shared" si="33"/>
        <v>1.9561038941133785E-2</v>
      </c>
      <c r="T244" s="11">
        <f t="shared" si="25"/>
        <v>0.9759309040309958</v>
      </c>
      <c r="U244" s="2" t="s">
        <v>725</v>
      </c>
      <c r="V244" s="11">
        <f t="shared" si="29"/>
        <v>1.0001492712300064</v>
      </c>
      <c r="W244" s="13">
        <f t="shared" si="30"/>
        <v>0.30543022737266351</v>
      </c>
      <c r="X244" s="13">
        <f t="shared" si="26"/>
        <v>0.28276355762175232</v>
      </c>
      <c r="Y244" s="22">
        <f t="shared" si="34"/>
        <v>0.21081512763575033</v>
      </c>
      <c r="Z244" s="23" t="str">
        <f t="shared" si="35"/>
        <v>Yes</v>
      </c>
    </row>
    <row r="245" spans="1:26" x14ac:dyDescent="0.4">
      <c r="A245" s="1" t="s">
        <v>781</v>
      </c>
      <c r="B245" s="2" t="s">
        <v>37</v>
      </c>
      <c r="C245" s="2" t="s">
        <v>232</v>
      </c>
      <c r="D245" s="2" t="s">
        <v>3</v>
      </c>
      <c r="E245" s="2" t="s">
        <v>715</v>
      </c>
      <c r="F245" s="2" t="s">
        <v>572</v>
      </c>
      <c r="G245" s="2" t="s">
        <v>640</v>
      </c>
      <c r="H245" s="2" t="s">
        <v>588</v>
      </c>
      <c r="I245" s="2" t="s">
        <v>782</v>
      </c>
      <c r="J245" s="2" t="s">
        <v>485</v>
      </c>
      <c r="K245" s="2" t="s">
        <v>408</v>
      </c>
      <c r="L245" s="2" t="s">
        <v>783</v>
      </c>
      <c r="M245" s="2" t="s">
        <v>784</v>
      </c>
      <c r="N245" s="2" t="s">
        <v>408</v>
      </c>
      <c r="O245" s="2" t="s">
        <v>408</v>
      </c>
      <c r="P245" s="6" t="s">
        <v>506</v>
      </c>
      <c r="Q245" s="6" t="s">
        <v>785</v>
      </c>
      <c r="R245" s="11">
        <f t="shared" si="32"/>
        <v>-0.27343246032451218</v>
      </c>
      <c r="S245" s="11">
        <f t="shared" si="33"/>
        <v>3.0974406528075815E-2</v>
      </c>
      <c r="T245" s="11">
        <f t="shared" si="25"/>
        <v>0.95970972372448893</v>
      </c>
      <c r="U245" s="2" t="s">
        <v>709</v>
      </c>
      <c r="V245" s="11">
        <f t="shared" si="29"/>
        <v>1.0001492712300064</v>
      </c>
      <c r="W245" s="13">
        <f t="shared" si="30"/>
        <v>0.34126148705379622</v>
      </c>
      <c r="X245" s="13">
        <f t="shared" si="26"/>
        <v>0.31303720562815535</v>
      </c>
      <c r="Y245" s="22">
        <f t="shared" si="34"/>
        <v>0.19100774037398682</v>
      </c>
      <c r="Z245" s="23" t="str">
        <f t="shared" si="35"/>
        <v>Yes</v>
      </c>
    </row>
    <row r="246" spans="1:26" x14ac:dyDescent="0.4">
      <c r="A246" s="1" t="s">
        <v>790</v>
      </c>
      <c r="B246" s="2" t="s">
        <v>791</v>
      </c>
      <c r="C246" s="2" t="s">
        <v>792</v>
      </c>
      <c r="D246" s="2" t="s">
        <v>76</v>
      </c>
      <c r="E246" s="2" t="s">
        <v>536</v>
      </c>
      <c r="F246" s="2" t="s">
        <v>180</v>
      </c>
      <c r="G246" s="2" t="s">
        <v>168</v>
      </c>
      <c r="H246" s="2" t="s">
        <v>61</v>
      </c>
      <c r="I246" s="2" t="s">
        <v>573</v>
      </c>
      <c r="J246" s="2" t="s">
        <v>768</v>
      </c>
      <c r="K246" s="2" t="s">
        <v>408</v>
      </c>
      <c r="L246" s="2" t="s">
        <v>793</v>
      </c>
      <c r="M246" s="2" t="s">
        <v>725</v>
      </c>
      <c r="N246" s="2" t="s">
        <v>708</v>
      </c>
      <c r="O246" s="2" t="s">
        <v>408</v>
      </c>
      <c r="P246" s="6" t="s">
        <v>587</v>
      </c>
      <c r="Q246" s="6" t="s">
        <v>794</v>
      </c>
      <c r="R246" s="11">
        <f t="shared" si="32"/>
        <v>-0.4531733945929407</v>
      </c>
      <c r="S246" s="11">
        <f t="shared" si="33"/>
        <v>5.0971031206551304E-2</v>
      </c>
      <c r="T246" s="11">
        <f t="shared" si="25"/>
        <v>0.93632414150914822</v>
      </c>
      <c r="U246" s="2" t="s">
        <v>795</v>
      </c>
      <c r="V246" s="11">
        <f t="shared" si="29"/>
        <v>0.97402347263618183</v>
      </c>
      <c r="W246" s="13">
        <f t="shared" si="30"/>
        <v>0.68415001904446382</v>
      </c>
      <c r="X246" s="13">
        <f t="shared" si="26"/>
        <v>0.68193769259269776</v>
      </c>
      <c r="Y246" s="22">
        <f t="shared" si="34"/>
        <v>0.22564216642689752</v>
      </c>
      <c r="Z246" s="23" t="str">
        <f t="shared" si="35"/>
        <v>Yes</v>
      </c>
    </row>
    <row r="247" spans="1:26" x14ac:dyDescent="0.4">
      <c r="A247" s="1" t="s">
        <v>798</v>
      </c>
      <c r="B247" s="2" t="s">
        <v>791</v>
      </c>
      <c r="C247" s="2" t="s">
        <v>799</v>
      </c>
      <c r="D247" s="2" t="s">
        <v>3</v>
      </c>
      <c r="E247" s="2" t="s">
        <v>221</v>
      </c>
      <c r="F247" s="2" t="s">
        <v>225</v>
      </c>
      <c r="G247" s="2" t="s">
        <v>154</v>
      </c>
      <c r="H247" s="2" t="s">
        <v>46</v>
      </c>
      <c r="I247" s="2" t="s">
        <v>97</v>
      </c>
      <c r="J247" s="2" t="s">
        <v>481</v>
      </c>
      <c r="K247" s="2" t="s">
        <v>408</v>
      </c>
      <c r="L247" s="2" t="s">
        <v>800</v>
      </c>
      <c r="M247" s="2" t="s">
        <v>801</v>
      </c>
      <c r="N247" s="2" t="s">
        <v>408</v>
      </c>
      <c r="O247" s="2" t="s">
        <v>408</v>
      </c>
      <c r="P247" s="6" t="s">
        <v>554</v>
      </c>
      <c r="Q247" s="6" t="s">
        <v>802</v>
      </c>
      <c r="R247" s="11">
        <f t="shared" si="32"/>
        <v>-0.12199618874727103</v>
      </c>
      <c r="S247" s="11">
        <f t="shared" si="33"/>
        <v>1.4086216368276894E-2</v>
      </c>
      <c r="T247" s="11">
        <f t="shared" si="25"/>
        <v>0.98517011774844498</v>
      </c>
      <c r="U247" s="2" t="s">
        <v>709</v>
      </c>
      <c r="V247" s="11">
        <f t="shared" si="29"/>
        <v>0.97402347263618183</v>
      </c>
      <c r="W247" s="13">
        <f t="shared" si="30"/>
        <v>0.57554359135047872</v>
      </c>
      <c r="X247" s="13">
        <f t="shared" si="26"/>
        <v>0.5421036127720027</v>
      </c>
      <c r="Y247" s="22">
        <f t="shared" si="34"/>
        <v>0.14080337049838818</v>
      </c>
      <c r="Z247" s="23" t="str">
        <f t="shared" si="35"/>
        <v>Yes</v>
      </c>
    </row>
    <row r="248" spans="1:26" x14ac:dyDescent="0.4">
      <c r="A248" s="1" t="s">
        <v>806</v>
      </c>
      <c r="B248" s="2" t="s">
        <v>791</v>
      </c>
      <c r="C248" s="2" t="s">
        <v>799</v>
      </c>
      <c r="D248" s="2" t="s">
        <v>3</v>
      </c>
      <c r="E248" s="2" t="s">
        <v>221</v>
      </c>
      <c r="F248" s="2" t="s">
        <v>225</v>
      </c>
      <c r="G248" s="2" t="s">
        <v>154</v>
      </c>
      <c r="H248" s="2" t="s">
        <v>46</v>
      </c>
      <c r="I248" s="2" t="s">
        <v>589</v>
      </c>
      <c r="J248" s="2" t="s">
        <v>93</v>
      </c>
      <c r="K248" s="2" t="s">
        <v>408</v>
      </c>
      <c r="L248" s="2" t="s">
        <v>793</v>
      </c>
      <c r="M248" s="2" t="s">
        <v>807</v>
      </c>
      <c r="N248" s="2" t="s">
        <v>408</v>
      </c>
      <c r="O248" s="2" t="s">
        <v>408</v>
      </c>
      <c r="P248" s="6" t="s">
        <v>265</v>
      </c>
      <c r="Q248" s="6" t="s">
        <v>156</v>
      </c>
      <c r="R248" s="11">
        <f t="shared" si="32"/>
        <v>-0.12199618874727103</v>
      </c>
      <c r="S248" s="11">
        <f t="shared" si="33"/>
        <v>1.4086216368276894E-2</v>
      </c>
      <c r="T248" s="11">
        <f t="shared" si="25"/>
        <v>0.98517011774844498</v>
      </c>
      <c r="U248" s="2" t="s">
        <v>725</v>
      </c>
      <c r="V248" s="11">
        <f t="shared" si="29"/>
        <v>0.97402347263618183</v>
      </c>
      <c r="W248" s="13">
        <f t="shared" si="30"/>
        <v>0.57554359135047872</v>
      </c>
      <c r="X248" s="13">
        <f t="shared" si="26"/>
        <v>0.54712309066803977</v>
      </c>
      <c r="Y248" s="22">
        <f t="shared" si="34"/>
        <v>0.10008993677550847</v>
      </c>
      <c r="Z248" s="23" t="str">
        <f t="shared" si="35"/>
        <v>Yes</v>
      </c>
    </row>
    <row r="249" spans="1:26" x14ac:dyDescent="0.4">
      <c r="A249" s="1" t="s">
        <v>810</v>
      </c>
      <c r="B249" s="2" t="s">
        <v>791</v>
      </c>
      <c r="C249" s="2" t="s">
        <v>799</v>
      </c>
      <c r="D249" s="2" t="s">
        <v>3</v>
      </c>
      <c r="E249" s="2" t="s">
        <v>44</v>
      </c>
      <c r="F249" s="2" t="s">
        <v>159</v>
      </c>
      <c r="G249" s="2" t="s">
        <v>248</v>
      </c>
      <c r="H249" s="2" t="s">
        <v>96</v>
      </c>
      <c r="I249" s="2" t="s">
        <v>63</v>
      </c>
      <c r="J249" s="2" t="s">
        <v>745</v>
      </c>
      <c r="K249" s="2" t="s">
        <v>408</v>
      </c>
      <c r="L249" s="2" t="s">
        <v>793</v>
      </c>
      <c r="M249" s="2" t="s">
        <v>811</v>
      </c>
      <c r="N249" s="2" t="s">
        <v>812</v>
      </c>
      <c r="O249" s="2" t="s">
        <v>408</v>
      </c>
      <c r="P249" s="6" t="s">
        <v>592</v>
      </c>
      <c r="Q249" s="6" t="s">
        <v>520</v>
      </c>
      <c r="R249" s="11">
        <f t="shared" si="32"/>
        <v>-0.15219725728427691</v>
      </c>
      <c r="S249" s="11">
        <f t="shared" si="33"/>
        <v>1.7455523207685342E-2</v>
      </c>
      <c r="T249" s="11">
        <f t="shared" si="25"/>
        <v>0.98065429620641431</v>
      </c>
      <c r="U249" s="2" t="s">
        <v>709</v>
      </c>
      <c r="V249" s="11">
        <f t="shared" si="29"/>
        <v>0.97402347263618183</v>
      </c>
      <c r="W249" s="13">
        <f t="shared" si="30"/>
        <v>0.59063556361410796</v>
      </c>
      <c r="X249" s="13">
        <f t="shared" si="26"/>
        <v>0.5563187179541681</v>
      </c>
      <c r="Y249" s="22">
        <f t="shared" si="34"/>
        <v>0.17773711801724718</v>
      </c>
      <c r="Z249" s="23" t="str">
        <f t="shared" si="35"/>
        <v>Yes</v>
      </c>
    </row>
    <row r="250" spans="1:26" x14ac:dyDescent="0.4">
      <c r="A250" s="1" t="s">
        <v>817</v>
      </c>
      <c r="B250" s="2" t="s">
        <v>791</v>
      </c>
      <c r="C250" s="2" t="s">
        <v>75</v>
      </c>
      <c r="D250" s="2" t="s">
        <v>3</v>
      </c>
      <c r="E250" s="2" t="s">
        <v>244</v>
      </c>
      <c r="F250" s="2" t="s">
        <v>30</v>
      </c>
      <c r="G250" s="2" t="s">
        <v>165</v>
      </c>
      <c r="H250" s="2" t="s">
        <v>189</v>
      </c>
      <c r="I250" s="2" t="s">
        <v>818</v>
      </c>
      <c r="J250" s="2" t="s">
        <v>819</v>
      </c>
      <c r="K250" s="2" t="s">
        <v>408</v>
      </c>
      <c r="L250" s="2" t="s">
        <v>820</v>
      </c>
      <c r="M250" s="2" t="s">
        <v>776</v>
      </c>
      <c r="N250" s="2" t="s">
        <v>408</v>
      </c>
      <c r="O250" s="2" t="s">
        <v>408</v>
      </c>
      <c r="P250" s="6" t="s">
        <v>539</v>
      </c>
      <c r="Q250" s="6" t="s">
        <v>821</v>
      </c>
      <c r="R250" s="11">
        <f t="shared" si="32"/>
        <v>-0.25193883114881543</v>
      </c>
      <c r="S250" s="11">
        <f t="shared" si="33"/>
        <v>2.8578943440130164E-2</v>
      </c>
      <c r="T250" s="11">
        <f t="shared" si="25"/>
        <v>0.96585760641357687</v>
      </c>
      <c r="U250" s="2" t="s">
        <v>716</v>
      </c>
      <c r="V250" s="11">
        <f t="shared" si="29"/>
        <v>0.97402347263618183</v>
      </c>
      <c r="W250" s="13">
        <f t="shared" si="30"/>
        <v>0.18565162991849538</v>
      </c>
      <c r="X250" s="13">
        <f t="shared" si="26"/>
        <v>0.17813348554723987</v>
      </c>
      <c r="Y250" s="22">
        <f t="shared" si="34"/>
        <v>0.187821883812131</v>
      </c>
      <c r="Z250" s="23" t="str">
        <f t="shared" si="35"/>
        <v>No</v>
      </c>
    </row>
    <row r="251" spans="1:26" x14ac:dyDescent="0.4">
      <c r="A251" s="1" t="s">
        <v>824</v>
      </c>
      <c r="B251" s="2" t="s">
        <v>791</v>
      </c>
      <c r="C251" s="2" t="s">
        <v>75</v>
      </c>
      <c r="D251" s="2" t="s">
        <v>3</v>
      </c>
      <c r="E251" s="2" t="s">
        <v>11</v>
      </c>
      <c r="F251" s="2" t="s">
        <v>19</v>
      </c>
      <c r="G251" s="2" t="s">
        <v>478</v>
      </c>
      <c r="H251" s="2" t="s">
        <v>143</v>
      </c>
      <c r="I251" s="2" t="s">
        <v>608</v>
      </c>
      <c r="J251" s="2" t="s">
        <v>60</v>
      </c>
      <c r="K251" s="2" t="s">
        <v>408</v>
      </c>
      <c r="L251" s="2" t="s">
        <v>736</v>
      </c>
      <c r="M251" s="2" t="s">
        <v>825</v>
      </c>
      <c r="N251" s="2" t="s">
        <v>408</v>
      </c>
      <c r="O251" s="2" t="s">
        <v>408</v>
      </c>
      <c r="P251" s="6" t="s">
        <v>114</v>
      </c>
      <c r="Q251" s="6" t="s">
        <v>614</v>
      </c>
      <c r="R251" s="11">
        <f t="shared" si="32"/>
        <v>-0.33307131620450747</v>
      </c>
      <c r="S251" s="11">
        <f t="shared" si="33"/>
        <v>3.7617016780769078E-2</v>
      </c>
      <c r="T251" s="11">
        <f t="shared" si="25"/>
        <v>0.95391378029185769</v>
      </c>
      <c r="U251" s="2" t="s">
        <v>795</v>
      </c>
      <c r="V251" s="11">
        <f t="shared" si="29"/>
        <v>0.97402347263618183</v>
      </c>
      <c r="W251" s="13">
        <f t="shared" si="30"/>
        <v>0.16300629295592575</v>
      </c>
      <c r="X251" s="13">
        <f t="shared" si="26"/>
        <v>0.16247918176149151</v>
      </c>
      <c r="Y251" s="22">
        <f t="shared" si="34"/>
        <v>0.12442182443310298</v>
      </c>
      <c r="Z251" s="23" t="str">
        <f t="shared" si="35"/>
        <v>Yes</v>
      </c>
    </row>
    <row r="252" spans="1:26" x14ac:dyDescent="0.4">
      <c r="A252" s="1" t="s">
        <v>828</v>
      </c>
      <c r="B252" s="2" t="s">
        <v>791</v>
      </c>
      <c r="C252" s="2" t="s">
        <v>75</v>
      </c>
      <c r="D252" s="2" t="s">
        <v>3</v>
      </c>
      <c r="E252" s="2" t="s">
        <v>530</v>
      </c>
      <c r="F252" s="2" t="s">
        <v>180</v>
      </c>
      <c r="G252" s="2" t="s">
        <v>245</v>
      </c>
      <c r="H252" s="2" t="s">
        <v>230</v>
      </c>
      <c r="I252" s="2" t="s">
        <v>470</v>
      </c>
      <c r="J252" s="2" t="s">
        <v>156</v>
      </c>
      <c r="K252" s="2" t="s">
        <v>408</v>
      </c>
      <c r="L252" s="2" t="s">
        <v>769</v>
      </c>
      <c r="M252" s="2" t="s">
        <v>829</v>
      </c>
      <c r="N252" s="2" t="s">
        <v>408</v>
      </c>
      <c r="O252" s="2" t="s">
        <v>408</v>
      </c>
      <c r="P252" s="6" t="s">
        <v>230</v>
      </c>
      <c r="Q252" s="6" t="s">
        <v>819</v>
      </c>
      <c r="R252" s="11">
        <f t="shared" si="32"/>
        <v>-0.19049533153442133</v>
      </c>
      <c r="S252" s="11">
        <f t="shared" si="33"/>
        <v>2.1727692255275113E-2</v>
      </c>
      <c r="T252" s="11">
        <f t="shared" si="25"/>
        <v>0.9749541152299428</v>
      </c>
      <c r="U252" s="2" t="s">
        <v>725</v>
      </c>
      <c r="V252" s="11">
        <f t="shared" si="29"/>
        <v>0.97402347263618183</v>
      </c>
      <c r="W252" s="13">
        <f t="shared" si="30"/>
        <v>0.18102354561258566</v>
      </c>
      <c r="X252" s="13">
        <f t="shared" si="26"/>
        <v>0.17208455319057278</v>
      </c>
      <c r="Y252" s="22">
        <f t="shared" si="34"/>
        <v>0.13926019555644517</v>
      </c>
      <c r="Z252" s="23" t="str">
        <f t="shared" si="35"/>
        <v>Yes</v>
      </c>
    </row>
    <row r="253" spans="1:26" x14ac:dyDescent="0.4">
      <c r="A253" s="1" t="s">
        <v>833</v>
      </c>
      <c r="B253" s="2" t="s">
        <v>791</v>
      </c>
      <c r="C253" s="2" t="s">
        <v>75</v>
      </c>
      <c r="D253" s="2" t="s">
        <v>76</v>
      </c>
      <c r="E253" s="2" t="s">
        <v>743</v>
      </c>
      <c r="F253" s="2" t="s">
        <v>727</v>
      </c>
      <c r="G253" s="2" t="s">
        <v>834</v>
      </c>
      <c r="H253" s="2" t="s">
        <v>152</v>
      </c>
      <c r="I253" s="2" t="s">
        <v>22</v>
      </c>
      <c r="J253" s="2" t="s">
        <v>15</v>
      </c>
      <c r="K253" s="2" t="s">
        <v>408</v>
      </c>
      <c r="L253" s="2" t="s">
        <v>835</v>
      </c>
      <c r="M253" s="2" t="s">
        <v>795</v>
      </c>
      <c r="N253" s="2" t="s">
        <v>408</v>
      </c>
      <c r="O253" s="2" t="s">
        <v>408</v>
      </c>
      <c r="P253" s="6" t="s">
        <v>96</v>
      </c>
      <c r="Q253" s="6" t="s">
        <v>88</v>
      </c>
      <c r="R253" s="11">
        <f t="shared" si="32"/>
        <v>-0.38785467990536382</v>
      </c>
      <c r="S253" s="11">
        <f t="shared" si="33"/>
        <v>4.3712523365672086E-2</v>
      </c>
      <c r="T253" s="11">
        <f t="shared" si="25"/>
        <v>0.94588006199716068</v>
      </c>
      <c r="U253" s="2" t="s">
        <v>710</v>
      </c>
      <c r="V253" s="11">
        <f t="shared" si="29"/>
        <v>0.97402347263618183</v>
      </c>
      <c r="W253" s="13">
        <f t="shared" si="30"/>
        <v>0.13833495906708473</v>
      </c>
      <c r="X253" s="13">
        <f t="shared" si="26"/>
        <v>0.14202425604044527</v>
      </c>
      <c r="Y253" s="22">
        <f t="shared" si="34"/>
        <v>0.11806321365625545</v>
      </c>
      <c r="Z253" s="23" t="str">
        <f t="shared" si="35"/>
        <v>Yes</v>
      </c>
    </row>
    <row r="254" spans="1:26" x14ac:dyDescent="0.4">
      <c r="A254" s="1" t="s">
        <v>839</v>
      </c>
      <c r="B254" s="2" t="s">
        <v>791</v>
      </c>
      <c r="C254" s="2" t="s">
        <v>75</v>
      </c>
      <c r="D254" s="2" t="s">
        <v>76</v>
      </c>
      <c r="E254" s="2" t="s">
        <v>284</v>
      </c>
      <c r="F254" s="2" t="s">
        <v>68</v>
      </c>
      <c r="G254" s="2" t="s">
        <v>840</v>
      </c>
      <c r="H254" s="2" t="s">
        <v>78</v>
      </c>
      <c r="I254" s="2" t="s">
        <v>762</v>
      </c>
      <c r="J254" s="2" t="s">
        <v>706</v>
      </c>
      <c r="K254" s="2" t="s">
        <v>408</v>
      </c>
      <c r="L254" s="2" t="s">
        <v>825</v>
      </c>
      <c r="M254" s="2" t="s">
        <v>835</v>
      </c>
      <c r="N254" s="2" t="s">
        <v>408</v>
      </c>
      <c r="O254" s="2" t="s">
        <v>408</v>
      </c>
      <c r="P254" s="6" t="s">
        <v>557</v>
      </c>
      <c r="Q254" s="6" t="s">
        <v>841</v>
      </c>
      <c r="R254" s="11">
        <f t="shared" si="32"/>
        <v>-0.42835779508543115</v>
      </c>
      <c r="S254" s="11">
        <f t="shared" si="33"/>
        <v>4.82146753851041E-2</v>
      </c>
      <c r="T254" s="11">
        <f t="shared" si="25"/>
        <v>0.93995219428155308</v>
      </c>
      <c r="U254" s="2" t="s">
        <v>757</v>
      </c>
      <c r="V254" s="11">
        <f t="shared" si="29"/>
        <v>0.97402347263618183</v>
      </c>
      <c r="W254" s="13">
        <f t="shared" si="30"/>
        <v>0.17785984298460944</v>
      </c>
      <c r="X254" s="13">
        <f t="shared" si="26"/>
        <v>0.17902278536575081</v>
      </c>
      <c r="Y254" s="22">
        <f t="shared" si="34"/>
        <v>0.13171232080340076</v>
      </c>
      <c r="Z254" s="23" t="str">
        <f t="shared" si="35"/>
        <v>Yes</v>
      </c>
    </row>
    <row r="255" spans="1:26" x14ac:dyDescent="0.4">
      <c r="A255" s="1" t="s">
        <v>844</v>
      </c>
      <c r="B255" s="2" t="s">
        <v>791</v>
      </c>
      <c r="C255" s="2" t="s">
        <v>75</v>
      </c>
      <c r="D255" s="2" t="s">
        <v>76</v>
      </c>
      <c r="E255" s="2" t="s">
        <v>15</v>
      </c>
      <c r="F255" s="2" t="s">
        <v>705</v>
      </c>
      <c r="G255" s="2" t="s">
        <v>17</v>
      </c>
      <c r="H255" s="2" t="s">
        <v>46</v>
      </c>
      <c r="I255" s="2" t="s">
        <v>261</v>
      </c>
      <c r="J255" s="2" t="s">
        <v>244</v>
      </c>
      <c r="K255" s="2" t="s">
        <v>408</v>
      </c>
      <c r="L255" s="2" t="s">
        <v>795</v>
      </c>
      <c r="M255" s="2" t="s">
        <v>845</v>
      </c>
      <c r="N255" s="2" t="s">
        <v>408</v>
      </c>
      <c r="O255" s="2" t="s">
        <v>408</v>
      </c>
      <c r="P255" s="6" t="s">
        <v>182</v>
      </c>
      <c r="Q255" s="6" t="s">
        <v>172</v>
      </c>
      <c r="R255" s="11">
        <f t="shared" si="32"/>
        <v>-0.21722764816182494</v>
      </c>
      <c r="S255" s="11">
        <f t="shared" si="33"/>
        <v>2.4709011460563937E-2</v>
      </c>
      <c r="T255" s="11">
        <f t="shared" si="25"/>
        <v>0.97098994984203568</v>
      </c>
      <c r="U255" s="2" t="s">
        <v>725</v>
      </c>
      <c r="V255" s="11">
        <f t="shared" si="29"/>
        <v>0.97402347263618183</v>
      </c>
      <c r="W255" s="13">
        <f t="shared" si="30"/>
        <v>0.22166990074442569</v>
      </c>
      <c r="X255" s="13">
        <f t="shared" si="26"/>
        <v>0.21072378013764315</v>
      </c>
      <c r="Y255" s="22">
        <f t="shared" si="34"/>
        <v>0.12086622134483835</v>
      </c>
      <c r="Z255" s="23" t="str">
        <f t="shared" si="35"/>
        <v>Yes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6D126-09FA-4042-89EE-0AF829AE21DF}">
  <dimension ref="A1:X28"/>
  <sheetViews>
    <sheetView topLeftCell="K1" workbookViewId="0">
      <selection activeCell="T28" sqref="T5:T28"/>
    </sheetView>
  </sheetViews>
  <sheetFormatPr defaultRowHeight="14.6" x14ac:dyDescent="0.4"/>
  <cols>
    <col min="1" max="1" width="24.765625" bestFit="1" customWidth="1"/>
    <col min="2" max="2" width="25.765625" bestFit="1" customWidth="1"/>
    <col min="3" max="9" width="10.4609375" bestFit="1" customWidth="1"/>
    <col min="10" max="10" width="13.53515625" bestFit="1" customWidth="1"/>
    <col min="11" max="17" width="11.4609375" bestFit="1" customWidth="1"/>
    <col min="18" max="18" width="13.4609375" bestFit="1" customWidth="1"/>
    <col min="19" max="23" width="11.4609375" bestFit="1" customWidth="1"/>
    <col min="24" max="24" width="36.3828125" bestFit="1" customWidth="1"/>
  </cols>
  <sheetData>
    <row r="1" spans="1:24" x14ac:dyDescent="0.4">
      <c r="A1" t="s">
        <v>651</v>
      </c>
      <c r="B1" t="s">
        <v>652</v>
      </c>
      <c r="C1" t="s">
        <v>653</v>
      </c>
      <c r="D1" t="s">
        <v>654</v>
      </c>
      <c r="E1" t="s">
        <v>655</v>
      </c>
      <c r="F1" t="s">
        <v>656</v>
      </c>
      <c r="G1" t="s">
        <v>657</v>
      </c>
      <c r="H1" t="s">
        <v>658</v>
      </c>
      <c r="I1" t="s">
        <v>659</v>
      </c>
      <c r="J1" t="s">
        <v>660</v>
      </c>
      <c r="K1" t="s">
        <v>661</v>
      </c>
      <c r="L1" t="s">
        <v>662</v>
      </c>
      <c r="M1" t="s">
        <v>663</v>
      </c>
      <c r="N1" t="s">
        <v>664</v>
      </c>
      <c r="O1" t="s">
        <v>665</v>
      </c>
      <c r="P1" t="s">
        <v>666</v>
      </c>
      <c r="Q1" t="s">
        <v>667</v>
      </c>
      <c r="R1" t="s">
        <v>668</v>
      </c>
      <c r="S1" t="s">
        <v>669</v>
      </c>
      <c r="T1" t="s">
        <v>670</v>
      </c>
      <c r="U1" t="s">
        <v>671</v>
      </c>
      <c r="V1" t="s">
        <v>672</v>
      </c>
      <c r="W1" t="s">
        <v>673</v>
      </c>
      <c r="X1" t="s">
        <v>674</v>
      </c>
    </row>
    <row r="2" spans="1:24" x14ac:dyDescent="0.4">
      <c r="F2" t="s">
        <v>675</v>
      </c>
      <c r="G2" t="s">
        <v>676</v>
      </c>
      <c r="W2" t="s">
        <v>677</v>
      </c>
    </row>
    <row r="3" spans="1:24" x14ac:dyDescent="0.4">
      <c r="D3" t="s">
        <v>678</v>
      </c>
      <c r="H3" t="s">
        <v>679</v>
      </c>
      <c r="I3" t="s">
        <v>680</v>
      </c>
    </row>
    <row r="4" spans="1:24" x14ac:dyDescent="0.4">
      <c r="A4" t="s">
        <v>681</v>
      </c>
      <c r="B4" t="s">
        <v>682</v>
      </c>
      <c r="C4" t="s">
        <v>683</v>
      </c>
      <c r="D4" t="s">
        <v>684</v>
      </c>
      <c r="E4" t="s">
        <v>685</v>
      </c>
      <c r="F4" t="s">
        <v>686</v>
      </c>
      <c r="G4" t="s">
        <v>687</v>
      </c>
      <c r="H4" t="s">
        <v>688</v>
      </c>
      <c r="I4" t="s">
        <v>688</v>
      </c>
      <c r="J4" t="s">
        <v>689</v>
      </c>
      <c r="K4" t="s">
        <v>690</v>
      </c>
      <c r="L4" t="s">
        <v>691</v>
      </c>
      <c r="M4" t="s">
        <v>692</v>
      </c>
      <c r="N4" t="s">
        <v>693</v>
      </c>
      <c r="O4" t="s">
        <v>694</v>
      </c>
      <c r="P4" t="s">
        <v>695</v>
      </c>
      <c r="Q4" t="s">
        <v>696</v>
      </c>
      <c r="R4" t="s">
        <v>697</v>
      </c>
      <c r="S4" t="s">
        <v>698</v>
      </c>
      <c r="T4" t="s">
        <v>699</v>
      </c>
      <c r="U4" t="s">
        <v>2</v>
      </c>
      <c r="V4" t="s">
        <v>4</v>
      </c>
      <c r="W4" t="s">
        <v>700</v>
      </c>
      <c r="X4" t="s">
        <v>701</v>
      </c>
    </row>
    <row r="5" spans="1:24" x14ac:dyDescent="0.4">
      <c r="A5" t="s">
        <v>702</v>
      </c>
      <c r="B5" t="s">
        <v>703</v>
      </c>
      <c r="C5" t="s">
        <v>704</v>
      </c>
      <c r="D5" t="s">
        <v>705</v>
      </c>
      <c r="E5" t="s">
        <v>3</v>
      </c>
      <c r="F5" t="s">
        <v>29</v>
      </c>
      <c r="G5" t="s">
        <v>159</v>
      </c>
      <c r="H5" t="s">
        <v>69</v>
      </c>
      <c r="I5" t="s">
        <v>230</v>
      </c>
      <c r="J5" t="s">
        <v>52</v>
      </c>
      <c r="K5" t="s">
        <v>706</v>
      </c>
      <c r="L5" t="s">
        <v>408</v>
      </c>
      <c r="M5" t="s">
        <v>707</v>
      </c>
      <c r="N5" t="s">
        <v>390</v>
      </c>
      <c r="O5" t="s">
        <v>408</v>
      </c>
      <c r="P5" t="s">
        <v>408</v>
      </c>
      <c r="Q5" t="s">
        <v>594</v>
      </c>
      <c r="R5" t="s">
        <v>610</v>
      </c>
      <c r="S5" t="s">
        <v>708</v>
      </c>
      <c r="T5" t="s">
        <v>709</v>
      </c>
      <c r="U5" t="s">
        <v>710</v>
      </c>
      <c r="V5" t="s">
        <v>711</v>
      </c>
      <c r="W5" t="s">
        <v>712</v>
      </c>
      <c r="X5" t="s">
        <v>713</v>
      </c>
    </row>
    <row r="6" spans="1:24" x14ac:dyDescent="0.4">
      <c r="A6" t="s">
        <v>702</v>
      </c>
      <c r="B6" t="s">
        <v>714</v>
      </c>
      <c r="C6" t="s">
        <v>704</v>
      </c>
      <c r="D6" t="s">
        <v>705</v>
      </c>
      <c r="E6" t="s">
        <v>76</v>
      </c>
      <c r="F6" t="s">
        <v>715</v>
      </c>
      <c r="G6" t="s">
        <v>159</v>
      </c>
      <c r="H6" t="s">
        <v>449</v>
      </c>
      <c r="I6" t="s">
        <v>189</v>
      </c>
      <c r="J6" t="s">
        <v>206</v>
      </c>
      <c r="K6" t="s">
        <v>251</v>
      </c>
      <c r="L6" t="s">
        <v>408</v>
      </c>
      <c r="M6" t="s">
        <v>716</v>
      </c>
      <c r="N6" t="s">
        <v>717</v>
      </c>
      <c r="O6" t="s">
        <v>408</v>
      </c>
      <c r="P6" t="s">
        <v>408</v>
      </c>
      <c r="Q6" t="s">
        <v>109</v>
      </c>
      <c r="R6" t="s">
        <v>718</v>
      </c>
      <c r="S6" t="s">
        <v>719</v>
      </c>
      <c r="T6" t="s">
        <v>709</v>
      </c>
      <c r="U6" t="s">
        <v>710</v>
      </c>
      <c r="V6" t="s">
        <v>720</v>
      </c>
      <c r="W6" t="s">
        <v>604</v>
      </c>
      <c r="X6" t="s">
        <v>713</v>
      </c>
    </row>
    <row r="7" spans="1:24" x14ac:dyDescent="0.4">
      <c r="A7" t="s">
        <v>702</v>
      </c>
      <c r="B7" t="s">
        <v>721</v>
      </c>
      <c r="C7" t="s">
        <v>37</v>
      </c>
      <c r="D7" t="s">
        <v>705</v>
      </c>
      <c r="E7" t="s">
        <v>3</v>
      </c>
      <c r="F7" t="s">
        <v>221</v>
      </c>
      <c r="G7" t="s">
        <v>77</v>
      </c>
      <c r="H7" t="s">
        <v>588</v>
      </c>
      <c r="I7" t="s">
        <v>46</v>
      </c>
      <c r="J7" t="s">
        <v>274</v>
      </c>
      <c r="K7" t="s">
        <v>29</v>
      </c>
      <c r="L7" t="s">
        <v>408</v>
      </c>
      <c r="M7" t="s">
        <v>722</v>
      </c>
      <c r="N7" t="s">
        <v>723</v>
      </c>
      <c r="O7" t="s">
        <v>408</v>
      </c>
      <c r="P7" t="s">
        <v>408</v>
      </c>
      <c r="Q7" t="s">
        <v>208</v>
      </c>
      <c r="R7" t="s">
        <v>491</v>
      </c>
      <c r="S7" t="s">
        <v>724</v>
      </c>
      <c r="T7" t="s">
        <v>725</v>
      </c>
      <c r="U7" t="s">
        <v>710</v>
      </c>
      <c r="V7" t="s">
        <v>566</v>
      </c>
      <c r="W7" t="s">
        <v>555</v>
      </c>
      <c r="X7" t="s">
        <v>713</v>
      </c>
    </row>
    <row r="8" spans="1:24" x14ac:dyDescent="0.4">
      <c r="A8" t="s">
        <v>702</v>
      </c>
      <c r="B8" t="s">
        <v>726</v>
      </c>
      <c r="C8" t="s">
        <v>37</v>
      </c>
      <c r="D8" t="s">
        <v>705</v>
      </c>
      <c r="E8" t="s">
        <v>3</v>
      </c>
      <c r="F8" t="s">
        <v>229</v>
      </c>
      <c r="G8" t="s">
        <v>581</v>
      </c>
      <c r="H8" t="s">
        <v>230</v>
      </c>
      <c r="I8" t="s">
        <v>138</v>
      </c>
      <c r="J8" t="s">
        <v>261</v>
      </c>
      <c r="K8" t="s">
        <v>727</v>
      </c>
      <c r="L8" t="s">
        <v>408</v>
      </c>
      <c r="M8" t="s">
        <v>728</v>
      </c>
      <c r="N8" t="s">
        <v>729</v>
      </c>
      <c r="O8" t="s">
        <v>408</v>
      </c>
      <c r="P8" t="s">
        <v>408</v>
      </c>
      <c r="Q8" t="s">
        <v>192</v>
      </c>
      <c r="R8" t="s">
        <v>730</v>
      </c>
      <c r="S8" t="s">
        <v>731</v>
      </c>
      <c r="T8" t="s">
        <v>709</v>
      </c>
      <c r="U8" t="s">
        <v>710</v>
      </c>
      <c r="V8" t="s">
        <v>732</v>
      </c>
      <c r="W8" t="s">
        <v>733</v>
      </c>
      <c r="X8" t="s">
        <v>713</v>
      </c>
    </row>
    <row r="9" spans="1:24" x14ac:dyDescent="0.4">
      <c r="A9" t="s">
        <v>702</v>
      </c>
      <c r="B9" t="s">
        <v>734</v>
      </c>
      <c r="C9" t="s">
        <v>37</v>
      </c>
      <c r="D9" t="s">
        <v>705</v>
      </c>
      <c r="E9" t="s">
        <v>3</v>
      </c>
      <c r="F9" t="s">
        <v>68</v>
      </c>
      <c r="G9" t="s">
        <v>222</v>
      </c>
      <c r="H9" t="s">
        <v>138</v>
      </c>
      <c r="I9" t="s">
        <v>585</v>
      </c>
      <c r="J9" t="s">
        <v>52</v>
      </c>
      <c r="K9" t="s">
        <v>515</v>
      </c>
      <c r="L9" t="s">
        <v>408</v>
      </c>
      <c r="M9" t="s">
        <v>735</v>
      </c>
      <c r="N9" t="s">
        <v>729</v>
      </c>
      <c r="O9" t="s">
        <v>408</v>
      </c>
      <c r="P9" t="s">
        <v>408</v>
      </c>
      <c r="Q9" t="s">
        <v>41</v>
      </c>
      <c r="R9" t="s">
        <v>515</v>
      </c>
      <c r="S9" t="s">
        <v>731</v>
      </c>
      <c r="T9" t="s">
        <v>736</v>
      </c>
      <c r="U9" t="s">
        <v>710</v>
      </c>
      <c r="V9" t="s">
        <v>737</v>
      </c>
      <c r="W9" t="s">
        <v>560</v>
      </c>
      <c r="X9" t="s">
        <v>713</v>
      </c>
    </row>
    <row r="10" spans="1:24" x14ac:dyDescent="0.4">
      <c r="A10" t="s">
        <v>702</v>
      </c>
      <c r="B10" t="s">
        <v>738</v>
      </c>
      <c r="C10" t="s">
        <v>37</v>
      </c>
      <c r="D10" t="s">
        <v>705</v>
      </c>
      <c r="E10" t="s">
        <v>3</v>
      </c>
      <c r="F10" t="s">
        <v>274</v>
      </c>
      <c r="G10" t="s">
        <v>222</v>
      </c>
      <c r="H10" t="s">
        <v>189</v>
      </c>
      <c r="I10" t="s">
        <v>190</v>
      </c>
      <c r="J10" t="s">
        <v>234</v>
      </c>
      <c r="K10" t="s">
        <v>529</v>
      </c>
      <c r="L10" t="s">
        <v>408</v>
      </c>
      <c r="M10" t="s">
        <v>731</v>
      </c>
      <c r="N10" t="s">
        <v>729</v>
      </c>
      <c r="O10" t="s">
        <v>408</v>
      </c>
      <c r="P10" t="s">
        <v>408</v>
      </c>
      <c r="Q10" t="s">
        <v>227</v>
      </c>
      <c r="R10" t="s">
        <v>739</v>
      </c>
      <c r="S10" t="s">
        <v>724</v>
      </c>
      <c r="T10" t="s">
        <v>736</v>
      </c>
      <c r="U10" t="s">
        <v>710</v>
      </c>
      <c r="V10" t="s">
        <v>740</v>
      </c>
      <c r="W10" t="s">
        <v>741</v>
      </c>
      <c r="X10" t="s">
        <v>713</v>
      </c>
    </row>
    <row r="11" spans="1:24" x14ac:dyDescent="0.4">
      <c r="A11" t="s">
        <v>702</v>
      </c>
      <c r="B11" t="s">
        <v>742</v>
      </c>
      <c r="C11" t="s">
        <v>37</v>
      </c>
      <c r="D11" t="s">
        <v>705</v>
      </c>
      <c r="E11" t="s">
        <v>3</v>
      </c>
      <c r="F11" t="s">
        <v>16</v>
      </c>
      <c r="G11" t="s">
        <v>465</v>
      </c>
      <c r="H11" t="s">
        <v>207</v>
      </c>
      <c r="I11" t="s">
        <v>24</v>
      </c>
      <c r="J11" t="s">
        <v>184</v>
      </c>
      <c r="K11" t="s">
        <v>743</v>
      </c>
      <c r="L11" t="s">
        <v>408</v>
      </c>
      <c r="M11" t="s">
        <v>735</v>
      </c>
      <c r="N11" t="s">
        <v>744</v>
      </c>
      <c r="O11" t="s">
        <v>408</v>
      </c>
      <c r="P11" t="s">
        <v>408</v>
      </c>
      <c r="Q11" t="s">
        <v>17</v>
      </c>
      <c r="R11" t="s">
        <v>745</v>
      </c>
      <c r="S11" t="s">
        <v>731</v>
      </c>
      <c r="T11" t="s">
        <v>736</v>
      </c>
      <c r="U11" t="s">
        <v>710</v>
      </c>
      <c r="V11" t="s">
        <v>746</v>
      </c>
      <c r="W11" t="s">
        <v>596</v>
      </c>
      <c r="X11" t="s">
        <v>713</v>
      </c>
    </row>
    <row r="12" spans="1:24" x14ac:dyDescent="0.4">
      <c r="A12" t="s">
        <v>702</v>
      </c>
      <c r="B12" t="s">
        <v>747</v>
      </c>
      <c r="C12" t="s">
        <v>37</v>
      </c>
      <c r="D12" t="s">
        <v>705</v>
      </c>
      <c r="E12" t="s">
        <v>3</v>
      </c>
      <c r="F12" t="s">
        <v>269</v>
      </c>
      <c r="G12" t="s">
        <v>94</v>
      </c>
      <c r="H12" t="s">
        <v>157</v>
      </c>
      <c r="I12" t="s">
        <v>592</v>
      </c>
      <c r="J12" t="s">
        <v>203</v>
      </c>
      <c r="K12" t="s">
        <v>172</v>
      </c>
      <c r="L12" t="s">
        <v>408</v>
      </c>
      <c r="M12" t="s">
        <v>748</v>
      </c>
      <c r="N12" t="s">
        <v>729</v>
      </c>
      <c r="O12" t="s">
        <v>408</v>
      </c>
      <c r="P12" t="s">
        <v>408</v>
      </c>
      <c r="Q12" t="s">
        <v>143</v>
      </c>
      <c r="R12" t="s">
        <v>404</v>
      </c>
      <c r="S12" t="s">
        <v>724</v>
      </c>
      <c r="T12" t="s">
        <v>736</v>
      </c>
      <c r="U12" t="s">
        <v>710</v>
      </c>
      <c r="V12" t="s">
        <v>749</v>
      </c>
      <c r="W12" t="s">
        <v>750</v>
      </c>
      <c r="X12" t="s">
        <v>713</v>
      </c>
    </row>
    <row r="13" spans="1:24" x14ac:dyDescent="0.4">
      <c r="A13" t="s">
        <v>702</v>
      </c>
      <c r="B13" t="s">
        <v>751</v>
      </c>
      <c r="C13" t="s">
        <v>37</v>
      </c>
      <c r="D13" t="s">
        <v>705</v>
      </c>
      <c r="E13" t="s">
        <v>3</v>
      </c>
      <c r="F13" t="s">
        <v>16</v>
      </c>
      <c r="G13" t="s">
        <v>581</v>
      </c>
      <c r="H13" t="s">
        <v>207</v>
      </c>
      <c r="I13" t="s">
        <v>591</v>
      </c>
      <c r="J13" t="s">
        <v>170</v>
      </c>
      <c r="K13" t="s">
        <v>610</v>
      </c>
      <c r="L13" t="s">
        <v>408</v>
      </c>
      <c r="M13" t="s">
        <v>708</v>
      </c>
      <c r="N13" t="s">
        <v>752</v>
      </c>
      <c r="O13" t="s">
        <v>408</v>
      </c>
      <c r="P13" t="s">
        <v>408</v>
      </c>
      <c r="Q13" t="s">
        <v>546</v>
      </c>
      <c r="R13" t="s">
        <v>510</v>
      </c>
      <c r="S13" t="s">
        <v>731</v>
      </c>
      <c r="T13" t="s">
        <v>736</v>
      </c>
      <c r="U13" t="s">
        <v>710</v>
      </c>
      <c r="V13" t="s">
        <v>753</v>
      </c>
      <c r="W13" t="s">
        <v>754</v>
      </c>
      <c r="X13" t="s">
        <v>713</v>
      </c>
    </row>
    <row r="14" spans="1:24" x14ac:dyDescent="0.4">
      <c r="A14" t="s">
        <v>702</v>
      </c>
      <c r="B14" t="s">
        <v>755</v>
      </c>
      <c r="C14" t="s">
        <v>37</v>
      </c>
      <c r="D14" t="s">
        <v>705</v>
      </c>
      <c r="E14" t="s">
        <v>3</v>
      </c>
      <c r="F14" t="s">
        <v>244</v>
      </c>
      <c r="G14" t="s">
        <v>572</v>
      </c>
      <c r="H14" t="s">
        <v>535</v>
      </c>
      <c r="I14" t="s">
        <v>32</v>
      </c>
      <c r="J14" t="s">
        <v>562</v>
      </c>
      <c r="K14" t="s">
        <v>756</v>
      </c>
      <c r="L14" t="s">
        <v>408</v>
      </c>
      <c r="M14" t="s">
        <v>757</v>
      </c>
      <c r="N14" t="s">
        <v>758</v>
      </c>
      <c r="O14" t="s">
        <v>408</v>
      </c>
      <c r="P14" t="s">
        <v>408</v>
      </c>
      <c r="Q14" t="s">
        <v>103</v>
      </c>
      <c r="R14" t="s">
        <v>759</v>
      </c>
      <c r="S14" t="s">
        <v>719</v>
      </c>
      <c r="T14" t="s">
        <v>725</v>
      </c>
      <c r="U14" t="s">
        <v>710</v>
      </c>
      <c r="V14" t="s">
        <v>740</v>
      </c>
      <c r="W14" t="s">
        <v>760</v>
      </c>
      <c r="X14" t="s">
        <v>713</v>
      </c>
    </row>
    <row r="15" spans="1:24" x14ac:dyDescent="0.4">
      <c r="A15" t="s">
        <v>702</v>
      </c>
      <c r="B15" t="s">
        <v>761</v>
      </c>
      <c r="C15" t="s">
        <v>37</v>
      </c>
      <c r="D15" t="s">
        <v>705</v>
      </c>
      <c r="E15" t="s">
        <v>3</v>
      </c>
      <c r="F15" t="s">
        <v>261</v>
      </c>
      <c r="G15" t="s">
        <v>94</v>
      </c>
      <c r="H15" t="s">
        <v>70</v>
      </c>
      <c r="I15" t="s">
        <v>275</v>
      </c>
      <c r="J15" t="s">
        <v>101</v>
      </c>
      <c r="K15" t="s">
        <v>762</v>
      </c>
      <c r="L15" t="s">
        <v>408</v>
      </c>
      <c r="M15" t="s">
        <v>523</v>
      </c>
      <c r="N15" t="s">
        <v>729</v>
      </c>
      <c r="O15" t="s">
        <v>408</v>
      </c>
      <c r="P15" t="s">
        <v>408</v>
      </c>
      <c r="Q15" t="s">
        <v>69</v>
      </c>
      <c r="R15" t="s">
        <v>290</v>
      </c>
      <c r="S15" t="s">
        <v>724</v>
      </c>
      <c r="T15" t="s">
        <v>736</v>
      </c>
      <c r="U15" t="s">
        <v>710</v>
      </c>
      <c r="V15" t="s">
        <v>763</v>
      </c>
      <c r="W15" t="s">
        <v>764</v>
      </c>
      <c r="X15" t="s">
        <v>713</v>
      </c>
    </row>
    <row r="16" spans="1:24" x14ac:dyDescent="0.4">
      <c r="A16" t="s">
        <v>702</v>
      </c>
      <c r="B16" t="s">
        <v>765</v>
      </c>
      <c r="C16" t="s">
        <v>37</v>
      </c>
      <c r="D16" t="s">
        <v>705</v>
      </c>
      <c r="E16" t="s">
        <v>3</v>
      </c>
      <c r="F16" t="s">
        <v>766</v>
      </c>
      <c r="G16" t="s">
        <v>581</v>
      </c>
      <c r="H16" t="s">
        <v>767</v>
      </c>
      <c r="I16" t="s">
        <v>489</v>
      </c>
      <c r="J16" t="s">
        <v>739</v>
      </c>
      <c r="K16" t="s">
        <v>768</v>
      </c>
      <c r="L16" t="s">
        <v>408</v>
      </c>
      <c r="M16" t="s">
        <v>725</v>
      </c>
      <c r="N16" t="s">
        <v>757</v>
      </c>
      <c r="O16" t="s">
        <v>408</v>
      </c>
      <c r="P16" t="s">
        <v>408</v>
      </c>
      <c r="Q16" t="s">
        <v>561</v>
      </c>
      <c r="R16" t="s">
        <v>437</v>
      </c>
      <c r="S16" t="s">
        <v>735</v>
      </c>
      <c r="T16" t="s">
        <v>769</v>
      </c>
      <c r="U16" t="s">
        <v>710</v>
      </c>
      <c r="V16" t="s">
        <v>770</v>
      </c>
      <c r="W16" t="s">
        <v>760</v>
      </c>
      <c r="X16" t="s">
        <v>771</v>
      </c>
    </row>
    <row r="17" spans="1:24" x14ac:dyDescent="0.4">
      <c r="A17" t="s">
        <v>702</v>
      </c>
      <c r="B17" t="s">
        <v>772</v>
      </c>
      <c r="C17" t="s">
        <v>37</v>
      </c>
      <c r="D17" t="s">
        <v>705</v>
      </c>
      <c r="E17" t="s">
        <v>76</v>
      </c>
      <c r="F17" t="s">
        <v>773</v>
      </c>
      <c r="G17" t="s">
        <v>229</v>
      </c>
      <c r="H17" t="s">
        <v>248</v>
      </c>
      <c r="I17" t="s">
        <v>182</v>
      </c>
      <c r="J17" t="s">
        <v>774</v>
      </c>
      <c r="K17" t="s">
        <v>586</v>
      </c>
      <c r="L17" t="s">
        <v>408</v>
      </c>
      <c r="M17" t="s">
        <v>775</v>
      </c>
      <c r="N17" t="s">
        <v>776</v>
      </c>
      <c r="O17" t="s">
        <v>408</v>
      </c>
      <c r="P17" t="s">
        <v>408</v>
      </c>
      <c r="Q17" t="s">
        <v>288</v>
      </c>
      <c r="R17" t="s">
        <v>777</v>
      </c>
      <c r="S17" t="s">
        <v>724</v>
      </c>
      <c r="T17" t="s">
        <v>725</v>
      </c>
      <c r="U17" t="s">
        <v>710</v>
      </c>
      <c r="V17" t="s">
        <v>778</v>
      </c>
      <c r="W17" t="s">
        <v>779</v>
      </c>
      <c r="X17" t="s">
        <v>780</v>
      </c>
    </row>
    <row r="18" spans="1:24" x14ac:dyDescent="0.4">
      <c r="A18" t="s">
        <v>702</v>
      </c>
      <c r="B18" t="s">
        <v>781</v>
      </c>
      <c r="C18" t="s">
        <v>37</v>
      </c>
      <c r="D18" t="s">
        <v>232</v>
      </c>
      <c r="E18" t="s">
        <v>3</v>
      </c>
      <c r="F18" t="s">
        <v>715</v>
      </c>
      <c r="G18" t="s">
        <v>572</v>
      </c>
      <c r="H18" t="s">
        <v>640</v>
      </c>
      <c r="I18" t="s">
        <v>588</v>
      </c>
      <c r="J18" t="s">
        <v>782</v>
      </c>
      <c r="K18" t="s">
        <v>485</v>
      </c>
      <c r="L18" t="s">
        <v>408</v>
      </c>
      <c r="M18" t="s">
        <v>783</v>
      </c>
      <c r="N18" t="s">
        <v>784</v>
      </c>
      <c r="O18" t="s">
        <v>408</v>
      </c>
      <c r="P18" t="s">
        <v>408</v>
      </c>
      <c r="Q18" t="s">
        <v>506</v>
      </c>
      <c r="R18" t="s">
        <v>785</v>
      </c>
      <c r="S18" t="s">
        <v>719</v>
      </c>
      <c r="T18" t="s">
        <v>709</v>
      </c>
      <c r="U18" t="s">
        <v>710</v>
      </c>
      <c r="V18" t="s">
        <v>786</v>
      </c>
      <c r="W18" t="s">
        <v>787</v>
      </c>
      <c r="X18" t="s">
        <v>788</v>
      </c>
    </row>
    <row r="19" spans="1:24" x14ac:dyDescent="0.4">
      <c r="A19" t="s">
        <v>789</v>
      </c>
      <c r="B19" t="s">
        <v>790</v>
      </c>
      <c r="C19" t="s">
        <v>791</v>
      </c>
      <c r="D19" t="s">
        <v>792</v>
      </c>
      <c r="E19" t="s">
        <v>76</v>
      </c>
      <c r="F19" t="s">
        <v>536</v>
      </c>
      <c r="G19" t="s">
        <v>180</v>
      </c>
      <c r="H19" t="s">
        <v>168</v>
      </c>
      <c r="I19" t="s">
        <v>61</v>
      </c>
      <c r="J19" t="s">
        <v>573</v>
      </c>
      <c r="K19" t="s">
        <v>768</v>
      </c>
      <c r="L19" t="s">
        <v>408</v>
      </c>
      <c r="M19" t="s">
        <v>793</v>
      </c>
      <c r="N19" t="s">
        <v>725</v>
      </c>
      <c r="O19" t="s">
        <v>708</v>
      </c>
      <c r="P19" t="s">
        <v>408</v>
      </c>
      <c r="Q19" t="s">
        <v>587</v>
      </c>
      <c r="R19" t="s">
        <v>794</v>
      </c>
      <c r="S19" t="s">
        <v>775</v>
      </c>
      <c r="T19" t="s">
        <v>795</v>
      </c>
      <c r="U19" t="s">
        <v>708</v>
      </c>
      <c r="V19" t="s">
        <v>796</v>
      </c>
      <c r="W19" t="s">
        <v>796</v>
      </c>
      <c r="X19" t="s">
        <v>797</v>
      </c>
    </row>
    <row r="20" spans="1:24" x14ac:dyDescent="0.4">
      <c r="A20" t="s">
        <v>789</v>
      </c>
      <c r="B20" t="s">
        <v>798</v>
      </c>
      <c r="C20" t="s">
        <v>791</v>
      </c>
      <c r="D20" t="s">
        <v>799</v>
      </c>
      <c r="E20" t="s">
        <v>3</v>
      </c>
      <c r="F20" t="s">
        <v>221</v>
      </c>
      <c r="G20" t="s">
        <v>225</v>
      </c>
      <c r="H20" t="s">
        <v>154</v>
      </c>
      <c r="I20" t="s">
        <v>46</v>
      </c>
      <c r="J20" t="s">
        <v>97</v>
      </c>
      <c r="K20" t="s">
        <v>481</v>
      </c>
      <c r="L20" t="s">
        <v>408</v>
      </c>
      <c r="M20" t="s">
        <v>800</v>
      </c>
      <c r="N20" t="s">
        <v>801</v>
      </c>
      <c r="O20" t="s">
        <v>408</v>
      </c>
      <c r="P20" t="s">
        <v>408</v>
      </c>
      <c r="Q20" t="s">
        <v>554</v>
      </c>
      <c r="R20" t="s">
        <v>802</v>
      </c>
      <c r="S20" t="s">
        <v>731</v>
      </c>
      <c r="T20" t="s">
        <v>709</v>
      </c>
      <c r="U20" t="s">
        <v>724</v>
      </c>
      <c r="V20" t="s">
        <v>803</v>
      </c>
      <c r="W20" t="s">
        <v>804</v>
      </c>
      <c r="X20" t="s">
        <v>805</v>
      </c>
    </row>
    <row r="21" spans="1:24" x14ac:dyDescent="0.4">
      <c r="A21" t="s">
        <v>789</v>
      </c>
      <c r="B21" t="s">
        <v>806</v>
      </c>
      <c r="C21" t="s">
        <v>791</v>
      </c>
      <c r="D21" t="s">
        <v>799</v>
      </c>
      <c r="E21" t="s">
        <v>3</v>
      </c>
      <c r="F21" t="s">
        <v>221</v>
      </c>
      <c r="G21" t="s">
        <v>225</v>
      </c>
      <c r="H21" t="s">
        <v>154</v>
      </c>
      <c r="I21" t="s">
        <v>46</v>
      </c>
      <c r="J21" t="s">
        <v>589</v>
      </c>
      <c r="K21" t="s">
        <v>93</v>
      </c>
      <c r="L21" t="s">
        <v>408</v>
      </c>
      <c r="M21" t="s">
        <v>793</v>
      </c>
      <c r="N21" t="s">
        <v>807</v>
      </c>
      <c r="O21" t="s">
        <v>408</v>
      </c>
      <c r="P21" t="s">
        <v>408</v>
      </c>
      <c r="Q21" t="s">
        <v>265</v>
      </c>
      <c r="R21" t="s">
        <v>156</v>
      </c>
      <c r="S21" t="s">
        <v>731</v>
      </c>
      <c r="T21" t="s">
        <v>725</v>
      </c>
      <c r="U21" t="s">
        <v>731</v>
      </c>
      <c r="V21" t="s">
        <v>808</v>
      </c>
      <c r="W21" t="s">
        <v>809</v>
      </c>
      <c r="X21" t="s">
        <v>805</v>
      </c>
    </row>
    <row r="22" spans="1:24" x14ac:dyDescent="0.4">
      <c r="A22" t="s">
        <v>789</v>
      </c>
      <c r="B22" t="s">
        <v>810</v>
      </c>
      <c r="C22" t="s">
        <v>791</v>
      </c>
      <c r="D22" t="s">
        <v>799</v>
      </c>
      <c r="E22" t="s">
        <v>3</v>
      </c>
      <c r="F22" t="s">
        <v>44</v>
      </c>
      <c r="G22" t="s">
        <v>159</v>
      </c>
      <c r="H22" t="s">
        <v>248</v>
      </c>
      <c r="I22" t="s">
        <v>96</v>
      </c>
      <c r="J22" t="s">
        <v>63</v>
      </c>
      <c r="K22" t="s">
        <v>745</v>
      </c>
      <c r="L22" t="s">
        <v>408</v>
      </c>
      <c r="M22" t="s">
        <v>793</v>
      </c>
      <c r="N22" t="s">
        <v>811</v>
      </c>
      <c r="O22" t="s">
        <v>812</v>
      </c>
      <c r="P22" t="s">
        <v>408</v>
      </c>
      <c r="Q22" t="s">
        <v>592</v>
      </c>
      <c r="R22" t="s">
        <v>520</v>
      </c>
      <c r="S22" t="s">
        <v>724</v>
      </c>
      <c r="T22" t="s">
        <v>709</v>
      </c>
      <c r="U22" t="s">
        <v>724</v>
      </c>
      <c r="V22" t="s">
        <v>813</v>
      </c>
      <c r="W22" t="s">
        <v>814</v>
      </c>
      <c r="X22" t="s">
        <v>815</v>
      </c>
    </row>
    <row r="23" spans="1:24" x14ac:dyDescent="0.4">
      <c r="A23" t="s">
        <v>816</v>
      </c>
      <c r="B23" t="s">
        <v>817</v>
      </c>
      <c r="C23" t="s">
        <v>791</v>
      </c>
      <c r="D23" t="s">
        <v>75</v>
      </c>
      <c r="E23" t="s">
        <v>3</v>
      </c>
      <c r="F23" t="s">
        <v>244</v>
      </c>
      <c r="G23" t="s">
        <v>30</v>
      </c>
      <c r="H23" t="s">
        <v>165</v>
      </c>
      <c r="I23" t="s">
        <v>189</v>
      </c>
      <c r="J23" t="s">
        <v>818</v>
      </c>
      <c r="K23" t="s">
        <v>819</v>
      </c>
      <c r="L23" t="s">
        <v>408</v>
      </c>
      <c r="M23" t="s">
        <v>820</v>
      </c>
      <c r="N23" t="s">
        <v>776</v>
      </c>
      <c r="O23" t="s">
        <v>408</v>
      </c>
      <c r="P23" t="s">
        <v>408</v>
      </c>
      <c r="Q23" t="s">
        <v>539</v>
      </c>
      <c r="R23" t="s">
        <v>821</v>
      </c>
      <c r="S23" t="s">
        <v>708</v>
      </c>
      <c r="T23" t="s">
        <v>716</v>
      </c>
      <c r="U23" t="s">
        <v>724</v>
      </c>
      <c r="V23" t="s">
        <v>822</v>
      </c>
      <c r="W23" t="s">
        <v>98</v>
      </c>
      <c r="X23" t="s">
        <v>815</v>
      </c>
    </row>
    <row r="24" spans="1:24" x14ac:dyDescent="0.4">
      <c r="A24" t="s">
        <v>823</v>
      </c>
      <c r="B24" t="s">
        <v>824</v>
      </c>
      <c r="C24" t="s">
        <v>791</v>
      </c>
      <c r="D24" t="s">
        <v>75</v>
      </c>
      <c r="E24" t="s">
        <v>3</v>
      </c>
      <c r="F24" t="s">
        <v>11</v>
      </c>
      <c r="G24" t="s">
        <v>19</v>
      </c>
      <c r="H24" t="s">
        <v>478</v>
      </c>
      <c r="I24" t="s">
        <v>143</v>
      </c>
      <c r="J24" t="s">
        <v>608</v>
      </c>
      <c r="K24" t="s">
        <v>60</v>
      </c>
      <c r="L24" t="s">
        <v>408</v>
      </c>
      <c r="M24" t="s">
        <v>736</v>
      </c>
      <c r="N24" t="s">
        <v>825</v>
      </c>
      <c r="O24" t="s">
        <v>408</v>
      </c>
      <c r="P24" t="s">
        <v>408</v>
      </c>
      <c r="Q24" t="s">
        <v>114</v>
      </c>
      <c r="R24" t="s">
        <v>614</v>
      </c>
      <c r="S24" t="s">
        <v>719</v>
      </c>
      <c r="T24" t="s">
        <v>795</v>
      </c>
      <c r="U24" t="s">
        <v>731</v>
      </c>
      <c r="V24" t="s">
        <v>826</v>
      </c>
      <c r="W24" t="s">
        <v>200</v>
      </c>
      <c r="X24" t="s">
        <v>815</v>
      </c>
    </row>
    <row r="25" spans="1:24" x14ac:dyDescent="0.4">
      <c r="A25" t="s">
        <v>827</v>
      </c>
      <c r="B25" t="s">
        <v>828</v>
      </c>
      <c r="C25" t="s">
        <v>791</v>
      </c>
      <c r="D25" t="s">
        <v>75</v>
      </c>
      <c r="E25" t="s">
        <v>3</v>
      </c>
      <c r="F25" t="s">
        <v>530</v>
      </c>
      <c r="G25" t="s">
        <v>180</v>
      </c>
      <c r="H25" t="s">
        <v>245</v>
      </c>
      <c r="I25" t="s">
        <v>230</v>
      </c>
      <c r="J25" t="s">
        <v>470</v>
      </c>
      <c r="K25" t="s">
        <v>156</v>
      </c>
      <c r="L25" t="s">
        <v>408</v>
      </c>
      <c r="M25" t="s">
        <v>769</v>
      </c>
      <c r="N25" t="s">
        <v>829</v>
      </c>
      <c r="O25" t="s">
        <v>408</v>
      </c>
      <c r="P25" t="s">
        <v>408</v>
      </c>
      <c r="Q25" t="s">
        <v>230</v>
      </c>
      <c r="R25" t="s">
        <v>819</v>
      </c>
      <c r="S25" t="s">
        <v>724</v>
      </c>
      <c r="T25" t="s">
        <v>725</v>
      </c>
      <c r="U25" t="s">
        <v>724</v>
      </c>
      <c r="V25" t="s">
        <v>830</v>
      </c>
      <c r="W25" t="s">
        <v>831</v>
      </c>
      <c r="X25" t="s">
        <v>815</v>
      </c>
    </row>
    <row r="26" spans="1:24" x14ac:dyDescent="0.4">
      <c r="A26" t="s">
        <v>832</v>
      </c>
      <c r="B26" t="s">
        <v>833</v>
      </c>
      <c r="C26" t="s">
        <v>791</v>
      </c>
      <c r="D26" t="s">
        <v>75</v>
      </c>
      <c r="E26" t="s">
        <v>76</v>
      </c>
      <c r="F26" t="s">
        <v>743</v>
      </c>
      <c r="G26" t="s">
        <v>727</v>
      </c>
      <c r="H26" t="s">
        <v>834</v>
      </c>
      <c r="I26" t="s">
        <v>152</v>
      </c>
      <c r="J26" t="s">
        <v>22</v>
      </c>
      <c r="K26" t="s">
        <v>15</v>
      </c>
      <c r="L26" t="s">
        <v>408</v>
      </c>
      <c r="M26" t="s">
        <v>835</v>
      </c>
      <c r="N26" t="s">
        <v>795</v>
      </c>
      <c r="O26" t="s">
        <v>408</v>
      </c>
      <c r="P26" t="s">
        <v>408</v>
      </c>
      <c r="Q26" t="s">
        <v>96</v>
      </c>
      <c r="R26" t="s">
        <v>88</v>
      </c>
      <c r="S26" t="s">
        <v>836</v>
      </c>
      <c r="T26" t="s">
        <v>710</v>
      </c>
      <c r="U26" t="s">
        <v>731</v>
      </c>
      <c r="V26" t="s">
        <v>294</v>
      </c>
      <c r="W26" t="s">
        <v>837</v>
      </c>
      <c r="X26" t="s">
        <v>815</v>
      </c>
    </row>
    <row r="27" spans="1:24" x14ac:dyDescent="0.4">
      <c r="A27" t="s">
        <v>838</v>
      </c>
      <c r="B27" t="s">
        <v>839</v>
      </c>
      <c r="C27" t="s">
        <v>791</v>
      </c>
      <c r="D27" t="s">
        <v>75</v>
      </c>
      <c r="E27" t="s">
        <v>76</v>
      </c>
      <c r="F27" t="s">
        <v>284</v>
      </c>
      <c r="G27" t="s">
        <v>68</v>
      </c>
      <c r="H27" t="s">
        <v>840</v>
      </c>
      <c r="I27" t="s">
        <v>78</v>
      </c>
      <c r="J27" t="s">
        <v>762</v>
      </c>
      <c r="K27" t="s">
        <v>706</v>
      </c>
      <c r="L27" t="s">
        <v>408</v>
      </c>
      <c r="M27" t="s">
        <v>825</v>
      </c>
      <c r="N27" t="s">
        <v>835</v>
      </c>
      <c r="O27" t="s">
        <v>408</v>
      </c>
      <c r="P27" t="s">
        <v>408</v>
      </c>
      <c r="Q27" t="s">
        <v>557</v>
      </c>
      <c r="R27" t="s">
        <v>841</v>
      </c>
      <c r="S27" t="s">
        <v>775</v>
      </c>
      <c r="T27" t="s">
        <v>757</v>
      </c>
      <c r="U27" t="s">
        <v>724</v>
      </c>
      <c r="V27" t="s">
        <v>842</v>
      </c>
      <c r="W27" t="s">
        <v>57</v>
      </c>
      <c r="X27" t="s">
        <v>815</v>
      </c>
    </row>
    <row r="28" spans="1:24" x14ac:dyDescent="0.4">
      <c r="A28" t="s">
        <v>843</v>
      </c>
      <c r="B28" t="s">
        <v>844</v>
      </c>
      <c r="C28" t="s">
        <v>791</v>
      </c>
      <c r="D28" t="s">
        <v>75</v>
      </c>
      <c r="E28" t="s">
        <v>76</v>
      </c>
      <c r="F28" t="s">
        <v>15</v>
      </c>
      <c r="G28" t="s">
        <v>705</v>
      </c>
      <c r="H28" t="s">
        <v>17</v>
      </c>
      <c r="I28" t="s">
        <v>46</v>
      </c>
      <c r="J28" t="s">
        <v>261</v>
      </c>
      <c r="K28" t="s">
        <v>244</v>
      </c>
      <c r="L28" t="s">
        <v>408</v>
      </c>
      <c r="M28" t="s">
        <v>795</v>
      </c>
      <c r="N28" t="s">
        <v>845</v>
      </c>
      <c r="O28" t="s">
        <v>408</v>
      </c>
      <c r="P28" t="s">
        <v>408</v>
      </c>
      <c r="Q28" t="s">
        <v>182</v>
      </c>
      <c r="R28" t="s">
        <v>172</v>
      </c>
      <c r="S28" t="s">
        <v>708</v>
      </c>
      <c r="T28" t="s">
        <v>725</v>
      </c>
      <c r="U28" t="s">
        <v>731</v>
      </c>
      <c r="V28" t="s">
        <v>247</v>
      </c>
      <c r="W28" t="s">
        <v>370</v>
      </c>
      <c r="X28" t="s">
        <v>815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8470-8813-491F-AB80-A481B0B06763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G A A B Q S w M E F A A C A A g A Q Y F b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Q Y F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B W 1 h M V / e n K Q M A A G I p A A A T A B w A R m 9 y b X V s Y X M v U 2 V j d G l v b j E u b S C i G A A o o B Q A A A A A A A A A A A A A A A A A A A A A A A A A A A D t m t 1 u 2 j A U x + + R e A c r l T a Q K I o d S s I m L j q g G m t p E b C r p o p c Y k r U f F A n V K 0 i L v Z M e 7 C 9 w s J H 2 o 3 4 b G N M U 6 q a G 6 T / 3 z m c 4 / i n o y M c s n H k B D 4 a r r / x + 2 K h W A i n l D M b H S g j e u 0 y l e i o 1 K c 3 D B G 1 r K A m c l l U L K D k M w z m f M w S p W 9 P q q u 1 Y e n E c V m 1 F f g R 8 6 O w p L T e m Z 9 D x k O z 5 z e w a l 7 4 r M 2 d e 2 a 2 W X g b B T N z 1 B n 0 k G b 2 z s z + 4 O J T 5 9 R 0 b O 6 E I b o O 5 i 7 1 b x i v z u y J U q 6 g y 6 4 3 c 5 m X R K X L R J s K r m r K V b m y z u Q p 0 e Y m q f i y a z e f 8 l e u F p d t G t G r z f I D p c 8 D L 4 i S I j 8 y a i f 5 L e t a r a 5 u n I 1 e S k M k G W y c Y 9 c d j q l L e d i M + J w 9 5 X C g t K b L l G 0 0 e p y x 5 4 A j T v 1 w E n C v F b h z z 1 + a Y U m Q Q S W O l Q 7 l 0 f R u T m 8 Z e o N C J 2 J K B U X J A y h i D 9 G i g m K l l y r + 3 L t m f K V R K / b o w y K z 9 s y 5 y 2 j H 9 z c Z r c 1 m 0 T S j f v v y 1 Y r v s 1 E T / a 3 Q S E J b O K O W z q 0 Y L 1 D Z i u v q Q p B 8 y 4 o / L P W u H 9 V r 1 e X u p H I H W H 4 O 6 A N A H w r C n 7 R + m e g 4 F M X i V m y L 9 F M r T j Z F 5 P S G J 6 K c h g O x i p J j k s m r z x 2 P 8 k c U r m k L J s h O j v J P y x b l Y s H x h c d Q C L S R A o 0 P y V H O m T b E T B v 7 M 2 3 k h e l 1 E C J Z l 6 z / e 9 Y b K e t 5 B 7 0 h B r 2 R B X 0 H J t M g S x D X e v b U b u H 3 4 2 t a O R r w R A 3 Q j 8 B I d d D R B V S s D A M y G m A s r M I W h s J h u H 6 s w V Y N t o 7 A n 6 q D j g 6 H M 2 A L 3 g o C b w X B s A X v B d H 2 g V F T U x j r + Y Y x S V Q E o 6 b u 3 X U 1 N S 9 d V 3 Z X 2 V 3 3 7 a 4 a T o H W D 4 m R c 6 a x m G m 8 P 9 N Y M v 2 y m d 7 W X z f U J I W 6 c a j h n E N N x F C T / a E m E u q X D b V s 1 O I x G J V I v q G W o 7 A c h V / T K J x 7 I O U 4 L L u s 7 L I 7 j 8 P 5 5 1 q O x J J r O R L v P B L n H 2 w 5 F k u w Z c P + L d d 6 e r X L + A 9 / S D 3 s Q r A u v s u l C + 5 y 7 T w D 6 / o O M / C W / t c T 8 J Z e B 3 Q d 0 A 1 A b w D 6 8 + S 7 b U A V Y 6 h k D N W M o a I x V D W G y s Z Q 3 R g q H E O V E 6 h y A r 5 r q H I C V U 5 q f 0 z d d 1 B L A Q I t A B Q A A g A I A E G B W 1 j 0 d A 9 2 p A A A A P Y A A A A S A A A A A A A A A A A A A A A A A A A A A A B D b 2 5 m a W c v U G F j a 2 F n Z S 5 4 b W x Q S w E C L Q A U A A I A C A B B g V t Y D 8 r p q 6 Q A A A D p A A A A E w A A A A A A A A A A A A A A A A D w A A A A W 0 N v b n R l b n R f V H l w Z X N d L n h t b F B L A Q I t A B Q A A g A I A E G B W 1 h M V / e n K Q M A A G I p A A A T A A A A A A A A A A A A A A A A A O E B A A B G b 3 J t d W x h c y 9 T Z W N 0 a W 9 u M S 5 t U E s F B g A A A A A D A A M A w g A A A F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X 1 A A A A A A A A 8 /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I 3 J T I w K F B h Z 2 U l M j A y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m I 0 Y m R j N S 0 3 Z m R m L T Q 1 Z j Y t Y m Y 5 O S 1 k O G N k Z T M 0 M T k 0 O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z V D I x O j U w O j E x L j U 0 O T A 0 M z F a I i A v P j x F b n R y e S B U e X B l P S J G a W x s Q 2 9 s d W 1 u V H l w Z X M i I F Z h b H V l P S J z Q m d V R 0 J n W U d C Z 1 l H Q l F N R k J R V U R C Z 1 V G Q l F V R k J n W T 0 i I C 8 + P E V u d H J 5 I F R 5 c G U 9 I k Z p b G x D b 2 x 1 b W 5 O Y W 1 l c y I g V m F s d W U 9 I n N b J n F 1 b 3 Q 7 R W F y d G h x d W F r Z S B c d T A w M j Y g c 2 l 0 Z S Z x d W 9 0 O y w m c X V v d D t N J n F 1 b 3 Q 7 L C Z x d W 9 0 O 2 F f e 2 1 h e H 0 m c X V v d D s s J n F 1 b 3 Q 7 T G l x J n F 1 b 3 Q 7 L C Z x d W 9 0 O 0 F 2 Z y Z x d W 9 0 O y w m c X V v d D t E Z X B 0 a C Z x d W 9 0 O y w m c X V v d D v v g b N f e 3 Z 9 J n F 1 b 3 Q 7 L C Z x d W 9 0 O + + B s 1 x 1 M D A y N 1 9 7 d n 0 m c X V v d D s s J n F 1 b 3 Q 7 Q X Z n X z E m c X V v d D s s J n F 1 b 3 Q 7 K E 5 f e z F 9 I C l f e z Y w f S Z x d W 9 0 O y w m c X V v d D t D X 3 t C f S Z x d W 9 0 O y w m c X V v d D t D X 3 t F f S Z x d W 9 0 O y w m c X V v d D t D X 3 t O f S Z x d W 9 0 O y w m c X V v d D t D X 3 t S f S Z x d W 9 0 O y w m c X V v d D t D X 3 t T f S Z x d W 9 0 O y w m c X V v d D t G Q y Z x d W 9 0 O y w m c X V v d D s o T l 9 7 M X 0 g K V 9 7 N j B j c 3 0 m c X V v d D s s J n F 1 b 3 Q 7 c l 9 7 Z H 0 m c X V v d D s s J n F 1 b 3 Q 7 S 1 9 7 7 4 G z f S Z x d W 9 0 O y w m c X V v d D t N U 0 Y m c X V v d D s s J n F 1 b 3 Q 7 Q 1 N S J n F 1 b 3 Q 7 L C Z x d W 9 0 O 0 N T U i B m b 3 I m c X V v d D s s J n F 1 b 3 Q 7 U H J p b W F y e S B z b 3 V y Y 2 U g b 2 Y g Z G F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N y A o U G F n Z S A y M C k v Q X V 0 b 1 J l b W 9 2 Z W R D b 2 x 1 b W 5 z M S 5 7 R W F y d G h x d W F r Z S B c d T A w M j Y g c 2 l 0 Z S w w f S Z x d W 9 0 O y w m c X V v d D t T Z W N 0 a W 9 u M S 9 U Y W J s Z T A y N y A o U G F n Z S A y M C k v Q X V 0 b 1 J l b W 9 2 Z W R D b 2 x 1 b W 5 z M S 5 7 T S w x f S Z x d W 9 0 O y w m c X V v d D t T Z W N 0 a W 9 u M S 9 U Y W J s Z T A y N y A o U G F n Z S A y M C k v Q X V 0 b 1 J l b W 9 2 Z W R D b 2 x 1 b W 5 z M S 5 7 Y V 9 7 e 2 1 h e H 0 s M n 0 m c X V v d D s s J n F 1 b 3 Q 7 U 2 V j d G l v b j E v V G F i b G U w M j c g K F B h Z 2 U g M j A p L 0 F 1 d G 9 S Z W 1 v d m V k Q 2 9 s d W 1 u c z E u e 0 x p c S w z f S Z x d W 9 0 O y w m c X V v d D t T Z W N 0 a W 9 u M S 9 U Y W J s Z T A y N y A o U G F n Z S A y M C k v Q X V 0 b 1 J l b W 9 2 Z W R D b 2 x 1 b W 5 z M S 5 7 Q X Z n L D R 9 J n F 1 b 3 Q 7 L C Z x d W 9 0 O 1 N l Y 3 R p b 2 4 x L 1 R h Y m x l M D I 3 I C h Q Y W d l I D I w K S 9 B d X R v U m V t b 3 Z l Z E N v b H V t b n M x L n t E Z X B 0 a C w 1 f S Z x d W 9 0 O y w m c X V v d D t T Z W N 0 a W 9 u M S 9 U Y W J s Z T A y N y A o U G F n Z S A y M C k v Q X V 0 b 1 J l b W 9 2 Z W R D b 2 x 1 b W 5 z M S 5 7 7 4 G z X 3 t 7 d n 0 s N n 0 m c X V v d D s s J n F 1 b 3 Q 7 U 2 V j d G l v b j E v V G F i b G U w M j c g K F B h Z 2 U g M j A p L 0 F 1 d G 9 S Z W 1 v d m V k Q 2 9 s d W 1 u c z E u e + + B s 1 x 1 M D A y N 1 9 7 e 3 Z 9 L D d 9 J n F 1 b 3 Q 7 L C Z x d W 9 0 O 1 N l Y 3 R p b 2 4 x L 1 R h Y m x l M D I 3 I C h Q Y W d l I D I w K S 9 B d X R v U m V t b 3 Z l Z E N v b H V t b n M x L n t B d m d f M S w 4 f S Z x d W 9 0 O y w m c X V v d D t T Z W N 0 a W 9 u M S 9 U Y W J s Z T A y N y A o U G F n Z S A y M C k v Q X V 0 b 1 J l b W 9 2 Z W R D b 2 x 1 b W 5 z M S 5 7 K E 5 f e 3 s x f S A p X 3 t 7 N j B 9 L D l 9 J n F 1 b 3 Q 7 L C Z x d W 9 0 O 1 N l Y 3 R p b 2 4 x L 1 R h Y m x l M D I 3 I C h Q Y W d l I D I w K S 9 B d X R v U m V t b 3 Z l Z E N v b H V t b n M x L n t D X 3 t 7 Q n 0 s M T B 9 J n F 1 b 3 Q 7 L C Z x d W 9 0 O 1 N l Y 3 R p b 2 4 x L 1 R h Y m x l M D I 3 I C h Q Y W d l I D I w K S 9 B d X R v U m V t b 3 Z l Z E N v b H V t b n M x L n t D X 3 t 7 R X 0 s M T F 9 J n F 1 b 3 Q 7 L C Z x d W 9 0 O 1 N l Y 3 R p b 2 4 x L 1 R h Y m x l M D I 3 I C h Q Y W d l I D I w K S 9 B d X R v U m V t b 3 Z l Z E N v b H V t b n M x L n t D X 3 t 7 T n 0 s M T J 9 J n F 1 b 3 Q 7 L C Z x d W 9 0 O 1 N l Y 3 R p b 2 4 x L 1 R h Y m x l M D I 3 I C h Q Y W d l I D I w K S 9 B d X R v U m V t b 3 Z l Z E N v b H V t b n M x L n t D X 3 t 7 U n 0 s M T N 9 J n F 1 b 3 Q 7 L C Z x d W 9 0 O 1 N l Y 3 R p b 2 4 x L 1 R h Y m x l M D I 3 I C h Q Y W d l I D I w K S 9 B d X R v U m V t b 3 Z l Z E N v b H V t b n M x L n t D X 3 t 7 U 3 0 s M T R 9 J n F 1 b 3 Q 7 L C Z x d W 9 0 O 1 N l Y 3 R p b 2 4 x L 1 R h Y m x l M D I 3 I C h Q Y W d l I D I w K S 9 B d X R v U m V t b 3 Z l Z E N v b H V t b n M x L n t G Q y w x N X 0 m c X V v d D s s J n F 1 b 3 Q 7 U 2 V j d G l v b j E v V G F i b G U w M j c g K F B h Z 2 U g M j A p L 0 F 1 d G 9 S Z W 1 v d m V k Q 2 9 s d W 1 u c z E u e y h O X 3 t 7 M X 0 g K V 9 7 e z Y w Y 3 N 9 L D E 2 f S Z x d W 9 0 O y w m c X V v d D t T Z W N 0 a W 9 u M S 9 U Y W J s Z T A y N y A o U G F n Z S A y M C k v Q X V 0 b 1 J l b W 9 2 Z W R D b 2 x 1 b W 5 z M S 5 7 c l 9 7 e 2 R 9 L D E 3 f S Z x d W 9 0 O y w m c X V v d D t T Z W N 0 a W 9 u M S 9 U Y W J s Z T A y N y A o U G F n Z S A y M C k v Q X V 0 b 1 J l b W 9 2 Z W R D b 2 x 1 b W 5 z M S 5 7 S 1 9 7 e + + B s 3 0 s M T h 9 J n F 1 b 3 Q 7 L C Z x d W 9 0 O 1 N l Y 3 R p b 2 4 x L 1 R h Y m x l M D I 3 I C h Q Y W d l I D I w K S 9 B d X R v U m V t b 3 Z l Z E N v b H V t b n M x L n t N U 0 Y s M T l 9 J n F 1 b 3 Q 7 L C Z x d W 9 0 O 1 N l Y 3 R p b 2 4 x L 1 R h Y m x l M D I 3 I C h Q Y W d l I D I w K S 9 B d X R v U m V t b 3 Z l Z E N v b H V t b n M x L n t D U 1 I s M j B 9 J n F 1 b 3 Q 7 L C Z x d W 9 0 O 1 N l Y 3 R p b 2 4 x L 1 R h Y m x l M D I 3 I C h Q Y W d l I D I w K S 9 B d X R v U m V t b 3 Z l Z E N v b H V t b n M x L n t D U 1 I g Z m 9 y L D I x f S Z x d W 9 0 O y w m c X V v d D t T Z W N 0 a W 9 u M S 9 U Y W J s Z T A y N y A o U G F n Z S A y M C k v Q X V 0 b 1 J l b W 9 2 Z W R D b 2 x 1 b W 5 z M S 5 7 U H J p b W F y e S B z b 3 V y Y 2 U g b 2 Y g Z G F 0 Y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R h Y m x l M D I 3 I C h Q Y W d l I D I w K S 9 B d X R v U m V t b 3 Z l Z E N v b H V t b n M x L n t F Y X J 0 a H F 1 Y W t l I F x 1 M D A y N i B z a X R l L D B 9 J n F 1 b 3 Q 7 L C Z x d W 9 0 O 1 N l Y 3 R p b 2 4 x L 1 R h Y m x l M D I 3 I C h Q Y W d l I D I w K S 9 B d X R v U m V t b 3 Z l Z E N v b H V t b n M x L n t N L D F 9 J n F 1 b 3 Q 7 L C Z x d W 9 0 O 1 N l Y 3 R p b 2 4 x L 1 R h Y m x l M D I 3 I C h Q Y W d l I D I w K S 9 B d X R v U m V t b 3 Z l Z E N v b H V t b n M x L n t h X 3 t 7 b W F 4 f S w y f S Z x d W 9 0 O y w m c X V v d D t T Z W N 0 a W 9 u M S 9 U Y W J s Z T A y N y A o U G F n Z S A y M C k v Q X V 0 b 1 J l b W 9 2 Z W R D b 2 x 1 b W 5 z M S 5 7 T G l x L D N 9 J n F 1 b 3 Q 7 L C Z x d W 9 0 O 1 N l Y 3 R p b 2 4 x L 1 R h Y m x l M D I 3 I C h Q Y W d l I D I w K S 9 B d X R v U m V t b 3 Z l Z E N v b H V t b n M x L n t B d m c s N H 0 m c X V v d D s s J n F 1 b 3 Q 7 U 2 V j d G l v b j E v V G F i b G U w M j c g K F B h Z 2 U g M j A p L 0 F 1 d G 9 S Z W 1 v d m V k Q 2 9 s d W 1 u c z E u e 0 R l c H R o L D V 9 J n F 1 b 3 Q 7 L C Z x d W 9 0 O 1 N l Y 3 R p b 2 4 x L 1 R h Y m x l M D I 3 I C h Q Y W d l I D I w K S 9 B d X R v U m V t b 3 Z l Z E N v b H V t b n M x L n v v g b N f e 3 t 2 f S w 2 f S Z x d W 9 0 O y w m c X V v d D t T Z W N 0 a W 9 u M S 9 U Y W J s Z T A y N y A o U G F n Z S A y M C k v Q X V 0 b 1 J l b W 9 2 Z W R D b 2 x 1 b W 5 z M S 5 7 7 4 G z X H U w M D I 3 X 3 t 7 d n 0 s N 3 0 m c X V v d D s s J n F 1 b 3 Q 7 U 2 V j d G l v b j E v V G F i b G U w M j c g K F B h Z 2 U g M j A p L 0 F 1 d G 9 S Z W 1 v d m V k Q 2 9 s d W 1 u c z E u e 0 F 2 Z 1 8 x L D h 9 J n F 1 b 3 Q 7 L C Z x d W 9 0 O 1 N l Y 3 R p b 2 4 x L 1 R h Y m x l M D I 3 I C h Q Y W d l I D I w K S 9 B d X R v U m V t b 3 Z l Z E N v b H V t b n M x L n s o T l 9 7 e z F 9 I C l f e 3 s 2 M H 0 s O X 0 m c X V v d D s s J n F 1 b 3 Q 7 U 2 V j d G l v b j E v V G F i b G U w M j c g K F B h Z 2 U g M j A p L 0 F 1 d G 9 S Z W 1 v d m V k Q 2 9 s d W 1 u c z E u e 0 N f e 3 t C f S w x M H 0 m c X V v d D s s J n F 1 b 3 Q 7 U 2 V j d G l v b j E v V G F i b G U w M j c g K F B h Z 2 U g M j A p L 0 F 1 d G 9 S Z W 1 v d m V k Q 2 9 s d W 1 u c z E u e 0 N f e 3 t F f S w x M X 0 m c X V v d D s s J n F 1 b 3 Q 7 U 2 V j d G l v b j E v V G F i b G U w M j c g K F B h Z 2 U g M j A p L 0 F 1 d G 9 S Z W 1 v d m V k Q 2 9 s d W 1 u c z E u e 0 N f e 3 t O f S w x M n 0 m c X V v d D s s J n F 1 b 3 Q 7 U 2 V j d G l v b j E v V G F i b G U w M j c g K F B h Z 2 U g M j A p L 0 F 1 d G 9 S Z W 1 v d m V k Q 2 9 s d W 1 u c z E u e 0 N f e 3 t S f S w x M 3 0 m c X V v d D s s J n F 1 b 3 Q 7 U 2 V j d G l v b j E v V G F i b G U w M j c g K F B h Z 2 U g M j A p L 0 F 1 d G 9 S Z W 1 v d m V k Q 2 9 s d W 1 u c z E u e 0 N f e 3 t T f S w x N H 0 m c X V v d D s s J n F 1 b 3 Q 7 U 2 V j d G l v b j E v V G F i b G U w M j c g K F B h Z 2 U g M j A p L 0 F 1 d G 9 S Z W 1 v d m V k Q 2 9 s d W 1 u c z E u e 0 Z D L D E 1 f S Z x d W 9 0 O y w m c X V v d D t T Z W N 0 a W 9 u M S 9 U Y W J s Z T A y N y A o U G F n Z S A y M C k v Q X V 0 b 1 J l b W 9 2 Z W R D b 2 x 1 b W 5 z M S 5 7 K E 5 f e 3 s x f S A p X 3 t 7 N j B j c 3 0 s M T Z 9 J n F 1 b 3 Q 7 L C Z x d W 9 0 O 1 N l Y 3 R p b 2 4 x L 1 R h Y m x l M D I 3 I C h Q Y W d l I D I w K S 9 B d X R v U m V t b 3 Z l Z E N v b H V t b n M x L n t y X 3 t 7 Z H 0 s M T d 9 J n F 1 b 3 Q 7 L C Z x d W 9 0 O 1 N l Y 3 R p b 2 4 x L 1 R h Y m x l M D I 3 I C h Q Y W d l I D I w K S 9 B d X R v U m V t b 3 Z l Z E N v b H V t b n M x L n t L X 3 t 7 7 4 G z f S w x O H 0 m c X V v d D s s J n F 1 b 3 Q 7 U 2 V j d G l v b j E v V G F i b G U w M j c g K F B h Z 2 U g M j A p L 0 F 1 d G 9 S Z W 1 v d m V k Q 2 9 s d W 1 u c z E u e 0 1 T R i w x O X 0 m c X V v d D s s J n F 1 b 3 Q 7 U 2 V j d G l v b j E v V G F i b G U w M j c g K F B h Z 2 U g M j A p L 0 F 1 d G 9 S Z W 1 v d m V k Q 2 9 s d W 1 u c z E u e 0 N T U i w y M H 0 m c X V v d D s s J n F 1 b 3 Q 7 U 2 V j d G l v b j E v V G F i b G U w M j c g K F B h Z 2 U g M j A p L 0 F 1 d G 9 S Z W 1 v d m V k Q 2 9 s d W 1 u c z E u e 0 N T U i B m b 3 I s M j F 9 J n F 1 b 3 Q 7 L C Z x d W 9 0 O 1 N l Y 3 R p b 2 4 x L 1 R h Y m x l M D I 3 I C h Q Y W d l I D I w K S 9 B d X R v U m V t b 3 Z l Z E N v b H V t b n M x L n t Q c m l t Y X J 5 I H N v d X J j Z S B v Z i B k Y X R h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j c l M j A o U G F n Z S U y M D I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y U y M C h Q Y W d l J T I w M j A p L 1 R h Y m x l M D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I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y U y M C h Q Y W d l J T I w M j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g l M j A o U G F n Z S U y M D I x L T I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j Y W V k M G I 0 L W M z Y m U t N D N i O S 0 4 N j F l L T M 2 N z k 4 Z W M w Y T Z l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1 Q y M j o w M z o z N C 4 x M j M 0 N z M 0 W i I g L z 4 8 R W 5 0 c n k g V H l w Z T 0 i R m l s b E N v b H V t b l R 5 c G V z I i B W Y W x 1 Z T 0 i c 0 J n W U Z C Z 1 l H Q m d Z R 0 J n V U R C U V V G Q X d Z R k J R V U Z C U V l H I i A v P j x F b n R y e S B U e X B l P S J G a W x s Q 2 9 s d W 1 u T m F t Z X M i I F Z h b H V l P S J z W y Z x d W 9 0 O 0 V h c n R o c X V h a 2 U g X H U w M D I 2 I H N p d G U m c X V v d D s s J n F 1 b 3 Q 7 Q 2 9 s d W 1 u M i Z x d W 9 0 O y w m c X V v d D t N J n F 1 b 3 Q 7 L C Z x d W 9 0 O 2 F f e 2 1 h e H 0 m c X V v d D s s J n F 1 b 3 Q 7 T G l x J n F 1 b 3 Q 7 L C Z x d W 9 0 O 0 F 2 Z y Z x d W 9 0 O y w m c X V v d D t E Z X B 0 a C Z x d W 9 0 O y w m c X V v d D v v g b N f e 3 Z 9 J n F 1 b 3 Q 7 L C Z x d W 9 0 O + + B s 1 x 1 M D A y N 1 9 7 d n 0 m c X V v d D s s J n F 1 b 3 Q 7 Q X Z n X z E m c X V v d D s s J n F 1 b 3 Q 7 K E 5 f e z F 9 I C l f e z Y w f S Z x d W 9 0 O y w m c X V v d D t D X 3 t C f S Z x d W 9 0 O y w m c X V v d D t D X 3 t F f S Z x d W 9 0 O y w m c X V v d D t D X 3 t O f S Z x d W 9 0 O y w m c X V v d D t D X 3 t S f S Z x d W 9 0 O y w m c X V v d D t D X 3 t T f S Z x d W 9 0 O y w m c X V v d D t G Q y Z x d W 9 0 O y w m c X V v d D s o T l 9 7 M X 0 g K V 9 7 N j B j c 3 0 m c X V v d D s s J n F 1 b 3 Q 7 c l 9 7 Z H 0 m c X V v d D s s J n F 1 b 3 Q 7 S 1 9 7 7 4 G z f S Z x d W 9 0 O y w m c X V v d D t N U 0 Y m c X V v d D s s J n F 1 b 3 Q 7 Q 1 N S J n F 1 b 3 Q 7 L C Z x d W 9 0 O 0 N T U i B m b 3 I m c X V v d D s s J n F 1 b 3 Q 7 U H J p b W F y e S B z b 3 V y Y 2 U g b 2 Y g Z G F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O C A o U G F n Z S A y M S 0 y N S k v Q X V 0 b 1 J l b W 9 2 Z W R D b 2 x 1 b W 5 z M S 5 7 R W F y d G h x d W F r Z S B c d T A w M j Y g c 2 l 0 Z S w w f S Z x d W 9 0 O y w m c X V v d D t T Z W N 0 a W 9 u M S 9 U Y W J s Z T A y O C A o U G F n Z S A y M S 0 y N S k v Q X V 0 b 1 J l b W 9 2 Z W R D b 2 x 1 b W 5 z M S 5 7 Q 2 9 s d W 1 u M i w x f S Z x d W 9 0 O y w m c X V v d D t T Z W N 0 a W 9 u M S 9 U Y W J s Z T A y O C A o U G F n Z S A y M S 0 y N S k v Q X V 0 b 1 J l b W 9 2 Z W R D b 2 x 1 b W 5 z M S 5 7 T S w y f S Z x d W 9 0 O y w m c X V v d D t T Z W N 0 a W 9 u M S 9 U Y W J s Z T A y O C A o U G F n Z S A y M S 0 y N S k v Q X V 0 b 1 J l b W 9 2 Z W R D b 2 x 1 b W 5 z M S 5 7 Y V 9 7 e 2 1 h e H 0 s M 3 0 m c X V v d D s s J n F 1 b 3 Q 7 U 2 V j d G l v b j E v V G F i b G U w M j g g K F B h Z 2 U g M j E t M j U p L 0 F 1 d G 9 S Z W 1 v d m V k Q 2 9 s d W 1 u c z E u e 0 x p c S w 0 f S Z x d W 9 0 O y w m c X V v d D t T Z W N 0 a W 9 u M S 9 U Y W J s Z T A y O C A o U G F n Z S A y M S 0 y N S k v Q X V 0 b 1 J l b W 9 2 Z W R D b 2 x 1 b W 5 z M S 5 7 Q X Z n L D V 9 J n F 1 b 3 Q 7 L C Z x d W 9 0 O 1 N l Y 3 R p b 2 4 x L 1 R h Y m x l M D I 4 I C h Q Y W d l I D I x L T I 1 K S 9 B d X R v U m V t b 3 Z l Z E N v b H V t b n M x L n t E Z X B 0 a C w 2 f S Z x d W 9 0 O y w m c X V v d D t T Z W N 0 a W 9 u M S 9 U Y W J s Z T A y O C A o U G F n Z S A y M S 0 y N S k v Q X V 0 b 1 J l b W 9 2 Z W R D b 2 x 1 b W 5 z M S 5 7 7 4 G z X 3 t 7 d n 0 s N 3 0 m c X V v d D s s J n F 1 b 3 Q 7 U 2 V j d G l v b j E v V G F i b G U w M j g g K F B h Z 2 U g M j E t M j U p L 0 F 1 d G 9 S Z W 1 v d m V k Q 2 9 s d W 1 u c z E u e + + B s 1 x 1 M D A y N 1 9 7 e 3 Z 9 L D h 9 J n F 1 b 3 Q 7 L C Z x d W 9 0 O 1 N l Y 3 R p b 2 4 x L 1 R h Y m x l M D I 4 I C h Q Y W d l I D I x L T I 1 K S 9 B d X R v U m V t b 3 Z l Z E N v b H V t b n M x L n t B d m d f M S w 5 f S Z x d W 9 0 O y w m c X V v d D t T Z W N 0 a W 9 u M S 9 U Y W J s Z T A y O C A o U G F n Z S A y M S 0 y N S k v Q X V 0 b 1 J l b W 9 2 Z W R D b 2 x 1 b W 5 z M S 5 7 K E 5 f e 3 s x f S A p X 3 t 7 N j B 9 L D E w f S Z x d W 9 0 O y w m c X V v d D t T Z W N 0 a W 9 u M S 9 U Y W J s Z T A y O C A o U G F n Z S A y M S 0 y N S k v Q X V 0 b 1 J l b W 9 2 Z W R D b 2 x 1 b W 5 z M S 5 7 Q 1 9 7 e 0 J 9 L D E x f S Z x d W 9 0 O y w m c X V v d D t T Z W N 0 a W 9 u M S 9 U Y W J s Z T A y O C A o U G F n Z S A y M S 0 y N S k v Q X V 0 b 1 J l b W 9 2 Z W R D b 2 x 1 b W 5 z M S 5 7 Q 1 9 7 e 0 V 9 L D E y f S Z x d W 9 0 O y w m c X V v d D t T Z W N 0 a W 9 u M S 9 U Y W J s Z T A y O C A o U G F n Z S A y M S 0 y N S k v Q X V 0 b 1 J l b W 9 2 Z W R D b 2 x 1 b W 5 z M S 5 7 Q 1 9 7 e 0 5 9 L D E z f S Z x d W 9 0 O y w m c X V v d D t T Z W N 0 a W 9 u M S 9 U Y W J s Z T A y O C A o U G F n Z S A y M S 0 y N S k v Q X V 0 b 1 J l b W 9 2 Z W R D b 2 x 1 b W 5 z M S 5 7 Q 1 9 7 e 1 J 9 L D E 0 f S Z x d W 9 0 O y w m c X V v d D t T Z W N 0 a W 9 u M S 9 U Y W J s Z T A y O C A o U G F n Z S A y M S 0 y N S k v Q X V 0 b 1 J l b W 9 2 Z W R D b 2 x 1 b W 5 z M S 5 7 Q 1 9 7 e 1 N 9 L D E 1 f S Z x d W 9 0 O y w m c X V v d D t T Z W N 0 a W 9 u M S 9 U Y W J s Z T A y O C A o U G F n Z S A y M S 0 y N S k v Q X V 0 b 1 J l b W 9 2 Z W R D b 2 x 1 b W 5 z M S 5 7 R k M s M T Z 9 J n F 1 b 3 Q 7 L C Z x d W 9 0 O 1 N l Y 3 R p b 2 4 x L 1 R h Y m x l M D I 4 I C h Q Y W d l I D I x L T I 1 K S 9 B d X R v U m V t b 3 Z l Z E N v b H V t b n M x L n s o T l 9 7 e z F 9 I C l f e 3 s 2 M G N z f S w x N 3 0 m c X V v d D s s J n F 1 b 3 Q 7 U 2 V j d G l v b j E v V G F i b G U w M j g g K F B h Z 2 U g M j E t M j U p L 0 F 1 d G 9 S Z W 1 v d m V k Q 2 9 s d W 1 u c z E u e 3 J f e 3 t k f S w x O H 0 m c X V v d D s s J n F 1 b 3 Q 7 U 2 V j d G l v b j E v V G F i b G U w M j g g K F B h Z 2 U g M j E t M j U p L 0 F 1 d G 9 S Z W 1 v d m V k Q 2 9 s d W 1 u c z E u e 0 t f e 3 v v g b N 9 L D E 5 f S Z x d W 9 0 O y w m c X V v d D t T Z W N 0 a W 9 u M S 9 U Y W J s Z T A y O C A o U G F n Z S A y M S 0 y N S k v Q X V 0 b 1 J l b W 9 2 Z W R D b 2 x 1 b W 5 z M S 5 7 T V N G L D I w f S Z x d W 9 0 O y w m c X V v d D t T Z W N 0 a W 9 u M S 9 U Y W J s Z T A y O C A o U G F n Z S A y M S 0 y N S k v Q X V 0 b 1 J l b W 9 2 Z W R D b 2 x 1 b W 5 z M S 5 7 Q 1 N S L D I x f S Z x d W 9 0 O y w m c X V v d D t T Z W N 0 a W 9 u M S 9 U Y W J s Z T A y O C A o U G F n Z S A y M S 0 y N S k v Q X V 0 b 1 J l b W 9 2 Z W R D b 2 x 1 b W 5 z M S 5 7 Q 1 N S I G Z v c i w y M n 0 m c X V v d D s s J n F 1 b 3 Q 7 U 2 V j d G l v b j E v V G F i b G U w M j g g K F B h Z 2 U g M j E t M j U p L 0 F 1 d G 9 S Z W 1 v d m V k Q 2 9 s d W 1 u c z E u e 1 B y a W 1 h c n k g c 2 9 1 c m N l I G 9 m I G R h d G E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T A y O C A o U G F n Z S A y M S 0 y N S k v Q X V 0 b 1 J l b W 9 2 Z W R D b 2 x 1 b W 5 z M S 5 7 R W F y d G h x d W F r Z S B c d T A w M j Y g c 2 l 0 Z S w w f S Z x d W 9 0 O y w m c X V v d D t T Z W N 0 a W 9 u M S 9 U Y W J s Z T A y O C A o U G F n Z S A y M S 0 y N S k v Q X V 0 b 1 J l b W 9 2 Z W R D b 2 x 1 b W 5 z M S 5 7 Q 2 9 s d W 1 u M i w x f S Z x d W 9 0 O y w m c X V v d D t T Z W N 0 a W 9 u M S 9 U Y W J s Z T A y O C A o U G F n Z S A y M S 0 y N S k v Q X V 0 b 1 J l b W 9 2 Z W R D b 2 x 1 b W 5 z M S 5 7 T S w y f S Z x d W 9 0 O y w m c X V v d D t T Z W N 0 a W 9 u M S 9 U Y W J s Z T A y O C A o U G F n Z S A y M S 0 y N S k v Q X V 0 b 1 J l b W 9 2 Z W R D b 2 x 1 b W 5 z M S 5 7 Y V 9 7 e 2 1 h e H 0 s M 3 0 m c X V v d D s s J n F 1 b 3 Q 7 U 2 V j d G l v b j E v V G F i b G U w M j g g K F B h Z 2 U g M j E t M j U p L 0 F 1 d G 9 S Z W 1 v d m V k Q 2 9 s d W 1 u c z E u e 0 x p c S w 0 f S Z x d W 9 0 O y w m c X V v d D t T Z W N 0 a W 9 u M S 9 U Y W J s Z T A y O C A o U G F n Z S A y M S 0 y N S k v Q X V 0 b 1 J l b W 9 2 Z W R D b 2 x 1 b W 5 z M S 5 7 Q X Z n L D V 9 J n F 1 b 3 Q 7 L C Z x d W 9 0 O 1 N l Y 3 R p b 2 4 x L 1 R h Y m x l M D I 4 I C h Q Y W d l I D I x L T I 1 K S 9 B d X R v U m V t b 3 Z l Z E N v b H V t b n M x L n t E Z X B 0 a C w 2 f S Z x d W 9 0 O y w m c X V v d D t T Z W N 0 a W 9 u M S 9 U Y W J s Z T A y O C A o U G F n Z S A y M S 0 y N S k v Q X V 0 b 1 J l b W 9 2 Z W R D b 2 x 1 b W 5 z M S 5 7 7 4 G z X 3 t 7 d n 0 s N 3 0 m c X V v d D s s J n F 1 b 3 Q 7 U 2 V j d G l v b j E v V G F i b G U w M j g g K F B h Z 2 U g M j E t M j U p L 0 F 1 d G 9 S Z W 1 v d m V k Q 2 9 s d W 1 u c z E u e + + B s 1 x 1 M D A y N 1 9 7 e 3 Z 9 L D h 9 J n F 1 b 3 Q 7 L C Z x d W 9 0 O 1 N l Y 3 R p b 2 4 x L 1 R h Y m x l M D I 4 I C h Q Y W d l I D I x L T I 1 K S 9 B d X R v U m V t b 3 Z l Z E N v b H V t b n M x L n t B d m d f M S w 5 f S Z x d W 9 0 O y w m c X V v d D t T Z W N 0 a W 9 u M S 9 U Y W J s Z T A y O C A o U G F n Z S A y M S 0 y N S k v Q X V 0 b 1 J l b W 9 2 Z W R D b 2 x 1 b W 5 z M S 5 7 K E 5 f e 3 s x f S A p X 3 t 7 N j B 9 L D E w f S Z x d W 9 0 O y w m c X V v d D t T Z W N 0 a W 9 u M S 9 U Y W J s Z T A y O C A o U G F n Z S A y M S 0 y N S k v Q X V 0 b 1 J l b W 9 2 Z W R D b 2 x 1 b W 5 z M S 5 7 Q 1 9 7 e 0 J 9 L D E x f S Z x d W 9 0 O y w m c X V v d D t T Z W N 0 a W 9 u M S 9 U Y W J s Z T A y O C A o U G F n Z S A y M S 0 y N S k v Q X V 0 b 1 J l b W 9 2 Z W R D b 2 x 1 b W 5 z M S 5 7 Q 1 9 7 e 0 V 9 L D E y f S Z x d W 9 0 O y w m c X V v d D t T Z W N 0 a W 9 u M S 9 U Y W J s Z T A y O C A o U G F n Z S A y M S 0 y N S k v Q X V 0 b 1 J l b W 9 2 Z W R D b 2 x 1 b W 5 z M S 5 7 Q 1 9 7 e 0 5 9 L D E z f S Z x d W 9 0 O y w m c X V v d D t T Z W N 0 a W 9 u M S 9 U Y W J s Z T A y O C A o U G F n Z S A y M S 0 y N S k v Q X V 0 b 1 J l b W 9 2 Z W R D b 2 x 1 b W 5 z M S 5 7 Q 1 9 7 e 1 J 9 L D E 0 f S Z x d W 9 0 O y w m c X V v d D t T Z W N 0 a W 9 u M S 9 U Y W J s Z T A y O C A o U G F n Z S A y M S 0 y N S k v Q X V 0 b 1 J l b W 9 2 Z W R D b 2 x 1 b W 5 z M S 5 7 Q 1 9 7 e 1 N 9 L D E 1 f S Z x d W 9 0 O y w m c X V v d D t T Z W N 0 a W 9 u M S 9 U Y W J s Z T A y O C A o U G F n Z S A y M S 0 y N S k v Q X V 0 b 1 J l b W 9 2 Z W R D b 2 x 1 b W 5 z M S 5 7 R k M s M T Z 9 J n F 1 b 3 Q 7 L C Z x d W 9 0 O 1 N l Y 3 R p b 2 4 x L 1 R h Y m x l M D I 4 I C h Q Y W d l I D I x L T I 1 K S 9 B d X R v U m V t b 3 Z l Z E N v b H V t b n M x L n s o T l 9 7 e z F 9 I C l f e 3 s 2 M G N z f S w x N 3 0 m c X V v d D s s J n F 1 b 3 Q 7 U 2 V j d G l v b j E v V G F i b G U w M j g g K F B h Z 2 U g M j E t M j U p L 0 F 1 d G 9 S Z W 1 v d m V k Q 2 9 s d W 1 u c z E u e 3 J f e 3 t k f S w x O H 0 m c X V v d D s s J n F 1 b 3 Q 7 U 2 V j d G l v b j E v V G F i b G U w M j g g K F B h Z 2 U g M j E t M j U p L 0 F 1 d G 9 S Z W 1 v d m V k Q 2 9 s d W 1 u c z E u e 0 t f e 3 v v g b N 9 L D E 5 f S Z x d W 9 0 O y w m c X V v d D t T Z W N 0 a W 9 u M S 9 U Y W J s Z T A y O C A o U G F n Z S A y M S 0 y N S k v Q X V 0 b 1 J l b W 9 2 Z W R D b 2 x 1 b W 5 z M S 5 7 T V N G L D I w f S Z x d W 9 0 O y w m c X V v d D t T Z W N 0 a W 9 u M S 9 U Y W J s Z T A y O C A o U G F n Z S A y M S 0 y N S k v Q X V 0 b 1 J l b W 9 2 Z W R D b 2 x 1 b W 5 z M S 5 7 Q 1 N S L D I x f S Z x d W 9 0 O y w m c X V v d D t T Z W N 0 a W 9 u M S 9 U Y W J s Z T A y O C A o U G F n Z S A y M S 0 y N S k v Q X V 0 b 1 J l b W 9 2 Z W R D b 2 x 1 b W 5 z M S 5 7 Q 1 N S I G Z v c i w y M n 0 m c X V v d D s s J n F 1 b 3 Q 7 U 2 V j d G l v b j E v V G F i b G U w M j g g K F B h Z 2 U g M j E t M j U p L 0 F 1 d G 9 S Z W 1 v d m V k Q 2 9 s d W 1 u c z E u e 1 B y a W 1 h c n k g c 2 9 1 c m N l I G 9 m I G R h d G E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y O C U y M C h Q Y W d l J T I w M j E t M j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4 J T I w K F B h Z 2 U l M j A y M S 0 y N S k v V G F i b G U w M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C U y M C h Q Y W d l J T I w M j E t M j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4 J T I w K F B h Z 2 U l M j A y M S 0 y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S U y M C h Q Y W d l J T I w M j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V i N j F m Z W U t O T E 0 M C 0 0 N m M 5 L T g 1 Y T c t N z N m Y W F h Y T U 1 O W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1 Q y M j o x N z o w M S 4 0 M j k 1 M j M 2 W i I g L z 4 8 R W 5 0 c n k g V H l w Z T 0 i R m l s b E N v b H V t b l R 5 c G V z I i B W Y W x 1 Z T 0 i c 0 J n V U d C Z 1 V G Q X d N R k J R T U Z C U V V E Q X d V R k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5 I C h Q Y W d l I D I 1 K S 9 D a G F u Z 2 V k I F R 5 c G U u e 0 N v b H V t b j E s M H 0 m c X V v d D s s J n F 1 b 3 Q 7 U 2 V j d G l v b j E v V G F i b G U w M j k g K F B h Z 2 U g M j U p L 0 N o Y W 5 n Z W Q g V H l w Z S 5 7 Q 2 9 s d W 1 u M i w x f S Z x d W 9 0 O y w m c X V v d D t T Z W N 0 a W 9 u M S 9 U Y W J s Z T A y O S A o U G F n Z S A y N S k v Q 2 h h b m d l Z C B U e X B l L n t D b 2 x 1 b W 4 z L D J 9 J n F 1 b 3 Q 7 L C Z x d W 9 0 O 1 N l Y 3 R p b 2 4 x L 1 R h Y m x l M D I 5 I C h Q Y W d l I D I 1 K S 9 D a G F u Z 2 V k I F R 5 c G U u e 0 N v b H V t b j Q s M 3 0 m c X V v d D s s J n F 1 b 3 Q 7 U 2 V j d G l v b j E v V G F i b G U w M j k g K F B h Z 2 U g M j U p L 0 N o Y W 5 n Z W Q g V H l w Z S 5 7 Q 2 9 s d W 1 u N S w 0 f S Z x d W 9 0 O y w m c X V v d D t T Z W N 0 a W 9 u M S 9 U Y W J s Z T A y O S A o U G F n Z S A y N S k v Q 2 h h b m d l Z C B U e X B l L n t D b 2 x 1 b W 4 2 L D V 9 J n F 1 b 3 Q 7 L C Z x d W 9 0 O 1 N l Y 3 R p b 2 4 x L 1 R h Y m x l M D I 5 I C h Q Y W d l I D I 1 K S 9 D a G F u Z 2 V k I F R 5 c G U u e 0 N v b H V t b j c s N n 0 m c X V v d D s s J n F 1 b 3 Q 7 U 2 V j d G l v b j E v V G F i b G U w M j k g K F B h Z 2 U g M j U p L 0 N o Y W 5 n Z W Q g V H l w Z S 5 7 Q 2 9 s d W 1 u O C w 3 f S Z x d W 9 0 O y w m c X V v d D t T Z W N 0 a W 9 u M S 9 U Y W J s Z T A y O S A o U G F n Z S A y N S k v Q 2 h h b m d l Z C B U e X B l L n t D b 2 x 1 b W 4 5 L D h 9 J n F 1 b 3 Q 7 L C Z x d W 9 0 O 1 N l Y 3 R p b 2 4 x L 1 R h Y m x l M D I 5 I C h Q Y W d l I D I 1 K S 9 D a G F u Z 2 V k I F R 5 c G U u e 0 N v b H V t b j E w L D l 9 J n F 1 b 3 Q 7 L C Z x d W 9 0 O 1 N l Y 3 R p b 2 4 x L 1 R h Y m x l M D I 5 I C h Q Y W d l I D I 1 K S 9 D a G F u Z 2 V k I F R 5 c G U u e 0 N v b H V t b j E x L D E w f S Z x d W 9 0 O y w m c X V v d D t T Z W N 0 a W 9 u M S 9 U Y W J s Z T A y O S A o U G F n Z S A y N S k v Q 2 h h b m d l Z C B U e X B l L n t D b 2 x 1 b W 4 x M i w x M X 0 m c X V v d D s s J n F 1 b 3 Q 7 U 2 V j d G l v b j E v V G F i b G U w M j k g K F B h Z 2 U g M j U p L 0 N o Y W 5 n Z W Q g V H l w Z S 5 7 Q 2 9 s d W 1 u M T M s M T J 9 J n F 1 b 3 Q 7 L C Z x d W 9 0 O 1 N l Y 3 R p b 2 4 x L 1 R h Y m x l M D I 5 I C h Q Y W d l I D I 1 K S 9 D a G F u Z 2 V k I F R 5 c G U u e 0 N v b H V t b j E 0 L D E z f S Z x d W 9 0 O y w m c X V v d D t T Z W N 0 a W 9 u M S 9 U Y W J s Z T A y O S A o U G F n Z S A y N S k v Q 2 h h b m d l Z C B U e X B l L n t D b 2 x 1 b W 4 x N S w x N H 0 m c X V v d D s s J n F 1 b 3 Q 7 U 2 V j d G l v b j E v V G F i b G U w M j k g K F B h Z 2 U g M j U p L 0 N o Y W 5 n Z W Q g V H l w Z S 5 7 Q 2 9 s d W 1 u M T Y s M T V 9 J n F 1 b 3 Q 7 L C Z x d W 9 0 O 1 N l Y 3 R p b 2 4 x L 1 R h Y m x l M D I 5 I C h Q Y W d l I D I 1 K S 9 D a G F u Z 2 V k I F R 5 c G U u e 0 N v b H V t b j E 3 L D E 2 f S Z x d W 9 0 O y w m c X V v d D t T Z W N 0 a W 9 u M S 9 U Y W J s Z T A y O S A o U G F n Z S A y N S k v Q 2 h h b m d l Z C B U e X B l L n t D b 2 x 1 b W 4 x O C w x N 3 0 m c X V v d D s s J n F 1 b 3 Q 7 U 2 V j d G l v b j E v V G F i b G U w M j k g K F B h Z 2 U g M j U p L 0 N o Y W 5 n Z W Q g V H l w Z S 5 7 Q 2 9 s d W 1 u M T k s M T h 9 J n F 1 b 3 Q 7 L C Z x d W 9 0 O 1 N l Y 3 R p b 2 4 x L 1 R h Y m x l M D I 5 I C h Q Y W d l I D I 1 K S 9 D a G F u Z 2 V k I F R 5 c G U u e 0 N v b H V t b j I w L D E 5 f S Z x d W 9 0 O y w m c X V v d D t T Z W N 0 a W 9 u M S 9 U Y W J s Z T A y O S A o U G F n Z S A y N S k v Q 2 h h b m d l Z C B U e X B l L n t D b 2 x 1 b W 4 y M S w y M H 0 m c X V v d D s s J n F 1 b 3 Q 7 U 2 V j d G l v b j E v V G F i b G U w M j k g K F B h Z 2 U g M j U p L 0 N o Y W 5 n Z W Q g V H l w Z S 5 7 Q 2 9 s d W 1 u M j I s M j F 9 J n F 1 b 3 Q 7 L C Z x d W 9 0 O 1 N l Y 3 R p b 2 4 x L 1 R h Y m x l M D I 5 I C h Q Y W d l I D I 1 K S 9 D a G F u Z 2 V k I F R 5 c G U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V G F i b G U w M j k g K F B h Z 2 U g M j U p L 0 N o Y W 5 n Z W Q g V H l w Z S 5 7 Q 2 9 s d W 1 u M S w w f S Z x d W 9 0 O y w m c X V v d D t T Z W N 0 a W 9 u M S 9 U Y W J s Z T A y O S A o U G F n Z S A y N S k v Q 2 h h b m d l Z C B U e X B l L n t D b 2 x 1 b W 4 y L D F 9 J n F 1 b 3 Q 7 L C Z x d W 9 0 O 1 N l Y 3 R p b 2 4 x L 1 R h Y m x l M D I 5 I C h Q Y W d l I D I 1 K S 9 D a G F u Z 2 V k I F R 5 c G U u e 0 N v b H V t b j M s M n 0 m c X V v d D s s J n F 1 b 3 Q 7 U 2 V j d G l v b j E v V G F i b G U w M j k g K F B h Z 2 U g M j U p L 0 N o Y W 5 n Z W Q g V H l w Z S 5 7 Q 2 9 s d W 1 u N C w z f S Z x d W 9 0 O y w m c X V v d D t T Z W N 0 a W 9 u M S 9 U Y W J s Z T A y O S A o U G F n Z S A y N S k v Q 2 h h b m d l Z C B U e X B l L n t D b 2 x 1 b W 4 1 L D R 9 J n F 1 b 3 Q 7 L C Z x d W 9 0 O 1 N l Y 3 R p b 2 4 x L 1 R h Y m x l M D I 5 I C h Q Y W d l I D I 1 K S 9 D a G F u Z 2 V k I F R 5 c G U u e 0 N v b H V t b j Y s N X 0 m c X V v d D s s J n F 1 b 3 Q 7 U 2 V j d G l v b j E v V G F i b G U w M j k g K F B h Z 2 U g M j U p L 0 N o Y W 5 n Z W Q g V H l w Z S 5 7 Q 2 9 s d W 1 u N y w 2 f S Z x d W 9 0 O y w m c X V v d D t T Z W N 0 a W 9 u M S 9 U Y W J s Z T A y O S A o U G F n Z S A y N S k v Q 2 h h b m d l Z C B U e X B l L n t D b 2 x 1 b W 4 4 L D d 9 J n F 1 b 3 Q 7 L C Z x d W 9 0 O 1 N l Y 3 R p b 2 4 x L 1 R h Y m x l M D I 5 I C h Q Y W d l I D I 1 K S 9 D a G F u Z 2 V k I F R 5 c G U u e 0 N v b H V t b j k s O H 0 m c X V v d D s s J n F 1 b 3 Q 7 U 2 V j d G l v b j E v V G F i b G U w M j k g K F B h Z 2 U g M j U p L 0 N o Y W 5 n Z W Q g V H l w Z S 5 7 Q 2 9 s d W 1 u M T A s O X 0 m c X V v d D s s J n F 1 b 3 Q 7 U 2 V j d G l v b j E v V G F i b G U w M j k g K F B h Z 2 U g M j U p L 0 N o Y W 5 n Z W Q g V H l w Z S 5 7 Q 2 9 s d W 1 u M T E s M T B 9 J n F 1 b 3 Q 7 L C Z x d W 9 0 O 1 N l Y 3 R p b 2 4 x L 1 R h Y m x l M D I 5 I C h Q Y W d l I D I 1 K S 9 D a G F u Z 2 V k I F R 5 c G U u e 0 N v b H V t b j E y L D E x f S Z x d W 9 0 O y w m c X V v d D t T Z W N 0 a W 9 u M S 9 U Y W J s Z T A y O S A o U G F n Z S A y N S k v Q 2 h h b m d l Z C B U e X B l L n t D b 2 x 1 b W 4 x M y w x M n 0 m c X V v d D s s J n F 1 b 3 Q 7 U 2 V j d G l v b j E v V G F i b G U w M j k g K F B h Z 2 U g M j U p L 0 N o Y W 5 n Z W Q g V H l w Z S 5 7 Q 2 9 s d W 1 u M T Q s M T N 9 J n F 1 b 3 Q 7 L C Z x d W 9 0 O 1 N l Y 3 R p b 2 4 x L 1 R h Y m x l M D I 5 I C h Q Y W d l I D I 1 K S 9 D a G F u Z 2 V k I F R 5 c G U u e 0 N v b H V t b j E 1 L D E 0 f S Z x d W 9 0 O y w m c X V v d D t T Z W N 0 a W 9 u M S 9 U Y W J s Z T A y O S A o U G F n Z S A y N S k v Q 2 h h b m d l Z C B U e X B l L n t D b 2 x 1 b W 4 x N i w x N X 0 m c X V v d D s s J n F 1 b 3 Q 7 U 2 V j d G l v b j E v V G F i b G U w M j k g K F B h Z 2 U g M j U p L 0 N o Y W 5 n Z W Q g V H l w Z S 5 7 Q 2 9 s d W 1 u M T c s M T Z 9 J n F 1 b 3 Q 7 L C Z x d W 9 0 O 1 N l Y 3 R p b 2 4 x L 1 R h Y m x l M D I 5 I C h Q Y W d l I D I 1 K S 9 D a G F u Z 2 V k I F R 5 c G U u e 0 N v b H V t b j E 4 L D E 3 f S Z x d W 9 0 O y w m c X V v d D t T Z W N 0 a W 9 u M S 9 U Y W J s Z T A y O S A o U G F n Z S A y N S k v Q 2 h h b m d l Z C B U e X B l L n t D b 2 x 1 b W 4 x O S w x O H 0 m c X V v d D s s J n F 1 b 3 Q 7 U 2 V j d G l v b j E v V G F i b G U w M j k g K F B h Z 2 U g M j U p L 0 N o Y W 5 n Z W Q g V H l w Z S 5 7 Q 2 9 s d W 1 u M j A s M T l 9 J n F 1 b 3 Q 7 L C Z x d W 9 0 O 1 N l Y 3 R p b 2 4 x L 1 R h Y m x l M D I 5 I C h Q Y W d l I D I 1 K S 9 D a G F u Z 2 V k I F R 5 c G U u e 0 N v b H V t b j I x L D I w f S Z x d W 9 0 O y w m c X V v d D t T Z W N 0 a W 9 u M S 9 U Y W J s Z T A y O S A o U G F n Z S A y N S k v Q 2 h h b m d l Z C B U e X B l L n t D b 2 x 1 b W 4 y M i w y M X 0 m c X V v d D s s J n F 1 b 3 Q 7 U 2 V j d G l v b j E v V G F i b G U w M j k g K F B h Z 2 U g M j U p L 0 N o Y W 5 n Z W Q g V H l w Z S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y O S U y M C h Q Y W d l J T I w M j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5 J T I w K F B h Z 2 U l M j A y N S k v V G F i b G U w M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S U y M C h Q Y W d l J T I w M j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A l M j A o U G F n Z S U y M D I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h M G Q w N T M 5 L T N h Y z E t N D c 1 M S 1 i O T U 1 L W Y z Z j I 2 Y j R j M z k 2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1 Q y M j o x N z o w M S 4 0 M z Q 1 M D Y 0 W i I g L z 4 8 R W 5 0 c n k g V H l w Z T 0 i R m l s b E N v b H V t b l R 5 c G V z I i B W Y W x 1 Z T 0 i c 0 J n V U d C Z 1 l H Q m d Z R 0 J R T U Z C U V V E Q m d V R k J R V U Z C Z 1 k 9 I i A v P j x F b n R y e S B U e X B l P S J G a W x s Q 2 9 s d W 1 u T m F t Z X M i I F Z h b H V l P S J z W y Z x d W 9 0 O 0 V h c n R o c X V h a 2 U g X H U w M D I 2 I H N p d G U m c X V v d D s s J n F 1 b 3 Q 7 T S Z x d W 9 0 O y w m c X V v d D t h X 3 t t Y X h 9 J n F 1 b 3 Q 7 L C Z x d W 9 0 O 0 x p c S Z x d W 9 0 O y w m c X V v d D t B d m c m c X V v d D s s J n F 1 b 3 Q 7 R G V w d G g m c X V v d D s s J n F 1 b 3 Q 7 7 4 G z X 3 t 2 f S Z x d W 9 0 O y w m c X V v d D v v g b N c d T A w M j d f e 3 Z 9 J n F 1 b 3 Q 7 L C Z x d W 9 0 O 0 F 2 Z 1 8 x J n F 1 b 3 Q 7 L C Z x d W 9 0 O y h O X 3 s x f S A p X 3 s 2 M H 0 m c X V v d D s s J n F 1 b 3 Q 7 Q 1 9 7 Q n 0 m c X V v d D s s J n F 1 b 3 Q 7 Q 1 9 7 R X 0 m c X V v d D s s J n F 1 b 3 Q 7 Q 1 9 7 T n 0 m c X V v d D s s J n F 1 b 3 Q 7 Q 1 9 7 U n 0 m c X V v d D s s J n F 1 b 3 Q 7 Q 1 9 7 U 3 0 m c X V v d D s s J n F 1 b 3 Q 7 R k M m c X V v d D s s J n F 1 b 3 Q 7 K E 5 f e z F 9 I C l f e z Y w Y 3 N 9 J n F 1 b 3 Q 7 L C Z x d W 9 0 O 3 J f e 2 R 9 J n F 1 b 3 Q 7 L C Z x d W 9 0 O 0 t f e + + B s 3 0 m c X V v d D s s J n F 1 b 3 Q 7 T V N G J n F 1 b 3 Q 7 L C Z x d W 9 0 O 0 N T U i Z x d W 9 0 O y w m c X V v d D t D U 1 I g Z m 9 y J n F 1 b 3 Q 7 L C Z x d W 9 0 O 1 B y a W 1 h c n k g c 2 9 1 c m N l I G 9 m I G R h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A g K F B h Z 2 U g M j Y p L 0 N o Y W 5 n Z W Q g V H l w Z S 5 7 R W F y d G h x d W F r Z S B c d T A w M j Y g c 2 l 0 Z S w w f S Z x d W 9 0 O y w m c X V v d D t T Z W N 0 a W 9 u M S 9 U Y W J s Z T A z M C A o U G F n Z S A y N i k v Q 2 h h b m d l Z C B U e X B l L n t N L D F 9 J n F 1 b 3 Q 7 L C Z x d W 9 0 O 1 N l Y 3 R p b 2 4 x L 1 R h Y m x l M D M w I C h Q Y W d l I D I 2 K S 9 D a G F u Z 2 V k I F R 5 c G U u e 2 F f e 3 t t Y X h 9 L D J 9 J n F 1 b 3 Q 7 L C Z x d W 9 0 O 1 N l Y 3 R p b 2 4 x L 1 R h Y m x l M D M w I C h Q Y W d l I D I 2 K S 9 D a G F u Z 2 V k I F R 5 c G U u e 0 x p c S w z f S Z x d W 9 0 O y w m c X V v d D t T Z W N 0 a W 9 u M S 9 U Y W J s Z T A z M C A o U G F n Z S A y N i k v Q 2 h h b m d l Z C B U e X B l L n t B d m c s N H 0 m c X V v d D s s J n F 1 b 3 Q 7 U 2 V j d G l v b j E v V G F i b G U w M z A g K F B h Z 2 U g M j Y p L 0 N o Y W 5 n Z W Q g V H l w Z S 5 7 R G V w d G g s N X 0 m c X V v d D s s J n F 1 b 3 Q 7 U 2 V j d G l v b j E v V G F i b G U w M z A g K F B h Z 2 U g M j Y p L 0 N o Y W 5 n Z W Q g V H l w Z S 5 7 7 4 G z X 3 t 7 d n 0 s N n 0 m c X V v d D s s J n F 1 b 3 Q 7 U 2 V j d G l v b j E v V G F i b G U w M z A g K F B h Z 2 U g M j Y p L 0 N o Y W 5 n Z W Q g V H l w Z S 5 7 7 4 G z X H U w M D I 3 X 3 t 7 d n 0 s N 3 0 m c X V v d D s s J n F 1 b 3 Q 7 U 2 V j d G l v b j E v V G F i b G U w M z A g K F B h Z 2 U g M j Y p L 0 N o Y W 5 n Z W Q g V H l w Z S 5 7 Q X Z n X z E s O H 0 m c X V v d D s s J n F 1 b 3 Q 7 U 2 V j d G l v b j E v V G F i b G U w M z A g K F B h Z 2 U g M j Y p L 0 N o Y W 5 n Z W Q g V H l w Z S 5 7 K E 5 f e 3 s x f S A p X 3 t 7 N j B 9 L D l 9 J n F 1 b 3 Q 7 L C Z x d W 9 0 O 1 N l Y 3 R p b 2 4 x L 1 R h Y m x l M D M w I C h Q Y W d l I D I 2 K S 9 D a G F u Z 2 V k I F R 5 c G U u e 0 N f e 3 t C f S w x M H 0 m c X V v d D s s J n F 1 b 3 Q 7 U 2 V j d G l v b j E v V G F i b G U w M z A g K F B h Z 2 U g M j Y p L 0 N o Y W 5 n Z W Q g V H l w Z S 5 7 Q 1 9 7 e 0 V 9 L D E x f S Z x d W 9 0 O y w m c X V v d D t T Z W N 0 a W 9 u M S 9 U Y W J s Z T A z M C A o U G F n Z S A y N i k v Q 2 h h b m d l Z C B U e X B l L n t D X 3 t 7 T n 0 s M T J 9 J n F 1 b 3 Q 7 L C Z x d W 9 0 O 1 N l Y 3 R p b 2 4 x L 1 R h Y m x l M D M w I C h Q Y W d l I D I 2 K S 9 D a G F u Z 2 V k I F R 5 c G U u e 0 N f e 3 t S f S w x M 3 0 m c X V v d D s s J n F 1 b 3 Q 7 U 2 V j d G l v b j E v V G F i b G U w M z A g K F B h Z 2 U g M j Y p L 0 N o Y W 5 n Z W Q g V H l w Z S 5 7 Q 1 9 7 e 1 N 9 L D E 0 f S Z x d W 9 0 O y w m c X V v d D t T Z W N 0 a W 9 u M S 9 U Y W J s Z T A z M C A o U G F n Z S A y N i k v Q 2 h h b m d l Z C B U e X B l L n t G Q y w x N X 0 m c X V v d D s s J n F 1 b 3 Q 7 U 2 V j d G l v b j E v V G F i b G U w M z A g K F B h Z 2 U g M j Y p L 0 N o Y W 5 n Z W Q g V H l w Z S 5 7 K E 5 f e 3 s x f S A p X 3 t 7 N j B j c 3 0 s M T Z 9 J n F 1 b 3 Q 7 L C Z x d W 9 0 O 1 N l Y 3 R p b 2 4 x L 1 R h Y m x l M D M w I C h Q Y W d l I D I 2 K S 9 D a G F u Z 2 V k I F R 5 c G U u e 3 J f e 3 t k f S w x N 3 0 m c X V v d D s s J n F 1 b 3 Q 7 U 2 V j d G l v b j E v V G F i b G U w M z A g K F B h Z 2 U g M j Y p L 0 N o Y W 5 n Z W Q g V H l w Z S 5 7 S 1 9 7 e + + B s 3 0 s M T h 9 J n F 1 b 3 Q 7 L C Z x d W 9 0 O 1 N l Y 3 R p b 2 4 x L 1 R h Y m x l M D M w I C h Q Y W d l I D I 2 K S 9 D a G F u Z 2 V k I F R 5 c G U u e 0 1 T R i w x O X 0 m c X V v d D s s J n F 1 b 3 Q 7 U 2 V j d G l v b j E v V G F i b G U w M z A g K F B h Z 2 U g M j Y p L 0 N o Y W 5 n Z W Q g V H l w Z S 5 7 Q 1 N S L D I w f S Z x d W 9 0 O y w m c X V v d D t T Z W N 0 a W 9 u M S 9 U Y W J s Z T A z M C A o U G F n Z S A y N i k v Q 2 h h b m d l Z C B U e X B l L n t D U 1 I g Z m 9 y L D I x f S Z x d W 9 0 O y w m c X V v d D t T Z W N 0 a W 9 u M S 9 U Y W J s Z T A z M C A o U G F n Z S A y N i k v Q 2 h h b m d l Z C B U e X B l L n t Q c m l t Y X J 5 I H N v d X J j Z S B v Z i B k Y X R h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V G F i b G U w M z A g K F B h Z 2 U g M j Y p L 0 N o Y W 5 n Z W Q g V H l w Z S 5 7 R W F y d G h x d W F r Z S B c d T A w M j Y g c 2 l 0 Z S w w f S Z x d W 9 0 O y w m c X V v d D t T Z W N 0 a W 9 u M S 9 U Y W J s Z T A z M C A o U G F n Z S A y N i k v Q 2 h h b m d l Z C B U e X B l L n t N L D F 9 J n F 1 b 3 Q 7 L C Z x d W 9 0 O 1 N l Y 3 R p b 2 4 x L 1 R h Y m x l M D M w I C h Q Y W d l I D I 2 K S 9 D a G F u Z 2 V k I F R 5 c G U u e 2 F f e 3 t t Y X h 9 L D J 9 J n F 1 b 3 Q 7 L C Z x d W 9 0 O 1 N l Y 3 R p b 2 4 x L 1 R h Y m x l M D M w I C h Q Y W d l I D I 2 K S 9 D a G F u Z 2 V k I F R 5 c G U u e 0 x p c S w z f S Z x d W 9 0 O y w m c X V v d D t T Z W N 0 a W 9 u M S 9 U Y W J s Z T A z M C A o U G F n Z S A y N i k v Q 2 h h b m d l Z C B U e X B l L n t B d m c s N H 0 m c X V v d D s s J n F 1 b 3 Q 7 U 2 V j d G l v b j E v V G F i b G U w M z A g K F B h Z 2 U g M j Y p L 0 N o Y W 5 n Z W Q g V H l w Z S 5 7 R G V w d G g s N X 0 m c X V v d D s s J n F 1 b 3 Q 7 U 2 V j d G l v b j E v V G F i b G U w M z A g K F B h Z 2 U g M j Y p L 0 N o Y W 5 n Z W Q g V H l w Z S 5 7 7 4 G z X 3 t 7 d n 0 s N n 0 m c X V v d D s s J n F 1 b 3 Q 7 U 2 V j d G l v b j E v V G F i b G U w M z A g K F B h Z 2 U g M j Y p L 0 N o Y W 5 n Z W Q g V H l w Z S 5 7 7 4 G z X H U w M D I 3 X 3 t 7 d n 0 s N 3 0 m c X V v d D s s J n F 1 b 3 Q 7 U 2 V j d G l v b j E v V G F i b G U w M z A g K F B h Z 2 U g M j Y p L 0 N o Y W 5 n Z W Q g V H l w Z S 5 7 Q X Z n X z E s O H 0 m c X V v d D s s J n F 1 b 3 Q 7 U 2 V j d G l v b j E v V G F i b G U w M z A g K F B h Z 2 U g M j Y p L 0 N o Y W 5 n Z W Q g V H l w Z S 5 7 K E 5 f e 3 s x f S A p X 3 t 7 N j B 9 L D l 9 J n F 1 b 3 Q 7 L C Z x d W 9 0 O 1 N l Y 3 R p b 2 4 x L 1 R h Y m x l M D M w I C h Q Y W d l I D I 2 K S 9 D a G F u Z 2 V k I F R 5 c G U u e 0 N f e 3 t C f S w x M H 0 m c X V v d D s s J n F 1 b 3 Q 7 U 2 V j d G l v b j E v V G F i b G U w M z A g K F B h Z 2 U g M j Y p L 0 N o Y W 5 n Z W Q g V H l w Z S 5 7 Q 1 9 7 e 0 V 9 L D E x f S Z x d W 9 0 O y w m c X V v d D t T Z W N 0 a W 9 u M S 9 U Y W J s Z T A z M C A o U G F n Z S A y N i k v Q 2 h h b m d l Z C B U e X B l L n t D X 3 t 7 T n 0 s M T J 9 J n F 1 b 3 Q 7 L C Z x d W 9 0 O 1 N l Y 3 R p b 2 4 x L 1 R h Y m x l M D M w I C h Q Y W d l I D I 2 K S 9 D a G F u Z 2 V k I F R 5 c G U u e 0 N f e 3 t S f S w x M 3 0 m c X V v d D s s J n F 1 b 3 Q 7 U 2 V j d G l v b j E v V G F i b G U w M z A g K F B h Z 2 U g M j Y p L 0 N o Y W 5 n Z W Q g V H l w Z S 5 7 Q 1 9 7 e 1 N 9 L D E 0 f S Z x d W 9 0 O y w m c X V v d D t T Z W N 0 a W 9 u M S 9 U Y W J s Z T A z M C A o U G F n Z S A y N i k v Q 2 h h b m d l Z C B U e X B l L n t G Q y w x N X 0 m c X V v d D s s J n F 1 b 3 Q 7 U 2 V j d G l v b j E v V G F i b G U w M z A g K F B h Z 2 U g M j Y p L 0 N o Y W 5 n Z W Q g V H l w Z S 5 7 K E 5 f e 3 s x f S A p X 3 t 7 N j B j c 3 0 s M T Z 9 J n F 1 b 3 Q 7 L C Z x d W 9 0 O 1 N l Y 3 R p b 2 4 x L 1 R h Y m x l M D M w I C h Q Y W d l I D I 2 K S 9 D a G F u Z 2 V k I F R 5 c G U u e 3 J f e 3 t k f S w x N 3 0 m c X V v d D s s J n F 1 b 3 Q 7 U 2 V j d G l v b j E v V G F i b G U w M z A g K F B h Z 2 U g M j Y p L 0 N o Y W 5 n Z W Q g V H l w Z S 5 7 S 1 9 7 e + + B s 3 0 s M T h 9 J n F 1 b 3 Q 7 L C Z x d W 9 0 O 1 N l Y 3 R p b 2 4 x L 1 R h Y m x l M D M w I C h Q Y W d l I D I 2 K S 9 D a G F u Z 2 V k I F R 5 c G U u e 0 1 T R i w x O X 0 m c X V v d D s s J n F 1 b 3 Q 7 U 2 V j d G l v b j E v V G F i b G U w M z A g K F B h Z 2 U g M j Y p L 0 N o Y W 5 n Z W Q g V H l w Z S 5 7 Q 1 N S L D I w f S Z x d W 9 0 O y w m c X V v d D t T Z W N 0 a W 9 u M S 9 U Y W J s Z T A z M C A o U G F n Z S A y N i k v Q 2 h h b m d l Z C B U e X B l L n t D U 1 I g Z m 9 y L D I x f S Z x d W 9 0 O y w m c X V v d D t T Z W N 0 a W 9 u M S 9 U Y W J s Z T A z M C A o U G F n Z S A y N i k v Q 2 h h b m d l Z C B U e X B l L n t Q c m l t Y X J 5 I H N v d X J j Z S B v Z i B k Y X R h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z A l M j A o U G F n Z S U y M D I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C U y M C h Q Y W d l J T I w M j Y p L 1 R h Y m x l M D M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I 3 L T I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Z D l i O T k x L T R h M j Y t N D M 4 M S 1 h Z j I z L T Y y N W Y 2 Y W E y N j Q 2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1 Q y M j o x N z o w M S 4 0 M z k 0 O D k 3 W i I g L z 4 8 R W 5 0 c n k g V H l w Z T 0 i R m l s b E N v b H V t b l R 5 c G V z I i B W Y W x 1 Z T 0 i c 0 J n V U d C Z 1 l H Q m d Z R 0 J R T U Z C U V V G Q m d V R k J R V U Z C Z 1 k 9 I i A v P j x F b n R y e S B U e X B l P S J G a W x s Q 2 9 s d W 1 u T m F t Z X M i I F Z h b H V l P S J z W y Z x d W 9 0 O 0 V h c n R o c X V h a 2 U g X H U w M D I 2 I H N p d G U m c X V v d D s s J n F 1 b 3 Q 7 T S Z x d W 9 0 O y w m c X V v d D t h X 3 t t Y X h 9 J n F 1 b 3 Q 7 L C Z x d W 9 0 O 0 x p c S Z x d W 9 0 O y w m c X V v d D t B d m c m c X V v d D s s J n F 1 b 3 Q 7 R G V w d G g m c X V v d D s s J n F 1 b 3 Q 7 7 4 G z X 3 t 2 f S Z x d W 9 0 O y w m c X V v d D v v g b N c d T A w M j d f e 3 Z 9 J n F 1 b 3 Q 7 L C Z x d W 9 0 O 0 F 2 Z 1 8 x J n F 1 b 3 Q 7 L C Z x d W 9 0 O y h O X 3 s x f S A p X 3 s 2 M H 0 m c X V v d D s s J n F 1 b 3 Q 7 Q 1 9 7 Q n 0 m c X V v d D s s J n F 1 b 3 Q 7 Q 1 9 7 R X 0 m c X V v d D s s J n F 1 b 3 Q 7 Q 1 9 7 T n 0 m c X V v d D s s J n F 1 b 3 Q 7 Q 1 9 7 U n 0 m c X V v d D s s J n F 1 b 3 Q 7 Q 1 9 7 U 3 0 m c X V v d D s s J n F 1 b 3 Q 7 R k M m c X V v d D s s J n F 1 b 3 Q 7 K E 5 f e z F 9 I C l f e z Y w Y 3 N 9 J n F 1 b 3 Q 7 L C Z x d W 9 0 O 3 J f e 2 R 9 J n F 1 b 3 Q 7 L C Z x d W 9 0 O 0 t f e + + B s 3 0 m c X V v d D s s J n F 1 b 3 Q 7 T V N G J n F 1 b 3 Q 7 L C Z x d W 9 0 O 0 N T U i Z x d W 9 0 O y w m c X V v d D t D U 1 I g Z m 9 y J n F 1 b 3 Q 7 L C Z x d W 9 0 O 1 B y a W 1 h c n k g c 2 9 1 c m N l I G 9 m I G R h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E g K F B h Z 2 U g M j c t M j g p L 0 N o Y W 5 n Z W Q g V H l w Z S 5 7 R W F y d G h x d W F r Z S B c d T A w M j Y g c 2 l 0 Z S w w f S Z x d W 9 0 O y w m c X V v d D t T Z W N 0 a W 9 u M S 9 U Y W J s Z T A z M S A o U G F n Z S A y N y 0 y O C k v Q 2 h h b m d l Z C B U e X B l L n t N L D F 9 J n F 1 b 3 Q 7 L C Z x d W 9 0 O 1 N l Y 3 R p b 2 4 x L 1 R h Y m x l M D M x I C h Q Y W d l I D I 3 L T I 4 K S 9 D a G F u Z 2 V k I F R 5 c G U u e 2 F f e 3 t t Y X h 9 L D J 9 J n F 1 b 3 Q 7 L C Z x d W 9 0 O 1 N l Y 3 R p b 2 4 x L 1 R h Y m x l M D M x I C h Q Y W d l I D I 3 L T I 4 K S 9 D a G F u Z 2 V k I F R 5 c G U u e 0 x p c S w z f S Z x d W 9 0 O y w m c X V v d D t T Z W N 0 a W 9 u M S 9 U Y W J s Z T A z M S A o U G F n Z S A y N y 0 y O C k v Q 2 h h b m d l Z C B U e X B l L n t B d m c s N H 0 m c X V v d D s s J n F 1 b 3 Q 7 U 2 V j d G l v b j E v V G F i b G U w M z E g K F B h Z 2 U g M j c t M j g p L 0 N o Y W 5 n Z W Q g V H l w Z S 5 7 R G V w d G g s N X 0 m c X V v d D s s J n F 1 b 3 Q 7 U 2 V j d G l v b j E v V G F i b G U w M z E g K F B h Z 2 U g M j c t M j g p L 0 N o Y W 5 n Z W Q g V H l w Z S 5 7 7 4 G z X 3 t 7 d n 0 s N n 0 m c X V v d D s s J n F 1 b 3 Q 7 U 2 V j d G l v b j E v V G F i b G U w M z E g K F B h Z 2 U g M j c t M j g p L 0 N o Y W 5 n Z W Q g V H l w Z S 5 7 7 4 G z X H U w M D I 3 X 3 t 7 d n 0 s N 3 0 m c X V v d D s s J n F 1 b 3 Q 7 U 2 V j d G l v b j E v V G F i b G U w M z E g K F B h Z 2 U g M j c t M j g p L 0 N o Y W 5 n Z W Q g V H l w Z S 5 7 Q X Z n X z E s O H 0 m c X V v d D s s J n F 1 b 3 Q 7 U 2 V j d G l v b j E v V G F i b G U w M z E g K F B h Z 2 U g M j c t M j g p L 0 N o Y W 5 n Z W Q g V H l w Z S 5 7 K E 5 f e 3 s x f S A p X 3 t 7 N j B 9 L D l 9 J n F 1 b 3 Q 7 L C Z x d W 9 0 O 1 N l Y 3 R p b 2 4 x L 1 R h Y m x l M D M x I C h Q Y W d l I D I 3 L T I 4 K S 9 D a G F u Z 2 V k I F R 5 c G U u e 0 N f e 3 t C f S w x M H 0 m c X V v d D s s J n F 1 b 3 Q 7 U 2 V j d G l v b j E v V G F i b G U w M z E g K F B h Z 2 U g M j c t M j g p L 0 N o Y W 5 n Z W Q g V H l w Z S 5 7 Q 1 9 7 e 0 V 9 L D E x f S Z x d W 9 0 O y w m c X V v d D t T Z W N 0 a W 9 u M S 9 U Y W J s Z T A z M S A o U G F n Z S A y N y 0 y O C k v Q 2 h h b m d l Z C B U e X B l L n t D X 3 t 7 T n 0 s M T J 9 J n F 1 b 3 Q 7 L C Z x d W 9 0 O 1 N l Y 3 R p b 2 4 x L 1 R h Y m x l M D M x I C h Q Y W d l I D I 3 L T I 4 K S 9 D a G F u Z 2 V k I F R 5 c G U u e 0 N f e 3 t S f S w x M 3 0 m c X V v d D s s J n F 1 b 3 Q 7 U 2 V j d G l v b j E v V G F i b G U w M z E g K F B h Z 2 U g M j c t M j g p L 0 N o Y W 5 n Z W Q g V H l w Z S 5 7 Q 1 9 7 e 1 N 9 L D E 0 f S Z x d W 9 0 O y w m c X V v d D t T Z W N 0 a W 9 u M S 9 U Y W J s Z T A z M S A o U G F n Z S A y N y 0 y O C k v Q 2 h h b m d l Z C B U e X B l L n t G Q y w x N X 0 m c X V v d D s s J n F 1 b 3 Q 7 U 2 V j d G l v b j E v V G F i b G U w M z E g K F B h Z 2 U g M j c t M j g p L 0 N o Y W 5 n Z W Q g V H l w Z S 5 7 K E 5 f e 3 s x f S A p X 3 t 7 N j B j c 3 0 s M T Z 9 J n F 1 b 3 Q 7 L C Z x d W 9 0 O 1 N l Y 3 R p b 2 4 x L 1 R h Y m x l M D M x I C h Q Y W d l I D I 3 L T I 4 K S 9 D a G F u Z 2 V k I F R 5 c G U u e 3 J f e 3 t k f S w x N 3 0 m c X V v d D s s J n F 1 b 3 Q 7 U 2 V j d G l v b j E v V G F i b G U w M z E g K F B h Z 2 U g M j c t M j g p L 0 N o Y W 5 n Z W Q g V H l w Z S 5 7 S 1 9 7 e + + B s 3 0 s M T h 9 J n F 1 b 3 Q 7 L C Z x d W 9 0 O 1 N l Y 3 R p b 2 4 x L 1 R h Y m x l M D M x I C h Q Y W d l I D I 3 L T I 4 K S 9 D a G F u Z 2 V k I F R 5 c G U u e 0 1 T R i w x O X 0 m c X V v d D s s J n F 1 b 3 Q 7 U 2 V j d G l v b j E v V G F i b G U w M z E g K F B h Z 2 U g M j c t M j g p L 0 N o Y W 5 n Z W Q g V H l w Z S 5 7 Q 1 N S L D I w f S Z x d W 9 0 O y w m c X V v d D t T Z W N 0 a W 9 u M S 9 U Y W J s Z T A z M S A o U G F n Z S A y N y 0 y O C k v Q 2 h h b m d l Z C B U e X B l L n t D U 1 I g Z m 9 y L D I x f S Z x d W 9 0 O y w m c X V v d D t T Z W N 0 a W 9 u M S 9 U Y W J s Z T A z M S A o U G F n Z S A y N y 0 y O C k v Q 2 h h b m d l Z C B U e X B l L n t Q c m l t Y X J 5 I H N v d X J j Z S B v Z i B k Y X R h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V G F i b G U w M z E g K F B h Z 2 U g M j c t M j g p L 0 N o Y W 5 n Z W Q g V H l w Z S 5 7 R W F y d G h x d W F r Z S B c d T A w M j Y g c 2 l 0 Z S w w f S Z x d W 9 0 O y w m c X V v d D t T Z W N 0 a W 9 u M S 9 U Y W J s Z T A z M S A o U G F n Z S A y N y 0 y O C k v Q 2 h h b m d l Z C B U e X B l L n t N L D F 9 J n F 1 b 3 Q 7 L C Z x d W 9 0 O 1 N l Y 3 R p b 2 4 x L 1 R h Y m x l M D M x I C h Q Y W d l I D I 3 L T I 4 K S 9 D a G F u Z 2 V k I F R 5 c G U u e 2 F f e 3 t t Y X h 9 L D J 9 J n F 1 b 3 Q 7 L C Z x d W 9 0 O 1 N l Y 3 R p b 2 4 x L 1 R h Y m x l M D M x I C h Q Y W d l I D I 3 L T I 4 K S 9 D a G F u Z 2 V k I F R 5 c G U u e 0 x p c S w z f S Z x d W 9 0 O y w m c X V v d D t T Z W N 0 a W 9 u M S 9 U Y W J s Z T A z M S A o U G F n Z S A y N y 0 y O C k v Q 2 h h b m d l Z C B U e X B l L n t B d m c s N H 0 m c X V v d D s s J n F 1 b 3 Q 7 U 2 V j d G l v b j E v V G F i b G U w M z E g K F B h Z 2 U g M j c t M j g p L 0 N o Y W 5 n Z W Q g V H l w Z S 5 7 R G V w d G g s N X 0 m c X V v d D s s J n F 1 b 3 Q 7 U 2 V j d G l v b j E v V G F i b G U w M z E g K F B h Z 2 U g M j c t M j g p L 0 N o Y W 5 n Z W Q g V H l w Z S 5 7 7 4 G z X 3 t 7 d n 0 s N n 0 m c X V v d D s s J n F 1 b 3 Q 7 U 2 V j d G l v b j E v V G F i b G U w M z E g K F B h Z 2 U g M j c t M j g p L 0 N o Y W 5 n Z W Q g V H l w Z S 5 7 7 4 G z X H U w M D I 3 X 3 t 7 d n 0 s N 3 0 m c X V v d D s s J n F 1 b 3 Q 7 U 2 V j d G l v b j E v V G F i b G U w M z E g K F B h Z 2 U g M j c t M j g p L 0 N o Y W 5 n Z W Q g V H l w Z S 5 7 Q X Z n X z E s O H 0 m c X V v d D s s J n F 1 b 3 Q 7 U 2 V j d G l v b j E v V G F i b G U w M z E g K F B h Z 2 U g M j c t M j g p L 0 N o Y W 5 n Z W Q g V H l w Z S 5 7 K E 5 f e 3 s x f S A p X 3 t 7 N j B 9 L D l 9 J n F 1 b 3 Q 7 L C Z x d W 9 0 O 1 N l Y 3 R p b 2 4 x L 1 R h Y m x l M D M x I C h Q Y W d l I D I 3 L T I 4 K S 9 D a G F u Z 2 V k I F R 5 c G U u e 0 N f e 3 t C f S w x M H 0 m c X V v d D s s J n F 1 b 3 Q 7 U 2 V j d G l v b j E v V G F i b G U w M z E g K F B h Z 2 U g M j c t M j g p L 0 N o Y W 5 n Z W Q g V H l w Z S 5 7 Q 1 9 7 e 0 V 9 L D E x f S Z x d W 9 0 O y w m c X V v d D t T Z W N 0 a W 9 u M S 9 U Y W J s Z T A z M S A o U G F n Z S A y N y 0 y O C k v Q 2 h h b m d l Z C B U e X B l L n t D X 3 t 7 T n 0 s M T J 9 J n F 1 b 3 Q 7 L C Z x d W 9 0 O 1 N l Y 3 R p b 2 4 x L 1 R h Y m x l M D M x I C h Q Y W d l I D I 3 L T I 4 K S 9 D a G F u Z 2 V k I F R 5 c G U u e 0 N f e 3 t S f S w x M 3 0 m c X V v d D s s J n F 1 b 3 Q 7 U 2 V j d G l v b j E v V G F i b G U w M z E g K F B h Z 2 U g M j c t M j g p L 0 N o Y W 5 n Z W Q g V H l w Z S 5 7 Q 1 9 7 e 1 N 9 L D E 0 f S Z x d W 9 0 O y w m c X V v d D t T Z W N 0 a W 9 u M S 9 U Y W J s Z T A z M S A o U G F n Z S A y N y 0 y O C k v Q 2 h h b m d l Z C B U e X B l L n t G Q y w x N X 0 m c X V v d D s s J n F 1 b 3 Q 7 U 2 V j d G l v b j E v V G F i b G U w M z E g K F B h Z 2 U g M j c t M j g p L 0 N o Y W 5 n Z W Q g V H l w Z S 5 7 K E 5 f e 3 s x f S A p X 3 t 7 N j B j c 3 0 s M T Z 9 J n F 1 b 3 Q 7 L C Z x d W 9 0 O 1 N l Y 3 R p b 2 4 x L 1 R h Y m x l M D M x I C h Q Y W d l I D I 3 L T I 4 K S 9 D a G F u Z 2 V k I F R 5 c G U u e 3 J f e 3 t k f S w x N 3 0 m c X V v d D s s J n F 1 b 3 Q 7 U 2 V j d G l v b j E v V G F i b G U w M z E g K F B h Z 2 U g M j c t M j g p L 0 N o Y W 5 n Z W Q g V H l w Z S 5 7 S 1 9 7 e + + B s 3 0 s M T h 9 J n F 1 b 3 Q 7 L C Z x d W 9 0 O 1 N l Y 3 R p b 2 4 x L 1 R h Y m x l M D M x I C h Q Y W d l I D I 3 L T I 4 K S 9 D a G F u Z 2 V k I F R 5 c G U u e 0 1 T R i w x O X 0 m c X V v d D s s J n F 1 b 3 Q 7 U 2 V j d G l v b j E v V G F i b G U w M z E g K F B h Z 2 U g M j c t M j g p L 0 N o Y W 5 n Z W Q g V H l w Z S 5 7 Q 1 N S L D I w f S Z x d W 9 0 O y w m c X V v d D t T Z W N 0 a W 9 u M S 9 U Y W J s Z T A z M S A o U G F n Z S A y N y 0 y O C k v Q 2 h h b m d l Z C B U e X B l L n t D U 1 I g Z m 9 y L D I x f S Z x d W 9 0 O y w m c X V v d D t T Z W N 0 a W 9 u M S 9 U Y W J s Z T A z M S A o U G F n Z S A y N y 0 y O C k v Q 2 h h b m d l Z C B U e X B l L n t Q c m l t Y X J 5 I H N v d X J j Z S B v Z i B k Y X R h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z E l M j A o U G F n Z S U y M D I 3 L T I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S U y M C h Q Y W d l J T I w M j c t M j g p L 1 R h Y m x l M D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I l M j A o U G F n Z S U y M D I 5 L T M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1 Y T I y Z D U 3 L T A 0 N j U t N D A 5 M C 0 5 N j A 4 L T l j Z T J l Y j A 3 Z T A z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1 Q y M j o x N z o w M S 4 0 N D M 0 N z c x W i I g L z 4 8 R W 5 0 c n k g V H l w Z T 0 i R m l s b E N v b H V t b l R 5 c G V z I i B W Y W x 1 Z T 0 i c 0 J n V U d C Z 1 l H Q m d Z R 0 J R T U Z C U V V E Q m d V R k J R V U Z C Z 1 k 9 I i A v P j x F b n R y e S B U e X B l P S J G a W x s Q 2 9 s d W 1 u T m F t Z X M i I F Z h b H V l P S J z W y Z x d W 9 0 O 0 V h c n R o c X V h a 2 U g X H U w M D I 2 I H N p d G U m c X V v d D s s J n F 1 b 3 Q 7 T S Z x d W 9 0 O y w m c X V v d D t h X 3 t t Y X h 9 J n F 1 b 3 Q 7 L C Z x d W 9 0 O 0 x p c S Z x d W 9 0 O y w m c X V v d D t B d m c m c X V v d D s s J n F 1 b 3 Q 7 R G V w d G g m c X V v d D s s J n F 1 b 3 Q 7 7 4 G z X 3 t 2 f S Z x d W 9 0 O y w m c X V v d D v v g b N c d T A w M j d f e 3 Z 9 J n F 1 b 3 Q 7 L C Z x d W 9 0 O 0 F 2 Z 1 8 x J n F 1 b 3 Q 7 L C Z x d W 9 0 O y h O X 3 s x f S A p X 3 s 2 M H 0 m c X V v d D s s J n F 1 b 3 Q 7 Q 1 9 7 Q n 0 m c X V v d D s s J n F 1 b 3 Q 7 Q 1 9 7 R X 0 m c X V v d D s s J n F 1 b 3 Q 7 Q 1 9 7 T n 0 m c X V v d D s s J n F 1 b 3 Q 7 Q 1 9 7 U n 0 m c X V v d D s s J n F 1 b 3 Q 7 Q 1 9 7 U 3 0 m c X V v d D s s J n F 1 b 3 Q 7 R k M m c X V v d D s s J n F 1 b 3 Q 7 K E 5 f e z F 9 I C l f e z Y w Y 3 N 9 J n F 1 b 3 Q 7 L C Z x d W 9 0 O 3 J f e 2 R 9 J n F 1 b 3 Q 7 L C Z x d W 9 0 O 0 t f e + + B s 3 0 m c X V v d D s s J n F 1 b 3 Q 7 T V N G J n F 1 b 3 Q 7 L C Z x d W 9 0 O 0 N T U i Z x d W 9 0 O y w m c X V v d D t D U 1 I g Z m 9 y J n F 1 b 3 Q 7 L C Z x d W 9 0 O 1 B y a W 1 h c n k g c 2 9 1 c m N l I G 9 m I G R h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I g K F B h Z 2 U g M j k t M z E p L 0 N o Y W 5 n Z W Q g V H l w Z S 5 7 R W F y d G h x d W F r Z S B c d T A w M j Y g c 2 l 0 Z S w w f S Z x d W 9 0 O y w m c X V v d D t T Z W N 0 a W 9 u M S 9 U Y W J s Z T A z M i A o U G F n Z S A y O S 0 z M S k v Q 2 h h b m d l Z C B U e X B l L n t N L D F 9 J n F 1 b 3 Q 7 L C Z x d W 9 0 O 1 N l Y 3 R p b 2 4 x L 1 R h Y m x l M D M y I C h Q Y W d l I D I 5 L T M x K S 9 D a G F u Z 2 V k I F R 5 c G U u e 2 F f e 3 t t Y X h 9 L D J 9 J n F 1 b 3 Q 7 L C Z x d W 9 0 O 1 N l Y 3 R p b 2 4 x L 1 R h Y m x l M D M y I C h Q Y W d l I D I 5 L T M x K S 9 D a G F u Z 2 V k I F R 5 c G U u e 0 x p c S w z f S Z x d W 9 0 O y w m c X V v d D t T Z W N 0 a W 9 u M S 9 U Y W J s Z T A z M i A o U G F n Z S A y O S 0 z M S k v Q 2 h h b m d l Z C B U e X B l L n t B d m c s N H 0 m c X V v d D s s J n F 1 b 3 Q 7 U 2 V j d G l v b j E v V G F i b G U w M z I g K F B h Z 2 U g M j k t M z E p L 0 N o Y W 5 n Z W Q g V H l w Z S 5 7 R G V w d G g s N X 0 m c X V v d D s s J n F 1 b 3 Q 7 U 2 V j d G l v b j E v V G F i b G U w M z I g K F B h Z 2 U g M j k t M z E p L 0 N o Y W 5 n Z W Q g V H l w Z S 5 7 7 4 G z X 3 t 7 d n 0 s N n 0 m c X V v d D s s J n F 1 b 3 Q 7 U 2 V j d G l v b j E v V G F i b G U w M z I g K F B h Z 2 U g M j k t M z E p L 0 N o Y W 5 n Z W Q g V H l w Z S 5 7 7 4 G z X H U w M D I 3 X 3 t 7 d n 0 s N 3 0 m c X V v d D s s J n F 1 b 3 Q 7 U 2 V j d G l v b j E v V G F i b G U w M z I g K F B h Z 2 U g M j k t M z E p L 0 N o Y W 5 n Z W Q g V H l w Z S 5 7 Q X Z n X z E s O H 0 m c X V v d D s s J n F 1 b 3 Q 7 U 2 V j d G l v b j E v V G F i b G U w M z I g K F B h Z 2 U g M j k t M z E p L 0 N o Y W 5 n Z W Q g V H l w Z S 5 7 K E 5 f e 3 s x f S A p X 3 t 7 N j B 9 L D l 9 J n F 1 b 3 Q 7 L C Z x d W 9 0 O 1 N l Y 3 R p b 2 4 x L 1 R h Y m x l M D M y I C h Q Y W d l I D I 5 L T M x K S 9 D a G F u Z 2 V k I F R 5 c G U u e 0 N f e 3 t C f S w x M H 0 m c X V v d D s s J n F 1 b 3 Q 7 U 2 V j d G l v b j E v V G F i b G U w M z I g K F B h Z 2 U g M j k t M z E p L 0 N o Y W 5 n Z W Q g V H l w Z S 5 7 Q 1 9 7 e 0 V 9 L D E x f S Z x d W 9 0 O y w m c X V v d D t T Z W N 0 a W 9 u M S 9 U Y W J s Z T A z M i A o U G F n Z S A y O S 0 z M S k v Q 2 h h b m d l Z C B U e X B l L n t D X 3 t 7 T n 0 s M T J 9 J n F 1 b 3 Q 7 L C Z x d W 9 0 O 1 N l Y 3 R p b 2 4 x L 1 R h Y m x l M D M y I C h Q Y W d l I D I 5 L T M x K S 9 D a G F u Z 2 V k I F R 5 c G U u e 0 N f e 3 t S f S w x M 3 0 m c X V v d D s s J n F 1 b 3 Q 7 U 2 V j d G l v b j E v V G F i b G U w M z I g K F B h Z 2 U g M j k t M z E p L 0 N o Y W 5 n Z W Q g V H l w Z S 5 7 Q 1 9 7 e 1 N 9 L D E 0 f S Z x d W 9 0 O y w m c X V v d D t T Z W N 0 a W 9 u M S 9 U Y W J s Z T A z M i A o U G F n Z S A y O S 0 z M S k v Q 2 h h b m d l Z C B U e X B l L n t G Q y w x N X 0 m c X V v d D s s J n F 1 b 3 Q 7 U 2 V j d G l v b j E v V G F i b G U w M z I g K F B h Z 2 U g M j k t M z E p L 0 N o Y W 5 n Z W Q g V H l w Z S 5 7 K E 5 f e 3 s x f S A p X 3 t 7 N j B j c 3 0 s M T Z 9 J n F 1 b 3 Q 7 L C Z x d W 9 0 O 1 N l Y 3 R p b 2 4 x L 1 R h Y m x l M D M y I C h Q Y W d l I D I 5 L T M x K S 9 D a G F u Z 2 V k I F R 5 c G U u e 3 J f e 3 t k f S w x N 3 0 m c X V v d D s s J n F 1 b 3 Q 7 U 2 V j d G l v b j E v V G F i b G U w M z I g K F B h Z 2 U g M j k t M z E p L 0 N o Y W 5 n Z W Q g V H l w Z S 5 7 S 1 9 7 e + + B s 3 0 s M T h 9 J n F 1 b 3 Q 7 L C Z x d W 9 0 O 1 N l Y 3 R p b 2 4 x L 1 R h Y m x l M D M y I C h Q Y W d l I D I 5 L T M x K S 9 D a G F u Z 2 V k I F R 5 c G U u e 0 1 T R i w x O X 0 m c X V v d D s s J n F 1 b 3 Q 7 U 2 V j d G l v b j E v V G F i b G U w M z I g K F B h Z 2 U g M j k t M z E p L 0 N o Y W 5 n Z W Q g V H l w Z S 5 7 Q 1 N S L D I w f S Z x d W 9 0 O y w m c X V v d D t T Z W N 0 a W 9 u M S 9 U Y W J s Z T A z M i A o U G F n Z S A y O S 0 z M S k v Q 2 h h b m d l Z C B U e X B l L n t D U 1 I g Z m 9 y L D I x f S Z x d W 9 0 O y w m c X V v d D t T Z W N 0 a W 9 u M S 9 U Y W J s Z T A z M i A o U G F n Z S A y O S 0 z M S k v Q 2 h h b m d l Z C B U e X B l L n t Q c m l t Y X J 5 I H N v d X J j Z S B v Z i B k Y X R h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V G F i b G U w M z I g K F B h Z 2 U g M j k t M z E p L 0 N o Y W 5 n Z W Q g V H l w Z S 5 7 R W F y d G h x d W F r Z S B c d T A w M j Y g c 2 l 0 Z S w w f S Z x d W 9 0 O y w m c X V v d D t T Z W N 0 a W 9 u M S 9 U Y W J s Z T A z M i A o U G F n Z S A y O S 0 z M S k v Q 2 h h b m d l Z C B U e X B l L n t N L D F 9 J n F 1 b 3 Q 7 L C Z x d W 9 0 O 1 N l Y 3 R p b 2 4 x L 1 R h Y m x l M D M y I C h Q Y W d l I D I 5 L T M x K S 9 D a G F u Z 2 V k I F R 5 c G U u e 2 F f e 3 t t Y X h 9 L D J 9 J n F 1 b 3 Q 7 L C Z x d W 9 0 O 1 N l Y 3 R p b 2 4 x L 1 R h Y m x l M D M y I C h Q Y W d l I D I 5 L T M x K S 9 D a G F u Z 2 V k I F R 5 c G U u e 0 x p c S w z f S Z x d W 9 0 O y w m c X V v d D t T Z W N 0 a W 9 u M S 9 U Y W J s Z T A z M i A o U G F n Z S A y O S 0 z M S k v Q 2 h h b m d l Z C B U e X B l L n t B d m c s N H 0 m c X V v d D s s J n F 1 b 3 Q 7 U 2 V j d G l v b j E v V G F i b G U w M z I g K F B h Z 2 U g M j k t M z E p L 0 N o Y W 5 n Z W Q g V H l w Z S 5 7 R G V w d G g s N X 0 m c X V v d D s s J n F 1 b 3 Q 7 U 2 V j d G l v b j E v V G F i b G U w M z I g K F B h Z 2 U g M j k t M z E p L 0 N o Y W 5 n Z W Q g V H l w Z S 5 7 7 4 G z X 3 t 7 d n 0 s N n 0 m c X V v d D s s J n F 1 b 3 Q 7 U 2 V j d G l v b j E v V G F i b G U w M z I g K F B h Z 2 U g M j k t M z E p L 0 N o Y W 5 n Z W Q g V H l w Z S 5 7 7 4 G z X H U w M D I 3 X 3 t 7 d n 0 s N 3 0 m c X V v d D s s J n F 1 b 3 Q 7 U 2 V j d G l v b j E v V G F i b G U w M z I g K F B h Z 2 U g M j k t M z E p L 0 N o Y W 5 n Z W Q g V H l w Z S 5 7 Q X Z n X z E s O H 0 m c X V v d D s s J n F 1 b 3 Q 7 U 2 V j d G l v b j E v V G F i b G U w M z I g K F B h Z 2 U g M j k t M z E p L 0 N o Y W 5 n Z W Q g V H l w Z S 5 7 K E 5 f e 3 s x f S A p X 3 t 7 N j B 9 L D l 9 J n F 1 b 3 Q 7 L C Z x d W 9 0 O 1 N l Y 3 R p b 2 4 x L 1 R h Y m x l M D M y I C h Q Y W d l I D I 5 L T M x K S 9 D a G F u Z 2 V k I F R 5 c G U u e 0 N f e 3 t C f S w x M H 0 m c X V v d D s s J n F 1 b 3 Q 7 U 2 V j d G l v b j E v V G F i b G U w M z I g K F B h Z 2 U g M j k t M z E p L 0 N o Y W 5 n Z W Q g V H l w Z S 5 7 Q 1 9 7 e 0 V 9 L D E x f S Z x d W 9 0 O y w m c X V v d D t T Z W N 0 a W 9 u M S 9 U Y W J s Z T A z M i A o U G F n Z S A y O S 0 z M S k v Q 2 h h b m d l Z C B U e X B l L n t D X 3 t 7 T n 0 s M T J 9 J n F 1 b 3 Q 7 L C Z x d W 9 0 O 1 N l Y 3 R p b 2 4 x L 1 R h Y m x l M D M y I C h Q Y W d l I D I 5 L T M x K S 9 D a G F u Z 2 V k I F R 5 c G U u e 0 N f e 3 t S f S w x M 3 0 m c X V v d D s s J n F 1 b 3 Q 7 U 2 V j d G l v b j E v V G F i b G U w M z I g K F B h Z 2 U g M j k t M z E p L 0 N o Y W 5 n Z W Q g V H l w Z S 5 7 Q 1 9 7 e 1 N 9 L D E 0 f S Z x d W 9 0 O y w m c X V v d D t T Z W N 0 a W 9 u M S 9 U Y W J s Z T A z M i A o U G F n Z S A y O S 0 z M S k v Q 2 h h b m d l Z C B U e X B l L n t G Q y w x N X 0 m c X V v d D s s J n F 1 b 3 Q 7 U 2 V j d G l v b j E v V G F i b G U w M z I g K F B h Z 2 U g M j k t M z E p L 0 N o Y W 5 n Z W Q g V H l w Z S 5 7 K E 5 f e 3 s x f S A p X 3 t 7 N j B j c 3 0 s M T Z 9 J n F 1 b 3 Q 7 L C Z x d W 9 0 O 1 N l Y 3 R p b 2 4 x L 1 R h Y m x l M D M y I C h Q Y W d l I D I 5 L T M x K S 9 D a G F u Z 2 V k I F R 5 c G U u e 3 J f e 3 t k f S w x N 3 0 m c X V v d D s s J n F 1 b 3 Q 7 U 2 V j d G l v b j E v V G F i b G U w M z I g K F B h Z 2 U g M j k t M z E p L 0 N o Y W 5 n Z W Q g V H l w Z S 5 7 S 1 9 7 e + + B s 3 0 s M T h 9 J n F 1 b 3 Q 7 L C Z x d W 9 0 O 1 N l Y 3 R p b 2 4 x L 1 R h Y m x l M D M y I C h Q Y W d l I D I 5 L T M x K S 9 D a G F u Z 2 V k I F R 5 c G U u e 0 1 T R i w x O X 0 m c X V v d D s s J n F 1 b 3 Q 7 U 2 V j d G l v b j E v V G F i b G U w M z I g K F B h Z 2 U g M j k t M z E p L 0 N o Y W 5 n Z W Q g V H l w Z S 5 7 Q 1 N S L D I w f S Z x d W 9 0 O y w m c X V v d D t T Z W N 0 a W 9 u M S 9 U Y W J s Z T A z M i A o U G F n Z S A y O S 0 z M S k v Q 2 h h b m d l Z C B U e X B l L n t D U 1 I g Z m 9 y L D I x f S Z x d W 9 0 O y w m c X V v d D t T Z W N 0 a W 9 u M S 9 U Y W J s Z T A z M i A o U G F n Z S A y O S 0 z M S k v Q 2 h h b m d l Z C B U e X B l L n t Q c m l t Y X J 5 I H N v d X J j Z S B v Z i B k Y X R h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z I l M j A o U G F n Z S U y M D I 5 L T M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i U y M C h Q Y W d l J T I w M j k t M z E p L 1 R h Y m x l M D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I l M j A o U G F n Z S U y M D I 5 L T M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i U y M C h Q Y W d l J T I w M j k t M z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I 3 L T I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S U y M C h Q Y W d l J T I w M j c t M j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A l M j A o U G F n Z S U y M D I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C U y M C h Q Y W d l J T I w M j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k l M j A o U G F n Z S U y M D I 1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k Z T l l M 2 J m L W M 3 N W M t N G Z j Y i 1 h Y T E 2 L W Y x Z D Y z N z I 5 N G Z h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1 Q y M j o y M z o w M S 4 5 M z c y O T U z W i I g L z 4 8 R W 5 0 c n k g V H l w Z T 0 i R m l s b E N v b H V t b l R 5 c G V z I i B W Y W x 1 Z T 0 i c 0 J n V U d C Z 1 V G Q X d N R k J R T U Z C U V V E Q X d V R k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5 I C h Q Y W d l I D I 1 K S A o M i k v Q 2 h h b m d l Z C B U e X B l L n t D b 2 x 1 b W 4 x L D B 9 J n F 1 b 3 Q 7 L C Z x d W 9 0 O 1 N l Y 3 R p b 2 4 x L 1 R h Y m x l M D I 5 I C h Q Y W d l I D I 1 K S A o M i k v Q 2 h h b m d l Z C B U e X B l L n t D b 2 x 1 b W 4 y L D F 9 J n F 1 b 3 Q 7 L C Z x d W 9 0 O 1 N l Y 3 R p b 2 4 x L 1 R h Y m x l M D I 5 I C h Q Y W d l I D I 1 K S A o M i k v Q 2 h h b m d l Z C B U e X B l L n t D b 2 x 1 b W 4 z L D J 9 J n F 1 b 3 Q 7 L C Z x d W 9 0 O 1 N l Y 3 R p b 2 4 x L 1 R h Y m x l M D I 5 I C h Q Y W d l I D I 1 K S A o M i k v Q 2 h h b m d l Z C B U e X B l L n t D b 2 x 1 b W 4 0 L D N 9 J n F 1 b 3 Q 7 L C Z x d W 9 0 O 1 N l Y 3 R p b 2 4 x L 1 R h Y m x l M D I 5 I C h Q Y W d l I D I 1 K S A o M i k v Q 2 h h b m d l Z C B U e X B l L n t D b 2 x 1 b W 4 1 L D R 9 J n F 1 b 3 Q 7 L C Z x d W 9 0 O 1 N l Y 3 R p b 2 4 x L 1 R h Y m x l M D I 5 I C h Q Y W d l I D I 1 K S A o M i k v Q 2 h h b m d l Z C B U e X B l L n t D b 2 x 1 b W 4 2 L D V 9 J n F 1 b 3 Q 7 L C Z x d W 9 0 O 1 N l Y 3 R p b 2 4 x L 1 R h Y m x l M D I 5 I C h Q Y W d l I D I 1 K S A o M i k v Q 2 h h b m d l Z C B U e X B l L n t D b 2 x 1 b W 4 3 L D Z 9 J n F 1 b 3 Q 7 L C Z x d W 9 0 O 1 N l Y 3 R p b 2 4 x L 1 R h Y m x l M D I 5 I C h Q Y W d l I D I 1 K S A o M i k v Q 2 h h b m d l Z C B U e X B l L n t D b 2 x 1 b W 4 4 L D d 9 J n F 1 b 3 Q 7 L C Z x d W 9 0 O 1 N l Y 3 R p b 2 4 x L 1 R h Y m x l M D I 5 I C h Q Y W d l I D I 1 K S A o M i k v Q 2 h h b m d l Z C B U e X B l L n t D b 2 x 1 b W 4 5 L D h 9 J n F 1 b 3 Q 7 L C Z x d W 9 0 O 1 N l Y 3 R p b 2 4 x L 1 R h Y m x l M D I 5 I C h Q Y W d l I D I 1 K S A o M i k v Q 2 h h b m d l Z C B U e X B l L n t D b 2 x 1 b W 4 x M C w 5 f S Z x d W 9 0 O y w m c X V v d D t T Z W N 0 a W 9 u M S 9 U Y W J s Z T A y O S A o U G F n Z S A y N S k g K D I p L 0 N o Y W 5 n Z W Q g V H l w Z S 5 7 Q 2 9 s d W 1 u M T E s M T B 9 J n F 1 b 3 Q 7 L C Z x d W 9 0 O 1 N l Y 3 R p b 2 4 x L 1 R h Y m x l M D I 5 I C h Q Y W d l I D I 1 K S A o M i k v Q 2 h h b m d l Z C B U e X B l L n t D b 2 x 1 b W 4 x M i w x M X 0 m c X V v d D s s J n F 1 b 3 Q 7 U 2 V j d G l v b j E v V G F i b G U w M j k g K F B h Z 2 U g M j U p I C g y K S 9 D a G F u Z 2 V k I F R 5 c G U u e 0 N v b H V t b j E z L D E y f S Z x d W 9 0 O y w m c X V v d D t T Z W N 0 a W 9 u M S 9 U Y W J s Z T A y O S A o U G F n Z S A y N S k g K D I p L 0 N o Y W 5 n Z W Q g V H l w Z S 5 7 Q 2 9 s d W 1 u M T Q s M T N 9 J n F 1 b 3 Q 7 L C Z x d W 9 0 O 1 N l Y 3 R p b 2 4 x L 1 R h Y m x l M D I 5 I C h Q Y W d l I D I 1 K S A o M i k v Q 2 h h b m d l Z C B U e X B l L n t D b 2 x 1 b W 4 x N S w x N H 0 m c X V v d D s s J n F 1 b 3 Q 7 U 2 V j d G l v b j E v V G F i b G U w M j k g K F B h Z 2 U g M j U p I C g y K S 9 D a G F u Z 2 V k I F R 5 c G U u e 0 N v b H V t b j E 2 L D E 1 f S Z x d W 9 0 O y w m c X V v d D t T Z W N 0 a W 9 u M S 9 U Y W J s Z T A y O S A o U G F n Z S A y N S k g K D I p L 0 N o Y W 5 n Z W Q g V H l w Z S 5 7 Q 2 9 s d W 1 u M T c s M T Z 9 J n F 1 b 3 Q 7 L C Z x d W 9 0 O 1 N l Y 3 R p b 2 4 x L 1 R h Y m x l M D I 5 I C h Q Y W d l I D I 1 K S A o M i k v Q 2 h h b m d l Z C B U e X B l L n t D b 2 x 1 b W 4 x O C w x N 3 0 m c X V v d D s s J n F 1 b 3 Q 7 U 2 V j d G l v b j E v V G F i b G U w M j k g K F B h Z 2 U g M j U p I C g y K S 9 D a G F u Z 2 V k I F R 5 c G U u e 0 N v b H V t b j E 5 L D E 4 f S Z x d W 9 0 O y w m c X V v d D t T Z W N 0 a W 9 u M S 9 U Y W J s Z T A y O S A o U G F n Z S A y N S k g K D I p L 0 N o Y W 5 n Z W Q g V H l w Z S 5 7 Q 2 9 s d W 1 u M j A s M T l 9 J n F 1 b 3 Q 7 L C Z x d W 9 0 O 1 N l Y 3 R p b 2 4 x L 1 R h Y m x l M D I 5 I C h Q Y W d l I D I 1 K S A o M i k v Q 2 h h b m d l Z C B U e X B l L n t D b 2 x 1 b W 4 y M S w y M H 0 m c X V v d D s s J n F 1 b 3 Q 7 U 2 V j d G l v b j E v V G F i b G U w M j k g K F B h Z 2 U g M j U p I C g y K S 9 D a G F u Z 2 V k I F R 5 c G U u e 0 N v b H V t b j I y L D I x f S Z x d W 9 0 O y w m c X V v d D t T Z W N 0 a W 9 u M S 9 U Y W J s Z T A y O S A o U G F n Z S A y N S k g K D I p L 0 N o Y W 5 n Z W Q g V H l w Z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U Y W J s Z T A y O S A o U G F n Z S A y N S k g K D I p L 0 N o Y W 5 n Z W Q g V H l w Z S 5 7 Q 2 9 s d W 1 u M S w w f S Z x d W 9 0 O y w m c X V v d D t T Z W N 0 a W 9 u M S 9 U Y W J s Z T A y O S A o U G F n Z S A y N S k g K D I p L 0 N o Y W 5 n Z W Q g V H l w Z S 5 7 Q 2 9 s d W 1 u M i w x f S Z x d W 9 0 O y w m c X V v d D t T Z W N 0 a W 9 u M S 9 U Y W J s Z T A y O S A o U G F n Z S A y N S k g K D I p L 0 N o Y W 5 n Z W Q g V H l w Z S 5 7 Q 2 9 s d W 1 u M y w y f S Z x d W 9 0 O y w m c X V v d D t T Z W N 0 a W 9 u M S 9 U Y W J s Z T A y O S A o U G F n Z S A y N S k g K D I p L 0 N o Y W 5 n Z W Q g V H l w Z S 5 7 Q 2 9 s d W 1 u N C w z f S Z x d W 9 0 O y w m c X V v d D t T Z W N 0 a W 9 u M S 9 U Y W J s Z T A y O S A o U G F n Z S A y N S k g K D I p L 0 N o Y W 5 n Z W Q g V H l w Z S 5 7 Q 2 9 s d W 1 u N S w 0 f S Z x d W 9 0 O y w m c X V v d D t T Z W N 0 a W 9 u M S 9 U Y W J s Z T A y O S A o U G F n Z S A y N S k g K D I p L 0 N o Y W 5 n Z W Q g V H l w Z S 5 7 Q 2 9 s d W 1 u N i w 1 f S Z x d W 9 0 O y w m c X V v d D t T Z W N 0 a W 9 u M S 9 U Y W J s Z T A y O S A o U G F n Z S A y N S k g K D I p L 0 N o Y W 5 n Z W Q g V H l w Z S 5 7 Q 2 9 s d W 1 u N y w 2 f S Z x d W 9 0 O y w m c X V v d D t T Z W N 0 a W 9 u M S 9 U Y W J s Z T A y O S A o U G F n Z S A y N S k g K D I p L 0 N o Y W 5 n Z W Q g V H l w Z S 5 7 Q 2 9 s d W 1 u O C w 3 f S Z x d W 9 0 O y w m c X V v d D t T Z W N 0 a W 9 u M S 9 U Y W J s Z T A y O S A o U G F n Z S A y N S k g K D I p L 0 N o Y W 5 n Z W Q g V H l w Z S 5 7 Q 2 9 s d W 1 u O S w 4 f S Z x d W 9 0 O y w m c X V v d D t T Z W N 0 a W 9 u M S 9 U Y W J s Z T A y O S A o U G F n Z S A y N S k g K D I p L 0 N o Y W 5 n Z W Q g V H l w Z S 5 7 Q 2 9 s d W 1 u M T A s O X 0 m c X V v d D s s J n F 1 b 3 Q 7 U 2 V j d G l v b j E v V G F i b G U w M j k g K F B h Z 2 U g M j U p I C g y K S 9 D a G F u Z 2 V k I F R 5 c G U u e 0 N v b H V t b j E x L D E w f S Z x d W 9 0 O y w m c X V v d D t T Z W N 0 a W 9 u M S 9 U Y W J s Z T A y O S A o U G F n Z S A y N S k g K D I p L 0 N o Y W 5 n Z W Q g V H l w Z S 5 7 Q 2 9 s d W 1 u M T I s M T F 9 J n F 1 b 3 Q 7 L C Z x d W 9 0 O 1 N l Y 3 R p b 2 4 x L 1 R h Y m x l M D I 5 I C h Q Y W d l I D I 1 K S A o M i k v Q 2 h h b m d l Z C B U e X B l L n t D b 2 x 1 b W 4 x M y w x M n 0 m c X V v d D s s J n F 1 b 3 Q 7 U 2 V j d G l v b j E v V G F i b G U w M j k g K F B h Z 2 U g M j U p I C g y K S 9 D a G F u Z 2 V k I F R 5 c G U u e 0 N v b H V t b j E 0 L D E z f S Z x d W 9 0 O y w m c X V v d D t T Z W N 0 a W 9 u M S 9 U Y W J s Z T A y O S A o U G F n Z S A y N S k g K D I p L 0 N o Y W 5 n Z W Q g V H l w Z S 5 7 Q 2 9 s d W 1 u M T U s M T R 9 J n F 1 b 3 Q 7 L C Z x d W 9 0 O 1 N l Y 3 R p b 2 4 x L 1 R h Y m x l M D I 5 I C h Q Y W d l I D I 1 K S A o M i k v Q 2 h h b m d l Z C B U e X B l L n t D b 2 x 1 b W 4 x N i w x N X 0 m c X V v d D s s J n F 1 b 3 Q 7 U 2 V j d G l v b j E v V G F i b G U w M j k g K F B h Z 2 U g M j U p I C g y K S 9 D a G F u Z 2 V k I F R 5 c G U u e 0 N v b H V t b j E 3 L D E 2 f S Z x d W 9 0 O y w m c X V v d D t T Z W N 0 a W 9 u M S 9 U Y W J s Z T A y O S A o U G F n Z S A y N S k g K D I p L 0 N o Y W 5 n Z W Q g V H l w Z S 5 7 Q 2 9 s d W 1 u M T g s M T d 9 J n F 1 b 3 Q 7 L C Z x d W 9 0 O 1 N l Y 3 R p b 2 4 x L 1 R h Y m x l M D I 5 I C h Q Y W d l I D I 1 K S A o M i k v Q 2 h h b m d l Z C B U e X B l L n t D b 2 x 1 b W 4 x O S w x O H 0 m c X V v d D s s J n F 1 b 3 Q 7 U 2 V j d G l v b j E v V G F i b G U w M j k g K F B h Z 2 U g M j U p I C g y K S 9 D a G F u Z 2 V k I F R 5 c G U u e 0 N v b H V t b j I w L D E 5 f S Z x d W 9 0 O y w m c X V v d D t T Z W N 0 a W 9 u M S 9 U Y W J s Z T A y O S A o U G F n Z S A y N S k g K D I p L 0 N o Y W 5 n Z W Q g V H l w Z S 5 7 Q 2 9 s d W 1 u M j E s M j B 9 J n F 1 b 3 Q 7 L C Z x d W 9 0 O 1 N l Y 3 R p b 2 4 x L 1 R h Y m x l M D I 5 I C h Q Y W d l I D I 1 K S A o M i k v Q 2 h h b m d l Z C B U e X B l L n t D b 2 x 1 b W 4 y M i w y M X 0 m c X V v d D s s J n F 1 b 3 Q 7 U 2 V j d G l v b j E v V G F i b G U w M j k g K F B h Z 2 U g M j U p I C g y K S 9 D a G F u Z 2 V k I F R 5 c G U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j k l M j A o U G F n Z S U y M D I 1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S U y M C h Q Y W d l J T I w M j U p J T I w K D I p L 1 R h Y m x l M D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k l M j A o U G F n Z S U y M D I 1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w J T I w K F B h Z 2 U l M j A y N i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D M w M j Z i Z C 0 y Y z R m L T R h M G I t O G I 2 O C 0 y N j Z k Z G E x Y z g x O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N U M j I 6 M j M 6 M D E u O T Q y M j c 4 N 1 o i I C 8 + P E V u d H J 5 I F R 5 c G U 9 I k Z p b G x D b 2 x 1 b W 5 U e X B l c y I g V m F s d W U 9 I n N C Z 1 V H Q m d Z R 0 J n W U d C U U 1 G Q l F V R E J n V U Z C U V V G Q m d Z P S I g L z 4 8 R W 5 0 c n k g V H l w Z T 0 i R m l s b E N v b H V t b k 5 h b W V z I i B W Y W x 1 Z T 0 i c 1 s m c X V v d D t F Y X J 0 a H F 1 Y W t l I F x 1 M D A y N i B z a X R l J n F 1 b 3 Q 7 L C Z x d W 9 0 O 0 0 m c X V v d D s s J n F 1 b 3 Q 7 Y V 9 7 b W F 4 f S Z x d W 9 0 O y w m c X V v d D t M a X E m c X V v d D s s J n F 1 b 3 Q 7 Q X Z n J n F 1 b 3 Q 7 L C Z x d W 9 0 O 0 R l c H R o J n F 1 b 3 Q 7 L C Z x d W 9 0 O + + B s 1 9 7 d n 0 m c X V v d D s s J n F 1 b 3 Q 7 7 4 G z X H U w M D I 3 X 3 t 2 f S Z x d W 9 0 O y w m c X V v d D t B d m d f M S Z x d W 9 0 O y w m c X V v d D s o T l 9 7 M X 0 g K V 9 7 N j B 9 J n F 1 b 3 Q 7 L C Z x d W 9 0 O 0 N f e 0 J 9 J n F 1 b 3 Q 7 L C Z x d W 9 0 O 0 N f e 0 V 9 J n F 1 b 3 Q 7 L C Z x d W 9 0 O 0 N f e 0 5 9 J n F 1 b 3 Q 7 L C Z x d W 9 0 O 0 N f e 1 J 9 J n F 1 b 3 Q 7 L C Z x d W 9 0 O 0 N f e 1 N 9 J n F 1 b 3 Q 7 L C Z x d W 9 0 O 0 Z D J n F 1 b 3 Q 7 L C Z x d W 9 0 O y h O X 3 s x f S A p X 3 s 2 M G N z f S Z x d W 9 0 O y w m c X V v d D t y X 3 t k f S Z x d W 9 0 O y w m c X V v d D t L X 3 v v g b N 9 J n F 1 b 3 Q 7 L C Z x d W 9 0 O 0 1 T R i Z x d W 9 0 O y w m c X V v d D t D U 1 I m c X V v d D s s J n F 1 b 3 Q 7 Q 1 N S I G Z v c i Z x d W 9 0 O y w m c X V v d D t Q c m l t Y X J 5 I H N v d X J j Z S B v Z i B k Y X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w I C h Q Y W d l I D I 2 K S A o M i k v Q 2 h h b m d l Z C B U e X B l L n t F Y X J 0 a H F 1 Y W t l I F x 1 M D A y N i B z a X R l L D B 9 J n F 1 b 3 Q 7 L C Z x d W 9 0 O 1 N l Y 3 R p b 2 4 x L 1 R h Y m x l M D M w I C h Q Y W d l I D I 2 K S A o M i k v Q 2 h h b m d l Z C B U e X B l L n t N L D F 9 J n F 1 b 3 Q 7 L C Z x d W 9 0 O 1 N l Y 3 R p b 2 4 x L 1 R h Y m x l M D M w I C h Q Y W d l I D I 2 K S A o M i k v Q 2 h h b m d l Z C B U e X B l L n t h X 3 t 7 b W F 4 f S w y f S Z x d W 9 0 O y w m c X V v d D t T Z W N 0 a W 9 u M S 9 U Y W J s Z T A z M C A o U G F n Z S A y N i k g K D I p L 0 N o Y W 5 n Z W Q g V H l w Z S 5 7 T G l x L D N 9 J n F 1 b 3 Q 7 L C Z x d W 9 0 O 1 N l Y 3 R p b 2 4 x L 1 R h Y m x l M D M w I C h Q Y W d l I D I 2 K S A o M i k v Q 2 h h b m d l Z C B U e X B l L n t B d m c s N H 0 m c X V v d D s s J n F 1 b 3 Q 7 U 2 V j d G l v b j E v V G F i b G U w M z A g K F B h Z 2 U g M j Y p I C g y K S 9 D a G F u Z 2 V k I F R 5 c G U u e 0 R l c H R o L D V 9 J n F 1 b 3 Q 7 L C Z x d W 9 0 O 1 N l Y 3 R p b 2 4 x L 1 R h Y m x l M D M w I C h Q Y W d l I D I 2 K S A o M i k v Q 2 h h b m d l Z C B U e X B l L n v v g b N f e 3 t 2 f S w 2 f S Z x d W 9 0 O y w m c X V v d D t T Z W N 0 a W 9 u M S 9 U Y W J s Z T A z M C A o U G F n Z S A y N i k g K D I p L 0 N o Y W 5 n Z W Q g V H l w Z S 5 7 7 4 G z X H U w M D I 3 X 3 t 7 d n 0 s N 3 0 m c X V v d D s s J n F 1 b 3 Q 7 U 2 V j d G l v b j E v V G F i b G U w M z A g K F B h Z 2 U g M j Y p I C g y K S 9 D a G F u Z 2 V k I F R 5 c G U u e 0 F 2 Z 1 8 x L D h 9 J n F 1 b 3 Q 7 L C Z x d W 9 0 O 1 N l Y 3 R p b 2 4 x L 1 R h Y m x l M D M w I C h Q Y W d l I D I 2 K S A o M i k v Q 2 h h b m d l Z C B U e X B l L n s o T l 9 7 e z F 9 I C l f e 3 s 2 M H 0 s O X 0 m c X V v d D s s J n F 1 b 3 Q 7 U 2 V j d G l v b j E v V G F i b G U w M z A g K F B h Z 2 U g M j Y p I C g y K S 9 D a G F u Z 2 V k I F R 5 c G U u e 0 N f e 3 t C f S w x M H 0 m c X V v d D s s J n F 1 b 3 Q 7 U 2 V j d G l v b j E v V G F i b G U w M z A g K F B h Z 2 U g M j Y p I C g y K S 9 D a G F u Z 2 V k I F R 5 c G U u e 0 N f e 3 t F f S w x M X 0 m c X V v d D s s J n F 1 b 3 Q 7 U 2 V j d G l v b j E v V G F i b G U w M z A g K F B h Z 2 U g M j Y p I C g y K S 9 D a G F u Z 2 V k I F R 5 c G U u e 0 N f e 3 t O f S w x M n 0 m c X V v d D s s J n F 1 b 3 Q 7 U 2 V j d G l v b j E v V G F i b G U w M z A g K F B h Z 2 U g M j Y p I C g y K S 9 D a G F u Z 2 V k I F R 5 c G U u e 0 N f e 3 t S f S w x M 3 0 m c X V v d D s s J n F 1 b 3 Q 7 U 2 V j d G l v b j E v V G F i b G U w M z A g K F B h Z 2 U g M j Y p I C g y K S 9 D a G F u Z 2 V k I F R 5 c G U u e 0 N f e 3 t T f S w x N H 0 m c X V v d D s s J n F 1 b 3 Q 7 U 2 V j d G l v b j E v V G F i b G U w M z A g K F B h Z 2 U g M j Y p I C g y K S 9 D a G F u Z 2 V k I F R 5 c G U u e 0 Z D L D E 1 f S Z x d W 9 0 O y w m c X V v d D t T Z W N 0 a W 9 u M S 9 U Y W J s Z T A z M C A o U G F n Z S A y N i k g K D I p L 0 N o Y W 5 n Z W Q g V H l w Z S 5 7 K E 5 f e 3 s x f S A p X 3 t 7 N j B j c 3 0 s M T Z 9 J n F 1 b 3 Q 7 L C Z x d W 9 0 O 1 N l Y 3 R p b 2 4 x L 1 R h Y m x l M D M w I C h Q Y W d l I D I 2 K S A o M i k v Q 2 h h b m d l Z C B U e X B l L n t y X 3 t 7 Z H 0 s M T d 9 J n F 1 b 3 Q 7 L C Z x d W 9 0 O 1 N l Y 3 R p b 2 4 x L 1 R h Y m x l M D M w I C h Q Y W d l I D I 2 K S A o M i k v Q 2 h h b m d l Z C B U e X B l L n t L X 3 t 7 7 4 G z f S w x O H 0 m c X V v d D s s J n F 1 b 3 Q 7 U 2 V j d G l v b j E v V G F i b G U w M z A g K F B h Z 2 U g M j Y p I C g y K S 9 D a G F u Z 2 V k I F R 5 c G U u e 0 1 T R i w x O X 0 m c X V v d D s s J n F 1 b 3 Q 7 U 2 V j d G l v b j E v V G F i b G U w M z A g K F B h Z 2 U g M j Y p I C g y K S 9 D a G F u Z 2 V k I F R 5 c G U u e 0 N T U i w y M H 0 m c X V v d D s s J n F 1 b 3 Q 7 U 2 V j d G l v b j E v V G F i b G U w M z A g K F B h Z 2 U g M j Y p I C g y K S 9 D a G F u Z 2 V k I F R 5 c G U u e 0 N T U i B m b 3 I s M j F 9 J n F 1 b 3 Q 7 L C Z x d W 9 0 O 1 N l Y 3 R p b 2 4 x L 1 R h Y m x l M D M w I C h Q Y W d l I D I 2 K S A o M i k v Q 2 h h b m d l Z C B U e X B l L n t Q c m l t Y X J 5 I H N v d X J j Z S B v Z i B k Y X R h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V G F i b G U w M z A g K F B h Z 2 U g M j Y p I C g y K S 9 D a G F u Z 2 V k I F R 5 c G U u e 0 V h c n R o c X V h a 2 U g X H U w M D I 2 I H N p d G U s M H 0 m c X V v d D s s J n F 1 b 3 Q 7 U 2 V j d G l v b j E v V G F i b G U w M z A g K F B h Z 2 U g M j Y p I C g y K S 9 D a G F u Z 2 V k I F R 5 c G U u e 0 0 s M X 0 m c X V v d D s s J n F 1 b 3 Q 7 U 2 V j d G l v b j E v V G F i b G U w M z A g K F B h Z 2 U g M j Y p I C g y K S 9 D a G F u Z 2 V k I F R 5 c G U u e 2 F f e 3 t t Y X h 9 L D J 9 J n F 1 b 3 Q 7 L C Z x d W 9 0 O 1 N l Y 3 R p b 2 4 x L 1 R h Y m x l M D M w I C h Q Y W d l I D I 2 K S A o M i k v Q 2 h h b m d l Z C B U e X B l L n t M a X E s M 3 0 m c X V v d D s s J n F 1 b 3 Q 7 U 2 V j d G l v b j E v V G F i b G U w M z A g K F B h Z 2 U g M j Y p I C g y K S 9 D a G F u Z 2 V k I F R 5 c G U u e 0 F 2 Z y w 0 f S Z x d W 9 0 O y w m c X V v d D t T Z W N 0 a W 9 u M S 9 U Y W J s Z T A z M C A o U G F n Z S A y N i k g K D I p L 0 N o Y W 5 n Z W Q g V H l w Z S 5 7 R G V w d G g s N X 0 m c X V v d D s s J n F 1 b 3 Q 7 U 2 V j d G l v b j E v V G F i b G U w M z A g K F B h Z 2 U g M j Y p I C g y K S 9 D a G F u Z 2 V k I F R 5 c G U u e + + B s 1 9 7 e 3 Z 9 L D Z 9 J n F 1 b 3 Q 7 L C Z x d W 9 0 O 1 N l Y 3 R p b 2 4 x L 1 R h Y m x l M D M w I C h Q Y W d l I D I 2 K S A o M i k v Q 2 h h b m d l Z C B U e X B l L n v v g b N c d T A w M j d f e 3 t 2 f S w 3 f S Z x d W 9 0 O y w m c X V v d D t T Z W N 0 a W 9 u M S 9 U Y W J s Z T A z M C A o U G F n Z S A y N i k g K D I p L 0 N o Y W 5 n Z W Q g V H l w Z S 5 7 Q X Z n X z E s O H 0 m c X V v d D s s J n F 1 b 3 Q 7 U 2 V j d G l v b j E v V G F i b G U w M z A g K F B h Z 2 U g M j Y p I C g y K S 9 D a G F u Z 2 V k I F R 5 c G U u e y h O X 3 t 7 M X 0 g K V 9 7 e z Y w f S w 5 f S Z x d W 9 0 O y w m c X V v d D t T Z W N 0 a W 9 u M S 9 U Y W J s Z T A z M C A o U G F n Z S A y N i k g K D I p L 0 N o Y W 5 n Z W Q g V H l w Z S 5 7 Q 1 9 7 e 0 J 9 L D E w f S Z x d W 9 0 O y w m c X V v d D t T Z W N 0 a W 9 u M S 9 U Y W J s Z T A z M C A o U G F n Z S A y N i k g K D I p L 0 N o Y W 5 n Z W Q g V H l w Z S 5 7 Q 1 9 7 e 0 V 9 L D E x f S Z x d W 9 0 O y w m c X V v d D t T Z W N 0 a W 9 u M S 9 U Y W J s Z T A z M C A o U G F n Z S A y N i k g K D I p L 0 N o Y W 5 n Z W Q g V H l w Z S 5 7 Q 1 9 7 e 0 5 9 L D E y f S Z x d W 9 0 O y w m c X V v d D t T Z W N 0 a W 9 u M S 9 U Y W J s Z T A z M C A o U G F n Z S A y N i k g K D I p L 0 N o Y W 5 n Z W Q g V H l w Z S 5 7 Q 1 9 7 e 1 J 9 L D E z f S Z x d W 9 0 O y w m c X V v d D t T Z W N 0 a W 9 u M S 9 U Y W J s Z T A z M C A o U G F n Z S A y N i k g K D I p L 0 N o Y W 5 n Z W Q g V H l w Z S 5 7 Q 1 9 7 e 1 N 9 L D E 0 f S Z x d W 9 0 O y w m c X V v d D t T Z W N 0 a W 9 u M S 9 U Y W J s Z T A z M C A o U G F n Z S A y N i k g K D I p L 0 N o Y W 5 n Z W Q g V H l w Z S 5 7 R k M s M T V 9 J n F 1 b 3 Q 7 L C Z x d W 9 0 O 1 N l Y 3 R p b 2 4 x L 1 R h Y m x l M D M w I C h Q Y W d l I D I 2 K S A o M i k v Q 2 h h b m d l Z C B U e X B l L n s o T l 9 7 e z F 9 I C l f e 3 s 2 M G N z f S w x N n 0 m c X V v d D s s J n F 1 b 3 Q 7 U 2 V j d G l v b j E v V G F i b G U w M z A g K F B h Z 2 U g M j Y p I C g y K S 9 D a G F u Z 2 V k I F R 5 c G U u e 3 J f e 3 t k f S w x N 3 0 m c X V v d D s s J n F 1 b 3 Q 7 U 2 V j d G l v b j E v V G F i b G U w M z A g K F B h Z 2 U g M j Y p I C g y K S 9 D a G F u Z 2 V k I F R 5 c G U u e 0 t f e 3 v v g b N 9 L D E 4 f S Z x d W 9 0 O y w m c X V v d D t T Z W N 0 a W 9 u M S 9 U Y W J s Z T A z M C A o U G F n Z S A y N i k g K D I p L 0 N o Y W 5 n Z W Q g V H l w Z S 5 7 T V N G L D E 5 f S Z x d W 9 0 O y w m c X V v d D t T Z W N 0 a W 9 u M S 9 U Y W J s Z T A z M C A o U G F n Z S A y N i k g K D I p L 0 N o Y W 5 n Z W Q g V H l w Z S 5 7 Q 1 N S L D I w f S Z x d W 9 0 O y w m c X V v d D t T Z W N 0 a W 9 u M S 9 U Y W J s Z T A z M C A o U G F n Z S A y N i k g K D I p L 0 N o Y W 5 n Z W Q g V H l w Z S 5 7 Q 1 N S I G Z v c i w y M X 0 m c X V v d D s s J n F 1 b 3 Q 7 U 2 V j d G l v b j E v V G F i b G U w M z A g K F B h Z 2 U g M j Y p I C g y K S 9 D a G F u Z 2 V k I F R 5 c G U u e 1 B y a W 1 h c n k g c 2 9 1 c m N l I G 9 m I G R h d G E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z M C U y M C h Q Y W d l J T I w M j Y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w J T I w K F B h Z 2 U l M j A y N i k l M j A o M i k v V G F i b G U w M z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C U y M C h Q Y W d l J T I w M j Y p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w J T I w K F B h Z 2 U l M j A y N i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S U y M C h Q Y W d l J T I w M j c t M j g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g 5 M z l i M T c t O T N j Z i 0 0 O T I 5 L W F j O T Y t Z j Z l N 2 U y M m M y M D g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1 Q y M j o y M z o w M S 4 5 N D c y N j E 5 W i I g L z 4 8 R W 5 0 c n k g V H l w Z T 0 i R m l s b E N v b H V t b l R 5 c G V z I i B W Y W x 1 Z T 0 i c 0 J n V U d C Z 1 l H Q m d Z R 0 J R T U Z C U V V G Q m d V R k J R V U Z C Z 1 k 9 I i A v P j x F b n R y e S B U e X B l P S J G a W x s Q 2 9 s d W 1 u T m F t Z X M i I F Z h b H V l P S J z W y Z x d W 9 0 O 0 V h c n R o c X V h a 2 U g X H U w M D I 2 I H N p d G U m c X V v d D s s J n F 1 b 3 Q 7 T S Z x d W 9 0 O y w m c X V v d D t h X 3 t t Y X h 9 J n F 1 b 3 Q 7 L C Z x d W 9 0 O 0 x p c S Z x d W 9 0 O y w m c X V v d D t B d m c m c X V v d D s s J n F 1 b 3 Q 7 R G V w d G g m c X V v d D s s J n F 1 b 3 Q 7 7 4 G z X 3 t 2 f S Z x d W 9 0 O y w m c X V v d D v v g b N c d T A w M j d f e 3 Z 9 J n F 1 b 3 Q 7 L C Z x d W 9 0 O 0 F 2 Z 1 8 x J n F 1 b 3 Q 7 L C Z x d W 9 0 O y h O X 3 s x f S A p X 3 s 2 M H 0 m c X V v d D s s J n F 1 b 3 Q 7 Q 1 9 7 Q n 0 m c X V v d D s s J n F 1 b 3 Q 7 Q 1 9 7 R X 0 m c X V v d D s s J n F 1 b 3 Q 7 Q 1 9 7 T n 0 m c X V v d D s s J n F 1 b 3 Q 7 Q 1 9 7 U n 0 m c X V v d D s s J n F 1 b 3 Q 7 Q 1 9 7 U 3 0 m c X V v d D s s J n F 1 b 3 Q 7 R k M m c X V v d D s s J n F 1 b 3 Q 7 K E 5 f e z F 9 I C l f e z Y w Y 3 N 9 J n F 1 b 3 Q 7 L C Z x d W 9 0 O 3 J f e 2 R 9 J n F 1 b 3 Q 7 L C Z x d W 9 0 O 0 t f e + + B s 3 0 m c X V v d D s s J n F 1 b 3 Q 7 T V N G J n F 1 b 3 Q 7 L C Z x d W 9 0 O 0 N T U i Z x d W 9 0 O y w m c X V v d D t D U 1 I g Z m 9 y J n F 1 b 3 Q 7 L C Z x d W 9 0 O 1 B y a W 1 h c n k g c 2 9 1 c m N l I G 9 m I G R h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E g K F B h Z 2 U g M j c t M j g p I C g y K S 9 D a G F u Z 2 V k I F R 5 c G U u e 0 V h c n R o c X V h a 2 U g X H U w M D I 2 I H N p d G U s M H 0 m c X V v d D s s J n F 1 b 3 Q 7 U 2 V j d G l v b j E v V G F i b G U w M z E g K F B h Z 2 U g M j c t M j g p I C g y K S 9 D a G F u Z 2 V k I F R 5 c G U u e 0 0 s M X 0 m c X V v d D s s J n F 1 b 3 Q 7 U 2 V j d G l v b j E v V G F i b G U w M z E g K F B h Z 2 U g M j c t M j g p I C g y K S 9 D a G F u Z 2 V k I F R 5 c G U u e 2 F f e 3 t t Y X h 9 L D J 9 J n F 1 b 3 Q 7 L C Z x d W 9 0 O 1 N l Y 3 R p b 2 4 x L 1 R h Y m x l M D M x I C h Q Y W d l I D I 3 L T I 4 K S A o M i k v Q 2 h h b m d l Z C B U e X B l L n t M a X E s M 3 0 m c X V v d D s s J n F 1 b 3 Q 7 U 2 V j d G l v b j E v V G F i b G U w M z E g K F B h Z 2 U g M j c t M j g p I C g y K S 9 D a G F u Z 2 V k I F R 5 c G U u e 0 F 2 Z y w 0 f S Z x d W 9 0 O y w m c X V v d D t T Z W N 0 a W 9 u M S 9 U Y W J s Z T A z M S A o U G F n Z S A y N y 0 y O C k g K D I p L 0 N o Y W 5 n Z W Q g V H l w Z S 5 7 R G V w d G g s N X 0 m c X V v d D s s J n F 1 b 3 Q 7 U 2 V j d G l v b j E v V G F i b G U w M z E g K F B h Z 2 U g M j c t M j g p I C g y K S 9 D a G F u Z 2 V k I F R 5 c G U u e + + B s 1 9 7 e 3 Z 9 L D Z 9 J n F 1 b 3 Q 7 L C Z x d W 9 0 O 1 N l Y 3 R p b 2 4 x L 1 R h Y m x l M D M x I C h Q Y W d l I D I 3 L T I 4 K S A o M i k v Q 2 h h b m d l Z C B U e X B l L n v v g b N c d T A w M j d f e 3 t 2 f S w 3 f S Z x d W 9 0 O y w m c X V v d D t T Z W N 0 a W 9 u M S 9 U Y W J s Z T A z M S A o U G F n Z S A y N y 0 y O C k g K D I p L 0 N o Y W 5 n Z W Q g V H l w Z S 5 7 Q X Z n X z E s O H 0 m c X V v d D s s J n F 1 b 3 Q 7 U 2 V j d G l v b j E v V G F i b G U w M z E g K F B h Z 2 U g M j c t M j g p I C g y K S 9 D a G F u Z 2 V k I F R 5 c G U u e y h O X 3 t 7 M X 0 g K V 9 7 e z Y w f S w 5 f S Z x d W 9 0 O y w m c X V v d D t T Z W N 0 a W 9 u M S 9 U Y W J s Z T A z M S A o U G F n Z S A y N y 0 y O C k g K D I p L 0 N o Y W 5 n Z W Q g V H l w Z S 5 7 Q 1 9 7 e 0 J 9 L D E w f S Z x d W 9 0 O y w m c X V v d D t T Z W N 0 a W 9 u M S 9 U Y W J s Z T A z M S A o U G F n Z S A y N y 0 y O C k g K D I p L 0 N o Y W 5 n Z W Q g V H l w Z S 5 7 Q 1 9 7 e 0 V 9 L D E x f S Z x d W 9 0 O y w m c X V v d D t T Z W N 0 a W 9 u M S 9 U Y W J s Z T A z M S A o U G F n Z S A y N y 0 y O C k g K D I p L 0 N o Y W 5 n Z W Q g V H l w Z S 5 7 Q 1 9 7 e 0 5 9 L D E y f S Z x d W 9 0 O y w m c X V v d D t T Z W N 0 a W 9 u M S 9 U Y W J s Z T A z M S A o U G F n Z S A y N y 0 y O C k g K D I p L 0 N o Y W 5 n Z W Q g V H l w Z S 5 7 Q 1 9 7 e 1 J 9 L D E z f S Z x d W 9 0 O y w m c X V v d D t T Z W N 0 a W 9 u M S 9 U Y W J s Z T A z M S A o U G F n Z S A y N y 0 y O C k g K D I p L 0 N o Y W 5 n Z W Q g V H l w Z S 5 7 Q 1 9 7 e 1 N 9 L D E 0 f S Z x d W 9 0 O y w m c X V v d D t T Z W N 0 a W 9 u M S 9 U Y W J s Z T A z M S A o U G F n Z S A y N y 0 y O C k g K D I p L 0 N o Y W 5 n Z W Q g V H l w Z S 5 7 R k M s M T V 9 J n F 1 b 3 Q 7 L C Z x d W 9 0 O 1 N l Y 3 R p b 2 4 x L 1 R h Y m x l M D M x I C h Q Y W d l I D I 3 L T I 4 K S A o M i k v Q 2 h h b m d l Z C B U e X B l L n s o T l 9 7 e z F 9 I C l f e 3 s 2 M G N z f S w x N n 0 m c X V v d D s s J n F 1 b 3 Q 7 U 2 V j d G l v b j E v V G F i b G U w M z E g K F B h Z 2 U g M j c t M j g p I C g y K S 9 D a G F u Z 2 V k I F R 5 c G U u e 3 J f e 3 t k f S w x N 3 0 m c X V v d D s s J n F 1 b 3 Q 7 U 2 V j d G l v b j E v V G F i b G U w M z E g K F B h Z 2 U g M j c t M j g p I C g y K S 9 D a G F u Z 2 V k I F R 5 c G U u e 0 t f e 3 v v g b N 9 L D E 4 f S Z x d W 9 0 O y w m c X V v d D t T Z W N 0 a W 9 u M S 9 U Y W J s Z T A z M S A o U G F n Z S A y N y 0 y O C k g K D I p L 0 N o Y W 5 n Z W Q g V H l w Z S 5 7 T V N G L D E 5 f S Z x d W 9 0 O y w m c X V v d D t T Z W N 0 a W 9 u M S 9 U Y W J s Z T A z M S A o U G F n Z S A y N y 0 y O C k g K D I p L 0 N o Y W 5 n Z W Q g V H l w Z S 5 7 Q 1 N S L D I w f S Z x d W 9 0 O y w m c X V v d D t T Z W N 0 a W 9 u M S 9 U Y W J s Z T A z M S A o U G F n Z S A y N y 0 y O C k g K D I p L 0 N o Y W 5 n Z W Q g V H l w Z S 5 7 Q 1 N S I G Z v c i w y M X 0 m c X V v d D s s J n F 1 b 3 Q 7 U 2 V j d G l v b j E v V G F i b G U w M z E g K F B h Z 2 U g M j c t M j g p I C g y K S 9 D a G F u Z 2 V k I F R 5 c G U u e 1 B y a W 1 h c n k g c 2 9 1 c m N l I G 9 m I G R h d G E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U Y W J s Z T A z M S A o U G F n Z S A y N y 0 y O C k g K D I p L 0 N o Y W 5 n Z W Q g V H l w Z S 5 7 R W F y d G h x d W F r Z S B c d T A w M j Y g c 2 l 0 Z S w w f S Z x d W 9 0 O y w m c X V v d D t T Z W N 0 a W 9 u M S 9 U Y W J s Z T A z M S A o U G F n Z S A y N y 0 y O C k g K D I p L 0 N o Y W 5 n Z W Q g V H l w Z S 5 7 T S w x f S Z x d W 9 0 O y w m c X V v d D t T Z W N 0 a W 9 u M S 9 U Y W J s Z T A z M S A o U G F n Z S A y N y 0 y O C k g K D I p L 0 N o Y W 5 n Z W Q g V H l w Z S 5 7 Y V 9 7 e 2 1 h e H 0 s M n 0 m c X V v d D s s J n F 1 b 3 Q 7 U 2 V j d G l v b j E v V G F i b G U w M z E g K F B h Z 2 U g M j c t M j g p I C g y K S 9 D a G F u Z 2 V k I F R 5 c G U u e 0 x p c S w z f S Z x d W 9 0 O y w m c X V v d D t T Z W N 0 a W 9 u M S 9 U Y W J s Z T A z M S A o U G F n Z S A y N y 0 y O C k g K D I p L 0 N o Y W 5 n Z W Q g V H l w Z S 5 7 Q X Z n L D R 9 J n F 1 b 3 Q 7 L C Z x d W 9 0 O 1 N l Y 3 R p b 2 4 x L 1 R h Y m x l M D M x I C h Q Y W d l I D I 3 L T I 4 K S A o M i k v Q 2 h h b m d l Z C B U e X B l L n t E Z X B 0 a C w 1 f S Z x d W 9 0 O y w m c X V v d D t T Z W N 0 a W 9 u M S 9 U Y W J s Z T A z M S A o U G F n Z S A y N y 0 y O C k g K D I p L 0 N o Y W 5 n Z W Q g V H l w Z S 5 7 7 4 G z X 3 t 7 d n 0 s N n 0 m c X V v d D s s J n F 1 b 3 Q 7 U 2 V j d G l v b j E v V G F i b G U w M z E g K F B h Z 2 U g M j c t M j g p I C g y K S 9 D a G F u Z 2 V k I F R 5 c G U u e + + B s 1 x 1 M D A y N 1 9 7 e 3 Z 9 L D d 9 J n F 1 b 3 Q 7 L C Z x d W 9 0 O 1 N l Y 3 R p b 2 4 x L 1 R h Y m x l M D M x I C h Q Y W d l I D I 3 L T I 4 K S A o M i k v Q 2 h h b m d l Z C B U e X B l L n t B d m d f M S w 4 f S Z x d W 9 0 O y w m c X V v d D t T Z W N 0 a W 9 u M S 9 U Y W J s Z T A z M S A o U G F n Z S A y N y 0 y O C k g K D I p L 0 N o Y W 5 n Z W Q g V H l w Z S 5 7 K E 5 f e 3 s x f S A p X 3 t 7 N j B 9 L D l 9 J n F 1 b 3 Q 7 L C Z x d W 9 0 O 1 N l Y 3 R p b 2 4 x L 1 R h Y m x l M D M x I C h Q Y W d l I D I 3 L T I 4 K S A o M i k v Q 2 h h b m d l Z C B U e X B l L n t D X 3 t 7 Q n 0 s M T B 9 J n F 1 b 3 Q 7 L C Z x d W 9 0 O 1 N l Y 3 R p b 2 4 x L 1 R h Y m x l M D M x I C h Q Y W d l I D I 3 L T I 4 K S A o M i k v Q 2 h h b m d l Z C B U e X B l L n t D X 3 t 7 R X 0 s M T F 9 J n F 1 b 3 Q 7 L C Z x d W 9 0 O 1 N l Y 3 R p b 2 4 x L 1 R h Y m x l M D M x I C h Q Y W d l I D I 3 L T I 4 K S A o M i k v Q 2 h h b m d l Z C B U e X B l L n t D X 3 t 7 T n 0 s M T J 9 J n F 1 b 3 Q 7 L C Z x d W 9 0 O 1 N l Y 3 R p b 2 4 x L 1 R h Y m x l M D M x I C h Q Y W d l I D I 3 L T I 4 K S A o M i k v Q 2 h h b m d l Z C B U e X B l L n t D X 3 t 7 U n 0 s M T N 9 J n F 1 b 3 Q 7 L C Z x d W 9 0 O 1 N l Y 3 R p b 2 4 x L 1 R h Y m x l M D M x I C h Q Y W d l I D I 3 L T I 4 K S A o M i k v Q 2 h h b m d l Z C B U e X B l L n t D X 3 t 7 U 3 0 s M T R 9 J n F 1 b 3 Q 7 L C Z x d W 9 0 O 1 N l Y 3 R p b 2 4 x L 1 R h Y m x l M D M x I C h Q Y W d l I D I 3 L T I 4 K S A o M i k v Q 2 h h b m d l Z C B U e X B l L n t G Q y w x N X 0 m c X V v d D s s J n F 1 b 3 Q 7 U 2 V j d G l v b j E v V G F i b G U w M z E g K F B h Z 2 U g M j c t M j g p I C g y K S 9 D a G F u Z 2 V k I F R 5 c G U u e y h O X 3 t 7 M X 0 g K V 9 7 e z Y w Y 3 N 9 L D E 2 f S Z x d W 9 0 O y w m c X V v d D t T Z W N 0 a W 9 u M S 9 U Y W J s Z T A z M S A o U G F n Z S A y N y 0 y O C k g K D I p L 0 N o Y W 5 n Z W Q g V H l w Z S 5 7 c l 9 7 e 2 R 9 L D E 3 f S Z x d W 9 0 O y w m c X V v d D t T Z W N 0 a W 9 u M S 9 U Y W J s Z T A z M S A o U G F n Z S A y N y 0 y O C k g K D I p L 0 N o Y W 5 n Z W Q g V H l w Z S 5 7 S 1 9 7 e + + B s 3 0 s M T h 9 J n F 1 b 3 Q 7 L C Z x d W 9 0 O 1 N l Y 3 R p b 2 4 x L 1 R h Y m x l M D M x I C h Q Y W d l I D I 3 L T I 4 K S A o M i k v Q 2 h h b m d l Z C B U e X B l L n t N U 0 Y s M T l 9 J n F 1 b 3 Q 7 L C Z x d W 9 0 O 1 N l Y 3 R p b 2 4 x L 1 R h Y m x l M D M x I C h Q Y W d l I D I 3 L T I 4 K S A o M i k v Q 2 h h b m d l Z C B U e X B l L n t D U 1 I s M j B 9 J n F 1 b 3 Q 7 L C Z x d W 9 0 O 1 N l Y 3 R p b 2 4 x L 1 R h Y m x l M D M x I C h Q Y W d l I D I 3 L T I 4 K S A o M i k v Q 2 h h b m d l Z C B U e X B l L n t D U 1 I g Z m 9 y L D I x f S Z x d W 9 0 O y w m c X V v d D t T Z W N 0 a W 9 u M S 9 U Y W J s Z T A z M S A o U G F n Z S A y N y 0 y O C k g K D I p L 0 N o Y W 5 n Z W Q g V H l w Z S 5 7 U H J p b W F y e S B z b 3 V y Y 2 U g b 2 Y g Z G F 0 Y S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x J T I w K F B h Z 2 U l M j A y N y 0 y O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I 3 L T I 4 K S U y M C g y K S 9 U Y W J s Z T A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x J T I w K F B h Z 2 U l M j A y N y 0 y O C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I 3 L T I 4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y J T I w K F B h Z 2 U l M j A y O S 0 z M S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G M 5 Z D l j Z i 0 x N m M w L T R l Y m U t O W M 2 Y S 0 x O T k 1 Y j U w Y m Z h M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N U M j I 6 M j M 6 M D E u O T U y M j Q 3 N V o i I C 8 + P E V u d H J 5 I F R 5 c G U 9 I k Z p b G x D b 2 x 1 b W 5 U e X B l c y I g V m F s d W U 9 I n N C Z 1 V H Q m d Z R 0 J n W U d C U U 1 G Q l F V R E J n V U Z C U V V G Q m d Z P S I g L z 4 8 R W 5 0 c n k g V H l w Z T 0 i R m l s b E N v b H V t b k 5 h b W V z I i B W Y W x 1 Z T 0 i c 1 s m c X V v d D t F Y X J 0 a H F 1 Y W t l I F x 1 M D A y N i B z a X R l J n F 1 b 3 Q 7 L C Z x d W 9 0 O 0 0 m c X V v d D s s J n F 1 b 3 Q 7 Y V 9 7 b W F 4 f S Z x d W 9 0 O y w m c X V v d D t M a X E m c X V v d D s s J n F 1 b 3 Q 7 Q X Z n J n F 1 b 3 Q 7 L C Z x d W 9 0 O 0 R l c H R o J n F 1 b 3 Q 7 L C Z x d W 9 0 O + + B s 1 9 7 d n 0 m c X V v d D s s J n F 1 b 3 Q 7 7 4 G z X H U w M D I 3 X 3 t 2 f S Z x d W 9 0 O y w m c X V v d D t B d m d f M S Z x d W 9 0 O y w m c X V v d D s o T l 9 7 M X 0 g K V 9 7 N j B 9 J n F 1 b 3 Q 7 L C Z x d W 9 0 O 0 N f e 0 J 9 J n F 1 b 3 Q 7 L C Z x d W 9 0 O 0 N f e 0 V 9 J n F 1 b 3 Q 7 L C Z x d W 9 0 O 0 N f e 0 5 9 J n F 1 b 3 Q 7 L C Z x d W 9 0 O 0 N f e 1 J 9 J n F 1 b 3 Q 7 L C Z x d W 9 0 O 0 N f e 1 N 9 J n F 1 b 3 Q 7 L C Z x d W 9 0 O 0 Z D J n F 1 b 3 Q 7 L C Z x d W 9 0 O y h O X 3 s x f S A p X 3 s 2 M G N z f S Z x d W 9 0 O y w m c X V v d D t y X 3 t k f S Z x d W 9 0 O y w m c X V v d D t L X 3 v v g b N 9 J n F 1 b 3 Q 7 L C Z x d W 9 0 O 0 1 T R i Z x d W 9 0 O y w m c X V v d D t D U 1 I m c X V v d D s s J n F 1 b 3 Q 7 Q 1 N S I G Z v c i Z x d W 9 0 O y w m c X V v d D t Q c m l t Y X J 5 I H N v d X J j Z S B v Z i B k Y X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y I C h Q Y W d l I D I 5 L T M x K S A o M i k v Q 2 h h b m d l Z C B U e X B l L n t F Y X J 0 a H F 1 Y W t l I F x 1 M D A y N i B z a X R l L D B 9 J n F 1 b 3 Q 7 L C Z x d W 9 0 O 1 N l Y 3 R p b 2 4 x L 1 R h Y m x l M D M y I C h Q Y W d l I D I 5 L T M x K S A o M i k v Q 2 h h b m d l Z C B U e X B l L n t N L D F 9 J n F 1 b 3 Q 7 L C Z x d W 9 0 O 1 N l Y 3 R p b 2 4 x L 1 R h Y m x l M D M y I C h Q Y W d l I D I 5 L T M x K S A o M i k v Q 2 h h b m d l Z C B U e X B l L n t h X 3 t 7 b W F 4 f S w y f S Z x d W 9 0 O y w m c X V v d D t T Z W N 0 a W 9 u M S 9 U Y W J s Z T A z M i A o U G F n Z S A y O S 0 z M S k g K D I p L 0 N o Y W 5 n Z W Q g V H l w Z S 5 7 T G l x L D N 9 J n F 1 b 3 Q 7 L C Z x d W 9 0 O 1 N l Y 3 R p b 2 4 x L 1 R h Y m x l M D M y I C h Q Y W d l I D I 5 L T M x K S A o M i k v Q 2 h h b m d l Z C B U e X B l L n t B d m c s N H 0 m c X V v d D s s J n F 1 b 3 Q 7 U 2 V j d G l v b j E v V G F i b G U w M z I g K F B h Z 2 U g M j k t M z E p I C g y K S 9 D a G F u Z 2 V k I F R 5 c G U u e 0 R l c H R o L D V 9 J n F 1 b 3 Q 7 L C Z x d W 9 0 O 1 N l Y 3 R p b 2 4 x L 1 R h Y m x l M D M y I C h Q Y W d l I D I 5 L T M x K S A o M i k v Q 2 h h b m d l Z C B U e X B l L n v v g b N f e 3 t 2 f S w 2 f S Z x d W 9 0 O y w m c X V v d D t T Z W N 0 a W 9 u M S 9 U Y W J s Z T A z M i A o U G F n Z S A y O S 0 z M S k g K D I p L 0 N o Y W 5 n Z W Q g V H l w Z S 5 7 7 4 G z X H U w M D I 3 X 3 t 7 d n 0 s N 3 0 m c X V v d D s s J n F 1 b 3 Q 7 U 2 V j d G l v b j E v V G F i b G U w M z I g K F B h Z 2 U g M j k t M z E p I C g y K S 9 D a G F u Z 2 V k I F R 5 c G U u e 0 F 2 Z 1 8 x L D h 9 J n F 1 b 3 Q 7 L C Z x d W 9 0 O 1 N l Y 3 R p b 2 4 x L 1 R h Y m x l M D M y I C h Q Y W d l I D I 5 L T M x K S A o M i k v Q 2 h h b m d l Z C B U e X B l L n s o T l 9 7 e z F 9 I C l f e 3 s 2 M H 0 s O X 0 m c X V v d D s s J n F 1 b 3 Q 7 U 2 V j d G l v b j E v V G F i b G U w M z I g K F B h Z 2 U g M j k t M z E p I C g y K S 9 D a G F u Z 2 V k I F R 5 c G U u e 0 N f e 3 t C f S w x M H 0 m c X V v d D s s J n F 1 b 3 Q 7 U 2 V j d G l v b j E v V G F i b G U w M z I g K F B h Z 2 U g M j k t M z E p I C g y K S 9 D a G F u Z 2 V k I F R 5 c G U u e 0 N f e 3 t F f S w x M X 0 m c X V v d D s s J n F 1 b 3 Q 7 U 2 V j d G l v b j E v V G F i b G U w M z I g K F B h Z 2 U g M j k t M z E p I C g y K S 9 D a G F u Z 2 V k I F R 5 c G U u e 0 N f e 3 t O f S w x M n 0 m c X V v d D s s J n F 1 b 3 Q 7 U 2 V j d G l v b j E v V G F i b G U w M z I g K F B h Z 2 U g M j k t M z E p I C g y K S 9 D a G F u Z 2 V k I F R 5 c G U u e 0 N f e 3 t S f S w x M 3 0 m c X V v d D s s J n F 1 b 3 Q 7 U 2 V j d G l v b j E v V G F i b G U w M z I g K F B h Z 2 U g M j k t M z E p I C g y K S 9 D a G F u Z 2 V k I F R 5 c G U u e 0 N f e 3 t T f S w x N H 0 m c X V v d D s s J n F 1 b 3 Q 7 U 2 V j d G l v b j E v V G F i b G U w M z I g K F B h Z 2 U g M j k t M z E p I C g y K S 9 D a G F u Z 2 V k I F R 5 c G U u e 0 Z D L D E 1 f S Z x d W 9 0 O y w m c X V v d D t T Z W N 0 a W 9 u M S 9 U Y W J s Z T A z M i A o U G F n Z S A y O S 0 z M S k g K D I p L 0 N o Y W 5 n Z W Q g V H l w Z S 5 7 K E 5 f e 3 s x f S A p X 3 t 7 N j B j c 3 0 s M T Z 9 J n F 1 b 3 Q 7 L C Z x d W 9 0 O 1 N l Y 3 R p b 2 4 x L 1 R h Y m x l M D M y I C h Q Y W d l I D I 5 L T M x K S A o M i k v Q 2 h h b m d l Z C B U e X B l L n t y X 3 t 7 Z H 0 s M T d 9 J n F 1 b 3 Q 7 L C Z x d W 9 0 O 1 N l Y 3 R p b 2 4 x L 1 R h Y m x l M D M y I C h Q Y W d l I D I 5 L T M x K S A o M i k v Q 2 h h b m d l Z C B U e X B l L n t L X 3 t 7 7 4 G z f S w x O H 0 m c X V v d D s s J n F 1 b 3 Q 7 U 2 V j d G l v b j E v V G F i b G U w M z I g K F B h Z 2 U g M j k t M z E p I C g y K S 9 D a G F u Z 2 V k I F R 5 c G U u e 0 1 T R i w x O X 0 m c X V v d D s s J n F 1 b 3 Q 7 U 2 V j d G l v b j E v V G F i b G U w M z I g K F B h Z 2 U g M j k t M z E p I C g y K S 9 D a G F u Z 2 V k I F R 5 c G U u e 0 N T U i w y M H 0 m c X V v d D s s J n F 1 b 3 Q 7 U 2 V j d G l v b j E v V G F i b G U w M z I g K F B h Z 2 U g M j k t M z E p I C g y K S 9 D a G F u Z 2 V k I F R 5 c G U u e 0 N T U i B m b 3 I s M j F 9 J n F 1 b 3 Q 7 L C Z x d W 9 0 O 1 N l Y 3 R p b 2 4 x L 1 R h Y m x l M D M y I C h Q Y W d l I D I 5 L T M x K S A o M i k v Q 2 h h b m d l Z C B U e X B l L n t Q c m l t Y X J 5 I H N v d X J j Z S B v Z i B k Y X R h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V G F i b G U w M z I g K F B h Z 2 U g M j k t M z E p I C g y K S 9 D a G F u Z 2 V k I F R 5 c G U u e 0 V h c n R o c X V h a 2 U g X H U w M D I 2 I H N p d G U s M H 0 m c X V v d D s s J n F 1 b 3 Q 7 U 2 V j d G l v b j E v V G F i b G U w M z I g K F B h Z 2 U g M j k t M z E p I C g y K S 9 D a G F u Z 2 V k I F R 5 c G U u e 0 0 s M X 0 m c X V v d D s s J n F 1 b 3 Q 7 U 2 V j d G l v b j E v V G F i b G U w M z I g K F B h Z 2 U g M j k t M z E p I C g y K S 9 D a G F u Z 2 V k I F R 5 c G U u e 2 F f e 3 t t Y X h 9 L D J 9 J n F 1 b 3 Q 7 L C Z x d W 9 0 O 1 N l Y 3 R p b 2 4 x L 1 R h Y m x l M D M y I C h Q Y W d l I D I 5 L T M x K S A o M i k v Q 2 h h b m d l Z C B U e X B l L n t M a X E s M 3 0 m c X V v d D s s J n F 1 b 3 Q 7 U 2 V j d G l v b j E v V G F i b G U w M z I g K F B h Z 2 U g M j k t M z E p I C g y K S 9 D a G F u Z 2 V k I F R 5 c G U u e 0 F 2 Z y w 0 f S Z x d W 9 0 O y w m c X V v d D t T Z W N 0 a W 9 u M S 9 U Y W J s Z T A z M i A o U G F n Z S A y O S 0 z M S k g K D I p L 0 N o Y W 5 n Z W Q g V H l w Z S 5 7 R G V w d G g s N X 0 m c X V v d D s s J n F 1 b 3 Q 7 U 2 V j d G l v b j E v V G F i b G U w M z I g K F B h Z 2 U g M j k t M z E p I C g y K S 9 D a G F u Z 2 V k I F R 5 c G U u e + + B s 1 9 7 e 3 Z 9 L D Z 9 J n F 1 b 3 Q 7 L C Z x d W 9 0 O 1 N l Y 3 R p b 2 4 x L 1 R h Y m x l M D M y I C h Q Y W d l I D I 5 L T M x K S A o M i k v Q 2 h h b m d l Z C B U e X B l L n v v g b N c d T A w M j d f e 3 t 2 f S w 3 f S Z x d W 9 0 O y w m c X V v d D t T Z W N 0 a W 9 u M S 9 U Y W J s Z T A z M i A o U G F n Z S A y O S 0 z M S k g K D I p L 0 N o Y W 5 n Z W Q g V H l w Z S 5 7 Q X Z n X z E s O H 0 m c X V v d D s s J n F 1 b 3 Q 7 U 2 V j d G l v b j E v V G F i b G U w M z I g K F B h Z 2 U g M j k t M z E p I C g y K S 9 D a G F u Z 2 V k I F R 5 c G U u e y h O X 3 t 7 M X 0 g K V 9 7 e z Y w f S w 5 f S Z x d W 9 0 O y w m c X V v d D t T Z W N 0 a W 9 u M S 9 U Y W J s Z T A z M i A o U G F n Z S A y O S 0 z M S k g K D I p L 0 N o Y W 5 n Z W Q g V H l w Z S 5 7 Q 1 9 7 e 0 J 9 L D E w f S Z x d W 9 0 O y w m c X V v d D t T Z W N 0 a W 9 u M S 9 U Y W J s Z T A z M i A o U G F n Z S A y O S 0 z M S k g K D I p L 0 N o Y W 5 n Z W Q g V H l w Z S 5 7 Q 1 9 7 e 0 V 9 L D E x f S Z x d W 9 0 O y w m c X V v d D t T Z W N 0 a W 9 u M S 9 U Y W J s Z T A z M i A o U G F n Z S A y O S 0 z M S k g K D I p L 0 N o Y W 5 n Z W Q g V H l w Z S 5 7 Q 1 9 7 e 0 5 9 L D E y f S Z x d W 9 0 O y w m c X V v d D t T Z W N 0 a W 9 u M S 9 U Y W J s Z T A z M i A o U G F n Z S A y O S 0 z M S k g K D I p L 0 N o Y W 5 n Z W Q g V H l w Z S 5 7 Q 1 9 7 e 1 J 9 L D E z f S Z x d W 9 0 O y w m c X V v d D t T Z W N 0 a W 9 u M S 9 U Y W J s Z T A z M i A o U G F n Z S A y O S 0 z M S k g K D I p L 0 N o Y W 5 n Z W Q g V H l w Z S 5 7 Q 1 9 7 e 1 N 9 L D E 0 f S Z x d W 9 0 O y w m c X V v d D t T Z W N 0 a W 9 u M S 9 U Y W J s Z T A z M i A o U G F n Z S A y O S 0 z M S k g K D I p L 0 N o Y W 5 n Z W Q g V H l w Z S 5 7 R k M s M T V 9 J n F 1 b 3 Q 7 L C Z x d W 9 0 O 1 N l Y 3 R p b 2 4 x L 1 R h Y m x l M D M y I C h Q Y W d l I D I 5 L T M x K S A o M i k v Q 2 h h b m d l Z C B U e X B l L n s o T l 9 7 e z F 9 I C l f e 3 s 2 M G N z f S w x N n 0 m c X V v d D s s J n F 1 b 3 Q 7 U 2 V j d G l v b j E v V G F i b G U w M z I g K F B h Z 2 U g M j k t M z E p I C g y K S 9 D a G F u Z 2 V k I F R 5 c G U u e 3 J f e 3 t k f S w x N 3 0 m c X V v d D s s J n F 1 b 3 Q 7 U 2 V j d G l v b j E v V G F i b G U w M z I g K F B h Z 2 U g M j k t M z E p I C g y K S 9 D a G F u Z 2 V k I F R 5 c G U u e 0 t f e 3 v v g b N 9 L D E 4 f S Z x d W 9 0 O y w m c X V v d D t T Z W N 0 a W 9 u M S 9 U Y W J s Z T A z M i A o U G F n Z S A y O S 0 z M S k g K D I p L 0 N o Y W 5 n Z W Q g V H l w Z S 5 7 T V N G L D E 5 f S Z x d W 9 0 O y w m c X V v d D t T Z W N 0 a W 9 u M S 9 U Y W J s Z T A z M i A o U G F n Z S A y O S 0 z M S k g K D I p L 0 N o Y W 5 n Z W Q g V H l w Z S 5 7 Q 1 N S L D I w f S Z x d W 9 0 O y w m c X V v d D t T Z W N 0 a W 9 u M S 9 U Y W J s Z T A z M i A o U G F n Z S A y O S 0 z M S k g K D I p L 0 N o Y W 5 n Z W Q g V H l w Z S 5 7 Q 1 N S I G Z v c i w y M X 0 m c X V v d D s s J n F 1 b 3 Q 7 U 2 V j d G l v b j E v V G F i b G U w M z I g K F B h Z 2 U g M j k t M z E p I C g y K S 9 D a G F u Z 2 V k I F R 5 c G U u e 1 B y a W 1 h c n k g c 2 9 1 c m N l I G 9 m I G R h d G E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z M i U y M C h Q Y W d l J T I w M j k t M z E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y J T I w K F B h Z 2 U l M j A y O S 0 z M S k l M j A o M i k v V G F i b G U w M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i U y M C h Q Y W d l J T I w M j k t M z E p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y J T I w K F B h Z 2 U l M j A y O S 0 z M S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N y U y M C h Q Y W d l J T I w O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U 0 N j I 5 Y W Q t N D E w M C 0 0 N G M 4 L W J l Z W M t Y 2 Z l O T k 1 M D h i O D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c 3 X 1 9 Q Y W d l X z g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3 V D A 4 O j E w O j A z L j A 3 N z A 4 N j B a I i A v P j x F b n R y e S B U e X B l P S J G a W x s Q 2 9 s d W 1 u V H l w Z X M i I F Z h b H V l P S J z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z c g K F B h Z 2 U g O D Y p L 0 F 1 d G 9 S Z W 1 v d m V k Q 2 9 s d W 1 u c z E u e 0 N v b H V t b j E s M H 0 m c X V v d D s s J n F 1 b 3 Q 7 U 2 V j d G l v b j E v V G F i b G U w N z c g K F B h Z 2 U g O D Y p L 0 F 1 d G 9 S Z W 1 v d m V k Q 2 9 s d W 1 u c z E u e 0 N v b H V t b j I s M X 0 m c X V v d D s s J n F 1 b 3 Q 7 U 2 V j d G l v b j E v V G F i b G U w N z c g K F B h Z 2 U g O D Y p L 0 F 1 d G 9 S Z W 1 v d m V k Q 2 9 s d W 1 u c z E u e 0 N v b H V t b j M s M n 0 m c X V v d D s s J n F 1 b 3 Q 7 U 2 V j d G l v b j E v V G F i b G U w N z c g K F B h Z 2 U g O D Y p L 0 F 1 d G 9 S Z W 1 v d m V k Q 2 9 s d W 1 u c z E u e 0 N v b H V t b j Q s M 3 0 m c X V v d D s s J n F 1 b 3 Q 7 U 2 V j d G l v b j E v V G F i b G U w N z c g K F B h Z 2 U g O D Y p L 0 F 1 d G 9 S Z W 1 v d m V k Q 2 9 s d W 1 u c z E u e 0 N v b H V t b j U s N H 0 m c X V v d D s s J n F 1 b 3 Q 7 U 2 V j d G l v b j E v V G F i b G U w N z c g K F B h Z 2 U g O D Y p L 0 F 1 d G 9 S Z W 1 v d m V k Q 2 9 s d W 1 u c z E u e 0 N v b H V t b j Y s N X 0 m c X V v d D s s J n F 1 b 3 Q 7 U 2 V j d G l v b j E v V G F i b G U w N z c g K F B h Z 2 U g O D Y p L 0 F 1 d G 9 S Z W 1 v d m V k Q 2 9 s d W 1 u c z E u e 0 N v b H V t b j c s N n 0 m c X V v d D s s J n F 1 b 3 Q 7 U 2 V j d G l v b j E v V G F i b G U w N z c g K F B h Z 2 U g O D Y p L 0 F 1 d G 9 S Z W 1 v d m V k Q 2 9 s d W 1 u c z E u e 0 N v b H V t b j g s N 3 0 m c X V v d D s s J n F 1 b 3 Q 7 U 2 V j d G l v b j E v V G F i b G U w N z c g K F B h Z 2 U g O D Y p L 0 F 1 d G 9 S Z W 1 v d m V k Q 2 9 s d W 1 u c z E u e 0 N v b H V t b j k s O H 0 m c X V v d D s s J n F 1 b 3 Q 7 U 2 V j d G l v b j E v V G F i b G U w N z c g K F B h Z 2 U g O D Y p L 0 F 1 d G 9 S Z W 1 v d m V k Q 2 9 s d W 1 u c z E u e 0 N v b H V t b j E w L D l 9 J n F 1 b 3 Q 7 L C Z x d W 9 0 O 1 N l Y 3 R p b 2 4 x L 1 R h Y m x l M D c 3 I C h Q Y W d l I D g 2 K S 9 B d X R v U m V t b 3 Z l Z E N v b H V t b n M x L n t D b 2 x 1 b W 4 x M S w x M H 0 m c X V v d D s s J n F 1 b 3 Q 7 U 2 V j d G l v b j E v V G F i b G U w N z c g K F B h Z 2 U g O D Y p L 0 F 1 d G 9 S Z W 1 v d m V k Q 2 9 s d W 1 u c z E u e 0 N v b H V t b j E y L D E x f S Z x d W 9 0 O y w m c X V v d D t T Z W N 0 a W 9 u M S 9 U Y W J s Z T A 3 N y A o U G F n Z S A 4 N i k v Q X V 0 b 1 J l b W 9 2 Z W R D b 2 x 1 b W 5 z M S 5 7 Q 2 9 s d W 1 u M T M s M T J 9 J n F 1 b 3 Q 7 L C Z x d W 9 0 O 1 N l Y 3 R p b 2 4 x L 1 R h Y m x l M D c 3 I C h Q Y W d l I D g 2 K S 9 B d X R v U m V t b 3 Z l Z E N v b H V t b n M x L n t D b 2 x 1 b W 4 x N C w x M 3 0 m c X V v d D s s J n F 1 b 3 Q 7 U 2 V j d G l v b j E v V G F i b G U w N z c g K F B h Z 2 U g O D Y p L 0 F 1 d G 9 S Z W 1 v d m V k Q 2 9 s d W 1 u c z E u e 0 N v b H V t b j E 1 L D E 0 f S Z x d W 9 0 O y w m c X V v d D t T Z W N 0 a W 9 u M S 9 U Y W J s Z T A 3 N y A o U G F n Z S A 4 N i k v Q X V 0 b 1 J l b W 9 2 Z W R D b 2 x 1 b W 5 z M S 5 7 Q 2 9 s d W 1 u M T Y s M T V 9 J n F 1 b 3 Q 7 L C Z x d W 9 0 O 1 N l Y 3 R p b 2 4 x L 1 R h Y m x l M D c 3 I C h Q Y W d l I D g 2 K S 9 B d X R v U m V t b 3 Z l Z E N v b H V t b n M x L n t D b 2 x 1 b W 4 x N y w x N n 0 m c X V v d D s s J n F 1 b 3 Q 7 U 2 V j d G l v b j E v V G F i b G U w N z c g K F B h Z 2 U g O D Y p L 0 F 1 d G 9 S Z W 1 v d m V k Q 2 9 s d W 1 u c z E u e 0 N v b H V t b j E 4 L D E 3 f S Z x d W 9 0 O y w m c X V v d D t T Z W N 0 a W 9 u M S 9 U Y W J s Z T A 3 N y A o U G F n Z S A 4 N i k v Q X V 0 b 1 J l b W 9 2 Z W R D b 2 x 1 b W 5 z M S 5 7 Q 2 9 s d W 1 u M T k s M T h 9 J n F 1 b 3 Q 7 L C Z x d W 9 0 O 1 N l Y 3 R p b 2 4 x L 1 R h Y m x l M D c 3 I C h Q Y W d l I D g 2 K S 9 B d X R v U m V t b 3 Z l Z E N v b H V t b n M x L n t D b 2 x 1 b W 4 y M C w x O X 0 m c X V v d D s s J n F 1 b 3 Q 7 U 2 V j d G l v b j E v V G F i b G U w N z c g K F B h Z 2 U g O D Y p L 0 F 1 d G 9 S Z W 1 v d m V k Q 2 9 s d W 1 u c z E u e 0 N v b H V t b j I x L D I w f S Z x d W 9 0 O y w m c X V v d D t T Z W N 0 a W 9 u M S 9 U Y W J s Z T A 3 N y A o U G F n Z S A 4 N i k v Q X V 0 b 1 J l b W 9 2 Z W R D b 2 x 1 b W 5 z M S 5 7 Q 2 9 s d W 1 u M j I s M j F 9 J n F 1 b 3 Q 7 L C Z x d W 9 0 O 1 N l Y 3 R p b 2 4 x L 1 R h Y m x l M D c 3 I C h Q Y W d l I D g 2 K S 9 B d X R v U m V t b 3 Z l Z E N v b H V t b n M x L n t D b 2 x 1 b W 4 y M y w y M n 0 m c X V v d D s s J n F 1 b 3 Q 7 U 2 V j d G l v b j E v V G F i b G U w N z c g K F B h Z 2 U g O D Y p L 0 F 1 d G 9 S Z W 1 v d m V k Q 2 9 s d W 1 u c z E u e 0 N v b H V t b j I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w N z c g K F B h Z 2 U g O D Y p L 0 F 1 d G 9 S Z W 1 v d m V k Q 2 9 s d W 1 u c z E u e 0 N v b H V t b j E s M H 0 m c X V v d D s s J n F 1 b 3 Q 7 U 2 V j d G l v b j E v V G F i b G U w N z c g K F B h Z 2 U g O D Y p L 0 F 1 d G 9 S Z W 1 v d m V k Q 2 9 s d W 1 u c z E u e 0 N v b H V t b j I s M X 0 m c X V v d D s s J n F 1 b 3 Q 7 U 2 V j d G l v b j E v V G F i b G U w N z c g K F B h Z 2 U g O D Y p L 0 F 1 d G 9 S Z W 1 v d m V k Q 2 9 s d W 1 u c z E u e 0 N v b H V t b j M s M n 0 m c X V v d D s s J n F 1 b 3 Q 7 U 2 V j d G l v b j E v V G F i b G U w N z c g K F B h Z 2 U g O D Y p L 0 F 1 d G 9 S Z W 1 v d m V k Q 2 9 s d W 1 u c z E u e 0 N v b H V t b j Q s M 3 0 m c X V v d D s s J n F 1 b 3 Q 7 U 2 V j d G l v b j E v V G F i b G U w N z c g K F B h Z 2 U g O D Y p L 0 F 1 d G 9 S Z W 1 v d m V k Q 2 9 s d W 1 u c z E u e 0 N v b H V t b j U s N H 0 m c X V v d D s s J n F 1 b 3 Q 7 U 2 V j d G l v b j E v V G F i b G U w N z c g K F B h Z 2 U g O D Y p L 0 F 1 d G 9 S Z W 1 v d m V k Q 2 9 s d W 1 u c z E u e 0 N v b H V t b j Y s N X 0 m c X V v d D s s J n F 1 b 3 Q 7 U 2 V j d G l v b j E v V G F i b G U w N z c g K F B h Z 2 U g O D Y p L 0 F 1 d G 9 S Z W 1 v d m V k Q 2 9 s d W 1 u c z E u e 0 N v b H V t b j c s N n 0 m c X V v d D s s J n F 1 b 3 Q 7 U 2 V j d G l v b j E v V G F i b G U w N z c g K F B h Z 2 U g O D Y p L 0 F 1 d G 9 S Z W 1 v d m V k Q 2 9 s d W 1 u c z E u e 0 N v b H V t b j g s N 3 0 m c X V v d D s s J n F 1 b 3 Q 7 U 2 V j d G l v b j E v V G F i b G U w N z c g K F B h Z 2 U g O D Y p L 0 F 1 d G 9 S Z W 1 v d m V k Q 2 9 s d W 1 u c z E u e 0 N v b H V t b j k s O H 0 m c X V v d D s s J n F 1 b 3 Q 7 U 2 V j d G l v b j E v V G F i b G U w N z c g K F B h Z 2 U g O D Y p L 0 F 1 d G 9 S Z W 1 v d m V k Q 2 9 s d W 1 u c z E u e 0 N v b H V t b j E w L D l 9 J n F 1 b 3 Q 7 L C Z x d W 9 0 O 1 N l Y 3 R p b 2 4 x L 1 R h Y m x l M D c 3 I C h Q Y W d l I D g 2 K S 9 B d X R v U m V t b 3 Z l Z E N v b H V t b n M x L n t D b 2 x 1 b W 4 x M S w x M H 0 m c X V v d D s s J n F 1 b 3 Q 7 U 2 V j d G l v b j E v V G F i b G U w N z c g K F B h Z 2 U g O D Y p L 0 F 1 d G 9 S Z W 1 v d m V k Q 2 9 s d W 1 u c z E u e 0 N v b H V t b j E y L D E x f S Z x d W 9 0 O y w m c X V v d D t T Z W N 0 a W 9 u M S 9 U Y W J s Z T A 3 N y A o U G F n Z S A 4 N i k v Q X V 0 b 1 J l b W 9 2 Z W R D b 2 x 1 b W 5 z M S 5 7 Q 2 9 s d W 1 u M T M s M T J 9 J n F 1 b 3 Q 7 L C Z x d W 9 0 O 1 N l Y 3 R p b 2 4 x L 1 R h Y m x l M D c 3 I C h Q Y W d l I D g 2 K S 9 B d X R v U m V t b 3 Z l Z E N v b H V t b n M x L n t D b 2 x 1 b W 4 x N C w x M 3 0 m c X V v d D s s J n F 1 b 3 Q 7 U 2 V j d G l v b j E v V G F i b G U w N z c g K F B h Z 2 U g O D Y p L 0 F 1 d G 9 S Z W 1 v d m V k Q 2 9 s d W 1 u c z E u e 0 N v b H V t b j E 1 L D E 0 f S Z x d W 9 0 O y w m c X V v d D t T Z W N 0 a W 9 u M S 9 U Y W J s Z T A 3 N y A o U G F n Z S A 4 N i k v Q X V 0 b 1 J l b W 9 2 Z W R D b 2 x 1 b W 5 z M S 5 7 Q 2 9 s d W 1 u M T Y s M T V 9 J n F 1 b 3 Q 7 L C Z x d W 9 0 O 1 N l Y 3 R p b 2 4 x L 1 R h Y m x l M D c 3 I C h Q Y W d l I D g 2 K S 9 B d X R v U m V t b 3 Z l Z E N v b H V t b n M x L n t D b 2 x 1 b W 4 x N y w x N n 0 m c X V v d D s s J n F 1 b 3 Q 7 U 2 V j d G l v b j E v V G F i b G U w N z c g K F B h Z 2 U g O D Y p L 0 F 1 d G 9 S Z W 1 v d m V k Q 2 9 s d W 1 u c z E u e 0 N v b H V t b j E 4 L D E 3 f S Z x d W 9 0 O y w m c X V v d D t T Z W N 0 a W 9 u M S 9 U Y W J s Z T A 3 N y A o U G F n Z S A 4 N i k v Q X V 0 b 1 J l b W 9 2 Z W R D b 2 x 1 b W 5 z M S 5 7 Q 2 9 s d W 1 u M T k s M T h 9 J n F 1 b 3 Q 7 L C Z x d W 9 0 O 1 N l Y 3 R p b 2 4 x L 1 R h Y m x l M D c 3 I C h Q Y W d l I D g 2 K S 9 B d X R v U m V t b 3 Z l Z E N v b H V t b n M x L n t D b 2 x 1 b W 4 y M C w x O X 0 m c X V v d D s s J n F 1 b 3 Q 7 U 2 V j d G l v b j E v V G F i b G U w N z c g K F B h Z 2 U g O D Y p L 0 F 1 d G 9 S Z W 1 v d m V k Q 2 9 s d W 1 u c z E u e 0 N v b H V t b j I x L D I w f S Z x d W 9 0 O y w m c X V v d D t T Z W N 0 a W 9 u M S 9 U Y W J s Z T A 3 N y A o U G F n Z S A 4 N i k v Q X V 0 b 1 J l b W 9 2 Z W R D b 2 x 1 b W 5 z M S 5 7 Q 2 9 s d W 1 u M j I s M j F 9 J n F 1 b 3 Q 7 L C Z x d W 9 0 O 1 N l Y 3 R p b 2 4 x L 1 R h Y m x l M D c 3 I C h Q Y W d l I D g 2 K S 9 B d X R v U m V t b 3 Z l Z E N v b H V t b n M x L n t D b 2 x 1 b W 4 y M y w y M n 0 m c X V v d D s s J n F 1 b 3 Q 7 U 2 V j d G l v b j E v V G F i b G U w N z c g K F B h Z 2 U g O D Y p L 0 F 1 d G 9 S Z W 1 v d m V k Q 2 9 s d W 1 u c z E u e 0 N v b H V t b j I 0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z c l M j A o U G F n Z S U y M D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N y U y M C h Q Y W d l J T I w O D Y p L 1 R h Y m x l M D c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c l M j A o U G F n Z S U y M D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R / v L m e C N T K b s o k 8 U N e h P A A A A A A I A A A A A A B B m A A A A A Q A A I A A A A B H z / 8 D e p g o / M o y f T v p m K f 5 E n 6 v M b z v I l N b + 1 g J 4 q 2 o A A A A A A A 6 A A A A A A g A A I A A A A D U + G E k 9 k Q W p C z N h w P f 2 U k N U 0 B p E w / D I s y 5 g t 3 q H N P a p U A A A A F / l X Q c y e I c g 4 w M X I F 7 H H 1 X z m i + s W F 9 E T M k v v z k t M X z N M e q t 9 f 4 2 0 Z G F d e 3 p J g d Y n Y S c E I 6 Q x A / H 2 f t e E + 2 X Q 8 f X W N k S l I r A K G H G 7 6 6 9 s c O B Q A A A A J I 4 q 0 N 0 w 6 0 1 W t u W Q h w Y i J y t G 0 F X 4 z m m Y F J q u j 2 / b + F I q l + 2 C i M w f j H E h F f H e F f a K 5 N / j 4 V M w z I A 8 d N E c t k 5 r S E = < / D a t a M a s h u p > 
</file>

<file path=customXml/itemProps1.xml><?xml version="1.0" encoding="utf-8"?>
<ds:datastoreItem xmlns:ds="http://schemas.openxmlformats.org/officeDocument/2006/customXml" ds:itemID="{D7AE49ED-1316-4A2B-90A2-407262D002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Table077 (Page 86)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 Daniel B. Zabala</cp:lastModifiedBy>
  <dcterms:created xsi:type="dcterms:W3CDTF">2024-02-23T21:36:53Z</dcterms:created>
  <dcterms:modified xsi:type="dcterms:W3CDTF">2024-02-27T10:40:05Z</dcterms:modified>
</cp:coreProperties>
</file>