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Output\"/>
    </mc:Choice>
  </mc:AlternateContent>
  <xr:revisionPtr revIDLastSave="0" documentId="13_ncr:1_{B368704C-2287-4A14-8FA6-B2A9A0DAA8B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kap" sheetId="1" r:id="rId1"/>
    <sheet name="Rekon PTD" sheetId="2" r:id="rId2"/>
    <sheet name="214103" sheetId="3" r:id="rId3"/>
    <sheet name="214105" sheetId="4" r:id="rId4"/>
    <sheet name="214106" sheetId="5" r:id="rId5"/>
    <sheet name="SSP" sheetId="6" r:id="rId6"/>
    <sheet name="SSP Magang" sheetId="7" r:id="rId7"/>
  </sheets>
  <externalReferences>
    <externalReference r:id="rId8"/>
  </externalReferences>
  <definedNames>
    <definedName name="_xlnm._FilterDatabase" localSheetId="3" hidden="1">'214105'!$A$1:$AQ$40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N36" i="2"/>
  <c r="M36" i="2"/>
  <c r="O35" i="2"/>
  <c r="N35" i="2"/>
  <c r="M35" i="2"/>
  <c r="O34" i="2"/>
  <c r="N34" i="2"/>
  <c r="M34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N22" i="2"/>
  <c r="O22" i="2"/>
  <c r="M22" i="2"/>
  <c r="M20" i="2"/>
  <c r="N20" i="2"/>
  <c r="O2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7" i="2"/>
  <c r="M4" i="2"/>
  <c r="N4" i="2"/>
  <c r="O4" i="2"/>
  <c r="M5" i="2"/>
  <c r="N5" i="2"/>
  <c r="O5" i="2"/>
  <c r="M6" i="2"/>
  <c r="N6" i="2"/>
  <c r="O6" i="2"/>
  <c r="N7" i="2"/>
  <c r="O7" i="2"/>
  <c r="M8" i="2"/>
  <c r="N8" i="2"/>
  <c r="O8" i="2"/>
  <c r="M9" i="2"/>
  <c r="N9" i="2"/>
  <c r="O9" i="2"/>
  <c r="M10" i="2"/>
  <c r="N10" i="2"/>
  <c r="O10" i="2"/>
  <c r="N2" i="2"/>
  <c r="O2" i="2"/>
  <c r="M2" i="2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2" i="4"/>
  <c r="BC5" i="1"/>
  <c r="BE5" i="1"/>
  <c r="BD5" i="1"/>
  <c r="BB5" i="1"/>
  <c r="BA5" i="1"/>
  <c r="AZ5" i="1"/>
  <c r="AY5" i="1"/>
  <c r="AP34" i="1"/>
  <c r="AO34" i="1"/>
  <c r="AN34" i="1"/>
  <c r="AM34" i="1"/>
  <c r="AL34" i="1"/>
  <c r="AK34" i="1"/>
  <c r="AJ34" i="1"/>
  <c r="AI34" i="1"/>
  <c r="Z4" i="1"/>
  <c r="P22" i="1"/>
  <c r="O23" i="1"/>
  <c r="P23" i="1"/>
  <c r="O24" i="1"/>
  <c r="P24" i="1"/>
  <c r="O25" i="1"/>
  <c r="P25" i="1"/>
  <c r="O26" i="1"/>
  <c r="P26" i="1"/>
  <c r="O22" i="1"/>
  <c r="F23" i="1"/>
  <c r="A28" i="1"/>
  <c r="A23" i="1"/>
  <c r="B23" i="1"/>
  <c r="C23" i="1"/>
  <c r="D23" i="1"/>
  <c r="E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A27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2" i="1"/>
  <c r="C22" i="1"/>
  <c r="D22" i="1"/>
  <c r="E22" i="1"/>
  <c r="F22" i="1"/>
  <c r="G22" i="1"/>
  <c r="H22" i="1"/>
  <c r="I22" i="1"/>
  <c r="J22" i="1"/>
  <c r="K22" i="1"/>
  <c r="L22" i="1"/>
  <c r="A22" i="1"/>
  <c r="X7" i="4" l="1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2" i="4"/>
  <c r="Y5" i="3"/>
  <c r="Y6" i="3"/>
  <c r="Y7" i="3"/>
  <c r="Y8" i="3"/>
  <c r="Y9" i="3"/>
  <c r="Y11" i="3"/>
  <c r="Y12" i="3"/>
  <c r="X3" i="3"/>
  <c r="X4" i="3"/>
  <c r="X5" i="3"/>
  <c r="X6" i="3"/>
  <c r="X7" i="3"/>
  <c r="X8" i="3"/>
  <c r="X9" i="3"/>
  <c r="X10" i="3"/>
  <c r="X11" i="3"/>
  <c r="X12" i="3"/>
  <c r="X13" i="3"/>
  <c r="X14" i="3"/>
  <c r="X2" i="3"/>
  <c r="X3" i="4" l="1"/>
  <c r="X4" i="4"/>
  <c r="X5" i="4"/>
  <c r="X6" i="4"/>
</calcChain>
</file>

<file path=xl/sharedStrings.xml><?xml version="1.0" encoding="utf-8"?>
<sst xmlns="http://schemas.openxmlformats.org/spreadsheetml/2006/main" count="1325" uniqueCount="403">
  <si>
    <t>Cabang</t>
  </si>
  <si>
    <t>Kompensasi masa bulan sebelum</t>
  </si>
  <si>
    <t>GAJI (411121-100)</t>
  </si>
  <si>
    <t>Bonus Final</t>
  </si>
  <si>
    <t>OTHER</t>
  </si>
  <si>
    <t>JASA (411124-104)</t>
  </si>
  <si>
    <t>BUNGA (411124-102)</t>
  </si>
  <si>
    <t>SEWA (411124-100)</t>
  </si>
  <si>
    <t>FINAL 4(2) (411128-403)</t>
  </si>
  <si>
    <t>FINAL 4(2) (411128-409)</t>
  </si>
  <si>
    <t>ANGSURAN (411126-100)</t>
  </si>
  <si>
    <t>Total</t>
  </si>
  <si>
    <t>#</t>
  </si>
  <si>
    <t>##</t>
  </si>
  <si>
    <t>Identify</t>
  </si>
  <si>
    <t>PPh</t>
  </si>
  <si>
    <t># (#1)</t>
  </si>
  <si>
    <t>## (#1)</t>
  </si>
  <si>
    <t>Cabang (#1)</t>
  </si>
  <si>
    <t>No Ibest</t>
  </si>
  <si>
    <t>GL Description</t>
  </si>
  <si>
    <t>PPH</t>
  </si>
  <si>
    <t>KODE SETOR</t>
  </si>
  <si>
    <t>DPP</t>
  </si>
  <si>
    <t>Tarif</t>
  </si>
  <si>
    <t>PPh (#1)</t>
  </si>
  <si>
    <t># (#2)</t>
  </si>
  <si>
    <t>Cabang (#2)</t>
  </si>
  <si>
    <t>Sum(PPH)</t>
  </si>
  <si>
    <t># (#3)</t>
  </si>
  <si>
    <t>## (#2)</t>
  </si>
  <si>
    <t>Cabang (#3)</t>
  </si>
  <si>
    <t>No Ibest/Odoo</t>
  </si>
  <si>
    <t>GL Description (#1)</t>
  </si>
  <si>
    <t>PPH (#1)</t>
  </si>
  <si>
    <t>KODE SETOR (#1)</t>
  </si>
  <si>
    <t>411124-104 (JASA)</t>
  </si>
  <si>
    <t>411124-102 (BUNGA)</t>
  </si>
  <si>
    <t>411124-100 (SEWA)</t>
  </si>
  <si>
    <t>DPP (#1)</t>
  </si>
  <si>
    <t>Tarif (#1)</t>
  </si>
  <si>
    <t>PPh (#2)</t>
  </si>
  <si>
    <t># (#4)</t>
  </si>
  <si>
    <t>Cabang (#4)</t>
  </si>
  <si>
    <t>Sum(PPH) (#1)</t>
  </si>
  <si>
    <t># (#5)</t>
  </si>
  <si>
    <t>## (#3)</t>
  </si>
  <si>
    <t>Cabang (#5)</t>
  </si>
  <si>
    <t>No Ibest (#1)</t>
  </si>
  <si>
    <t>GL Description (#2)</t>
  </si>
  <si>
    <t>PPH (#2)</t>
  </si>
  <si>
    <t>KODE SETOR (#2)</t>
  </si>
  <si>
    <t>403 (SEWA T&amp;B)</t>
  </si>
  <si>
    <t>409 (JASKON)</t>
  </si>
  <si>
    <t>DPP (#2)</t>
  </si>
  <si>
    <t>Tarif (#2)</t>
  </si>
  <si>
    <t>PPh (#3)</t>
  </si>
  <si>
    <t># (#6)</t>
  </si>
  <si>
    <t>Cabang (#6)</t>
  </si>
  <si>
    <t>Sum(PPH) (#2)</t>
  </si>
  <si>
    <t># (#7)</t>
  </si>
  <si>
    <t>## (#4)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</si>
  <si>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</si>
  <si>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</si>
  <si>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</si>
  <si>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</si>
  <si>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</si>
  <si>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</si>
  <si>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</si>
  <si>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</si>
  <si>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</si>
  <si>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</si>
  <si>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</si>
  <si>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</si>
  <si>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</si>
  <si>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</si>
  <si>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</si>
  <si>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</si>
  <si>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</si>
  <si>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</si>
  <si>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</si>
  <si>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</si>
  <si>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</si>
  <si>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</si>
  <si>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SMM SB/SR</t>
  </si>
  <si>
    <t>PPh 21</t>
  </si>
  <si>
    <t>OTO</t>
  </si>
  <si>
    <t>NC/OX/25/02/00218</t>
  </si>
  <si>
    <t>Total PPN PPH21 Perorangan-NPWP (-2.5%) (excl</t>
  </si>
  <si>
    <t>HHO</t>
  </si>
  <si>
    <t>NC/GA/25/03/00072</t>
  </si>
  <si>
    <t>Total PPN PPH23 PT-NPWP (-2%) (exclude)</t>
  </si>
  <si>
    <t>IW</t>
  </si>
  <si>
    <t>NC/IW/25/03/00115</t>
  </si>
  <si>
    <t xml:space="preserve">Total PPN (UNUSED) PPH 4 AYAT 2 - Sewa Tanah </t>
  </si>
  <si>
    <t>SMM OLI</t>
  </si>
  <si>
    <t>PPh 23</t>
  </si>
  <si>
    <t>OLI</t>
  </si>
  <si>
    <t>NC/GA/25/03/00076</t>
  </si>
  <si>
    <t>SMM PUSAT</t>
  </si>
  <si>
    <t>PPh 4(2)</t>
  </si>
  <si>
    <t>NC/GA/25/03/00077</t>
  </si>
  <si>
    <t>SMM IW</t>
  </si>
  <si>
    <t>PPh 25</t>
  </si>
  <si>
    <t>NC/OL/25/02/00185</t>
  </si>
  <si>
    <t>SMM OTO</t>
  </si>
  <si>
    <t>STP</t>
  </si>
  <si>
    <t>SRB</t>
  </si>
  <si>
    <t>NC/OL/25/02/00186</t>
  </si>
  <si>
    <t>SMM WO</t>
  </si>
  <si>
    <t>WO</t>
  </si>
  <si>
    <t>NC/OL/25/02/00188</t>
  </si>
  <si>
    <t>TOTAL</t>
  </si>
  <si>
    <t>NC/OL/25/02/00189</t>
  </si>
  <si>
    <t>NC/OL/25/03/00191</t>
  </si>
  <si>
    <t>NC/OL/25/02/00183</t>
  </si>
  <si>
    <t>NC/OL/25/03/00195</t>
  </si>
  <si>
    <t>NC/OL/25/03/00196</t>
  </si>
  <si>
    <t>NC/OL/25/03/00197</t>
  </si>
  <si>
    <t>NC/OL/25/03/00201</t>
  </si>
  <si>
    <t>NC/OL/25/03/00202</t>
  </si>
  <si>
    <t>NC/OX/25/02/00213</t>
  </si>
  <si>
    <t>NC/OX/25/03/00222</t>
  </si>
  <si>
    <t>NC/OX/25/03/00223</t>
  </si>
  <si>
    <t>NC/OX/25/03/00224</t>
  </si>
  <si>
    <t>NC/OX/25/03/00225</t>
  </si>
  <si>
    <t>NC/OX/25/03/00226</t>
  </si>
  <si>
    <t>NC/OX/25/03/00228</t>
  </si>
  <si>
    <t>16610FHM2401217</t>
  </si>
  <si>
    <t>OPL 01 - 30 NOVEMBER 2024 DAIHATSU MATRAMANP</t>
  </si>
  <si>
    <t>16610FHM2401220</t>
  </si>
  <si>
    <t>OPL PERIODE 01-31 OKTOBER 2024 BINTARO - JMN</t>
  </si>
  <si>
    <t>16610FHM2401215</t>
  </si>
  <si>
    <t>OPL TUNAS BINTARO 21 NOVEMBER - 20 DESEMBER 2</t>
  </si>
  <si>
    <t>16610FHM2401218</t>
  </si>
  <si>
    <t>OPL 01 - 30 NOVEMBER 2024 CIPONDOHPO :M.000</t>
  </si>
  <si>
    <t>16610FHM2401221</t>
  </si>
  <si>
    <t>OPL PERIODE 2023 CILEGON - JMN PO : M.000000</t>
  </si>
  <si>
    <t>16610FHM2500001</t>
  </si>
  <si>
    <t>OPL 21-31 DES 2024</t>
  </si>
  <si>
    <t>16610FHM2401216</t>
  </si>
  <si>
    <t>OPL TUNAS CIPONDOH 21 NOVEMBER - 20 DESEMBER</t>
  </si>
  <si>
    <t>16610FHM2401219</t>
  </si>
  <si>
    <t>OPL 01 - 30 NOVEMBER 2024 RADIN INTEN 2PO :</t>
  </si>
  <si>
    <t>16610FHM2500004</t>
  </si>
  <si>
    <t>OPL 01 - 30 NOVEMBER 2024 CAKUNGPO : M.00000</t>
  </si>
  <si>
    <t>Jenis</t>
  </si>
  <si>
    <t>SPM</t>
  </si>
  <si>
    <t>GL</t>
  </si>
  <si>
    <t>Selisih</t>
  </si>
  <si>
    <t>Keterangan</t>
  </si>
  <si>
    <t>Action</t>
  </si>
  <si>
    <t xml:space="preserve">SPM PPH PASAL 23 &amp; 4(2) </t>
  </si>
  <si>
    <t>PEMBAYARAN PPH 23 LAST MONTH</t>
  </si>
  <si>
    <t>Pembayaran PPH 23 Bulan sebelum</t>
  </si>
  <si>
    <t>HUTANG PAJAK PPH 23</t>
  </si>
  <si>
    <t>HUTANG PAJAK PPH 4(2)</t>
  </si>
  <si>
    <t>TIDAK POTONG PPH SMM</t>
  </si>
  <si>
    <t>PEMBAYARAN PPH 23 CURRENT MONTH</t>
  </si>
  <si>
    <t>Pembayaran PPH 23 Bulan Berjalan</t>
  </si>
  <si>
    <t>PEMBAYARAN PPH 4(2) LAST MONTH</t>
  </si>
  <si>
    <t>Pembayaran PPH 4(2) Bulan sebelum</t>
  </si>
  <si>
    <t>PEMBAYARAN PPH 4(2) CURRENT MONTH</t>
  </si>
  <si>
    <t>Pembayaran PPH 4(2) Bulan Berjalan</t>
  </si>
  <si>
    <t>BATAL</t>
  </si>
  <si>
    <t>SPM PPH PASAL 21</t>
  </si>
  <si>
    <t>HUTANG PPH 21 NON KARYAWAN</t>
  </si>
  <si>
    <t>HUTANG PPH 21 BONUS</t>
  </si>
  <si>
    <t>PEMBAYARAN PPH 21 LAST MONTH</t>
  </si>
  <si>
    <t>Pembayaran PPH 21 Bulan sebelum</t>
  </si>
  <si>
    <t>PEMBAYARAN PPH 21 CURRENT MONTH</t>
  </si>
  <si>
    <t>Pembayaran PPH 21 Bulan berjalan</t>
  </si>
  <si>
    <t>PPH 21 KARYAWAN</t>
  </si>
  <si>
    <t>SALDO</t>
  </si>
  <si>
    <t>Nama Supplier</t>
  </si>
  <si>
    <t>Alamat</t>
  </si>
  <si>
    <t>NPWP</t>
  </si>
  <si>
    <t>NIK</t>
  </si>
  <si>
    <t>KODE MAP</t>
  </si>
  <si>
    <t>Kode Jenis Setoran</t>
  </si>
  <si>
    <t>Ket</t>
  </si>
  <si>
    <t>No. Bukpot</t>
  </si>
  <si>
    <t>Tanggal Bupot</t>
  </si>
  <si>
    <t>CODERING (#1)</t>
  </si>
  <si>
    <t>Sum(SALDO)</t>
  </si>
  <si>
    <t>2025003</t>
  </si>
  <si>
    <t>214103-600-A-03-00-I-00-000</t>
  </si>
  <si>
    <t>Payable Income Tax 21-HO</t>
  </si>
  <si>
    <t>01-Mar-25</t>
  </si>
  <si>
    <t>03/04/2025</t>
  </si>
  <si>
    <t>GJ</t>
  </si>
  <si>
    <t>PV/HO/25/03/03609</t>
  </si>
  <si>
    <t>Pembayaran PPh SMM Masa Januari 2025</t>
  </si>
  <si>
    <t>SMM030225</t>
  </si>
  <si>
    <t>PEMBAYARAN PPH SMM Last Month</t>
  </si>
  <si>
    <t>HUTANG PAJAK PPH 21</t>
  </si>
  <si>
    <t>04-Mar-25</t>
  </si>
  <si>
    <t>03/11/2025</t>
  </si>
  <si>
    <t>TOW</t>
  </si>
  <si>
    <t>Journal Payment Request</t>
  </si>
  <si>
    <t>NC/HT/25/02/00052</t>
  </si>
  <si>
    <t>Pembayaran PPh 21 Masa Januari 2025</t>
  </si>
  <si>
    <t>OX032510</t>
  </si>
  <si>
    <t>AR/OX/24/01/05093</t>
  </si>
  <si>
    <t>PEMBAYARAN PPH 21 Last Month</t>
  </si>
  <si>
    <t>31-Mar-25</t>
  </si>
  <si>
    <t>04/08/2025</t>
  </si>
  <si>
    <t>PV/HO/25/04/03789</t>
  </si>
  <si>
    <t>Pembayaran PPH 21 HO Masa Febriuari 2025</t>
  </si>
  <si>
    <t>NC/TX/25/03/00001</t>
  </si>
  <si>
    <t>SMM050325</t>
  </si>
  <si>
    <t>214103-610-A-03-00-I-00-000</t>
  </si>
  <si>
    <t>Payable Income Tax 21-OL</t>
  </si>
  <si>
    <t>04/07/2025</t>
  </si>
  <si>
    <t>OPT</t>
  </si>
  <si>
    <t>JI</t>
  </si>
  <si>
    <t>TSA16202503</t>
  </si>
  <si>
    <t>HRD Monthly Payroll Journal</t>
  </si>
  <si>
    <t>OPT-0325</t>
  </si>
  <si>
    <t>214103-612-A-03-00-I-00-000</t>
  </si>
  <si>
    <t>Payable Income Tax 21-CO</t>
  </si>
  <si>
    <t>Grand Total</t>
  </si>
  <si>
    <t>214103-615-A-03-00-I-00-000</t>
  </si>
  <si>
    <t>Payable Income Tax 21-OX-A----</t>
  </si>
  <si>
    <t>Pembayaran PPh 21 OX Masa Februari 2025</t>
  </si>
  <si>
    <t>214103-619-A-03-00-I-00-000</t>
  </si>
  <si>
    <t>Payable Income Tax 21-IW-A----</t>
  </si>
  <si>
    <t>Pembayaran PPh 21 IW Masa Februari 2025</t>
  </si>
  <si>
    <t>14-Mar-25</t>
  </si>
  <si>
    <t>03/24/2025</t>
  </si>
  <si>
    <t>OX032520L</t>
  </si>
  <si>
    <t>ANANDA FADLY RAHMAN</t>
  </si>
  <si>
    <t>KOMP TAMAN KEDAUNG D-5/14</t>
  </si>
  <si>
    <t>865107114453000</t>
  </si>
  <si>
    <t>3674063008900008</t>
  </si>
  <si>
    <t>Saldo</t>
  </si>
  <si>
    <t>Kode MAP</t>
  </si>
  <si>
    <t>Description Lookup</t>
  </si>
  <si>
    <t>KODE BUKPOT</t>
  </si>
  <si>
    <t>Sum(Saldo)</t>
  </si>
  <si>
    <t>214105-600-A-03-00-I-00-000</t>
  </si>
  <si>
    <t>Payable Income Tax 23-HO</t>
  </si>
  <si>
    <t>Pembayaran PPh 23 atas Jasa Masa Januari 205</t>
  </si>
  <si>
    <t>AR/OX/24/01/05094</t>
  </si>
  <si>
    <t>PEMBAYARAN PPH ATAS JASA Last Month</t>
  </si>
  <si>
    <t>Pembayaran PPh 23 atas Sewa Masa Januari 2025</t>
  </si>
  <si>
    <t>PEMBAYARAN PPH ATAS SEWA Last Month</t>
  </si>
  <si>
    <t>PEMBAYARAN PPH 23 ATAS JASA Last Month</t>
  </si>
  <si>
    <t>Pembayaran PPh 23 atas Sewa Masa Februari 202</t>
  </si>
  <si>
    <t>Pembayaran PPh 23 at6as Jasa Masa Februari 20</t>
  </si>
  <si>
    <t>214105-615-A-03-00-I-00-000</t>
  </si>
  <si>
    <t>Payable Income Tax 23-OX-A----</t>
  </si>
  <si>
    <t>10-Mar-25</t>
  </si>
  <si>
    <t>NC/OX/25/02/00217</t>
  </si>
  <si>
    <t>AR/SB/24/01/00308</t>
  </si>
  <si>
    <t>SMM OTOXPERT</t>
  </si>
  <si>
    <t>NC/OX/25/03/00231</t>
  </si>
  <si>
    <t>214105-609-A-03-00-I-00-000</t>
  </si>
  <si>
    <t>Payable Income Tax 23-HP-A</t>
  </si>
  <si>
    <t>11-Mar-25</t>
  </si>
  <si>
    <t>03/21/2025</t>
  </si>
  <si>
    <t>OX032513L</t>
  </si>
  <si>
    <t>PT. SARANA SEMESTA SEJAHTERA</t>
  </si>
  <si>
    <t>Jl Lenteng Agung No 35 RT 04 RW 01 DKI Jakarta</t>
  </si>
  <si>
    <t>664076544017000</t>
  </si>
  <si>
    <t>411124</t>
  </si>
  <si>
    <t>JASA</t>
  </si>
  <si>
    <t>PEMBAYARAN SECURITY - ADMIN BIAYA SECURITY PERIODE FEBRUARI 2025</t>
  </si>
  <si>
    <t>24-104-17</t>
  </si>
  <si>
    <t>21-Mar-25</t>
  </si>
  <si>
    <t>03/26/2025</t>
  </si>
  <si>
    <t>OX032524L</t>
  </si>
  <si>
    <t>PT. Mitra Asri Pratama</t>
  </si>
  <si>
    <t>GEDUNG TUNAS RENT BINTARO KOMERSIAL BLOK CBD B7 NO A1/02 RT 001 RW 002, KOTA TANGERANG SELATAN</t>
  </si>
  <si>
    <t>315844001074000</t>
  </si>
  <si>
    <t>PEMBAYARAN DRIVER -  SALES BIAYA DRIVER PERIODE FEBRUARI 2025</t>
  </si>
  <si>
    <t>PEMBAYARAN CSO - ADMIN BIAYA CSO PERIODE FEBRUARI 2025</t>
  </si>
  <si>
    <t>214105-610-A-03-00-I-00-000</t>
  </si>
  <si>
    <t>Payable Income Tax 23-OL</t>
  </si>
  <si>
    <t>03-Mar-25</t>
  </si>
  <si>
    <t>AR/OX/24/01/05098</t>
  </si>
  <si>
    <t>PT. TUNAS RIDEAN</t>
  </si>
  <si>
    <t>JL.PECENONGAN NO.60-62 KEBON KELAPA ,GAMBIR JAKARTA PUSAT</t>
  </si>
  <si>
    <t>013102330054000</t>
  </si>
  <si>
    <t>INCENTIVE OIL PEMBAYARAN MANFEE OLI TOYOTA PERIODE DES 2024</t>
  </si>
  <si>
    <t>24-104-29</t>
  </si>
  <si>
    <t>AR/OX/24/01/05099</t>
  </si>
  <si>
    <t>INCENTIVE MATERIAL PEMBAYARAN MANFEE MATERIAL TOYOTA PERIODE DES 2024</t>
  </si>
  <si>
    <t>AR/OX/24/01/05100</t>
  </si>
  <si>
    <t>INCENTIVE OIL PEMBAYARAN MANFEE OLI TOYOTA PERIODE JAN 2025</t>
  </si>
  <si>
    <t>AR/OX/24/01/05102</t>
  </si>
  <si>
    <t>INCENTIVE MATERIAL PEMBAYARAN MANFEE MATERIAL TOYOTA PERIODE JAN 2025</t>
  </si>
  <si>
    <t>AR/SB/24/01/00305</t>
  </si>
  <si>
    <t>PT. Central Data Technologi</t>
  </si>
  <si>
    <t>CENTENNIAL TOWER 12TH FLOOR, JL. GATOT SUBROTO JAKARTA SELATAN</t>
  </si>
  <si>
    <t>030362040063000</t>
  </si>
  <si>
    <t>PEMBAYARAN WIFI, AWS SERVICE PEMBAYARAN AWS SERVICE USAGE JAN' 2025-TEDS INV. CDT-CLD-2500559</t>
  </si>
  <si>
    <t>17-Mar-25</t>
  </si>
  <si>
    <t>PT Global Solusindo Kompudata</t>
  </si>
  <si>
    <t>Jalan Karang Anyar No. 55 Blok A No. 1, Kel. Karang AnyarKec. Sawah Besar</t>
  </si>
  <si>
    <t>018770057073000</t>
  </si>
  <si>
    <t>SEWA</t>
  </si>
  <si>
    <t>Sewa Laptop A/N Bryan Sicma Ariandi</t>
  </si>
  <si>
    <t>24-100-02</t>
  </si>
  <si>
    <t>PT. SAKURA JAYA SOLUSI</t>
  </si>
  <si>
    <t>JL BUNGA SAKURA RAYA BLOK J4 NO. 8A RT. 001 RW 017, KOTA BEKASI</t>
  </si>
  <si>
    <t>316278258432000</t>
  </si>
  <si>
    <t>SEWA LAIN LAIN - ADMIN PEMBAYARAN SEWA MESIN FT COPY/PRINTER PERIODE FEB' 2025-INV. SJ-62968</t>
  </si>
  <si>
    <t>24-Mar-25</t>
  </si>
  <si>
    <t>PEMBAYARAN WIFI, AWS SERVICE PEMBAYARAN AWS SERVICE USAGE FEB' 2025-TEDS INV.CDT-CLD-2500808</t>
  </si>
  <si>
    <t>PT. TUNAS MOBILINDO PERKASA</t>
  </si>
  <si>
    <t>Jl. Pecenongan No.80, Kebon Kelapa, Jakarta Pusat</t>
  </si>
  <si>
    <t>013929963073000</t>
  </si>
  <si>
    <t>PEMBAYARAN SERVICE KENDARAAN OPERATIONAL PEMBAYARAN SERVIS MOBIL OPERATION SMM B 9867 TCO DI DHT PD GEDE TGL 12 FEB 2025</t>
  </si>
  <si>
    <t>27-Mar-25</t>
  </si>
  <si>
    <t>OX032531L</t>
  </si>
  <si>
    <t>INCENTIVE OIL PEMBAYARAN MANFEE OLI TOYOTA PERIODE FEB 2025</t>
  </si>
  <si>
    <t>INCENTIVE MATERIAL PEMBAYARAN MANFEE MATERIAL TOYOTA PERIODE FEB 2025</t>
  </si>
  <si>
    <t>AR/SB/24/01/00307</t>
  </si>
  <si>
    <t>Tunas TYT - Mampang</t>
  </si>
  <si>
    <t>Pembayaran Tagihan Toyota Mampang - 104ARI2501-0658 - B1732SQH -</t>
  </si>
  <si>
    <t>13-Mar-25</t>
  </si>
  <si>
    <t>PT. TUNAS RIDEAN-JATIWARINGIN</t>
  </si>
  <si>
    <t>Pembayaran Tagihan Toyota Mampang - 127ARI2501-1173 - B1055UJZ</t>
  </si>
  <si>
    <t>Pembayaran Tagihan Toyota Mampang - 127ARI2501-1177 - B1896FRN</t>
  </si>
  <si>
    <t>Pembayaran Tagihan Toyota Jatiwaringin - 127ARI2501-1175 - B1901FRN</t>
  </si>
  <si>
    <t>Pembayaran Tagihan Toyota Jatiwaringin - 127ARI2502-0319 - B1271FRJ</t>
  </si>
  <si>
    <t>Pembayaran Tagihan Toyota Jatiwaringin - 127ARI2502-0321 - B1883FRN</t>
  </si>
  <si>
    <t>Pembayaran Tagihan Toyota Jatiwaringin - 127ARI2502-0322 - B1881UFM</t>
  </si>
  <si>
    <t>214105-617-A-03-00-I-00-000</t>
  </si>
  <si>
    <t>Payable Income Tax 23-BP-A----</t>
  </si>
  <si>
    <t>03/25/2025</t>
  </si>
  <si>
    <t>BES</t>
  </si>
  <si>
    <t>Spare Part</t>
  </si>
  <si>
    <t>BES-019</t>
  </si>
  <si>
    <t>145/Inv-Jmn/XII/2024</t>
  </si>
  <si>
    <t>4</t>
  </si>
  <si>
    <t>CV. JIWA MUDA NUSANTARA</t>
  </si>
  <si>
    <t>BTN PERMATA INDAH BANDARA BLOK D6 NO. 5 RT 000 RW 000, KAB. MAROS</t>
  </si>
  <si>
    <t>830309662809000</t>
  </si>
  <si>
    <t>143/Inv-Jmn/XII/2024</t>
  </si>
  <si>
    <t>06-Mar-25</t>
  </si>
  <si>
    <t>009/ATU/BP/XII/24</t>
  </si>
  <si>
    <t>PT. AZZAHRA TRANS UTAMA</t>
  </si>
  <si>
    <t>JL. MAYJEN HE. SUKMA (RAYA SUKABUMI NO. 45. HARJASARI KOTA BOGOR 16138)</t>
  </si>
  <si>
    <t>827901810404000</t>
  </si>
  <si>
    <t>146/Inv-Jmn/XII/2024</t>
  </si>
  <si>
    <t>144/Inv-Jmn/XII/2024</t>
  </si>
  <si>
    <t>Service</t>
  </si>
  <si>
    <t>KW/EAP/25/01/001</t>
  </si>
  <si>
    <t>PT EKA AUTO PERKASA</t>
  </si>
  <si>
    <t>JL. RAYA SERPONG KM 7 NO. 32 RT. 003 RW. 001 PAKUALAM, SERPONG UTARA, TANGERANG SELATAN, BANTEN</t>
  </si>
  <si>
    <t>313647893411000</t>
  </si>
  <si>
    <t>010/ATU/BP/XII/24</t>
  </si>
  <si>
    <t>147/Inv-Jmn/XII/2024</t>
  </si>
  <si>
    <t>26-Mar-25</t>
  </si>
  <si>
    <t>BES-031</t>
  </si>
  <si>
    <t>214105-619-A-03-00-I-00-000</t>
  </si>
  <si>
    <t>Payable Income Tax 23-IW-A</t>
  </si>
  <si>
    <t>PT. TUNAS RIDEAN (Unused-Duplicate)</t>
  </si>
  <si>
    <t>SEWA T/B</t>
  </si>
  <si>
    <t>SEWA TANAH &amp; BANGUNAN TAHAP 3 2025</t>
  </si>
  <si>
    <t>28-403-02</t>
  </si>
  <si>
    <t>Jumlah Karyawan</t>
  </si>
  <si>
    <t>Penghasilan Bruto</t>
  </si>
  <si>
    <t>Tax yang Dihitung</t>
  </si>
  <si>
    <t>PENGEMBALIAN PAJAK</t>
  </si>
  <si>
    <t>Tax yang Dibayar</t>
  </si>
  <si>
    <t>SPOORING BALANCING - HEAD OFFICE</t>
  </si>
  <si>
    <t>OIL LUBRICANT - HEAD OFFICE</t>
  </si>
  <si>
    <t>COATING - HEAD OFFICE</t>
  </si>
  <si>
    <t>INDEPENDENT WORKSHOP - HEAD OFFICE</t>
  </si>
  <si>
    <t>OTOXPERT - HEAD OFFICE</t>
  </si>
  <si>
    <t>Rekap PPH 21 Tahun 2025</t>
  </si>
  <si>
    <t>Codering KK</t>
  </si>
  <si>
    <t>Validasi</t>
  </si>
  <si>
    <t>Analisa</t>
  </si>
  <si>
    <t>Nomor Reff yang sama memiliki codering atas jasa dan sewa</t>
  </si>
  <si>
    <t>SMM PUSAT-600</t>
  </si>
  <si>
    <t>SMM OLI-610</t>
  </si>
  <si>
    <t>SMM WO-611</t>
  </si>
  <si>
    <t>KK</t>
  </si>
  <si>
    <t>Karena masuk ke OLI (salah di KK)</t>
  </si>
  <si>
    <t>Kode Objek KK</t>
  </si>
  <si>
    <t>SPM PPH PASAL 23 &amp; 4(2)</t>
  </si>
  <si>
    <t>PLANNING OF DIFFERENCE:</t>
  </si>
  <si>
    <t>HUTANG PPH 23</t>
  </si>
  <si>
    <t>HUTANG PPH 4(2)</t>
  </si>
  <si>
    <t>PEMBAYARAN PPH 23 MASA Februari 2025</t>
  </si>
  <si>
    <t>PEMBAYARAN PPH 4(2) MASA Februari 2025</t>
  </si>
  <si>
    <t>SALAH COA, PPH 21 DI COA 23</t>
  </si>
  <si>
    <t>TIDAK POTONG PPH SMM-SMM</t>
  </si>
  <si>
    <t>SALAH COA, PREPAID 23 DI COA 214105</t>
  </si>
  <si>
    <t>HUTANG PPH 21 - BONUS</t>
  </si>
  <si>
    <t>PEMBAYARAN PPH MASA Februari 2025</t>
  </si>
  <si>
    <t>PEMBAYARAN PPH ATAS BONUS MASA DESEMBER 2023</t>
  </si>
  <si>
    <t>PPH 21 KARYAWAN - LB DARI 1124</t>
  </si>
  <si>
    <t>PPH 21 KARYAWAN MAGANG</t>
  </si>
  <si>
    <t>SALAH COA, PPN DI COA 21</t>
  </si>
  <si>
    <t xml:space="preserve">SALAH HITUNGAN UPPING </t>
  </si>
  <si>
    <t>PPN</t>
  </si>
  <si>
    <t>JV - SALAH COA</t>
  </si>
  <si>
    <t xml:space="preserve">Selisih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</si>
</sst>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(* #,##0_);_(* \(#,##0\);_(* &quot;-&quot;_);_(@_)"/>
    <numFmt numFmtId="165" formatCode="_-&quot;Rp&quot;* #,##0_-;\-&quot;Rp&quot;* #,##0_-;_-&quot;Rp&quot;* &quot;-&quot;??_-;_-@_-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4" fillId="0" borderId="0"/>
    <xf numFmtId="0" fontId="1" fillId="0" borderId="0"/>
  </cellStyleXfs>
  <cellXfs count="6">
    <xf numFmtId="0" fontId="0" fillId="0" borderId="0" xfId="0"/>
    <xf numFmtId="0" fontId="2" fillId="2" borderId="0" xfId="0" applyFont="1" applyFill="1"/>
    <xf numFmtId="4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6">
    <cellStyle name="Comma [0] 2 22 10" xfId="1" xr:uid="{7B788667-E329-4BC0-87B0-FD1FBB6622FC}"/>
    <cellStyle name="Comma [0] 3" xfId="2" xr:uid="{E2178CF4-2A61-4F21-A8D0-2277B65FFB28}"/>
    <cellStyle name="Normal" xfId="0" builtinId="0"/>
    <cellStyle name="Normal 100" xfId="5" xr:uid="{25BD08CF-0411-4D7A-AACD-215FDD0671CD}"/>
    <cellStyle name="Normal 2" xfId="4" xr:uid="{2AE25EFA-4D83-4182-B610-747FE81EE1B9}"/>
    <cellStyle name="Normal 27 2" xfId="3" xr:uid="{A8554D68-852A-429E-B8C4-D76AFEE3B8A1}"/>
  </cellStyles>
  <dxfs count="2">
    <dxf>
      <fill>
        <patternFill>
          <bgColor rgb="FFFF7C80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colors>
    <mruColors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H%20MSS\Rekon%20PPH\KK\REKON%20PPH%20SMM%200325.xlsx" TargetMode="External"/><Relationship Id="rId1" Type="http://schemas.openxmlformats.org/officeDocument/2006/relationships/externalLinkPath" Target="/Users/Youdoo/Documents/Tunas%20Ridean/TAX/SMM/Rekon%20PPH%20MSS/Rekon%20PPH/KK/REKON%20PPH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DJP"/>
      <sheetName val="MASTER SUPPLIER"/>
      <sheetName val="SSP Jan Magang 25"/>
      <sheetName val="SSP Mar 25"/>
      <sheetName val="Rekap 0325"/>
      <sheetName val="Rekon PTD"/>
      <sheetName val="214103"/>
      <sheetName val="214105"/>
      <sheetName val="Sheet2"/>
      <sheetName val="Sheet1"/>
      <sheetName val="214106"/>
      <sheetName val="Ref Daftar Kode Bukti Poton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I4" t="str">
            <v>Head Description</v>
          </cell>
          <cell r="J4" t="str">
            <v>Line Description</v>
          </cell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Invoice Number</v>
          </cell>
          <cell r="P4" t="str">
            <v>PO Number</v>
          </cell>
          <cell r="Q4" t="str">
            <v>DO Number</v>
          </cell>
          <cell r="R4" t="str">
            <v>ID Rec</v>
          </cell>
          <cell r="S4" t="str">
            <v>Asset Code</v>
          </cell>
          <cell r="T4" t="str">
            <v>Comment Text Header</v>
          </cell>
          <cell r="U4" t="str">
            <v>Comment Text Detail</v>
          </cell>
          <cell r="V4" t="str">
            <v>SALDO</v>
          </cell>
          <cell r="W4" t="str">
            <v>CODERING</v>
          </cell>
        </row>
        <row r="5">
          <cell r="I5" t="str">
            <v>PV/HO/25/03/03609</v>
          </cell>
          <cell r="J5" t="str">
            <v>Pembayaran PPh SMM Masa Januari 2025</v>
          </cell>
          <cell r="K5" t="str">
            <v/>
          </cell>
          <cell r="L5" t="str">
            <v>SMM030225</v>
          </cell>
          <cell r="M5">
            <v>0</v>
          </cell>
          <cell r="N5">
            <v>762700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>
            <v>-762700</v>
          </cell>
          <cell r="W5" t="str">
            <v>PEMBAYARAN PPH SMM MASA JANUARI 2025</v>
          </cell>
        </row>
        <row r="6">
          <cell r="I6" t="str">
            <v>NC/HT/25/02/00052</v>
          </cell>
          <cell r="J6" t="str">
            <v>Pembayaran PPh 21 Masa Januari 2025</v>
          </cell>
          <cell r="K6" t="str">
            <v>NC/HT/25/02/00052</v>
          </cell>
          <cell r="L6" t="str">
            <v>OX032510</v>
          </cell>
          <cell r="M6">
            <v>762700</v>
          </cell>
          <cell r="N6">
            <v>0</v>
          </cell>
          <cell r="O6" t="str">
            <v>AR/OX/24/01/05093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NC/HT/25/02/00052</v>
          </cell>
          <cell r="V6">
            <v>762700</v>
          </cell>
          <cell r="W6" t="str">
            <v>PEMBAYARAN PPH 21 MASA JANUARI 2025</v>
          </cell>
        </row>
        <row r="7">
          <cell r="I7" t="str">
            <v>PV/HO/25/04/03789</v>
          </cell>
          <cell r="J7" t="str">
            <v>Pembayaran PPH 21 HO Masa Febriuari 2025</v>
          </cell>
          <cell r="K7" t="str">
            <v>NC/TX/25/03/00001</v>
          </cell>
          <cell r="L7" t="str">
            <v>SMM050325</v>
          </cell>
          <cell r="M7">
            <v>1500330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1500330</v>
          </cell>
          <cell r="W7" t="str">
            <v>PEMBAYARAN PPH 21 HO MASA FEBRIUARI 2025</v>
          </cell>
        </row>
        <row r="8">
          <cell r="I8" t="str">
            <v>TSA16202503</v>
          </cell>
          <cell r="J8" t="str">
            <v>HRD Monthly Payroll Journal</v>
          </cell>
          <cell r="K8" t="str">
            <v/>
          </cell>
          <cell r="L8" t="str">
            <v>OPT-0325</v>
          </cell>
          <cell r="M8">
            <v>0</v>
          </cell>
          <cell r="N8">
            <v>7738620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TSA16202503</v>
          </cell>
          <cell r="V8">
            <v>-7738620</v>
          </cell>
          <cell r="W8" t="str">
            <v>PPH 21 KARYAWAN</v>
          </cell>
        </row>
        <row r="9">
          <cell r="I9" t="str">
            <v>TSA16202503</v>
          </cell>
          <cell r="J9" t="str">
            <v>HRD Monthly Payroll Journal</v>
          </cell>
          <cell r="K9" t="str">
            <v/>
          </cell>
          <cell r="L9" t="str">
            <v>OPT-0325</v>
          </cell>
          <cell r="M9">
            <v>0</v>
          </cell>
          <cell r="N9">
            <v>1524725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TSA16202503</v>
          </cell>
          <cell r="V9">
            <v>-1524725</v>
          </cell>
          <cell r="W9" t="str">
            <v>PPH 21 KARYAWAN</v>
          </cell>
        </row>
        <row r="10">
          <cell r="I10" t="str">
            <v>TSA16202503</v>
          </cell>
          <cell r="J10" t="str">
            <v>HRD Monthly Payroll Journal</v>
          </cell>
          <cell r="K10" t="str">
            <v/>
          </cell>
          <cell r="L10" t="str">
            <v>OPT-0325</v>
          </cell>
          <cell r="M10">
            <v>0</v>
          </cell>
          <cell r="N10">
            <v>331156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TSA16202503</v>
          </cell>
          <cell r="V10">
            <v>-331156</v>
          </cell>
          <cell r="W10" t="str">
            <v>PPH 21 KARYAWAN</v>
          </cell>
        </row>
        <row r="11">
          <cell r="I11" t="str">
            <v>NC/OX/25/02/00218</v>
          </cell>
          <cell r="J11" t="str">
            <v>Total PPN PPH21 Perorangan-NPWP (-2.5%) (excl</v>
          </cell>
          <cell r="K11" t="str">
            <v>NC/OX/25/02/00218</v>
          </cell>
          <cell r="L11" t="str">
            <v>OX032520L</v>
          </cell>
          <cell r="M11">
            <v>0</v>
          </cell>
          <cell r="N11">
            <v>154738.93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NC/OX/25/02/00218</v>
          </cell>
          <cell r="V11">
            <v>-154738.93</v>
          </cell>
          <cell r="W11" t="str">
            <v>HUTANG PPH 21</v>
          </cell>
        </row>
        <row r="12">
          <cell r="I12" t="str">
            <v>TSA16202503</v>
          </cell>
          <cell r="J12" t="str">
            <v>HRD Monthly Payroll Journal</v>
          </cell>
          <cell r="K12" t="str">
            <v/>
          </cell>
          <cell r="L12" t="str">
            <v>OPT-0325</v>
          </cell>
          <cell r="M12">
            <v>0</v>
          </cell>
          <cell r="N12">
            <v>117011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TSA16202503</v>
          </cell>
          <cell r="V12">
            <v>-117011</v>
          </cell>
          <cell r="W12" t="str">
            <v>PPH 21 KARYAWAN</v>
          </cell>
        </row>
        <row r="13">
          <cell r="I13" t="str">
            <v>TSA16202503</v>
          </cell>
          <cell r="J13" t="str">
            <v>HRD Monthly Payroll Journal</v>
          </cell>
          <cell r="K13" t="str">
            <v/>
          </cell>
          <cell r="L13" t="str">
            <v>OPT-0325</v>
          </cell>
          <cell r="M13">
            <v>0</v>
          </cell>
          <cell r="N13">
            <v>930248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TSA16202503</v>
          </cell>
          <cell r="V13">
            <v>-930248</v>
          </cell>
          <cell r="W13" t="str">
            <v>PPH 21 KARYAWAN</v>
          </cell>
        </row>
        <row r="14">
          <cell r="I14" t="str">
            <v>PV/HO/25/04/03789</v>
          </cell>
          <cell r="J14" t="str">
            <v>Pembayaran PPh 21 OX Masa Februari 2025</v>
          </cell>
          <cell r="K14" t="str">
            <v>NC/TX/25/03/00001</v>
          </cell>
          <cell r="L14" t="str">
            <v>SMM050325</v>
          </cell>
          <cell r="M14">
            <v>93431</v>
          </cell>
          <cell r="N14">
            <v>0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>
            <v>93431</v>
          </cell>
          <cell r="W14" t="str">
            <v>PEMBAYARAN PPH 21 OX MASA FEBRUARI 2025</v>
          </cell>
        </row>
        <row r="15">
          <cell r="I15" t="str">
            <v>TSA16202503</v>
          </cell>
          <cell r="J15" t="str">
            <v>HRD Monthly Payroll Journal</v>
          </cell>
          <cell r="K15" t="str">
            <v/>
          </cell>
          <cell r="L15" t="str">
            <v>OPT-0325</v>
          </cell>
          <cell r="M15">
            <v>0</v>
          </cell>
          <cell r="N15">
            <v>930248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TSA16202503</v>
          </cell>
          <cell r="V15">
            <v>-930248</v>
          </cell>
          <cell r="W15" t="str">
            <v>PPH 21 KARYAWAN</v>
          </cell>
        </row>
        <row r="16">
          <cell r="I16" t="str">
            <v>TSA16202503</v>
          </cell>
          <cell r="J16" t="str">
            <v>HRD Monthly Payroll Journal</v>
          </cell>
          <cell r="K16" t="str">
            <v/>
          </cell>
          <cell r="L16" t="str">
            <v>OPT-0325</v>
          </cell>
          <cell r="M16">
            <v>0</v>
          </cell>
          <cell r="N16">
            <v>465124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TSA16202503</v>
          </cell>
          <cell r="V16">
            <v>-465124</v>
          </cell>
          <cell r="W16" t="str">
            <v>PPH 21 KARYAWAN</v>
          </cell>
        </row>
        <row r="17">
          <cell r="I17" t="str">
            <v>PV/HO/25/04/03789</v>
          </cell>
          <cell r="J17" t="str">
            <v>Pembayaran PPh 21 IW Masa Februari 2025</v>
          </cell>
          <cell r="K17" t="str">
            <v>NC/TX/25/03/00001</v>
          </cell>
          <cell r="L17" t="str">
            <v>SMM050325</v>
          </cell>
          <cell r="M17">
            <v>140566</v>
          </cell>
          <cell r="N17">
            <v>0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140566</v>
          </cell>
          <cell r="W17" t="str">
            <v>PEMBAYARAN PPH 21 IW MASA FEBRUARI 2025</v>
          </cell>
        </row>
      </sheetData>
      <sheetData sheetId="7">
        <row r="3">
          <cell r="Z3" t="str">
            <v xml:space="preserve"> </v>
          </cell>
        </row>
        <row r="4">
          <cell r="AD4">
            <v>0.15</v>
          </cell>
          <cell r="AE4">
            <v>411124</v>
          </cell>
          <cell r="AF4">
            <v>102</v>
          </cell>
          <cell r="AG4" t="str">
            <v>BUNGA</v>
          </cell>
          <cell r="AH4" t="str">
            <v>24-102-01</v>
          </cell>
        </row>
        <row r="5">
          <cell r="I5" t="str">
            <v>Head Description</v>
          </cell>
          <cell r="J5" t="str">
            <v>Line Description</v>
          </cell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SALDO</v>
          </cell>
          <cell r="W5" t="str">
            <v>CODERING</v>
          </cell>
          <cell r="X5" t="str">
            <v>Nama Suplier</v>
          </cell>
          <cell r="Y5" t="str">
            <v>CAB</v>
          </cell>
          <cell r="Z5" t="str">
            <v>Alamat</v>
          </cell>
          <cell r="AA5" t="str">
            <v>NPWP</v>
          </cell>
          <cell r="AB5" t="str">
            <v>Dpp</v>
          </cell>
          <cell r="AC5" t="str">
            <v>PPh</v>
          </cell>
          <cell r="AD5" t="str">
            <v>Tarif</v>
          </cell>
          <cell r="AE5" t="str">
            <v>Kode MAP</v>
          </cell>
          <cell r="AF5" t="str">
            <v>Kode Jenis Setoran</v>
          </cell>
          <cell r="AG5" t="str">
            <v>Ket</v>
          </cell>
          <cell r="AH5" t="str">
            <v>KODE BUKPOT</v>
          </cell>
        </row>
        <row r="6">
          <cell r="I6" t="str">
            <v>PV/HO/25/03/03609</v>
          </cell>
          <cell r="J6" t="str">
            <v>Pembayaran PPh SMM Masa Januari 2025</v>
          </cell>
          <cell r="K6" t="str">
            <v/>
          </cell>
          <cell r="L6" t="str">
            <v>SMM030225</v>
          </cell>
          <cell r="M6">
            <v>16582916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>
            <v>16582916</v>
          </cell>
          <cell r="W6" t="str">
            <v>PEMBAYARAN PPH SMM MASA JANUARI 2025</v>
          </cell>
        </row>
        <row r="7">
          <cell r="I7" t="str">
            <v>PV/HO/25/03/03609</v>
          </cell>
          <cell r="J7" t="str">
            <v>Pembayaran PPh SMM Masa Januari 2025</v>
          </cell>
          <cell r="K7" t="str">
            <v/>
          </cell>
          <cell r="L7" t="str">
            <v>SMM030225</v>
          </cell>
          <cell r="M7">
            <v>0</v>
          </cell>
          <cell r="N7">
            <v>16582916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-16582916</v>
          </cell>
          <cell r="W7" t="str">
            <v>PEMBAYARAN PPH SMM MASA JANUARI 2025</v>
          </cell>
          <cell r="AB7" t="e">
            <v>#DIV/0!</v>
          </cell>
          <cell r="AC7">
            <v>16582916</v>
          </cell>
        </row>
        <row r="8">
          <cell r="I8" t="str">
            <v>NC/HT/25/02/00052</v>
          </cell>
          <cell r="J8" t="str">
            <v>Pembayaran PPh 23 atas Jasa Masa Januari 205</v>
          </cell>
          <cell r="K8" t="str">
            <v>NC/HT/25/02/00052</v>
          </cell>
          <cell r="L8" t="str">
            <v>OX032510</v>
          </cell>
          <cell r="M8">
            <v>16552916</v>
          </cell>
          <cell r="N8">
            <v>0</v>
          </cell>
          <cell r="O8" t="str">
            <v>AR/OX/24/01/05094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NC/HT/25/02/00052</v>
          </cell>
          <cell r="V8">
            <v>16552916</v>
          </cell>
          <cell r="W8" t="str">
            <v>PEMBAYARAN PPH 23 ATAS JASA MASA JANUARI 205</v>
          </cell>
          <cell r="AB8" t="e">
            <v>#DIV/0!</v>
          </cell>
          <cell r="AC8">
            <v>0</v>
          </cell>
        </row>
        <row r="9">
          <cell r="I9" t="str">
            <v>NC/HT/25/02/00052</v>
          </cell>
          <cell r="J9" t="str">
            <v>Pembayaran PPh 23 atas Sewa Masa Januari 2025</v>
          </cell>
          <cell r="K9" t="str">
            <v>NC/HT/25/02/00052</v>
          </cell>
          <cell r="L9" t="str">
            <v>OX032510</v>
          </cell>
          <cell r="M9">
            <v>30000</v>
          </cell>
          <cell r="N9">
            <v>0</v>
          </cell>
          <cell r="O9" t="str">
            <v>AR/OX/24/01/05094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NC/HT/25/02/00052</v>
          </cell>
          <cell r="V9">
            <v>30000</v>
          </cell>
          <cell r="W9" t="str">
            <v>PEMBAYARAN PPH 23 ATAS SEWA MASA JANUARI 2025</v>
          </cell>
          <cell r="AB9" t="e">
            <v>#DIV/0!</v>
          </cell>
          <cell r="AC9">
            <v>0</v>
          </cell>
        </row>
        <row r="10">
          <cell r="I10" t="str">
            <v>PV/HO/25/04/03789</v>
          </cell>
          <cell r="J10" t="str">
            <v>Pembayaran PPh 23 atas Sewa Masa Februari 202</v>
          </cell>
          <cell r="K10" t="str">
            <v>NC/TX/25/03/00001</v>
          </cell>
          <cell r="L10" t="str">
            <v>SMM050325</v>
          </cell>
          <cell r="M10">
            <v>33192</v>
          </cell>
          <cell r="N10">
            <v>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33192</v>
          </cell>
          <cell r="W10" t="str">
            <v>PEMBAYARAN PPH 23 ATAS SEWA MASA FEBRUARI 202</v>
          </cell>
          <cell r="AB10" t="e">
            <v>#DIV/0!</v>
          </cell>
          <cell r="AC10">
            <v>0</v>
          </cell>
        </row>
        <row r="11">
          <cell r="I11" t="str">
            <v>PV/HO/25/04/03789</v>
          </cell>
          <cell r="J11" t="str">
            <v>Pembayaran PPh 23 at6as Jasa Masa Februari 20</v>
          </cell>
          <cell r="K11" t="str">
            <v>NC/TX/25/03/00001</v>
          </cell>
          <cell r="L11" t="str">
            <v>SMM050325</v>
          </cell>
          <cell r="M11">
            <v>33373801</v>
          </cell>
          <cell r="N11">
            <v>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33373801</v>
          </cell>
          <cell r="W11" t="str">
            <v>PEMBAYARAN PPH 23 AT6AS JASA MASA FEBRUARI 20</v>
          </cell>
          <cell r="AB11" t="e">
            <v>#DIV/0!</v>
          </cell>
          <cell r="AC11">
            <v>0</v>
          </cell>
        </row>
        <row r="12">
          <cell r="I12" t="str">
            <v>NC/GA/25/03/00072</v>
          </cell>
          <cell r="J12" t="str">
            <v>Total PPN PPH23 PT-NPWP (-2%) (exclude)</v>
          </cell>
          <cell r="K12" t="str">
            <v>NC/GA/25/03/00072</v>
          </cell>
          <cell r="L12" t="str">
            <v>OX032513L</v>
          </cell>
          <cell r="M12">
            <v>0</v>
          </cell>
          <cell r="N12">
            <v>5104.16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NC/GA/25/03/00072</v>
          </cell>
          <cell r="V12">
            <v>-5104.16</v>
          </cell>
          <cell r="W12" t="str">
            <v>HUTANG PPH 23</v>
          </cell>
          <cell r="X12" t="str">
            <v>PT. SARANA SEMESTA SEJAHTERA</v>
          </cell>
          <cell r="Z12" t="str">
            <v>Jl Lenteng Agung No 35 RT 04 RW 01 DKI Jakarta</v>
          </cell>
          <cell r="AA12" t="str">
            <v>0664076544017000</v>
          </cell>
          <cell r="AB12">
            <v>255208</v>
          </cell>
          <cell r="AC12">
            <v>5104.16</v>
          </cell>
          <cell r="AD12">
            <v>0.02</v>
          </cell>
          <cell r="AE12">
            <v>411124</v>
          </cell>
          <cell r="AF12">
            <v>104</v>
          </cell>
          <cell r="AG12" t="str">
            <v>JASA</v>
          </cell>
          <cell r="AH12" t="str">
            <v>24-104-17</v>
          </cell>
        </row>
        <row r="13">
          <cell r="I13" t="str">
            <v>NC/GA/25/03/00076</v>
          </cell>
          <cell r="J13" t="str">
            <v>Total PPN PPH23 PT-NPWP (-2%) (exclude)</v>
          </cell>
          <cell r="K13" t="str">
            <v>NC/GA/25/03/00076</v>
          </cell>
          <cell r="L13" t="str">
            <v>OX032524L</v>
          </cell>
          <cell r="M13">
            <v>0</v>
          </cell>
          <cell r="N13">
            <v>5990.64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NC/GA/25/03/00076</v>
          </cell>
          <cell r="V13">
            <v>-5990.64</v>
          </cell>
          <cell r="W13" t="str">
            <v>HUTANG PPH 23</v>
          </cell>
          <cell r="X13" t="str">
            <v>PT. MITRA ASRI PRATAMA</v>
          </cell>
          <cell r="Z13" t="str">
            <v>GEDUNG TUNAS RENT BINTARO KOMERSIAL BLOK CBD B7 NO A1/02 RT 001 RW 002, KOTA TANGERANG SELATAN</v>
          </cell>
          <cell r="AA13" t="str">
            <v>0315844001074000</v>
          </cell>
          <cell r="AB13">
            <v>299532</v>
          </cell>
          <cell r="AC13">
            <v>5990.64</v>
          </cell>
          <cell r="AD13">
            <v>0.02</v>
          </cell>
          <cell r="AE13">
            <v>411124</v>
          </cell>
          <cell r="AF13">
            <v>104</v>
          </cell>
          <cell r="AG13" t="str">
            <v>JASA</v>
          </cell>
          <cell r="AH13" t="str">
            <v>24-104-17</v>
          </cell>
        </row>
        <row r="14">
          <cell r="I14" t="str">
            <v>NC/GA/25/03/00077</v>
          </cell>
          <cell r="J14" t="str">
            <v>Total PPN PPH23 PT-NPWP (-2%) (exclude)</v>
          </cell>
          <cell r="K14" t="str">
            <v>NC/GA/25/03/00077</v>
          </cell>
          <cell r="L14" t="str">
            <v>OX032524L</v>
          </cell>
          <cell r="M14">
            <v>0</v>
          </cell>
          <cell r="N14">
            <v>5890.6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NC/GA/25/03/00077</v>
          </cell>
          <cell r="V14">
            <v>-5890.6</v>
          </cell>
          <cell r="W14" t="str">
            <v>HUTANG PPH 23</v>
          </cell>
          <cell r="X14" t="str">
            <v>PT. MITRA ASRI PRATAMA</v>
          </cell>
          <cell r="Z14" t="str">
            <v>GEDUNG TUNAS RENT BINTARO KOMERSIAL BLOK CBD B7 NO A1/02 RT 001 RW 002, KOTA TANGERANG SELATAN</v>
          </cell>
          <cell r="AA14" t="str">
            <v>0315844001074000</v>
          </cell>
          <cell r="AB14">
            <v>294530</v>
          </cell>
          <cell r="AC14">
            <v>5890.6</v>
          </cell>
          <cell r="AD14">
            <v>0.02</v>
          </cell>
          <cell r="AE14">
            <v>411124</v>
          </cell>
          <cell r="AF14">
            <v>104</v>
          </cell>
          <cell r="AG14" t="str">
            <v>JASA</v>
          </cell>
          <cell r="AH14" t="str">
            <v>24-104-17</v>
          </cell>
        </row>
        <row r="15">
          <cell r="I15" t="str">
            <v>NC/OL/25/02/00185</v>
          </cell>
          <cell r="J15" t="str">
            <v>Total PPN PPH23 PT-NPWP (-2%) (exclude)</v>
          </cell>
          <cell r="K15" t="str">
            <v>NC/OL/25/02/00185</v>
          </cell>
          <cell r="L15" t="str">
            <v>OX032510</v>
          </cell>
          <cell r="M15">
            <v>0</v>
          </cell>
          <cell r="N15">
            <v>191405.4</v>
          </cell>
          <cell r="O15" t="str">
            <v>AR/OX/24/01/05098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NC/OL/25/02/00185</v>
          </cell>
          <cell r="V15">
            <v>-191405.4</v>
          </cell>
          <cell r="W15" t="str">
            <v>HUTANG PPH 23</v>
          </cell>
          <cell r="X15" t="str">
            <v>PT. TUNAS RIDEAN</v>
          </cell>
          <cell r="Y15" t="str">
            <v>PUSAT</v>
          </cell>
          <cell r="Z15" t="str">
            <v>JL.PECENONGAN NO.60-62 KEBON KELAPA ,GAMBIR JAKARTA PUSAT</v>
          </cell>
          <cell r="AA15" t="str">
            <v>0013102330054000</v>
          </cell>
          <cell r="AB15">
            <v>9570270</v>
          </cell>
          <cell r="AC15">
            <v>191405.4</v>
          </cell>
          <cell r="AD15">
            <v>0.02</v>
          </cell>
          <cell r="AE15">
            <v>411124</v>
          </cell>
          <cell r="AF15">
            <v>104</v>
          </cell>
          <cell r="AG15" t="str">
            <v>JASA</v>
          </cell>
          <cell r="AH15" t="str">
            <v>24-104-29</v>
          </cell>
        </row>
        <row r="16">
          <cell r="I16" t="str">
            <v>NC/OL/25/02/00186</v>
          </cell>
          <cell r="J16" t="str">
            <v>Total PPN PPH23 PT-NPWP (-2%) (exclude)</v>
          </cell>
          <cell r="K16" t="str">
            <v>NC/OL/25/02/00186</v>
          </cell>
          <cell r="L16" t="str">
            <v>OX032510</v>
          </cell>
          <cell r="M16">
            <v>0</v>
          </cell>
          <cell r="N16">
            <v>2646936.94</v>
          </cell>
          <cell r="O16" t="str">
            <v>AR/OX/24/01/05099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NC/OL/25/02/00186</v>
          </cell>
          <cell r="V16">
            <v>-2646936.94</v>
          </cell>
          <cell r="W16" t="str">
            <v>HUTANG PPH 23</v>
          </cell>
          <cell r="X16" t="str">
            <v>PT. TUNAS RIDEAN</v>
          </cell>
          <cell r="Y16" t="str">
            <v>PUSAT</v>
          </cell>
          <cell r="Z16" t="str">
            <v>JL.PECENONGAN NO.60-62 KEBON KELAPA ,GAMBIR JAKARTA PUSAT</v>
          </cell>
          <cell r="AA16" t="str">
            <v>0013102330054000</v>
          </cell>
          <cell r="AB16">
            <v>132346847</v>
          </cell>
          <cell r="AC16">
            <v>2646936.94</v>
          </cell>
          <cell r="AD16">
            <v>0.02</v>
          </cell>
          <cell r="AE16">
            <v>411124</v>
          </cell>
          <cell r="AF16">
            <v>104</v>
          </cell>
          <cell r="AG16" t="str">
            <v>JASA</v>
          </cell>
          <cell r="AH16" t="str">
            <v>24-104-29</v>
          </cell>
        </row>
        <row r="17">
          <cell r="I17" t="str">
            <v>NC/OL/25/02/00188</v>
          </cell>
          <cell r="J17" t="str">
            <v>Total PPN PPH23 PT-NPWP (-2%) (exclude)</v>
          </cell>
          <cell r="K17" t="str">
            <v>NC/OL/25/02/00188</v>
          </cell>
          <cell r="L17" t="str">
            <v>OX032510</v>
          </cell>
          <cell r="M17">
            <v>0</v>
          </cell>
          <cell r="N17">
            <v>154387.38</v>
          </cell>
          <cell r="O17" t="str">
            <v>AR/OX/24/01/05100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NC/OL/25/02/00188</v>
          </cell>
          <cell r="V17">
            <v>-154387.38</v>
          </cell>
          <cell r="W17" t="str">
            <v>HUTANG PPH 23</v>
          </cell>
          <cell r="X17" t="str">
            <v>PT. TUNAS RIDEAN</v>
          </cell>
          <cell r="Y17" t="str">
            <v>PUSAT</v>
          </cell>
          <cell r="Z17" t="str">
            <v>JL.PECENONGAN NO.60-62 KEBON KELAPA ,GAMBIR JAKARTA PUSAT</v>
          </cell>
          <cell r="AA17" t="str">
            <v>0013102330054000</v>
          </cell>
          <cell r="AB17">
            <v>7719369</v>
          </cell>
          <cell r="AC17">
            <v>154387.38</v>
          </cell>
          <cell r="AD17">
            <v>0.02</v>
          </cell>
          <cell r="AE17">
            <v>411124</v>
          </cell>
          <cell r="AF17">
            <v>104</v>
          </cell>
          <cell r="AG17" t="str">
            <v>JASA</v>
          </cell>
          <cell r="AH17" t="str">
            <v>24-104-29</v>
          </cell>
        </row>
        <row r="18">
          <cell r="I18" t="str">
            <v>NC/OL/25/02/00189</v>
          </cell>
          <cell r="J18" t="str">
            <v>Total PPN PPH23 PT-NPWP (-2%) (exclude)</v>
          </cell>
          <cell r="K18" t="str">
            <v>NC/OL/25/02/00189</v>
          </cell>
          <cell r="L18" t="str">
            <v>OX032510</v>
          </cell>
          <cell r="M18">
            <v>0</v>
          </cell>
          <cell r="N18">
            <v>2085009</v>
          </cell>
          <cell r="O18" t="str">
            <v>AR/OX/24/01/05102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NC/OL/25/02/00189</v>
          </cell>
          <cell r="V18">
            <v>-2085009</v>
          </cell>
          <cell r="W18" t="str">
            <v>HUTANG PPH 23</v>
          </cell>
          <cell r="X18" t="str">
            <v>PT. TUNAS RIDEAN</v>
          </cell>
          <cell r="Y18" t="str">
            <v>PUSAT</v>
          </cell>
          <cell r="Z18" t="str">
            <v>JL.PECENONGAN NO.60-62 KEBON KELAPA ,GAMBIR JAKARTA PUSAT</v>
          </cell>
          <cell r="AA18" t="str">
            <v>0013102330054000</v>
          </cell>
          <cell r="AB18">
            <v>104250450</v>
          </cell>
          <cell r="AC18">
            <v>2085009</v>
          </cell>
          <cell r="AD18">
            <v>0.02</v>
          </cell>
          <cell r="AE18">
            <v>411124</v>
          </cell>
          <cell r="AF18">
            <v>104</v>
          </cell>
          <cell r="AG18" t="str">
            <v>JASA</v>
          </cell>
          <cell r="AH18" t="str">
            <v>24-104-29</v>
          </cell>
        </row>
        <row r="19">
          <cell r="I19" t="str">
            <v>NC/OL/25/03/00191</v>
          </cell>
          <cell r="J19" t="str">
            <v>Total PPN PPH23 PT-NPWP (-2%) (exclude)</v>
          </cell>
          <cell r="K19" t="str">
            <v>NC/OL/25/03/00191</v>
          </cell>
          <cell r="L19" t="str">
            <v>OX032510</v>
          </cell>
          <cell r="M19">
            <v>0</v>
          </cell>
          <cell r="N19">
            <v>185832.08</v>
          </cell>
          <cell r="O19" t="str">
            <v>AR/SB/24/01/00305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NC/OL/25/03/00191</v>
          </cell>
          <cell r="V19">
            <v>-185832.08</v>
          </cell>
          <cell r="W19" t="str">
            <v>HUTANG PPH 23</v>
          </cell>
          <cell r="X19" t="str">
            <v>PT. CENTRAL DATA TECHNOLOGY</v>
          </cell>
          <cell r="Z19" t="str">
            <v>CENTENNIAL TOWER 12TH FLOOR, JL. GATOT SUBROTO JAKARTA SELATAN</v>
          </cell>
          <cell r="AA19" t="str">
            <v>0030362040063000</v>
          </cell>
          <cell r="AB19">
            <v>9291604</v>
          </cell>
          <cell r="AC19">
            <v>185832.08</v>
          </cell>
          <cell r="AD19">
            <v>0.02</v>
          </cell>
          <cell r="AE19">
            <v>411124</v>
          </cell>
          <cell r="AF19">
            <v>104</v>
          </cell>
          <cell r="AG19" t="str">
            <v>JASA</v>
          </cell>
          <cell r="AH19" t="str">
            <v>24-104-29</v>
          </cell>
        </row>
        <row r="20">
          <cell r="I20" t="str">
            <v>NC/OL/25/02/00183</v>
          </cell>
          <cell r="J20" t="str">
            <v>Total PPN PPH23 PT-NPWP (-2%) (exclude)</v>
          </cell>
          <cell r="K20" t="str">
            <v>NC/OL/25/02/00183</v>
          </cell>
          <cell r="L20" t="str">
            <v>OX032520L</v>
          </cell>
          <cell r="M20">
            <v>0</v>
          </cell>
          <cell r="N20">
            <v>30000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NC/OL/25/02/00183</v>
          </cell>
          <cell r="V20">
            <v>-30000</v>
          </cell>
          <cell r="W20" t="str">
            <v>HUTANG PPH 23</v>
          </cell>
          <cell r="X20" t="str">
            <v>PT Global Solusindo Kompudata</v>
          </cell>
          <cell r="Z20" t="str">
            <v>Jalan Karang Anyar No. 55 Blok A No. 1, Kel. Karang AnyarKec. Sawah Besar</v>
          </cell>
          <cell r="AA20" t="str">
            <v>0018770057073000</v>
          </cell>
          <cell r="AB20">
            <v>1500000</v>
          </cell>
          <cell r="AC20">
            <v>30000</v>
          </cell>
          <cell r="AD20">
            <v>0.02</v>
          </cell>
          <cell r="AE20">
            <v>411124</v>
          </cell>
          <cell r="AF20">
            <v>100</v>
          </cell>
          <cell r="AG20" t="str">
            <v>SEWA</v>
          </cell>
          <cell r="AH20" t="str">
            <v>24-100-02</v>
          </cell>
        </row>
        <row r="21">
          <cell r="I21" t="str">
            <v>NC/OL/25/03/00195</v>
          </cell>
          <cell r="J21" t="str">
            <v>Total PPN PPH23 PT-NPWP (-2%) (exclude)</v>
          </cell>
          <cell r="K21" t="str">
            <v>NC/OL/25/03/00195</v>
          </cell>
          <cell r="L21" t="str">
            <v>OX032520L</v>
          </cell>
          <cell r="M21">
            <v>0</v>
          </cell>
          <cell r="N21">
            <v>35040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NC/OL/25/03/00195</v>
          </cell>
          <cell r="V21">
            <v>-35040</v>
          </cell>
          <cell r="W21" t="str">
            <v>HUTANG PPH 23</v>
          </cell>
          <cell r="X21" t="str">
            <v>PT. SAKURA JAYA SOLUSI</v>
          </cell>
          <cell r="Z21" t="str">
            <v>JL BUNGA SAKURA RAYA BLOK J4 NO. 8A RT. 001 RW 017, KOTA BEKASI</v>
          </cell>
          <cell r="AA21" t="str">
            <v>0316278258432000</v>
          </cell>
          <cell r="AB21">
            <v>1752000</v>
          </cell>
          <cell r="AC21">
            <v>35040</v>
          </cell>
          <cell r="AD21">
            <v>0.02</v>
          </cell>
          <cell r="AE21">
            <v>411124</v>
          </cell>
          <cell r="AF21">
            <v>100</v>
          </cell>
          <cell r="AG21" t="str">
            <v>SEWA</v>
          </cell>
          <cell r="AH21" t="str">
            <v>24-100-02</v>
          </cell>
        </row>
        <row r="22">
          <cell r="I22" t="str">
            <v>NC/OL/25/03/00196</v>
          </cell>
          <cell r="J22" t="str">
            <v>Total PPN PPH23 PT-NPWP (-2%) (exclude)</v>
          </cell>
          <cell r="K22" t="str">
            <v>NC/OL/25/03/00196</v>
          </cell>
          <cell r="L22" t="str">
            <v>OX032524L</v>
          </cell>
          <cell r="M22">
            <v>0</v>
          </cell>
          <cell r="N22">
            <v>175842.78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NC/OL/25/03/00196</v>
          </cell>
          <cell r="V22">
            <v>-175842.78</v>
          </cell>
          <cell r="W22" t="str">
            <v>HUTANG PPH 23</v>
          </cell>
          <cell r="X22" t="str">
            <v>PT. CENTRAL DATA TECHNOLOGY</v>
          </cell>
          <cell r="Z22" t="str">
            <v>CENTENNIAL TOWER 12TH FLOOR, JL. GATOT SUBROTO JAKARTA SELATAN</v>
          </cell>
          <cell r="AA22" t="str">
            <v>0030362040063000</v>
          </cell>
          <cell r="AB22">
            <v>8792139</v>
          </cell>
          <cell r="AC22">
            <v>175842.78</v>
          </cell>
          <cell r="AD22">
            <v>0.02</v>
          </cell>
          <cell r="AE22">
            <v>411124</v>
          </cell>
          <cell r="AF22">
            <v>104</v>
          </cell>
          <cell r="AG22" t="str">
            <v>JASA</v>
          </cell>
          <cell r="AH22" t="str">
            <v>24-104-29</v>
          </cell>
        </row>
        <row r="23">
          <cell r="I23" t="str">
            <v>NC/OL/25/03/00197</v>
          </cell>
          <cell r="J23" t="str">
            <v>Total PPN PPH23 PT-NPWP (-2%) (exclude)</v>
          </cell>
          <cell r="K23" t="str">
            <v>NC/OL/25/03/00197</v>
          </cell>
          <cell r="L23" t="str">
            <v>OX032524L</v>
          </cell>
          <cell r="M23">
            <v>0</v>
          </cell>
          <cell r="N23">
            <v>43011.199999999997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NC/OL/25/03/00197</v>
          </cell>
          <cell r="V23">
            <v>-43011.199999999997</v>
          </cell>
          <cell r="W23" t="str">
            <v>HUTANG PPH 23</v>
          </cell>
          <cell r="X23" t="str">
            <v>PT. TUNAS MOBILINDO PERKASA</v>
          </cell>
          <cell r="Z23" t="str">
            <v>Jl. Pecenongan No.80, Kebon Kelapa, Jakarta Pusat</v>
          </cell>
          <cell r="AA23" t="str">
            <v>0013929963073000</v>
          </cell>
          <cell r="AB23">
            <v>2150560</v>
          </cell>
          <cell r="AC23">
            <v>43011.199999999997</v>
          </cell>
          <cell r="AD23">
            <v>0.02</v>
          </cell>
          <cell r="AE23">
            <v>411124</v>
          </cell>
          <cell r="AF23">
            <v>104</v>
          </cell>
          <cell r="AG23" t="str">
            <v>JASA</v>
          </cell>
          <cell r="AH23" t="str">
            <v>24-104-29</v>
          </cell>
        </row>
        <row r="24">
          <cell r="I24" t="str">
            <v>NC/OL/25/03/00201</v>
          </cell>
          <cell r="J24" t="str">
            <v>Total PPN PPH23 PT-NPWP (-2%) (exclude)</v>
          </cell>
          <cell r="K24" t="str">
            <v>NC/OL/25/03/00201</v>
          </cell>
          <cell r="L24" t="str">
            <v>OX032531L</v>
          </cell>
          <cell r="M24">
            <v>0</v>
          </cell>
          <cell r="N24">
            <v>187373.88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NC/OL/25/03/00201</v>
          </cell>
          <cell r="V24">
            <v>-187373.88</v>
          </cell>
          <cell r="W24" t="str">
            <v>HUTANG PPH 23</v>
          </cell>
          <cell r="X24" t="str">
            <v>PT. TUNAS RIDEAN</v>
          </cell>
          <cell r="Y24" t="str">
            <v>PUSAT</v>
          </cell>
          <cell r="Z24" t="str">
            <v>JL.PECENONGAN NO.60-62 KEBON KELAPA ,GAMBIR JAKARTA PUSAT</v>
          </cell>
          <cell r="AA24" t="str">
            <v>0013102330054000</v>
          </cell>
          <cell r="AB24">
            <v>9368694</v>
          </cell>
          <cell r="AC24">
            <v>187373.88</v>
          </cell>
          <cell r="AD24">
            <v>0.02</v>
          </cell>
          <cell r="AE24">
            <v>411124</v>
          </cell>
          <cell r="AF24">
            <v>104</v>
          </cell>
          <cell r="AG24" t="str">
            <v>JASA</v>
          </cell>
          <cell r="AH24" t="str">
            <v>24-104-29</v>
          </cell>
        </row>
        <row r="25">
          <cell r="I25" t="str">
            <v>NC/OL/25/03/00202</v>
          </cell>
          <cell r="J25" t="str">
            <v>Total PPN PPH23 PT-NPWP (-2%) (exclude)</v>
          </cell>
          <cell r="K25" t="str">
            <v>NC/OL/25/03/00202</v>
          </cell>
          <cell r="L25" t="str">
            <v>OX032531L</v>
          </cell>
          <cell r="M25">
            <v>0</v>
          </cell>
          <cell r="N25">
            <v>2193711.7200000002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NC/OL/25/03/00202</v>
          </cell>
          <cell r="V25">
            <v>-2193711.7200000002</v>
          </cell>
          <cell r="W25" t="str">
            <v>HUTANG PPH 23</v>
          </cell>
          <cell r="X25" t="str">
            <v>PT. TUNAS RIDEAN</v>
          </cell>
          <cell r="Y25" t="str">
            <v>PUSAT</v>
          </cell>
          <cell r="Z25" t="str">
            <v>JL.PECENONGAN NO.60-62 KEBON KELAPA ,GAMBIR JAKARTA PUSAT</v>
          </cell>
          <cell r="AA25" t="str">
            <v>0013102330054000</v>
          </cell>
          <cell r="AB25">
            <v>109685586.00000001</v>
          </cell>
          <cell r="AC25">
            <v>2193711.7200000002</v>
          </cell>
          <cell r="AD25">
            <v>0.02</v>
          </cell>
          <cell r="AE25">
            <v>411124</v>
          </cell>
          <cell r="AF25">
            <v>104</v>
          </cell>
          <cell r="AG25" t="str">
            <v>JASA</v>
          </cell>
          <cell r="AH25" t="str">
            <v>24-104-29</v>
          </cell>
        </row>
        <row r="26">
          <cell r="I26" t="str">
            <v>NC/OX/25/02/00213</v>
          </cell>
          <cell r="J26" t="str">
            <v>Total PPN PPH23 PT-NPWP (-2%) (exclude)</v>
          </cell>
          <cell r="K26" t="str">
            <v>NC/OX/25/02/00213</v>
          </cell>
          <cell r="L26" t="str">
            <v>OX032510</v>
          </cell>
          <cell r="M26">
            <v>0</v>
          </cell>
          <cell r="N26">
            <v>4251.3599999999997</v>
          </cell>
          <cell r="O26" t="str">
            <v>AR/SB/24/01/00307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NC/OX/25/02/00213</v>
          </cell>
          <cell r="V26">
            <v>-4251.3599999999997</v>
          </cell>
          <cell r="W26" t="str">
            <v>HUTANG PPH 23</v>
          </cell>
          <cell r="X26" t="str">
            <v>PT. TUNAS RIDEAN</v>
          </cell>
          <cell r="Y26" t="str">
            <v>MAMPANG</v>
          </cell>
          <cell r="Z26" t="str">
            <v>JL.PECENONGAN NO.60-62 KEBON KELAPA ,GAMBIR JAKARTA PUSAT</v>
          </cell>
          <cell r="AA26" t="str">
            <v>0013102330054000</v>
          </cell>
          <cell r="AB26">
            <v>212567.99999999997</v>
          </cell>
          <cell r="AC26">
            <v>4251.3599999999997</v>
          </cell>
          <cell r="AD26">
            <v>0.02</v>
          </cell>
          <cell r="AE26">
            <v>411124</v>
          </cell>
          <cell r="AF26">
            <v>104</v>
          </cell>
          <cell r="AG26" t="str">
            <v>JASA</v>
          </cell>
          <cell r="AH26" t="str">
            <v>24-104-29</v>
          </cell>
        </row>
        <row r="27">
          <cell r="I27" t="str">
            <v>NC/OX/25/02/00217</v>
          </cell>
          <cell r="J27" t="str">
            <v>Total PPN PPH23 PT-NPWP (-2%) (exclude)</v>
          </cell>
          <cell r="K27" t="str">
            <v>NC/OX/25/02/00217</v>
          </cell>
          <cell r="L27" t="str">
            <v>OX032510</v>
          </cell>
          <cell r="M27">
            <v>0</v>
          </cell>
          <cell r="N27">
            <v>18277.8</v>
          </cell>
          <cell r="O27" t="str">
            <v>AR/SB/24/01/00308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NC/OX/25/02/00217</v>
          </cell>
          <cell r="V27">
            <v>-18277.8</v>
          </cell>
          <cell r="W27" t="str">
            <v>TIDAK POTONG PPH SMM - SMM</v>
          </cell>
          <cell r="Z27" t="e">
            <v>#N/A</v>
          </cell>
          <cell r="AA27" t="e">
            <v>#N/A</v>
          </cell>
          <cell r="AB27">
            <v>913890</v>
          </cell>
          <cell r="AC27">
            <v>18277.8</v>
          </cell>
          <cell r="AD27">
            <v>0.02</v>
          </cell>
        </row>
        <row r="28">
          <cell r="I28" t="str">
            <v>NC/OX/25/03/00222</v>
          </cell>
          <cell r="J28" t="str">
            <v>Total PPN PPH23 PT-NPWP (-2%) (exclude)</v>
          </cell>
          <cell r="K28" t="str">
            <v>NC/OX/25/03/00222</v>
          </cell>
          <cell r="L28" t="str">
            <v>OX032513L</v>
          </cell>
          <cell r="M28">
            <v>0</v>
          </cell>
          <cell r="N28">
            <v>15409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NC/OX/25/03/00222</v>
          </cell>
          <cell r="V28">
            <v>-15409</v>
          </cell>
          <cell r="W28" t="str">
            <v>HUTANG PPH 23</v>
          </cell>
          <cell r="X28" t="str">
            <v>PT. TUNAS RIDEAN</v>
          </cell>
          <cell r="Y28" t="str">
            <v>JATIWARINGIN</v>
          </cell>
          <cell r="Z28" t="str">
            <v>JL.PECENONGAN NO.60-62 KEBON KELAPA ,GAMBIR JAKARTA PUSAT</v>
          </cell>
          <cell r="AA28" t="str">
            <v>0013102330054000</v>
          </cell>
          <cell r="AB28">
            <v>770450</v>
          </cell>
          <cell r="AC28">
            <v>15409</v>
          </cell>
          <cell r="AD28">
            <v>0.02</v>
          </cell>
          <cell r="AE28">
            <v>411124</v>
          </cell>
          <cell r="AF28">
            <v>104</v>
          </cell>
          <cell r="AG28" t="str">
            <v>JASA</v>
          </cell>
          <cell r="AH28" t="str">
            <v>24-104-29</v>
          </cell>
        </row>
        <row r="29">
          <cell r="I29" t="str">
            <v>NC/OX/25/03/00223</v>
          </cell>
          <cell r="J29" t="str">
            <v>Total PPN PPH23 PT-NPWP (-2%) (exclude)</v>
          </cell>
          <cell r="K29" t="str">
            <v>NC/OX/25/03/00223</v>
          </cell>
          <cell r="L29" t="str">
            <v>OX032513L</v>
          </cell>
          <cell r="M29">
            <v>0</v>
          </cell>
          <cell r="N29">
            <v>49355.44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NC/OX/25/03/00223</v>
          </cell>
          <cell r="V29">
            <v>-49355.44</v>
          </cell>
          <cell r="W29" t="str">
            <v>HUTANG PPH 23</v>
          </cell>
          <cell r="X29" t="str">
            <v>PT. TUNAS RIDEAN</v>
          </cell>
          <cell r="Y29" t="str">
            <v>JATIWARINGIN</v>
          </cell>
          <cell r="Z29" t="str">
            <v>JL.PECENONGAN NO.60-62 KEBON KELAPA ,GAMBIR JAKARTA PUSAT</v>
          </cell>
          <cell r="AA29" t="str">
            <v>0013102330054000</v>
          </cell>
          <cell r="AB29">
            <v>2467772</v>
          </cell>
          <cell r="AC29">
            <v>49355.44</v>
          </cell>
          <cell r="AD29">
            <v>0.02</v>
          </cell>
          <cell r="AE29">
            <v>411124</v>
          </cell>
          <cell r="AF29">
            <v>104</v>
          </cell>
          <cell r="AG29" t="str">
            <v>JASA</v>
          </cell>
          <cell r="AH29" t="str">
            <v>24-104-29</v>
          </cell>
        </row>
        <row r="30">
          <cell r="I30" t="str">
            <v>NC/OX/25/03/00224</v>
          </cell>
          <cell r="J30" t="str">
            <v>Total PPN PPH23 PT-NPWP (-2%) (exclude)</v>
          </cell>
          <cell r="K30" t="str">
            <v>NC/OX/25/03/00224</v>
          </cell>
          <cell r="L30" t="str">
            <v>OX032513L</v>
          </cell>
          <cell r="M30">
            <v>0</v>
          </cell>
          <cell r="N30">
            <v>16119.84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NC/OX/25/03/00224</v>
          </cell>
          <cell r="V30">
            <v>-16119.84</v>
          </cell>
          <cell r="W30" t="str">
            <v>HUTANG PPH 23</v>
          </cell>
          <cell r="X30" t="str">
            <v>PT. TUNAS RIDEAN</v>
          </cell>
          <cell r="Y30" t="str">
            <v>JATIWARINGIN</v>
          </cell>
          <cell r="Z30" t="str">
            <v>JL.PECENONGAN NO.60-62 KEBON KELAPA ,GAMBIR JAKARTA PUSAT</v>
          </cell>
          <cell r="AA30" t="str">
            <v>0013102330054000</v>
          </cell>
          <cell r="AB30">
            <v>805992</v>
          </cell>
          <cell r="AC30">
            <v>16119.84</v>
          </cell>
          <cell r="AD30">
            <v>0.02</v>
          </cell>
          <cell r="AE30">
            <v>411124</v>
          </cell>
          <cell r="AF30">
            <v>104</v>
          </cell>
          <cell r="AG30" t="str">
            <v>JASA</v>
          </cell>
          <cell r="AH30" t="str">
            <v>24-104-29</v>
          </cell>
        </row>
        <row r="31">
          <cell r="I31" t="str">
            <v>NC/OX/25/03/00225</v>
          </cell>
          <cell r="J31" t="str">
            <v>Total PPN PPH23 PT-NPWP (-2%) (exclude)</v>
          </cell>
          <cell r="K31" t="str">
            <v>NC/OX/25/03/00225</v>
          </cell>
          <cell r="L31" t="str">
            <v>OX032513L</v>
          </cell>
          <cell r="M31">
            <v>0</v>
          </cell>
          <cell r="N31">
            <v>29837.84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NC/OX/25/03/00225</v>
          </cell>
          <cell r="V31">
            <v>-29837.84</v>
          </cell>
          <cell r="W31" t="str">
            <v>HUTANG PPH 23</v>
          </cell>
          <cell r="X31" t="str">
            <v>PT. TUNAS RIDEAN</v>
          </cell>
          <cell r="Y31" t="str">
            <v>JATIWARINGIN</v>
          </cell>
          <cell r="Z31" t="str">
            <v>JL.PECENONGAN NO.60-62 KEBON KELAPA ,GAMBIR JAKARTA PUSAT</v>
          </cell>
          <cell r="AA31" t="str">
            <v>0013102330054000</v>
          </cell>
          <cell r="AB31">
            <v>1491892</v>
          </cell>
          <cell r="AC31">
            <v>29837.84</v>
          </cell>
          <cell r="AD31">
            <v>0.02</v>
          </cell>
          <cell r="AE31">
            <v>411124</v>
          </cell>
          <cell r="AF31">
            <v>104</v>
          </cell>
          <cell r="AG31" t="str">
            <v>JASA</v>
          </cell>
          <cell r="AH31" t="str">
            <v>24-104-29</v>
          </cell>
        </row>
        <row r="32">
          <cell r="I32" t="str">
            <v>NC/OX/25/03/00226</v>
          </cell>
          <cell r="J32" t="str">
            <v>Total PPN PPH23 PT-NPWP (-2%) (exclude)</v>
          </cell>
          <cell r="K32" t="str">
            <v>NC/OX/25/03/00226</v>
          </cell>
          <cell r="L32" t="str">
            <v>OX032513L</v>
          </cell>
          <cell r="M32">
            <v>0</v>
          </cell>
          <cell r="N32">
            <v>55046.68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NC/OX/25/03/00226</v>
          </cell>
          <cell r="V32">
            <v>-55046.68</v>
          </cell>
          <cell r="W32" t="str">
            <v>HUTANG PPH 23</v>
          </cell>
          <cell r="X32" t="str">
            <v>PT. TUNAS RIDEAN</v>
          </cell>
          <cell r="Y32" t="str">
            <v>JATIWARINGIN</v>
          </cell>
          <cell r="Z32" t="str">
            <v>JL.PECENONGAN NO.60-62 KEBON KELAPA ,GAMBIR JAKARTA PUSAT</v>
          </cell>
          <cell r="AA32" t="str">
            <v>0013102330054000</v>
          </cell>
          <cell r="AB32">
            <v>2752334</v>
          </cell>
          <cell r="AC32">
            <v>55046.68</v>
          </cell>
          <cell r="AD32">
            <v>0.02</v>
          </cell>
          <cell r="AE32">
            <v>411124</v>
          </cell>
          <cell r="AF32">
            <v>104</v>
          </cell>
          <cell r="AG32" t="str">
            <v>JASA</v>
          </cell>
          <cell r="AH32" t="str">
            <v>24-104-29</v>
          </cell>
        </row>
        <row r="33">
          <cell r="I33" t="str">
            <v>NC/OX/25/03/00228</v>
          </cell>
          <cell r="J33" t="str">
            <v>Total PPN PPH23 PT-NPWP (-2%) (exclude)</v>
          </cell>
          <cell r="K33" t="str">
            <v>NC/OX/25/03/00228</v>
          </cell>
          <cell r="L33" t="str">
            <v>OX032513L</v>
          </cell>
          <cell r="M33">
            <v>0</v>
          </cell>
          <cell r="N33">
            <v>76050.740000000005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NC/OX/25/03/00228</v>
          </cell>
          <cell r="V33">
            <v>-76050.740000000005</v>
          </cell>
          <cell r="W33" t="str">
            <v>HUTANG PPH 23</v>
          </cell>
          <cell r="X33" t="str">
            <v>PT. TUNAS RIDEAN</v>
          </cell>
          <cell r="Y33" t="str">
            <v>JATIWARINGIN</v>
          </cell>
          <cell r="Z33" t="str">
            <v>JL.PECENONGAN NO.60-62 KEBON KELAPA ,GAMBIR JAKARTA PUSAT</v>
          </cell>
          <cell r="AA33" t="str">
            <v>0013102330054000</v>
          </cell>
          <cell r="AB33">
            <v>3802537</v>
          </cell>
          <cell r="AC33">
            <v>76050.740000000005</v>
          </cell>
          <cell r="AD33">
            <v>0.02</v>
          </cell>
          <cell r="AE33">
            <v>411124</v>
          </cell>
          <cell r="AF33">
            <v>104</v>
          </cell>
          <cell r="AG33" t="str">
            <v>JASA</v>
          </cell>
          <cell r="AH33" t="str">
            <v>24-104-29</v>
          </cell>
        </row>
        <row r="34">
          <cell r="I34" t="str">
            <v>NC/OX/25/03/00231</v>
          </cell>
          <cell r="J34" t="str">
            <v>Total PPN PPH23 PT-NPWP (-2%) (exclude)</v>
          </cell>
          <cell r="K34" t="str">
            <v>NC/OX/25/03/00231</v>
          </cell>
          <cell r="L34" t="str">
            <v>OX032520L</v>
          </cell>
          <cell r="M34">
            <v>0</v>
          </cell>
          <cell r="N34">
            <v>4389.6000000000004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NC/OX/25/03/00231</v>
          </cell>
          <cell r="V34">
            <v>-4389.6000000000004</v>
          </cell>
          <cell r="W34" t="str">
            <v>TIDAK POTONG PPH SMM - SMM</v>
          </cell>
          <cell r="Z34" t="e">
            <v>#N/A</v>
          </cell>
          <cell r="AA34" t="e">
            <v>#N/A</v>
          </cell>
          <cell r="AB34">
            <v>219480</v>
          </cell>
          <cell r="AC34">
            <v>4389.6000000000004</v>
          </cell>
          <cell r="AD34">
            <v>0.02</v>
          </cell>
        </row>
        <row r="35">
          <cell r="I35" t="str">
            <v>16610FHM2401217</v>
          </cell>
          <cell r="J35" t="str">
            <v>OPL 01 - 30 NOVEMBER 2024 DAIHATSU MATRAMANP</v>
          </cell>
          <cell r="K35" t="str">
            <v>Spare Part</v>
          </cell>
          <cell r="L35" t="str">
            <v>BES-019</v>
          </cell>
          <cell r="M35">
            <v>0</v>
          </cell>
          <cell r="N35">
            <v>1871848</v>
          </cell>
          <cell r="O35" t="str">
            <v>16610FHM2401217</v>
          </cell>
          <cell r="P35" t="str">
            <v>145/Inv-Jmn/XII/2024</v>
          </cell>
          <cell r="Q35" t="str">
            <v/>
          </cell>
          <cell r="R35" t="str">
            <v>4</v>
          </cell>
          <cell r="S35" t="str">
            <v/>
          </cell>
          <cell r="T35" t="str">
            <v/>
          </cell>
          <cell r="U35" t="str">
            <v>16610FHM2401217</v>
          </cell>
          <cell r="V35">
            <v>-1871848</v>
          </cell>
          <cell r="W35" t="str">
            <v>HUTANG PPH 23</v>
          </cell>
          <cell r="X35" t="str">
            <v>CV. JIWA MUDA NUSANTARA</v>
          </cell>
          <cell r="Z35" t="str">
            <v>BTN PERMATA INDAH BANDARA BLOK D6 NO. 5 RT 000 RW 000, KAB. MAROS</v>
          </cell>
          <cell r="AA35" t="str">
            <v>0830309662809000</v>
          </cell>
          <cell r="AB35">
            <v>93592400</v>
          </cell>
          <cell r="AC35">
            <v>1871848</v>
          </cell>
          <cell r="AD35">
            <v>0.02</v>
          </cell>
          <cell r="AE35">
            <v>411124</v>
          </cell>
          <cell r="AF35">
            <v>104</v>
          </cell>
          <cell r="AG35" t="str">
            <v>JASA</v>
          </cell>
          <cell r="AH35" t="str">
            <v>24-104-29</v>
          </cell>
        </row>
        <row r="36">
          <cell r="I36" t="str">
            <v>16610FHM2401220</v>
          </cell>
          <cell r="J36" t="str">
            <v>OPL PERIODE 01-31 OKTOBER 2024 BINTARO - JMN</v>
          </cell>
          <cell r="K36" t="str">
            <v>Spare Part</v>
          </cell>
          <cell r="L36" t="str">
            <v>BES-019</v>
          </cell>
          <cell r="M36">
            <v>0</v>
          </cell>
          <cell r="N36">
            <v>2735226</v>
          </cell>
          <cell r="O36" t="str">
            <v>16610FHM2401220</v>
          </cell>
          <cell r="P36" t="str">
            <v>143/Inv-Jmn/XII/2024</v>
          </cell>
          <cell r="Q36" t="str">
            <v/>
          </cell>
          <cell r="R36" t="str">
            <v>4</v>
          </cell>
          <cell r="S36" t="str">
            <v/>
          </cell>
          <cell r="T36" t="str">
            <v/>
          </cell>
          <cell r="U36" t="str">
            <v>16610FHM2401220</v>
          </cell>
          <cell r="V36">
            <v>-2735226</v>
          </cell>
          <cell r="W36" t="str">
            <v>HUTANG PPH 23</v>
          </cell>
          <cell r="X36" t="str">
            <v>CV. JIWA MUDA NUSANTARA</v>
          </cell>
          <cell r="Z36" t="str">
            <v>BTN PERMATA INDAH BANDARA BLOK D6 NO. 5 RT 000 RW 000, KAB. MAROS</v>
          </cell>
          <cell r="AA36" t="str">
            <v>0830309662809000</v>
          </cell>
          <cell r="AB36">
            <v>136761300</v>
          </cell>
          <cell r="AC36">
            <v>2735226</v>
          </cell>
          <cell r="AD36">
            <v>0.02</v>
          </cell>
          <cell r="AE36">
            <v>411124</v>
          </cell>
          <cell r="AF36">
            <v>104</v>
          </cell>
          <cell r="AG36" t="str">
            <v>JASA</v>
          </cell>
          <cell r="AH36" t="str">
            <v>24-104-29</v>
          </cell>
        </row>
        <row r="37">
          <cell r="I37" t="str">
            <v>16610FHM2401215</v>
          </cell>
          <cell r="J37" t="str">
            <v>OPL TUNAS BINTARO 21 NOVEMBER - 20 DESEMBER 2</v>
          </cell>
          <cell r="K37" t="str">
            <v>Spare Part</v>
          </cell>
          <cell r="L37" t="str">
            <v>BES-019</v>
          </cell>
          <cell r="M37">
            <v>0</v>
          </cell>
          <cell r="N37">
            <v>1980950</v>
          </cell>
          <cell r="O37" t="str">
            <v>16610FHM2401215</v>
          </cell>
          <cell r="P37" t="str">
            <v>009/ATU/BP/XII/24</v>
          </cell>
          <cell r="Q37" t="str">
            <v/>
          </cell>
          <cell r="R37" t="str">
            <v>4</v>
          </cell>
          <cell r="S37" t="str">
            <v/>
          </cell>
          <cell r="T37" t="str">
            <v/>
          </cell>
          <cell r="U37" t="str">
            <v>16610FHM2401215</v>
          </cell>
          <cell r="V37">
            <v>-1980950</v>
          </cell>
          <cell r="W37" t="str">
            <v>HUTANG PPH 23</v>
          </cell>
          <cell r="X37" t="str">
            <v>PT. AZZAHRA TRANS UTAMA</v>
          </cell>
          <cell r="Z37" t="str">
            <v>JL. MAYJEN HE. SUKMA (RAYA SUKABUMI NO. 45. HARJASARI KOTA BOGOR 16138)</v>
          </cell>
          <cell r="AA37" t="str">
            <v>0827901810404000</v>
          </cell>
          <cell r="AB37">
            <v>99047500</v>
          </cell>
          <cell r="AC37">
            <v>1980950</v>
          </cell>
          <cell r="AD37">
            <v>0.02</v>
          </cell>
          <cell r="AE37">
            <v>411124</v>
          </cell>
          <cell r="AF37">
            <v>104</v>
          </cell>
          <cell r="AG37" t="str">
            <v>JASA</v>
          </cell>
          <cell r="AH37" t="str">
            <v>24-104-29</v>
          </cell>
        </row>
        <row r="38">
          <cell r="I38" t="str">
            <v>16610FHM2401218</v>
          </cell>
          <cell r="J38" t="str">
            <v>OPL 01 - 30 NOVEMBER 2024 CIPONDOHPO :M.000</v>
          </cell>
          <cell r="K38" t="str">
            <v>Spare Part</v>
          </cell>
          <cell r="L38" t="str">
            <v>BES-019</v>
          </cell>
          <cell r="M38">
            <v>0</v>
          </cell>
          <cell r="N38">
            <v>3961809</v>
          </cell>
          <cell r="O38" t="str">
            <v>16610FHM2401218</v>
          </cell>
          <cell r="P38" t="str">
            <v>146/Inv-Jmn/XII/2024</v>
          </cell>
          <cell r="Q38" t="str">
            <v/>
          </cell>
          <cell r="R38" t="str">
            <v>4</v>
          </cell>
          <cell r="S38" t="str">
            <v/>
          </cell>
          <cell r="T38" t="str">
            <v/>
          </cell>
          <cell r="U38" t="str">
            <v>16610FHM2401218</v>
          </cell>
          <cell r="V38">
            <v>-3961809</v>
          </cell>
          <cell r="W38" t="str">
            <v>HUTANG PPH 23</v>
          </cell>
          <cell r="X38" t="str">
            <v>CV. JIWA MUDA NUSANTARA</v>
          </cell>
          <cell r="Z38" t="str">
            <v>BTN PERMATA INDAH BANDARA BLOK D6 NO. 5 RT 000 RW 000, KAB. MAROS</v>
          </cell>
          <cell r="AA38" t="str">
            <v>0830309662809000</v>
          </cell>
          <cell r="AB38">
            <v>198090450</v>
          </cell>
          <cell r="AC38">
            <v>3961809</v>
          </cell>
          <cell r="AD38">
            <v>0.02</v>
          </cell>
          <cell r="AE38">
            <v>411124</v>
          </cell>
          <cell r="AF38">
            <v>104</v>
          </cell>
          <cell r="AG38" t="str">
            <v>JASA</v>
          </cell>
          <cell r="AH38" t="str">
            <v>24-104-29</v>
          </cell>
        </row>
        <row r="39">
          <cell r="I39" t="str">
            <v>16610FHM2401221</v>
          </cell>
          <cell r="J39" t="str">
            <v>OPL PERIODE 2023 CILEGON - JMN PO : M.000000</v>
          </cell>
          <cell r="K39" t="str">
            <v>Spare Part</v>
          </cell>
          <cell r="L39" t="str">
            <v>BES-019</v>
          </cell>
          <cell r="M39">
            <v>0</v>
          </cell>
          <cell r="N39">
            <v>188311</v>
          </cell>
          <cell r="O39" t="str">
            <v>16610FHM2401221</v>
          </cell>
          <cell r="P39" t="str">
            <v>144/Inv-Jmn/XII/2024</v>
          </cell>
          <cell r="Q39" t="str">
            <v/>
          </cell>
          <cell r="R39" t="str">
            <v>4</v>
          </cell>
          <cell r="S39" t="str">
            <v/>
          </cell>
          <cell r="T39" t="str">
            <v/>
          </cell>
          <cell r="U39" t="str">
            <v>16610FHM2401221</v>
          </cell>
          <cell r="V39">
            <v>-188311</v>
          </cell>
          <cell r="W39" t="str">
            <v>HUTANG PPH 23</v>
          </cell>
          <cell r="X39" t="str">
            <v>CV. JIWA MUDA NUSANTARA</v>
          </cell>
          <cell r="Z39" t="str">
            <v>BTN PERMATA INDAH BANDARA BLOK D6 NO. 5 RT 000 RW 000, KAB. MAROS</v>
          </cell>
          <cell r="AA39" t="str">
            <v>0830309662809000</v>
          </cell>
          <cell r="AB39">
            <v>9415550</v>
          </cell>
          <cell r="AC39">
            <v>188311</v>
          </cell>
          <cell r="AD39">
            <v>0.02</v>
          </cell>
          <cell r="AE39">
            <v>411124</v>
          </cell>
          <cell r="AF39">
            <v>104</v>
          </cell>
          <cell r="AG39" t="str">
            <v>JASA</v>
          </cell>
          <cell r="AH39" t="str">
            <v>24-104-29</v>
          </cell>
        </row>
        <row r="40">
          <cell r="I40" t="str">
            <v>16610FHM2500001</v>
          </cell>
          <cell r="J40" t="str">
            <v>OPL 21-31 DES 2024</v>
          </cell>
          <cell r="K40" t="str">
            <v>Service</v>
          </cell>
          <cell r="L40" t="str">
            <v>BES-019</v>
          </cell>
          <cell r="M40">
            <v>0</v>
          </cell>
          <cell r="N40">
            <v>308144</v>
          </cell>
          <cell r="O40" t="str">
            <v>16610FHM2500001</v>
          </cell>
          <cell r="P40" t="str">
            <v>KW/EAP/25/01/001</v>
          </cell>
          <cell r="Q40" t="str">
            <v/>
          </cell>
          <cell r="R40" t="str">
            <v>4</v>
          </cell>
          <cell r="S40" t="str">
            <v/>
          </cell>
          <cell r="T40" t="str">
            <v/>
          </cell>
          <cell r="U40" t="str">
            <v>16610FHM2500001</v>
          </cell>
          <cell r="V40">
            <v>-308144</v>
          </cell>
          <cell r="W40" t="str">
            <v>HUTANG PPH 23</v>
          </cell>
          <cell r="X40" t="str">
            <v>PT. EKA AUTO PERKASA</v>
          </cell>
          <cell r="Z40" t="str">
            <v>JL. RAYA SERPONG KM 7 NO. 32 RT. 003 RW. 001 PAKUALAM, SERPONG UTARA, TANGERANG SELATAN, BANTEN</v>
          </cell>
          <cell r="AA40" t="str">
            <v>0313647893411000</v>
          </cell>
          <cell r="AB40">
            <v>15407214</v>
          </cell>
          <cell r="AC40">
            <v>308144</v>
          </cell>
          <cell r="AD40">
            <v>0.02</v>
          </cell>
          <cell r="AE40">
            <v>411124</v>
          </cell>
          <cell r="AF40">
            <v>104</v>
          </cell>
          <cell r="AG40" t="str">
            <v>JASA</v>
          </cell>
          <cell r="AH40" t="str">
            <v>24-104-29</v>
          </cell>
        </row>
        <row r="41">
          <cell r="I41" t="str">
            <v>16610FHM2401216</v>
          </cell>
          <cell r="J41" t="str">
            <v>OPL TUNAS CIPONDOH 21 NOVEMBER - 20 DESEMBER</v>
          </cell>
          <cell r="K41" t="str">
            <v>Spare Part</v>
          </cell>
          <cell r="L41" t="str">
            <v>BES-019</v>
          </cell>
          <cell r="M41">
            <v>0</v>
          </cell>
          <cell r="N41">
            <v>1522715</v>
          </cell>
          <cell r="O41" t="str">
            <v>16610FHM2401216</v>
          </cell>
          <cell r="P41" t="str">
            <v>010/ATU/BP/XII/24</v>
          </cell>
          <cell r="Q41" t="str">
            <v/>
          </cell>
          <cell r="R41" t="str">
            <v>4</v>
          </cell>
          <cell r="S41" t="str">
            <v/>
          </cell>
          <cell r="T41" t="str">
            <v/>
          </cell>
          <cell r="U41" t="str">
            <v>16610FHM2401216</v>
          </cell>
          <cell r="V41">
            <v>-1522715</v>
          </cell>
          <cell r="W41" t="str">
            <v>HUTANG PPH 23</v>
          </cell>
          <cell r="X41" t="str">
            <v>PT. AZZAHRA TRANS UTAMA</v>
          </cell>
          <cell r="Z41" t="str">
            <v>JL. MAYJEN HE. SUKMA (RAYA SUKABUMI NO. 45. HARJASARI KOTA BOGOR 16138)</v>
          </cell>
          <cell r="AA41" t="str">
            <v>0827901810404000</v>
          </cell>
          <cell r="AB41">
            <v>76135750</v>
          </cell>
          <cell r="AC41">
            <v>1522715</v>
          </cell>
          <cell r="AD41">
            <v>0.02</v>
          </cell>
          <cell r="AE41">
            <v>411124</v>
          </cell>
          <cell r="AF41">
            <v>104</v>
          </cell>
          <cell r="AG41" t="str">
            <v>JASA</v>
          </cell>
          <cell r="AH41" t="str">
            <v>24-104-29</v>
          </cell>
        </row>
        <row r="42">
          <cell r="I42" t="str">
            <v>16610FHM2401219</v>
          </cell>
          <cell r="J42" t="str">
            <v>OPL 01 - 30 NOVEMBER 2024 RADIN INTEN 2PO :</v>
          </cell>
          <cell r="K42" t="str">
            <v>Spare Part</v>
          </cell>
          <cell r="L42" t="str">
            <v>BES-019</v>
          </cell>
          <cell r="M42">
            <v>0</v>
          </cell>
          <cell r="N42">
            <v>1752563</v>
          </cell>
          <cell r="O42" t="str">
            <v>16610FHM2401219</v>
          </cell>
          <cell r="P42" t="str">
            <v>147/Inv-Jmn/XII/2024</v>
          </cell>
          <cell r="Q42" t="str">
            <v/>
          </cell>
          <cell r="R42" t="str">
            <v>4</v>
          </cell>
          <cell r="S42" t="str">
            <v/>
          </cell>
          <cell r="T42" t="str">
            <v/>
          </cell>
          <cell r="U42" t="str">
            <v>16610FHM2401219</v>
          </cell>
          <cell r="V42">
            <v>-1752563</v>
          </cell>
          <cell r="W42" t="str">
            <v>HUTANG PPH 23</v>
          </cell>
          <cell r="X42" t="str">
            <v>CV. JIWA MUDA NUSANTARA</v>
          </cell>
          <cell r="Z42" t="str">
            <v>BTN PERMATA INDAH BANDARA BLOK D6 NO. 5 RT 000 RW 000, KAB. MAROS</v>
          </cell>
          <cell r="AA42" t="str">
            <v>0830309662809000</v>
          </cell>
          <cell r="AB42">
            <v>87628150</v>
          </cell>
          <cell r="AC42">
            <v>1752563</v>
          </cell>
          <cell r="AD42">
            <v>0.02</v>
          </cell>
          <cell r="AE42">
            <v>411124</v>
          </cell>
          <cell r="AF42">
            <v>104</v>
          </cell>
          <cell r="AG42" t="str">
            <v>JASA</v>
          </cell>
          <cell r="AH42" t="str">
            <v>24-104-29</v>
          </cell>
        </row>
        <row r="43">
          <cell r="I43" t="str">
            <v>16610FHM2500004</v>
          </cell>
          <cell r="J43" t="str">
            <v>OPL 01 - 30 NOVEMBER 2024 CAKUNGPO : M.00000</v>
          </cell>
          <cell r="K43" t="str">
            <v>Service</v>
          </cell>
          <cell r="L43" t="str">
            <v>BES-031</v>
          </cell>
          <cell r="M43">
            <v>0</v>
          </cell>
          <cell r="N43">
            <v>3142447</v>
          </cell>
          <cell r="O43" t="str">
            <v>16610FHM2500004</v>
          </cell>
          <cell r="P43" t="str">
            <v/>
          </cell>
          <cell r="Q43" t="str">
            <v/>
          </cell>
          <cell r="R43" t="str">
            <v>4</v>
          </cell>
          <cell r="S43" t="str">
            <v/>
          </cell>
          <cell r="T43" t="str">
            <v/>
          </cell>
          <cell r="U43" t="str">
            <v>16610FHM2500004</v>
          </cell>
          <cell r="V43">
            <v>-3142447</v>
          </cell>
          <cell r="W43" t="str">
            <v>HUTANG PPH 23</v>
          </cell>
          <cell r="X43" t="str">
            <v>CV. JIWA MUDA NUSANTARA</v>
          </cell>
          <cell r="Z43" t="str">
            <v>BTN PERMATA INDAH BANDARA BLOK D6 NO. 5 RT 000 RW 000, KAB. MAROS</v>
          </cell>
          <cell r="AA43" t="str">
            <v>0830309662809000</v>
          </cell>
          <cell r="AB43">
            <v>157122350</v>
          </cell>
          <cell r="AC43">
            <v>3142447</v>
          </cell>
          <cell r="AD43">
            <v>0.02</v>
          </cell>
          <cell r="AE43">
            <v>411124</v>
          </cell>
          <cell r="AF43">
            <v>104</v>
          </cell>
          <cell r="AG43" t="str">
            <v>JASA</v>
          </cell>
          <cell r="AH43" t="str">
            <v>24-104-29</v>
          </cell>
        </row>
        <row r="44">
          <cell r="I44" t="str">
            <v>NC/IW/25/03/00115</v>
          </cell>
          <cell r="J44" t="str">
            <v xml:space="preserve">Total PPN (UNUSED) PPH 4 AYAT 2 - Sewa Tanah </v>
          </cell>
          <cell r="K44" t="str">
            <v>NC/IW/25/03/00115</v>
          </cell>
          <cell r="L44" t="str">
            <v>OX032520L</v>
          </cell>
          <cell r="M44">
            <v>0</v>
          </cell>
          <cell r="N44">
            <v>94019826.599999994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NC/IW/25/03/00115</v>
          </cell>
          <cell r="V44">
            <v>-94019826.599999994</v>
          </cell>
          <cell r="W44" t="str">
            <v>HUTANG PPH 4(2)</v>
          </cell>
          <cell r="X44" t="str">
            <v>PT. TUNAS RIDEAN</v>
          </cell>
          <cell r="Y44" t="str">
            <v>PUSAT</v>
          </cell>
          <cell r="Z44" t="str">
            <v>JL.PECENONGAN NO.60-62 KEBON KELAPA ,GAMBIR JAKARTA PUSAT</v>
          </cell>
          <cell r="AA44" t="str">
            <v>0013102330054000</v>
          </cell>
          <cell r="AB44">
            <v>940198265.99999988</v>
          </cell>
          <cell r="AC44">
            <v>94019826.599999994</v>
          </cell>
          <cell r="AD44">
            <v>0.1</v>
          </cell>
          <cell r="AE44">
            <v>411128</v>
          </cell>
          <cell r="AF44">
            <v>403</v>
          </cell>
          <cell r="AG44" t="str">
            <v>SEWA T/B</v>
          </cell>
          <cell r="AH44" t="str">
            <v>28-403-02</v>
          </cell>
        </row>
        <row r="45">
          <cell r="V45">
            <v>0</v>
          </cell>
        </row>
        <row r="46">
          <cell r="V46">
            <v>0</v>
          </cell>
        </row>
        <row r="47">
          <cell r="J47" t="str">
            <v>PV/HO/25/03/03609</v>
          </cell>
          <cell r="V47">
            <v>0</v>
          </cell>
        </row>
        <row r="48">
          <cell r="J48" t="str">
            <v>PV/HO/25/03/03609</v>
          </cell>
          <cell r="V48">
            <v>0</v>
          </cell>
        </row>
        <row r="49">
          <cell r="J49" t="str">
            <v>NC/HT/25/02/00052</v>
          </cell>
          <cell r="V49">
            <v>0</v>
          </cell>
        </row>
        <row r="50">
          <cell r="J50" t="str">
            <v>NC/HT/25/02/00052</v>
          </cell>
          <cell r="V50">
            <v>0</v>
          </cell>
        </row>
        <row r="51">
          <cell r="J51" t="str">
            <v>PV/HO/25/04/03789</v>
          </cell>
          <cell r="V51">
            <v>0</v>
          </cell>
        </row>
        <row r="52">
          <cell r="J52" t="str">
            <v>PV/HO/25/04/03789</v>
          </cell>
          <cell r="V52">
            <v>0</v>
          </cell>
        </row>
        <row r="53">
          <cell r="J53" t="str">
            <v>NC/OX/25/03/00231</v>
          </cell>
          <cell r="V53">
            <v>0</v>
          </cell>
        </row>
        <row r="54">
          <cell r="V54">
            <v>0</v>
          </cell>
        </row>
        <row r="55">
          <cell r="V55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0</v>
          </cell>
        </row>
        <row r="64">
          <cell r="V64">
            <v>0</v>
          </cell>
        </row>
        <row r="65">
          <cell r="V65">
            <v>0</v>
          </cell>
        </row>
        <row r="66">
          <cell r="V66">
            <v>0</v>
          </cell>
        </row>
        <row r="67">
          <cell r="V67">
            <v>0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0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0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0">
          <cell r="V90">
            <v>0</v>
          </cell>
        </row>
        <row r="91">
          <cell r="V91">
            <v>0</v>
          </cell>
        </row>
        <row r="92">
          <cell r="V92">
            <v>0</v>
          </cell>
        </row>
        <row r="93">
          <cell r="V93">
            <v>0</v>
          </cell>
        </row>
        <row r="94">
          <cell r="V94">
            <v>0</v>
          </cell>
        </row>
        <row r="95">
          <cell r="V95">
            <v>0</v>
          </cell>
        </row>
        <row r="96">
          <cell r="V96">
            <v>0</v>
          </cell>
        </row>
        <row r="97">
          <cell r="V97">
            <v>0</v>
          </cell>
        </row>
        <row r="98">
          <cell r="V98">
            <v>0</v>
          </cell>
        </row>
        <row r="99">
          <cell r="V99">
            <v>0</v>
          </cell>
        </row>
        <row r="100">
          <cell r="V100">
            <v>0</v>
          </cell>
        </row>
        <row r="101">
          <cell r="V101">
            <v>0</v>
          </cell>
        </row>
        <row r="102">
          <cell r="V102">
            <v>0</v>
          </cell>
        </row>
        <row r="103">
          <cell r="V103">
            <v>0</v>
          </cell>
        </row>
        <row r="104">
          <cell r="V104">
            <v>0</v>
          </cell>
        </row>
        <row r="105">
          <cell r="V105">
            <v>0</v>
          </cell>
        </row>
        <row r="106">
          <cell r="V106">
            <v>0</v>
          </cell>
        </row>
        <row r="107">
          <cell r="V107">
            <v>0</v>
          </cell>
        </row>
        <row r="108">
          <cell r="V108">
            <v>0</v>
          </cell>
        </row>
        <row r="109">
          <cell r="V109">
            <v>0</v>
          </cell>
        </row>
        <row r="110">
          <cell r="V110">
            <v>0</v>
          </cell>
        </row>
        <row r="111">
          <cell r="V111">
            <v>0</v>
          </cell>
        </row>
        <row r="112">
          <cell r="V112">
            <v>0</v>
          </cell>
        </row>
        <row r="113">
          <cell r="V113">
            <v>0</v>
          </cell>
        </row>
        <row r="114">
          <cell r="V114">
            <v>0</v>
          </cell>
        </row>
        <row r="115">
          <cell r="V115">
            <v>0</v>
          </cell>
        </row>
        <row r="116">
          <cell r="V116">
            <v>0</v>
          </cell>
        </row>
        <row r="117">
          <cell r="V117">
            <v>0</v>
          </cell>
        </row>
        <row r="118">
          <cell r="V118">
            <v>0</v>
          </cell>
        </row>
        <row r="119">
          <cell r="V119">
            <v>0</v>
          </cell>
        </row>
        <row r="120">
          <cell r="V120">
            <v>0</v>
          </cell>
        </row>
        <row r="121">
          <cell r="V121">
            <v>0</v>
          </cell>
        </row>
        <row r="122">
          <cell r="V122">
            <v>0</v>
          </cell>
        </row>
        <row r="123">
          <cell r="V123">
            <v>0</v>
          </cell>
        </row>
        <row r="124">
          <cell r="V124">
            <v>0</v>
          </cell>
        </row>
        <row r="125">
          <cell r="V125">
            <v>0</v>
          </cell>
        </row>
        <row r="126">
          <cell r="V126">
            <v>0</v>
          </cell>
        </row>
        <row r="127">
          <cell r="V127">
            <v>0</v>
          </cell>
        </row>
        <row r="128">
          <cell r="V128">
            <v>0</v>
          </cell>
        </row>
        <row r="129">
          <cell r="V129">
            <v>0</v>
          </cell>
        </row>
        <row r="130">
          <cell r="V130">
            <v>0</v>
          </cell>
        </row>
        <row r="131">
          <cell r="V131">
            <v>0</v>
          </cell>
        </row>
        <row r="132">
          <cell r="V132">
            <v>0</v>
          </cell>
        </row>
        <row r="133">
          <cell r="V133">
            <v>0</v>
          </cell>
        </row>
        <row r="134">
          <cell r="V134">
            <v>0</v>
          </cell>
        </row>
        <row r="135">
          <cell r="V135">
            <v>0</v>
          </cell>
        </row>
        <row r="136">
          <cell r="V136">
            <v>0</v>
          </cell>
        </row>
        <row r="137">
          <cell r="V137">
            <v>0</v>
          </cell>
        </row>
        <row r="138">
          <cell r="V138">
            <v>0</v>
          </cell>
        </row>
        <row r="139">
          <cell r="V139">
            <v>0</v>
          </cell>
        </row>
        <row r="140">
          <cell r="V140">
            <v>0</v>
          </cell>
        </row>
        <row r="141">
          <cell r="V141">
            <v>0</v>
          </cell>
        </row>
        <row r="142">
          <cell r="V142">
            <v>0</v>
          </cell>
        </row>
        <row r="143">
          <cell r="V143">
            <v>0</v>
          </cell>
        </row>
        <row r="144">
          <cell r="V144">
            <v>0</v>
          </cell>
        </row>
        <row r="145">
          <cell r="V145">
            <v>0</v>
          </cell>
        </row>
        <row r="146">
          <cell r="V146">
            <v>0</v>
          </cell>
        </row>
        <row r="147">
          <cell r="V147">
            <v>0</v>
          </cell>
        </row>
        <row r="148">
          <cell r="V148">
            <v>0</v>
          </cell>
        </row>
        <row r="149">
          <cell r="V149">
            <v>0</v>
          </cell>
        </row>
        <row r="150">
          <cell r="V150">
            <v>0</v>
          </cell>
        </row>
        <row r="151">
          <cell r="V151">
            <v>0</v>
          </cell>
        </row>
        <row r="152">
          <cell r="V152">
            <v>0</v>
          </cell>
        </row>
        <row r="153">
          <cell r="V153">
            <v>0</v>
          </cell>
        </row>
        <row r="154">
          <cell r="V154">
            <v>0</v>
          </cell>
        </row>
        <row r="155">
          <cell r="V155">
            <v>0</v>
          </cell>
        </row>
        <row r="156">
          <cell r="V156">
            <v>0</v>
          </cell>
        </row>
        <row r="157">
          <cell r="V157">
            <v>0</v>
          </cell>
        </row>
        <row r="158">
          <cell r="V158">
            <v>0</v>
          </cell>
        </row>
        <row r="159">
          <cell r="V159">
            <v>0</v>
          </cell>
        </row>
        <row r="160">
          <cell r="V160">
            <v>0</v>
          </cell>
        </row>
        <row r="161">
          <cell r="V161">
            <v>0</v>
          </cell>
        </row>
        <row r="162">
          <cell r="V162">
            <v>0</v>
          </cell>
        </row>
        <row r="163">
          <cell r="V163">
            <v>0</v>
          </cell>
        </row>
        <row r="164">
          <cell r="V164">
            <v>0</v>
          </cell>
        </row>
        <row r="165">
          <cell r="V165">
            <v>0</v>
          </cell>
        </row>
        <row r="166">
          <cell r="V166">
            <v>0</v>
          </cell>
        </row>
        <row r="167">
          <cell r="V167">
            <v>0</v>
          </cell>
        </row>
        <row r="168">
          <cell r="V168">
            <v>0</v>
          </cell>
        </row>
        <row r="169">
          <cell r="V169">
            <v>0</v>
          </cell>
        </row>
        <row r="170">
          <cell r="V170">
            <v>0</v>
          </cell>
        </row>
        <row r="171">
          <cell r="V171">
            <v>0</v>
          </cell>
        </row>
        <row r="172">
          <cell r="V172">
            <v>0</v>
          </cell>
        </row>
        <row r="173">
          <cell r="V173">
            <v>0</v>
          </cell>
        </row>
        <row r="174">
          <cell r="V174">
            <v>0</v>
          </cell>
        </row>
        <row r="175">
          <cell r="V175">
            <v>0</v>
          </cell>
        </row>
        <row r="176">
          <cell r="V176">
            <v>0</v>
          </cell>
        </row>
        <row r="177">
          <cell r="V177">
            <v>0</v>
          </cell>
        </row>
        <row r="178">
          <cell r="V178">
            <v>0</v>
          </cell>
        </row>
        <row r="179">
          <cell r="V179">
            <v>0</v>
          </cell>
        </row>
        <row r="180">
          <cell r="V180">
            <v>0</v>
          </cell>
        </row>
        <row r="181">
          <cell r="V181">
            <v>0</v>
          </cell>
        </row>
        <row r="182">
          <cell r="V182">
            <v>0</v>
          </cell>
        </row>
        <row r="183">
          <cell r="V183">
            <v>0</v>
          </cell>
        </row>
        <row r="184">
          <cell r="V184">
            <v>0</v>
          </cell>
        </row>
        <row r="185">
          <cell r="V185">
            <v>0</v>
          </cell>
        </row>
        <row r="186">
          <cell r="V186">
            <v>0</v>
          </cell>
        </row>
        <row r="187">
          <cell r="V187">
            <v>0</v>
          </cell>
        </row>
        <row r="188">
          <cell r="V188">
            <v>0</v>
          </cell>
        </row>
        <row r="189">
          <cell r="V189">
            <v>0</v>
          </cell>
        </row>
        <row r="190">
          <cell r="V190">
            <v>0</v>
          </cell>
        </row>
        <row r="191">
          <cell r="V191">
            <v>0</v>
          </cell>
        </row>
        <row r="192">
          <cell r="V192">
            <v>0</v>
          </cell>
        </row>
        <row r="193">
          <cell r="V193">
            <v>0</v>
          </cell>
        </row>
        <row r="194">
          <cell r="V194">
            <v>0</v>
          </cell>
        </row>
        <row r="195">
          <cell r="V195">
            <v>0</v>
          </cell>
        </row>
        <row r="196">
          <cell r="V196">
            <v>0</v>
          </cell>
        </row>
        <row r="197">
          <cell r="V197">
            <v>0</v>
          </cell>
        </row>
        <row r="198">
          <cell r="V198">
            <v>0</v>
          </cell>
        </row>
        <row r="199">
          <cell r="V199">
            <v>0</v>
          </cell>
        </row>
        <row r="200">
          <cell r="V200">
            <v>0</v>
          </cell>
        </row>
        <row r="201">
          <cell r="V201">
            <v>0</v>
          </cell>
        </row>
        <row r="202">
          <cell r="V202">
            <v>0</v>
          </cell>
        </row>
        <row r="203">
          <cell r="V203">
            <v>0</v>
          </cell>
        </row>
        <row r="204">
          <cell r="V204">
            <v>0</v>
          </cell>
        </row>
        <row r="205">
          <cell r="V205">
            <v>0</v>
          </cell>
        </row>
        <row r="206">
          <cell r="V206">
            <v>0</v>
          </cell>
        </row>
        <row r="207">
          <cell r="V207">
            <v>0</v>
          </cell>
        </row>
        <row r="208">
          <cell r="V208">
            <v>0</v>
          </cell>
        </row>
        <row r="209">
          <cell r="V209">
            <v>0</v>
          </cell>
        </row>
        <row r="210">
          <cell r="V210">
            <v>0</v>
          </cell>
        </row>
        <row r="211">
          <cell r="V211">
            <v>0</v>
          </cell>
        </row>
        <row r="212">
          <cell r="V212">
            <v>0</v>
          </cell>
        </row>
        <row r="213">
          <cell r="V213">
            <v>0</v>
          </cell>
        </row>
        <row r="214">
          <cell r="V214">
            <v>0</v>
          </cell>
        </row>
        <row r="215">
          <cell r="V215">
            <v>0</v>
          </cell>
        </row>
        <row r="216">
          <cell r="V216">
            <v>0</v>
          </cell>
        </row>
        <row r="217">
          <cell r="V217">
            <v>0</v>
          </cell>
        </row>
        <row r="218">
          <cell r="V218">
            <v>0</v>
          </cell>
        </row>
        <row r="219">
          <cell r="V219">
            <v>0</v>
          </cell>
        </row>
        <row r="220">
          <cell r="V220">
            <v>0</v>
          </cell>
        </row>
        <row r="221">
          <cell r="V221">
            <v>0</v>
          </cell>
        </row>
        <row r="222">
          <cell r="V222">
            <v>0</v>
          </cell>
        </row>
        <row r="223">
          <cell r="V223">
            <v>0</v>
          </cell>
        </row>
        <row r="224">
          <cell r="V224">
            <v>0</v>
          </cell>
        </row>
        <row r="225">
          <cell r="V225">
            <v>0</v>
          </cell>
        </row>
        <row r="226">
          <cell r="V226">
            <v>0</v>
          </cell>
        </row>
        <row r="227">
          <cell r="V227">
            <v>0</v>
          </cell>
        </row>
        <row r="228">
          <cell r="V228">
            <v>0</v>
          </cell>
        </row>
        <row r="229">
          <cell r="V229">
            <v>0</v>
          </cell>
        </row>
        <row r="230">
          <cell r="V230">
            <v>0</v>
          </cell>
        </row>
        <row r="231">
          <cell r="V231">
            <v>0</v>
          </cell>
        </row>
        <row r="232">
          <cell r="V232">
            <v>0</v>
          </cell>
        </row>
        <row r="233">
          <cell r="V233">
            <v>0</v>
          </cell>
        </row>
        <row r="234">
          <cell r="V234">
            <v>0</v>
          </cell>
        </row>
        <row r="235">
          <cell r="V235">
            <v>0</v>
          </cell>
        </row>
        <row r="236">
          <cell r="V236">
            <v>0</v>
          </cell>
        </row>
        <row r="237">
          <cell r="V237">
            <v>0</v>
          </cell>
        </row>
        <row r="238">
          <cell r="V238">
            <v>0</v>
          </cell>
        </row>
        <row r="239">
          <cell r="V239">
            <v>0</v>
          </cell>
        </row>
        <row r="240">
          <cell r="V240">
            <v>0</v>
          </cell>
        </row>
        <row r="241">
          <cell r="V241">
            <v>0</v>
          </cell>
        </row>
        <row r="242">
          <cell r="V242">
            <v>0</v>
          </cell>
        </row>
        <row r="243">
          <cell r="V243">
            <v>0</v>
          </cell>
        </row>
        <row r="244">
          <cell r="V244">
            <v>0</v>
          </cell>
        </row>
        <row r="245">
          <cell r="V245">
            <v>0</v>
          </cell>
        </row>
        <row r="246">
          <cell r="V246">
            <v>0</v>
          </cell>
        </row>
        <row r="247">
          <cell r="V247">
            <v>0</v>
          </cell>
        </row>
        <row r="248">
          <cell r="V248">
            <v>0</v>
          </cell>
        </row>
        <row r="249">
          <cell r="V249">
            <v>0</v>
          </cell>
        </row>
        <row r="250">
          <cell r="V250">
            <v>0</v>
          </cell>
        </row>
        <row r="251">
          <cell r="V251">
            <v>0</v>
          </cell>
        </row>
        <row r="252">
          <cell r="V252">
            <v>0</v>
          </cell>
        </row>
        <row r="253">
          <cell r="V253">
            <v>0</v>
          </cell>
        </row>
        <row r="254">
          <cell r="V254">
            <v>0</v>
          </cell>
        </row>
        <row r="255">
          <cell r="V255">
            <v>0</v>
          </cell>
        </row>
        <row r="256">
          <cell r="V256">
            <v>0</v>
          </cell>
        </row>
        <row r="257">
          <cell r="V257">
            <v>0</v>
          </cell>
        </row>
        <row r="258">
          <cell r="V258">
            <v>0</v>
          </cell>
        </row>
        <row r="259">
          <cell r="V259">
            <v>0</v>
          </cell>
        </row>
        <row r="260">
          <cell r="V260">
            <v>0</v>
          </cell>
        </row>
        <row r="261">
          <cell r="V261">
            <v>0</v>
          </cell>
        </row>
        <row r="262">
          <cell r="V262">
            <v>0</v>
          </cell>
        </row>
        <row r="263">
          <cell r="V263">
            <v>0</v>
          </cell>
        </row>
        <row r="264">
          <cell r="V264">
            <v>0</v>
          </cell>
        </row>
        <row r="265">
          <cell r="V265">
            <v>0</v>
          </cell>
        </row>
        <row r="266">
          <cell r="V266">
            <v>0</v>
          </cell>
        </row>
        <row r="267">
          <cell r="V267">
            <v>0</v>
          </cell>
        </row>
        <row r="268">
          <cell r="V268">
            <v>0</v>
          </cell>
        </row>
        <row r="269">
          <cell r="V269">
            <v>0</v>
          </cell>
        </row>
        <row r="270">
          <cell r="V270">
            <v>0</v>
          </cell>
        </row>
        <row r="271">
          <cell r="V271">
            <v>0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465">
          <cell r="M465">
            <v>66572825</v>
          </cell>
          <cell r="N465">
            <v>136281029.68000001</v>
          </cell>
          <cell r="V465">
            <v>-69708204.680000007</v>
          </cell>
        </row>
        <row r="470">
          <cell r="V470" t="str">
            <v>Row Labels</v>
          </cell>
          <cell r="W470" t="str">
            <v>Sum of SALDO</v>
          </cell>
        </row>
        <row r="471">
          <cell r="V471" t="str">
            <v>(blank)</v>
          </cell>
          <cell r="W471">
            <v>0</v>
          </cell>
        </row>
        <row r="472">
          <cell r="V472" t="str">
            <v>HUTANG PPH 4(2)</v>
          </cell>
          <cell r="W472">
            <v>-94019826.599999994</v>
          </cell>
        </row>
        <row r="473">
          <cell r="V473" t="str">
            <v>PEMBAYARAN PPH SMM MASA JANUARI 2025</v>
          </cell>
          <cell r="W473">
            <v>0</v>
          </cell>
        </row>
        <row r="474">
          <cell r="V474" t="str">
            <v>PEMBAYARAN PPH 23 ATAS JASA MASA JANUARI 205</v>
          </cell>
          <cell r="W474">
            <v>16552916</v>
          </cell>
        </row>
        <row r="475">
          <cell r="V475" t="str">
            <v>PEMBAYARAN PPH 23 ATAS SEWA MASA JANUARI 2025</v>
          </cell>
          <cell r="W475">
            <v>30000</v>
          </cell>
        </row>
        <row r="476">
          <cell r="V476" t="str">
            <v>PEMBAYARAN PPH 23 ATAS SEWA MASA FEBRUARI 202</v>
          </cell>
          <cell r="W476">
            <v>33192</v>
          </cell>
        </row>
        <row r="477">
          <cell r="V477" t="str">
            <v>PEMBAYARAN PPH 23 AT6AS JASA MASA FEBRUARI 20</v>
          </cell>
          <cell r="W477">
            <v>33373801</v>
          </cell>
        </row>
        <row r="478">
          <cell r="V478" t="str">
            <v>HUTANG PPJH 23</v>
          </cell>
          <cell r="W478">
            <v>-25678287.079999998</v>
          </cell>
        </row>
        <row r="479">
          <cell r="V479" t="str">
            <v>Grand Total</v>
          </cell>
          <cell r="W479">
            <v>-69708204.679999992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5"/>
  <sheetViews>
    <sheetView topLeftCell="F1" zoomScale="115" zoomScaleNormal="115" workbookViewId="0">
      <selection activeCell="AY6" sqref="AY6"/>
    </sheetView>
  </sheetViews>
  <sheetFormatPr defaultRowHeight="14.4" x14ac:dyDescent="0.3"/>
  <cols>
    <col min="1" max="1" width="14.77734375" bestFit="1" customWidth="1"/>
    <col min="2" max="2" width="28" bestFit="1" customWidth="1"/>
    <col min="3" max="3" width="15.88671875" bestFit="1" customWidth="1"/>
    <col min="4" max="4" width="10.21875" bestFit="1" customWidth="1"/>
    <col min="5" max="5" width="12" bestFit="1" customWidth="1"/>
    <col min="6" max="6" width="16.109375" bestFit="1" customWidth="1"/>
    <col min="7" max="7" width="18.5546875" bestFit="1" customWidth="1"/>
    <col min="8" max="8" width="17.21875" bestFit="1" customWidth="1"/>
    <col min="9" max="10" width="20.77734375" bestFit="1" customWidth="1"/>
    <col min="11" max="11" width="22" bestFit="1" customWidth="1"/>
    <col min="12" max="12" width="12" bestFit="1" customWidth="1"/>
    <col min="16" max="16" width="17.21875" style="2" bestFit="1" customWidth="1"/>
    <col min="35" max="35" width="16.109375" style="3" bestFit="1" customWidth="1"/>
    <col min="36" max="36" width="9.88671875" bestFit="1" customWidth="1"/>
    <col min="37" max="37" width="29.88671875" style="3" bestFit="1" customWidth="1"/>
    <col min="38" max="38" width="8.88671875" style="3"/>
    <col min="39" max="39" width="29.88671875" style="3" bestFit="1" customWidth="1"/>
    <col min="40" max="40" width="18.77734375" style="3" bestFit="1" customWidth="1"/>
    <col min="42" max="42" width="16.109375" style="3" bestFit="1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3" t="s">
        <v>34</v>
      </c>
      <c r="AJ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t="s">
        <v>40</v>
      </c>
      <c r="AP1" s="3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3">
      <c r="A2" t="s">
        <v>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 t="s">
        <v>85</v>
      </c>
      <c r="P2" s="2">
        <v>154738.93</v>
      </c>
      <c r="S2" t="s">
        <v>86</v>
      </c>
      <c r="T2" t="s">
        <v>87</v>
      </c>
      <c r="U2" t="s">
        <v>88</v>
      </c>
      <c r="V2">
        <v>154738.93</v>
      </c>
      <c r="W2">
        <v>100</v>
      </c>
      <c r="X2">
        <v>6189557.1999999993</v>
      </c>
      <c r="Y2">
        <v>2.5000000000000001E-2</v>
      </c>
      <c r="Z2">
        <v>154738.93</v>
      </c>
      <c r="AB2" t="s">
        <v>89</v>
      </c>
      <c r="AF2" t="s">
        <v>89</v>
      </c>
      <c r="AG2" t="s">
        <v>90</v>
      </c>
      <c r="AH2" t="s">
        <v>91</v>
      </c>
      <c r="AI2" s="3">
        <v>5104.16</v>
      </c>
      <c r="AJ2">
        <v>104</v>
      </c>
      <c r="AK2" s="3">
        <v>5104.16</v>
      </c>
      <c r="AN2" s="3">
        <v>255208</v>
      </c>
      <c r="AO2">
        <v>0.02</v>
      </c>
      <c r="AP2" s="3">
        <v>5104.16</v>
      </c>
      <c r="AR2" t="s">
        <v>89</v>
      </c>
      <c r="AS2">
        <v>17480998.399999999</v>
      </c>
      <c r="AV2" t="s">
        <v>92</v>
      </c>
      <c r="AW2" t="s">
        <v>93</v>
      </c>
      <c r="AX2" t="s">
        <v>94</v>
      </c>
      <c r="AY2">
        <v>94019826.599999994</v>
      </c>
      <c r="AZ2">
        <v>403</v>
      </c>
      <c r="BA2">
        <v>94019826.599999994</v>
      </c>
      <c r="BC2">
        <v>940198265.99999988</v>
      </c>
      <c r="BD2">
        <v>0.1</v>
      </c>
      <c r="BE2">
        <v>94019826.599999994</v>
      </c>
      <c r="BG2" t="s">
        <v>89</v>
      </c>
    </row>
    <row r="3" spans="1:84" x14ac:dyDescent="0.3">
      <c r="A3" t="s">
        <v>95</v>
      </c>
      <c r="B3">
        <v>0</v>
      </c>
      <c r="C3">
        <v>7738620</v>
      </c>
      <c r="D3">
        <v>0</v>
      </c>
      <c r="E3">
        <v>0</v>
      </c>
      <c r="F3">
        <v>7863510.3800000008</v>
      </c>
      <c r="G3">
        <v>0</v>
      </c>
      <c r="H3">
        <v>65040</v>
      </c>
      <c r="I3">
        <v>0</v>
      </c>
      <c r="J3">
        <v>0</v>
      </c>
      <c r="K3">
        <v>0</v>
      </c>
      <c r="L3">
        <v>0</v>
      </c>
      <c r="O3" t="s">
        <v>96</v>
      </c>
      <c r="P3" s="2">
        <v>25655619.68</v>
      </c>
      <c r="V3">
        <v>154738.93</v>
      </c>
      <c r="X3">
        <v>6189557.1999999993</v>
      </c>
      <c r="Z3">
        <v>154738.93</v>
      </c>
      <c r="AB3" t="s">
        <v>97</v>
      </c>
      <c r="AF3" t="s">
        <v>89</v>
      </c>
      <c r="AG3" t="s">
        <v>98</v>
      </c>
      <c r="AH3" t="s">
        <v>91</v>
      </c>
      <c r="AI3" s="3">
        <v>5990.64</v>
      </c>
      <c r="AJ3">
        <v>104</v>
      </c>
      <c r="AK3" s="3">
        <v>5990.64</v>
      </c>
      <c r="AN3" s="3">
        <v>299532</v>
      </c>
      <c r="AO3">
        <v>0.02</v>
      </c>
      <c r="AP3" s="3">
        <v>5990.64</v>
      </c>
      <c r="AR3" t="s">
        <v>97</v>
      </c>
      <c r="AS3">
        <v>7928550.3800000008</v>
      </c>
      <c r="AY3">
        <v>94019826.599999994</v>
      </c>
      <c r="BA3">
        <v>94019826.599999994</v>
      </c>
      <c r="BC3">
        <v>940198265.99999988</v>
      </c>
      <c r="BE3">
        <v>94019826.599999994</v>
      </c>
      <c r="BG3" t="s">
        <v>97</v>
      </c>
    </row>
    <row r="4" spans="1:84" x14ac:dyDescent="0.3">
      <c r="A4" t="s">
        <v>99</v>
      </c>
      <c r="B4">
        <v>0</v>
      </c>
      <c r="C4">
        <v>1855881</v>
      </c>
      <c r="D4">
        <v>0</v>
      </c>
      <c r="E4">
        <v>0</v>
      </c>
      <c r="F4">
        <v>17480998.399999999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 t="s">
        <v>100</v>
      </c>
      <c r="P4" s="2">
        <v>94019826.599999994</v>
      </c>
      <c r="Z4" t="b">
        <f>Z2=Z3</f>
        <v>1</v>
      </c>
      <c r="AB4" t="s">
        <v>86</v>
      </c>
      <c r="AC4">
        <v>154738.93</v>
      </c>
      <c r="AF4" t="s">
        <v>89</v>
      </c>
      <c r="AG4" t="s">
        <v>101</v>
      </c>
      <c r="AH4" t="s">
        <v>91</v>
      </c>
      <c r="AI4" s="3">
        <v>5890.6</v>
      </c>
      <c r="AJ4">
        <v>104</v>
      </c>
      <c r="AK4" s="3">
        <v>5890.6</v>
      </c>
      <c r="AN4" s="3">
        <v>294530</v>
      </c>
      <c r="AO4">
        <v>0.02</v>
      </c>
      <c r="AP4" s="3">
        <v>5890.6</v>
      </c>
      <c r="AR4" t="s">
        <v>86</v>
      </c>
      <c r="AS4">
        <v>246070.90000000002</v>
      </c>
      <c r="AX4" s="4" t="s">
        <v>381</v>
      </c>
      <c r="AY4" s="4">
        <v>94019826.599999994</v>
      </c>
      <c r="AZ4" s="4"/>
      <c r="BA4" s="4">
        <v>94019826.599999994</v>
      </c>
      <c r="BB4" s="4">
        <v>0</v>
      </c>
      <c r="BC4" s="4">
        <v>940198265.99999988</v>
      </c>
      <c r="BD4" s="4">
        <v>0.1</v>
      </c>
      <c r="BE4" s="4">
        <v>94019826.599999994</v>
      </c>
      <c r="BG4" t="s">
        <v>86</v>
      </c>
    </row>
    <row r="5" spans="1:84" x14ac:dyDescent="0.3">
      <c r="A5" t="s">
        <v>102</v>
      </c>
      <c r="B5">
        <v>0</v>
      </c>
      <c r="C5">
        <v>1395372</v>
      </c>
      <c r="D5">
        <v>0</v>
      </c>
      <c r="E5">
        <v>0</v>
      </c>
      <c r="F5">
        <v>0</v>
      </c>
      <c r="G5">
        <v>0</v>
      </c>
      <c r="H5">
        <v>0</v>
      </c>
      <c r="I5">
        <v>94019826.599999994</v>
      </c>
      <c r="J5">
        <v>0</v>
      </c>
      <c r="K5">
        <v>0</v>
      </c>
      <c r="L5">
        <v>0</v>
      </c>
      <c r="O5" t="s">
        <v>103</v>
      </c>
      <c r="P5" s="2">
        <v>0</v>
      </c>
      <c r="AB5" t="s">
        <v>92</v>
      </c>
      <c r="AF5" t="s">
        <v>97</v>
      </c>
      <c r="AG5" t="s">
        <v>104</v>
      </c>
      <c r="AH5" t="s">
        <v>91</v>
      </c>
      <c r="AI5" s="3">
        <v>191405.4</v>
      </c>
      <c r="AJ5">
        <v>104</v>
      </c>
      <c r="AK5" s="3">
        <v>191405.4</v>
      </c>
      <c r="AN5" s="3">
        <v>9570270</v>
      </c>
      <c r="AO5">
        <v>0.02</v>
      </c>
      <c r="AP5" s="3">
        <v>191405.4</v>
      </c>
      <c r="AR5" t="s">
        <v>92</v>
      </c>
      <c r="AX5" s="4"/>
      <c r="AY5" s="4" t="b">
        <f>AY2=AY4</f>
        <v>1</v>
      </c>
      <c r="AZ5" s="4" t="b">
        <f t="shared" ref="AZ5:BE5" si="0">AZ2=AZ4</f>
        <v>0</v>
      </c>
      <c r="BA5" s="4" t="b">
        <f t="shared" si="0"/>
        <v>1</v>
      </c>
      <c r="BB5" s="4" t="b">
        <f t="shared" si="0"/>
        <v>1</v>
      </c>
      <c r="BC5" s="4" t="b">
        <f t="shared" si="0"/>
        <v>1</v>
      </c>
      <c r="BD5" s="4" t="b">
        <f t="shared" si="0"/>
        <v>1</v>
      </c>
      <c r="BE5" s="4" t="b">
        <f t="shared" si="0"/>
        <v>1</v>
      </c>
      <c r="BG5" t="s">
        <v>92</v>
      </c>
      <c r="BH5">
        <v>94019826.599999994</v>
      </c>
    </row>
    <row r="6" spans="1:84" x14ac:dyDescent="0.3">
      <c r="A6" t="s">
        <v>105</v>
      </c>
      <c r="B6">
        <v>0</v>
      </c>
      <c r="C6">
        <v>1047259</v>
      </c>
      <c r="D6">
        <v>0</v>
      </c>
      <c r="E6">
        <v>0</v>
      </c>
      <c r="F6">
        <v>246070.90000000002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 t="s">
        <v>106</v>
      </c>
      <c r="P6" s="2">
        <v>0</v>
      </c>
      <c r="AB6" t="s">
        <v>107</v>
      </c>
      <c r="AF6" t="s">
        <v>97</v>
      </c>
      <c r="AG6" t="s">
        <v>108</v>
      </c>
      <c r="AH6" t="s">
        <v>91</v>
      </c>
      <c r="AI6" s="3">
        <v>2646936.94</v>
      </c>
      <c r="AJ6">
        <v>104</v>
      </c>
      <c r="AK6" s="3">
        <v>2646936.94</v>
      </c>
      <c r="AN6" s="3">
        <v>132346847</v>
      </c>
      <c r="AO6">
        <v>0.02</v>
      </c>
      <c r="AP6" s="3">
        <v>2646936.94</v>
      </c>
      <c r="AR6" t="s">
        <v>107</v>
      </c>
      <c r="AX6" s="4"/>
      <c r="AY6" s="4"/>
      <c r="AZ6" s="4"/>
      <c r="BA6" s="4"/>
      <c r="BB6" s="4"/>
      <c r="BC6" s="4"/>
      <c r="BD6" s="4"/>
      <c r="BE6" s="4"/>
      <c r="BG6" t="s">
        <v>107</v>
      </c>
    </row>
    <row r="7" spans="1:84" x14ac:dyDescent="0.3">
      <c r="A7" t="s">
        <v>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B7" t="s">
        <v>110</v>
      </c>
      <c r="AF7" t="s">
        <v>97</v>
      </c>
      <c r="AG7" t="s">
        <v>111</v>
      </c>
      <c r="AH7" t="s">
        <v>91</v>
      </c>
      <c r="AI7" s="3">
        <v>154387.38</v>
      </c>
      <c r="AJ7">
        <v>104</v>
      </c>
      <c r="AK7" s="3">
        <v>154387.38</v>
      </c>
      <c r="AN7" s="3">
        <v>7719369</v>
      </c>
      <c r="AO7">
        <v>0.02</v>
      </c>
      <c r="AP7" s="3">
        <v>154387.38</v>
      </c>
      <c r="AR7" t="s">
        <v>110</v>
      </c>
      <c r="BG7" t="s">
        <v>110</v>
      </c>
    </row>
    <row r="8" spans="1:84" x14ac:dyDescent="0.3">
      <c r="A8" t="s">
        <v>112</v>
      </c>
      <c r="B8">
        <v>0</v>
      </c>
      <c r="C8">
        <v>12037132</v>
      </c>
      <c r="D8">
        <v>0</v>
      </c>
      <c r="E8">
        <v>0</v>
      </c>
      <c r="F8">
        <v>25590579.68</v>
      </c>
      <c r="G8">
        <v>0</v>
      </c>
      <c r="H8">
        <v>65040</v>
      </c>
      <c r="I8">
        <v>94019826.599999994</v>
      </c>
      <c r="J8">
        <v>0</v>
      </c>
      <c r="K8">
        <v>0</v>
      </c>
      <c r="L8">
        <v>131712578.28</v>
      </c>
      <c r="AB8" t="s">
        <v>112</v>
      </c>
      <c r="AC8">
        <v>154738.93</v>
      </c>
      <c r="AF8" t="s">
        <v>97</v>
      </c>
      <c r="AG8" t="s">
        <v>113</v>
      </c>
      <c r="AH8" t="s">
        <v>91</v>
      </c>
      <c r="AI8" s="3">
        <v>2085009</v>
      </c>
      <c r="AJ8">
        <v>104</v>
      </c>
      <c r="AK8" s="3">
        <v>2085009</v>
      </c>
      <c r="AN8" s="3">
        <v>104250450</v>
      </c>
      <c r="AO8">
        <v>0.02</v>
      </c>
      <c r="AP8" s="3">
        <v>2085009</v>
      </c>
      <c r="AR8" t="s">
        <v>112</v>
      </c>
      <c r="AS8">
        <v>25655619.68</v>
      </c>
      <c r="BG8" t="s">
        <v>112</v>
      </c>
      <c r="BH8">
        <v>94019826.599999994</v>
      </c>
    </row>
    <row r="9" spans="1:84" x14ac:dyDescent="0.3">
      <c r="AF9" t="s">
        <v>97</v>
      </c>
      <c r="AG9" t="s">
        <v>114</v>
      </c>
      <c r="AH9" t="s">
        <v>91</v>
      </c>
      <c r="AI9" s="3">
        <v>185832.08</v>
      </c>
      <c r="AJ9">
        <v>104</v>
      </c>
      <c r="AK9" s="3">
        <v>185832.08</v>
      </c>
      <c r="AN9" s="3">
        <v>9291604</v>
      </c>
      <c r="AO9">
        <v>0.02</v>
      </c>
      <c r="AP9" s="3">
        <v>185832.08</v>
      </c>
    </row>
    <row r="10" spans="1:84" x14ac:dyDescent="0.3">
      <c r="AF10" t="s">
        <v>97</v>
      </c>
      <c r="AG10" t="s">
        <v>115</v>
      </c>
      <c r="AH10" t="s">
        <v>91</v>
      </c>
      <c r="AI10" s="3">
        <v>30000</v>
      </c>
      <c r="AJ10">
        <v>100</v>
      </c>
      <c r="AM10" s="3">
        <v>30000</v>
      </c>
      <c r="AN10" s="3">
        <v>1500000</v>
      </c>
      <c r="AO10">
        <v>0.02</v>
      </c>
      <c r="AP10" s="3">
        <v>30000</v>
      </c>
    </row>
    <row r="11" spans="1:84" x14ac:dyDescent="0.3">
      <c r="AF11" t="s">
        <v>97</v>
      </c>
      <c r="AG11" t="s">
        <v>116</v>
      </c>
      <c r="AH11" t="s">
        <v>91</v>
      </c>
      <c r="AI11" s="3">
        <v>35040</v>
      </c>
      <c r="AJ11">
        <v>100</v>
      </c>
      <c r="AM11" s="3">
        <v>35040</v>
      </c>
      <c r="AN11" s="3">
        <v>1752000</v>
      </c>
      <c r="AO11">
        <v>0.02</v>
      </c>
      <c r="AP11" s="3">
        <v>35040</v>
      </c>
    </row>
    <row r="12" spans="1:84" x14ac:dyDescent="0.3">
      <c r="AF12" t="s">
        <v>97</v>
      </c>
      <c r="AG12" t="s">
        <v>117</v>
      </c>
      <c r="AH12" t="s">
        <v>91</v>
      </c>
      <c r="AI12" s="3">
        <v>175842.78</v>
      </c>
      <c r="AJ12">
        <v>104</v>
      </c>
      <c r="AK12" s="3">
        <v>175842.78</v>
      </c>
      <c r="AN12" s="3">
        <v>8792139</v>
      </c>
      <c r="AO12">
        <v>0.02</v>
      </c>
      <c r="AP12" s="3">
        <v>175842.78</v>
      </c>
    </row>
    <row r="13" spans="1:84" x14ac:dyDescent="0.3">
      <c r="A13" t="s">
        <v>84</v>
      </c>
      <c r="C13">
        <v>0</v>
      </c>
      <c r="E13">
        <v>0</v>
      </c>
      <c r="O13" t="s">
        <v>85</v>
      </c>
      <c r="P13" s="2">
        <v>12191870.93</v>
      </c>
      <c r="AF13" t="s">
        <v>97</v>
      </c>
      <c r="AG13" t="s">
        <v>118</v>
      </c>
      <c r="AH13" t="s">
        <v>91</v>
      </c>
      <c r="AI13" s="3">
        <v>43011.199999999997</v>
      </c>
      <c r="AJ13">
        <v>104</v>
      </c>
      <c r="AK13" s="3">
        <v>43011.199999999997</v>
      </c>
      <c r="AN13" s="3">
        <v>2150560</v>
      </c>
      <c r="AO13">
        <v>0.02</v>
      </c>
      <c r="AP13" s="3">
        <v>43011.199999999997</v>
      </c>
    </row>
    <row r="14" spans="1:84" x14ac:dyDescent="0.3">
      <c r="A14" t="s">
        <v>379</v>
      </c>
      <c r="C14">
        <v>9594501</v>
      </c>
      <c r="E14">
        <v>0</v>
      </c>
      <c r="F14">
        <v>25655619.68</v>
      </c>
      <c r="G14">
        <v>0</v>
      </c>
      <c r="H14">
        <v>0</v>
      </c>
      <c r="I14">
        <v>94019826.599999994</v>
      </c>
      <c r="J14">
        <v>0</v>
      </c>
      <c r="K14">
        <v>0</v>
      </c>
      <c r="O14" t="s">
        <v>96</v>
      </c>
      <c r="P14" s="2">
        <v>25655619.68</v>
      </c>
      <c r="AF14" t="s">
        <v>97</v>
      </c>
      <c r="AG14" t="s">
        <v>119</v>
      </c>
      <c r="AH14" t="s">
        <v>91</v>
      </c>
      <c r="AI14" s="3">
        <v>187373.88</v>
      </c>
      <c r="AJ14">
        <v>104</v>
      </c>
      <c r="AK14" s="3">
        <v>187373.88</v>
      </c>
      <c r="AN14" s="3">
        <v>9368694</v>
      </c>
      <c r="AO14">
        <v>0.02</v>
      </c>
      <c r="AP14" s="3">
        <v>187373.88</v>
      </c>
    </row>
    <row r="15" spans="1:84" x14ac:dyDescent="0.3">
      <c r="A15" t="s">
        <v>378</v>
      </c>
      <c r="E15">
        <v>0</v>
      </c>
      <c r="O15" t="s">
        <v>100</v>
      </c>
      <c r="P15" s="2">
        <v>94019826.599999994</v>
      </c>
      <c r="AF15" t="s">
        <v>97</v>
      </c>
      <c r="AG15" t="s">
        <v>120</v>
      </c>
      <c r="AH15" t="s">
        <v>91</v>
      </c>
      <c r="AI15" s="3">
        <v>2193711.7200000002</v>
      </c>
      <c r="AJ15">
        <v>104</v>
      </c>
      <c r="AK15" s="3">
        <v>2193711.7200000002</v>
      </c>
      <c r="AN15" s="3">
        <v>109685586.00000001</v>
      </c>
      <c r="AO15">
        <v>0.02</v>
      </c>
      <c r="AP15" s="3">
        <v>2193711.7200000002</v>
      </c>
    </row>
    <row r="16" spans="1:84" x14ac:dyDescent="0.3">
      <c r="A16" t="s">
        <v>102</v>
      </c>
      <c r="C16">
        <v>1395372</v>
      </c>
      <c r="E16">
        <v>0</v>
      </c>
      <c r="O16" t="s">
        <v>103</v>
      </c>
      <c r="P16" s="2">
        <v>0</v>
      </c>
      <c r="AF16" t="s">
        <v>86</v>
      </c>
      <c r="AG16" t="s">
        <v>121</v>
      </c>
      <c r="AH16" t="s">
        <v>91</v>
      </c>
      <c r="AI16" s="3">
        <v>4251.3599999999997</v>
      </c>
      <c r="AJ16">
        <v>104</v>
      </c>
      <c r="AK16" s="3">
        <v>4251.3599999999997</v>
      </c>
      <c r="AN16" s="3">
        <v>212567.99999999997</v>
      </c>
      <c r="AO16">
        <v>0.02</v>
      </c>
      <c r="AP16" s="3">
        <v>4251.3599999999997</v>
      </c>
    </row>
    <row r="17" spans="1:42" x14ac:dyDescent="0.3">
      <c r="A17" t="s">
        <v>105</v>
      </c>
      <c r="C17">
        <v>1047259</v>
      </c>
      <c r="E17">
        <v>154738.93</v>
      </c>
      <c r="O17" t="s">
        <v>106</v>
      </c>
      <c r="AF17" t="s">
        <v>86</v>
      </c>
      <c r="AG17" t="s">
        <v>122</v>
      </c>
      <c r="AH17" t="s">
        <v>91</v>
      </c>
      <c r="AI17" s="3">
        <v>15409</v>
      </c>
      <c r="AJ17">
        <v>104</v>
      </c>
      <c r="AK17" s="3">
        <v>15409</v>
      </c>
      <c r="AN17" s="3">
        <v>770450</v>
      </c>
      <c r="AO17">
        <v>0.02</v>
      </c>
      <c r="AP17" s="3">
        <v>15409</v>
      </c>
    </row>
    <row r="18" spans="1:42" x14ac:dyDescent="0.3">
      <c r="A18" t="s">
        <v>380</v>
      </c>
      <c r="O18" t="s">
        <v>112</v>
      </c>
      <c r="P18" s="2">
        <v>131867317.20999999</v>
      </c>
      <c r="AF18" t="s">
        <v>86</v>
      </c>
      <c r="AG18" t="s">
        <v>123</v>
      </c>
      <c r="AH18" t="s">
        <v>91</v>
      </c>
      <c r="AI18" s="3">
        <v>49355.44</v>
      </c>
      <c r="AJ18">
        <v>104</v>
      </c>
      <c r="AK18" s="3">
        <v>49355.44</v>
      </c>
      <c r="AN18" s="3">
        <v>2467772</v>
      </c>
      <c r="AO18">
        <v>0.02</v>
      </c>
      <c r="AP18" s="3">
        <v>49355.44</v>
      </c>
    </row>
    <row r="19" spans="1:42" x14ac:dyDescent="0.3">
      <c r="A19" t="s">
        <v>112</v>
      </c>
      <c r="C19">
        <v>12037132</v>
      </c>
      <c r="D19">
        <v>0</v>
      </c>
      <c r="E19">
        <v>12191870.93</v>
      </c>
      <c r="H19">
        <v>25655619.68</v>
      </c>
      <c r="I19">
        <v>94019826.599999994</v>
      </c>
      <c r="J19">
        <v>0</v>
      </c>
      <c r="K19">
        <v>0</v>
      </c>
      <c r="L19">
        <v>131867317.20999999</v>
      </c>
      <c r="AF19" t="s">
        <v>86</v>
      </c>
      <c r="AG19" t="s">
        <v>124</v>
      </c>
      <c r="AH19" t="s">
        <v>91</v>
      </c>
      <c r="AI19" s="3">
        <v>16119.84</v>
      </c>
      <c r="AJ19">
        <v>104</v>
      </c>
      <c r="AK19" s="3">
        <v>16119.84</v>
      </c>
      <c r="AN19" s="3">
        <v>805992</v>
      </c>
      <c r="AO19">
        <v>0.02</v>
      </c>
      <c r="AP19" s="3">
        <v>16119.84</v>
      </c>
    </row>
    <row r="20" spans="1:42" x14ac:dyDescent="0.3">
      <c r="AF20" t="s">
        <v>86</v>
      </c>
      <c r="AG20" t="s">
        <v>125</v>
      </c>
      <c r="AH20" t="s">
        <v>91</v>
      </c>
      <c r="AI20" s="3">
        <v>29837.84</v>
      </c>
      <c r="AJ20">
        <v>104</v>
      </c>
      <c r="AK20" s="3">
        <v>29837.84</v>
      </c>
      <c r="AN20" s="3">
        <v>1491892</v>
      </c>
      <c r="AO20">
        <v>0.02</v>
      </c>
      <c r="AP20" s="3">
        <v>29837.84</v>
      </c>
    </row>
    <row r="21" spans="1:42" x14ac:dyDescent="0.3">
      <c r="AF21" t="s">
        <v>86</v>
      </c>
      <c r="AG21" t="s">
        <v>126</v>
      </c>
      <c r="AH21" t="s">
        <v>91</v>
      </c>
      <c r="AI21" s="3">
        <v>55046.68</v>
      </c>
      <c r="AJ21">
        <v>104</v>
      </c>
      <c r="AK21" s="3">
        <v>55046.68</v>
      </c>
      <c r="AN21" s="3">
        <v>2752334</v>
      </c>
      <c r="AO21">
        <v>0.02</v>
      </c>
      <c r="AP21" s="3">
        <v>55046.68</v>
      </c>
    </row>
    <row r="22" spans="1:42" x14ac:dyDescent="0.3">
      <c r="A22" t="b">
        <f>A2=A13</f>
        <v>1</v>
      </c>
      <c r="B22" t="b">
        <f t="shared" ref="B22:O22" si="1">B2=B13</f>
        <v>1</v>
      </c>
      <c r="C22" t="b">
        <f t="shared" si="1"/>
        <v>1</v>
      </c>
      <c r="D22" t="b">
        <f t="shared" si="1"/>
        <v>1</v>
      </c>
      <c r="E22" t="b">
        <f t="shared" si="1"/>
        <v>1</v>
      </c>
      <c r="F22" t="b">
        <f t="shared" si="1"/>
        <v>1</v>
      </c>
      <c r="G22" t="b">
        <f t="shared" si="1"/>
        <v>1</v>
      </c>
      <c r="H22" t="b">
        <f t="shared" si="1"/>
        <v>1</v>
      </c>
      <c r="I22" t="b">
        <f t="shared" si="1"/>
        <v>1</v>
      </c>
      <c r="J22" t="b">
        <f t="shared" si="1"/>
        <v>1</v>
      </c>
      <c r="K22" t="b">
        <f t="shared" si="1"/>
        <v>1</v>
      </c>
      <c r="L22" t="b">
        <f t="shared" si="1"/>
        <v>1</v>
      </c>
      <c r="O22" t="b">
        <f t="shared" si="1"/>
        <v>1</v>
      </c>
      <c r="P22" t="b">
        <f>P2=P13</f>
        <v>0</v>
      </c>
      <c r="AF22" t="s">
        <v>86</v>
      </c>
      <c r="AG22" t="s">
        <v>127</v>
      </c>
      <c r="AH22" t="s">
        <v>91</v>
      </c>
      <c r="AI22" s="3">
        <v>76050.740000000005</v>
      </c>
      <c r="AJ22">
        <v>104</v>
      </c>
      <c r="AK22" s="3">
        <v>76050.740000000005</v>
      </c>
      <c r="AN22" s="3">
        <v>3802537</v>
      </c>
      <c r="AO22">
        <v>0.02</v>
      </c>
      <c r="AP22" s="3">
        <v>76050.740000000005</v>
      </c>
    </row>
    <row r="23" spans="1:42" x14ac:dyDescent="0.3">
      <c r="A23" t="b">
        <f t="shared" ref="A23:L23" si="2">A3=A14</f>
        <v>0</v>
      </c>
      <c r="B23" t="b">
        <f t="shared" si="2"/>
        <v>1</v>
      </c>
      <c r="C23" t="b">
        <f t="shared" si="2"/>
        <v>0</v>
      </c>
      <c r="D23" t="b">
        <f t="shared" si="2"/>
        <v>1</v>
      </c>
      <c r="E23" t="b">
        <f t="shared" si="2"/>
        <v>1</v>
      </c>
      <c r="F23" t="b">
        <f>F3=F14</f>
        <v>0</v>
      </c>
      <c r="G23" t="b">
        <f t="shared" si="2"/>
        <v>1</v>
      </c>
      <c r="H23" t="b">
        <f t="shared" si="2"/>
        <v>0</v>
      </c>
      <c r="I23" t="b">
        <f t="shared" si="2"/>
        <v>0</v>
      </c>
      <c r="J23" t="b">
        <f t="shared" si="2"/>
        <v>1</v>
      </c>
      <c r="K23" t="b">
        <f t="shared" si="2"/>
        <v>1</v>
      </c>
      <c r="L23" t="b">
        <f t="shared" si="2"/>
        <v>1</v>
      </c>
      <c r="O23" t="b">
        <f t="shared" ref="O23:P23" si="3">O3=O14</f>
        <v>1</v>
      </c>
      <c r="P23" t="b">
        <f t="shared" si="3"/>
        <v>1</v>
      </c>
      <c r="AF23" t="s">
        <v>89</v>
      </c>
      <c r="AG23" t="s">
        <v>128</v>
      </c>
      <c r="AH23" t="s">
        <v>129</v>
      </c>
      <c r="AI23" s="3">
        <v>1871848</v>
      </c>
      <c r="AJ23">
        <v>104</v>
      </c>
      <c r="AK23" s="3">
        <v>1871848</v>
      </c>
      <c r="AN23" s="3">
        <v>93592400</v>
      </c>
      <c r="AO23">
        <v>0.02</v>
      </c>
      <c r="AP23" s="3">
        <v>1871848</v>
      </c>
    </row>
    <row r="24" spans="1:42" x14ac:dyDescent="0.3">
      <c r="A24" t="b">
        <f t="shared" ref="A24:L24" si="4">A4=A15</f>
        <v>0</v>
      </c>
      <c r="B24" t="b">
        <f t="shared" si="4"/>
        <v>1</v>
      </c>
      <c r="C24" t="b">
        <f t="shared" si="4"/>
        <v>0</v>
      </c>
      <c r="D24" t="b">
        <f t="shared" si="4"/>
        <v>1</v>
      </c>
      <c r="E24" t="b">
        <f t="shared" si="4"/>
        <v>1</v>
      </c>
      <c r="F24" t="b">
        <f t="shared" si="4"/>
        <v>0</v>
      </c>
      <c r="G24" t="b">
        <f t="shared" si="4"/>
        <v>1</v>
      </c>
      <c r="H24" t="b">
        <f t="shared" si="4"/>
        <v>1</v>
      </c>
      <c r="I24" t="b">
        <f t="shared" si="4"/>
        <v>1</v>
      </c>
      <c r="J24" t="b">
        <f t="shared" si="4"/>
        <v>1</v>
      </c>
      <c r="K24" t="b">
        <f t="shared" si="4"/>
        <v>1</v>
      </c>
      <c r="L24" t="b">
        <f t="shared" si="4"/>
        <v>1</v>
      </c>
      <c r="O24" t="b">
        <f t="shared" ref="O24:P24" si="5">O4=O15</f>
        <v>1</v>
      </c>
      <c r="P24" t="b">
        <f t="shared" si="5"/>
        <v>1</v>
      </c>
      <c r="AF24" t="s">
        <v>89</v>
      </c>
      <c r="AG24" t="s">
        <v>130</v>
      </c>
      <c r="AH24" t="s">
        <v>131</v>
      </c>
      <c r="AI24" s="3">
        <v>2735226</v>
      </c>
      <c r="AJ24">
        <v>104</v>
      </c>
      <c r="AK24" s="3">
        <v>2735226</v>
      </c>
      <c r="AN24" s="3">
        <v>136761300</v>
      </c>
      <c r="AO24">
        <v>0.02</v>
      </c>
      <c r="AP24" s="3">
        <v>2735226</v>
      </c>
    </row>
    <row r="25" spans="1:42" x14ac:dyDescent="0.3">
      <c r="A25" t="b">
        <f t="shared" ref="A25:L25" si="6">A5=A16</f>
        <v>1</v>
      </c>
      <c r="B25" t="b">
        <f t="shared" si="6"/>
        <v>1</v>
      </c>
      <c r="C25" t="b">
        <f t="shared" si="6"/>
        <v>1</v>
      </c>
      <c r="D25" t="b">
        <f t="shared" si="6"/>
        <v>1</v>
      </c>
      <c r="E25" t="b">
        <f t="shared" si="6"/>
        <v>1</v>
      </c>
      <c r="F25" t="b">
        <f t="shared" si="6"/>
        <v>1</v>
      </c>
      <c r="G25" t="b">
        <f t="shared" si="6"/>
        <v>1</v>
      </c>
      <c r="H25" t="b">
        <f t="shared" si="6"/>
        <v>1</v>
      </c>
      <c r="I25" t="b">
        <f t="shared" si="6"/>
        <v>0</v>
      </c>
      <c r="J25" t="b">
        <f t="shared" si="6"/>
        <v>1</v>
      </c>
      <c r="K25" t="b">
        <f t="shared" si="6"/>
        <v>1</v>
      </c>
      <c r="L25" t="b">
        <f t="shared" si="6"/>
        <v>1</v>
      </c>
      <c r="O25" t="b">
        <f t="shared" ref="O25:P25" si="7">O5=O16</f>
        <v>1</v>
      </c>
      <c r="P25" t="b">
        <f t="shared" si="7"/>
        <v>1</v>
      </c>
      <c r="AF25" t="s">
        <v>89</v>
      </c>
      <c r="AG25" t="s">
        <v>132</v>
      </c>
      <c r="AH25" t="s">
        <v>133</v>
      </c>
      <c r="AI25" s="3">
        <v>1980950</v>
      </c>
      <c r="AJ25">
        <v>104</v>
      </c>
      <c r="AK25" s="3">
        <v>1980950</v>
      </c>
      <c r="AN25" s="3">
        <v>99047500</v>
      </c>
      <c r="AO25">
        <v>0.02</v>
      </c>
      <c r="AP25" s="3">
        <v>1980950</v>
      </c>
    </row>
    <row r="26" spans="1:42" x14ac:dyDescent="0.3">
      <c r="A26" t="b">
        <f t="shared" ref="A26:L26" si="8">A6=A17</f>
        <v>1</v>
      </c>
      <c r="B26" t="b">
        <f t="shared" si="8"/>
        <v>1</v>
      </c>
      <c r="C26" t="b">
        <f t="shared" si="8"/>
        <v>1</v>
      </c>
      <c r="D26" t="b">
        <f t="shared" si="8"/>
        <v>1</v>
      </c>
      <c r="E26" t="b">
        <f t="shared" si="8"/>
        <v>0</v>
      </c>
      <c r="F26" t="b">
        <f t="shared" si="8"/>
        <v>0</v>
      </c>
      <c r="G26" t="b">
        <f t="shared" si="8"/>
        <v>1</v>
      </c>
      <c r="H26" t="b">
        <f t="shared" si="8"/>
        <v>1</v>
      </c>
      <c r="I26" t="b">
        <f t="shared" si="8"/>
        <v>1</v>
      </c>
      <c r="J26" t="b">
        <f t="shared" si="8"/>
        <v>1</v>
      </c>
      <c r="K26" t="b">
        <f t="shared" si="8"/>
        <v>1</v>
      </c>
      <c r="L26" t="b">
        <f t="shared" si="8"/>
        <v>1</v>
      </c>
      <c r="O26" t="b">
        <f t="shared" ref="O26:P26" si="9">O6=O17</f>
        <v>1</v>
      </c>
      <c r="P26" t="b">
        <f t="shared" si="9"/>
        <v>1</v>
      </c>
      <c r="AF26" t="s">
        <v>89</v>
      </c>
      <c r="AG26" t="s">
        <v>134</v>
      </c>
      <c r="AH26" t="s">
        <v>135</v>
      </c>
      <c r="AI26" s="3">
        <v>3961809</v>
      </c>
      <c r="AJ26">
        <v>104</v>
      </c>
      <c r="AK26" s="3">
        <v>3961809</v>
      </c>
      <c r="AN26" s="3">
        <v>198090450</v>
      </c>
      <c r="AO26">
        <v>0.02</v>
      </c>
      <c r="AP26" s="3">
        <v>3961809</v>
      </c>
    </row>
    <row r="27" spans="1:42" x14ac:dyDescent="0.3">
      <c r="A27" t="b">
        <f t="shared" ref="A27:L27" si="10">A7=A18</f>
        <v>0</v>
      </c>
      <c r="B27" t="b">
        <f t="shared" si="10"/>
        <v>1</v>
      </c>
      <c r="C27" t="b">
        <f t="shared" si="10"/>
        <v>1</v>
      </c>
      <c r="D27" t="b">
        <f t="shared" si="10"/>
        <v>1</v>
      </c>
      <c r="E27" t="b">
        <f t="shared" si="10"/>
        <v>1</v>
      </c>
      <c r="F27" t="b">
        <f t="shared" si="10"/>
        <v>1</v>
      </c>
      <c r="G27" t="b">
        <f t="shared" si="10"/>
        <v>1</v>
      </c>
      <c r="H27" t="b">
        <f t="shared" si="10"/>
        <v>1</v>
      </c>
      <c r="I27" t="b">
        <f t="shared" si="10"/>
        <v>1</v>
      </c>
      <c r="J27" t="b">
        <f t="shared" si="10"/>
        <v>1</v>
      </c>
      <c r="K27" t="b">
        <f t="shared" si="10"/>
        <v>1</v>
      </c>
      <c r="L27" t="b">
        <f t="shared" si="10"/>
        <v>1</v>
      </c>
      <c r="AF27" t="s">
        <v>89</v>
      </c>
      <c r="AG27" t="s">
        <v>136</v>
      </c>
      <c r="AH27" t="s">
        <v>137</v>
      </c>
      <c r="AI27" s="3">
        <v>188311</v>
      </c>
      <c r="AJ27">
        <v>104</v>
      </c>
      <c r="AK27" s="3">
        <v>188311</v>
      </c>
      <c r="AN27" s="3">
        <v>9415550</v>
      </c>
      <c r="AO27">
        <v>0.02</v>
      </c>
      <c r="AP27" s="3">
        <v>188311</v>
      </c>
    </row>
    <row r="28" spans="1:42" x14ac:dyDescent="0.3">
      <c r="A28" t="b">
        <f>A8=A19</f>
        <v>1</v>
      </c>
      <c r="B28" t="b">
        <f t="shared" ref="B28:L28" si="11">B8=B19</f>
        <v>1</v>
      </c>
      <c r="C28" t="b">
        <f t="shared" si="11"/>
        <v>1</v>
      </c>
      <c r="D28" t="b">
        <f t="shared" si="11"/>
        <v>1</v>
      </c>
      <c r="E28" t="b">
        <f t="shared" si="11"/>
        <v>0</v>
      </c>
      <c r="F28" t="b">
        <f t="shared" si="11"/>
        <v>0</v>
      </c>
      <c r="G28" t="b">
        <f t="shared" si="11"/>
        <v>1</v>
      </c>
      <c r="H28" t="b">
        <f t="shared" si="11"/>
        <v>0</v>
      </c>
      <c r="I28" t="b">
        <f t="shared" si="11"/>
        <v>1</v>
      </c>
      <c r="J28" t="b">
        <f t="shared" si="11"/>
        <v>1</v>
      </c>
      <c r="K28" t="b">
        <f t="shared" si="11"/>
        <v>1</v>
      </c>
      <c r="L28" t="b">
        <f t="shared" si="11"/>
        <v>0</v>
      </c>
      <c r="AF28" t="s">
        <v>89</v>
      </c>
      <c r="AG28" t="s">
        <v>138</v>
      </c>
      <c r="AH28" t="s">
        <v>139</v>
      </c>
      <c r="AI28" s="3">
        <v>308144</v>
      </c>
      <c r="AJ28">
        <v>104</v>
      </c>
      <c r="AK28" s="3">
        <v>308144</v>
      </c>
      <c r="AN28" s="3">
        <v>15407200</v>
      </c>
      <c r="AO28">
        <v>0.02</v>
      </c>
      <c r="AP28" s="3">
        <v>308144</v>
      </c>
    </row>
    <row r="29" spans="1:42" x14ac:dyDescent="0.3">
      <c r="AF29" t="s">
        <v>89</v>
      </c>
      <c r="AG29" t="s">
        <v>140</v>
      </c>
      <c r="AH29" t="s">
        <v>141</v>
      </c>
      <c r="AI29" s="3">
        <v>1522715</v>
      </c>
      <c r="AJ29">
        <v>104</v>
      </c>
      <c r="AK29" s="3">
        <v>1522715</v>
      </c>
      <c r="AN29" s="3">
        <v>76135750</v>
      </c>
      <c r="AO29">
        <v>0.02</v>
      </c>
      <c r="AP29" s="3">
        <v>1522715</v>
      </c>
    </row>
    <row r="30" spans="1:42" x14ac:dyDescent="0.3">
      <c r="AF30" t="s">
        <v>89</v>
      </c>
      <c r="AG30" t="s">
        <v>142</v>
      </c>
      <c r="AH30" t="s">
        <v>143</v>
      </c>
      <c r="AI30" s="3">
        <v>1752563</v>
      </c>
      <c r="AJ30">
        <v>104</v>
      </c>
      <c r="AK30" s="3">
        <v>1752563</v>
      </c>
      <c r="AN30" s="3">
        <v>87628150</v>
      </c>
      <c r="AO30">
        <v>0.02</v>
      </c>
      <c r="AP30" s="3">
        <v>1752563</v>
      </c>
    </row>
    <row r="31" spans="1:42" x14ac:dyDescent="0.3">
      <c r="AF31" t="s">
        <v>89</v>
      </c>
      <c r="AG31" t="s">
        <v>144</v>
      </c>
      <c r="AH31" t="s">
        <v>145</v>
      </c>
      <c r="AI31" s="3">
        <v>3142447</v>
      </c>
      <c r="AJ31">
        <v>104</v>
      </c>
      <c r="AK31" s="3">
        <v>3142447</v>
      </c>
      <c r="AN31" s="3">
        <v>157122350</v>
      </c>
      <c r="AO31">
        <v>0.02</v>
      </c>
      <c r="AP31" s="3">
        <v>3142447</v>
      </c>
    </row>
    <row r="32" spans="1:42" x14ac:dyDescent="0.3">
      <c r="AI32" s="3">
        <v>25655619.68</v>
      </c>
      <c r="AK32" s="3">
        <v>25590579.68</v>
      </c>
      <c r="AM32" s="3">
        <v>65040</v>
      </c>
      <c r="AN32" s="3">
        <v>1282780984</v>
      </c>
      <c r="AP32" s="3">
        <v>25655619.68</v>
      </c>
    </row>
    <row r="33" spans="34:42" x14ac:dyDescent="0.3">
      <c r="AH33" s="4" t="s">
        <v>381</v>
      </c>
      <c r="AI33" s="5">
        <v>25655619.68</v>
      </c>
      <c r="AJ33" s="4"/>
      <c r="AK33" s="5">
        <v>25655619.68</v>
      </c>
      <c r="AL33" s="5">
        <v>0</v>
      </c>
      <c r="AM33" s="5">
        <v>0</v>
      </c>
      <c r="AN33" s="5">
        <v>1282780984</v>
      </c>
      <c r="AO33" s="4"/>
      <c r="AP33" s="5">
        <v>25655619.68</v>
      </c>
    </row>
    <row r="34" spans="34:42" x14ac:dyDescent="0.3">
      <c r="AH34" s="4"/>
      <c r="AI34" s="5" t="b">
        <f>AI32=AI33</f>
        <v>1</v>
      </c>
      <c r="AJ34" s="5" t="b">
        <f t="shared" ref="AJ34:AP34" si="12">AJ32=AJ33</f>
        <v>1</v>
      </c>
      <c r="AK34" s="5" t="b">
        <f t="shared" si="12"/>
        <v>0</v>
      </c>
      <c r="AL34" s="5" t="b">
        <f t="shared" si="12"/>
        <v>1</v>
      </c>
      <c r="AM34" s="5" t="b">
        <f t="shared" si="12"/>
        <v>0</v>
      </c>
      <c r="AN34" s="5" t="b">
        <f t="shared" si="12"/>
        <v>1</v>
      </c>
      <c r="AO34" s="5" t="b">
        <f t="shared" si="12"/>
        <v>1</v>
      </c>
      <c r="AP34" s="5" t="b">
        <f t="shared" si="12"/>
        <v>1</v>
      </c>
    </row>
    <row r="35" spans="34:42" x14ac:dyDescent="0.3">
      <c r="AH35" s="4"/>
      <c r="AI35" s="5"/>
      <c r="AJ35" s="4"/>
      <c r="AK35" s="5" t="s">
        <v>382</v>
      </c>
      <c r="AL35" s="5"/>
      <c r="AM35" s="5" t="s">
        <v>382</v>
      </c>
      <c r="AN35" s="5"/>
      <c r="AO35" s="4"/>
      <c r="AP35" s="5"/>
    </row>
  </sheetData>
  <conditionalFormatting sqref="M22:P22 A22:L28 O23:P26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opLeftCell="D1" workbookViewId="0">
      <selection activeCell="P9" sqref="P9"/>
    </sheetView>
  </sheetViews>
  <sheetFormatPr defaultRowHeight="14.4" x14ac:dyDescent="0.3"/>
  <cols>
    <col min="1" max="1" width="35.88671875" bestFit="1" customWidth="1"/>
    <col min="2" max="2" width="12" bestFit="1" customWidth="1"/>
    <col min="3" max="4" width="12.6640625" bestFit="1" customWidth="1"/>
    <col min="5" max="5" width="31.109375" bestFit="1" customWidth="1"/>
    <col min="6" max="6" width="6.21875" bestFit="1" customWidth="1"/>
    <col min="8" max="8" width="37.21875" bestFit="1" customWidth="1"/>
    <col min="9" max="9" width="12" bestFit="1" customWidth="1"/>
    <col min="10" max="10" width="12.6640625" bestFit="1" customWidth="1"/>
    <col min="11" max="11" width="11.6640625" bestFit="1" customWidth="1"/>
  </cols>
  <sheetData>
    <row r="1" spans="1:15" x14ac:dyDescent="0.3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I1" t="s">
        <v>147</v>
      </c>
      <c r="J1" t="s">
        <v>148</v>
      </c>
      <c r="K1" t="s">
        <v>149</v>
      </c>
      <c r="M1" t="s">
        <v>147</v>
      </c>
      <c r="N1" t="s">
        <v>148</v>
      </c>
      <c r="O1" t="s">
        <v>149</v>
      </c>
    </row>
    <row r="2" spans="1:15" x14ac:dyDescent="0.3">
      <c r="A2" t="s">
        <v>152</v>
      </c>
      <c r="B2">
        <v>119675446.28</v>
      </c>
      <c r="C2">
        <v>-86291120.680000007</v>
      </c>
      <c r="D2">
        <v>-33384325.599999994</v>
      </c>
      <c r="H2" t="s">
        <v>384</v>
      </c>
      <c r="I2">
        <v>119675446.28</v>
      </c>
      <c r="J2">
        <v>-69708204.679999992</v>
      </c>
      <c r="K2">
        <v>-49967241.600000009</v>
      </c>
      <c r="M2" t="b">
        <f>B2=I2</f>
        <v>1</v>
      </c>
      <c r="N2" t="b">
        <f t="shared" ref="N2:O2" si="0">C2=J2</f>
        <v>0</v>
      </c>
      <c r="O2" t="b">
        <f t="shared" si="0"/>
        <v>0</v>
      </c>
    </row>
    <row r="4" spans="1:15" x14ac:dyDescent="0.3">
      <c r="H4" t="s">
        <v>385</v>
      </c>
      <c r="M4" t="b">
        <f t="shared" ref="M4:M10" si="1">B4=I4</f>
        <v>1</v>
      </c>
      <c r="N4" t="b">
        <f t="shared" ref="N4:N10" si="2">C4=J4</f>
        <v>1</v>
      </c>
      <c r="O4" t="b">
        <f t="shared" ref="O4:O10" si="3">D4=K4</f>
        <v>1</v>
      </c>
    </row>
    <row r="5" spans="1:15" x14ac:dyDescent="0.3">
      <c r="A5" t="s">
        <v>155</v>
      </c>
      <c r="B5">
        <v>25655619.68</v>
      </c>
      <c r="C5">
        <v>-25655619.68</v>
      </c>
      <c r="D5">
        <v>0</v>
      </c>
      <c r="H5" t="s">
        <v>386</v>
      </c>
      <c r="I5">
        <v>25655619.68</v>
      </c>
      <c r="J5">
        <v>-69708204.679999992</v>
      </c>
      <c r="K5">
        <v>44052584.999999993</v>
      </c>
      <c r="M5" t="b">
        <f t="shared" si="1"/>
        <v>1</v>
      </c>
      <c r="N5" t="b">
        <f t="shared" si="2"/>
        <v>0</v>
      </c>
      <c r="O5" t="b">
        <f t="shared" si="3"/>
        <v>0</v>
      </c>
    </row>
    <row r="6" spans="1:15" x14ac:dyDescent="0.3">
      <c r="A6" t="s">
        <v>156</v>
      </c>
      <c r="B6">
        <v>94019826.599999994</v>
      </c>
      <c r="C6">
        <v>-94019826.599999994</v>
      </c>
      <c r="D6">
        <v>0</v>
      </c>
      <c r="H6" t="s">
        <v>387</v>
      </c>
      <c r="I6">
        <v>94019826.599999994</v>
      </c>
      <c r="J6">
        <v>0</v>
      </c>
      <c r="K6">
        <v>-94019826.599999994</v>
      </c>
      <c r="M6" t="b">
        <f t="shared" si="1"/>
        <v>1</v>
      </c>
      <c r="N6" t="b">
        <f t="shared" si="2"/>
        <v>0</v>
      </c>
      <c r="O6" t="b">
        <f t="shared" si="3"/>
        <v>0</v>
      </c>
    </row>
    <row r="7" spans="1:15" x14ac:dyDescent="0.3">
      <c r="A7" t="s">
        <v>153</v>
      </c>
      <c r="C7">
        <v>33406993</v>
      </c>
      <c r="D7">
        <v>-33406993</v>
      </c>
      <c r="E7" t="s">
        <v>154</v>
      </c>
      <c r="H7" t="s">
        <v>388</v>
      </c>
      <c r="I7">
        <v>0</v>
      </c>
      <c r="J7">
        <v>0</v>
      </c>
      <c r="K7">
        <v>0</v>
      </c>
      <c r="M7" t="b">
        <f>B7=I7</f>
        <v>1</v>
      </c>
      <c r="N7" t="b">
        <f t="shared" si="2"/>
        <v>0</v>
      </c>
      <c r="O7" t="b">
        <f t="shared" si="3"/>
        <v>0</v>
      </c>
    </row>
    <row r="8" spans="1:15" x14ac:dyDescent="0.3">
      <c r="A8" t="s">
        <v>160</v>
      </c>
      <c r="D8">
        <v>0</v>
      </c>
      <c r="E8" t="s">
        <v>161</v>
      </c>
      <c r="H8" t="s">
        <v>389</v>
      </c>
      <c r="I8">
        <v>0</v>
      </c>
      <c r="J8">
        <v>0</v>
      </c>
      <c r="K8">
        <v>0</v>
      </c>
      <c r="M8" t="b">
        <f t="shared" si="1"/>
        <v>1</v>
      </c>
      <c r="N8" t="b">
        <f t="shared" si="2"/>
        <v>1</v>
      </c>
      <c r="O8" t="b">
        <f t="shared" si="3"/>
        <v>1</v>
      </c>
    </row>
    <row r="9" spans="1:15" x14ac:dyDescent="0.3">
      <c r="A9" t="s">
        <v>158</v>
      </c>
      <c r="D9">
        <v>0</v>
      </c>
      <c r="E9" t="s">
        <v>159</v>
      </c>
      <c r="H9" t="s">
        <v>164</v>
      </c>
      <c r="I9">
        <v>0</v>
      </c>
      <c r="J9">
        <v>0</v>
      </c>
      <c r="K9">
        <v>0</v>
      </c>
      <c r="M9" t="b">
        <f t="shared" si="1"/>
        <v>1</v>
      </c>
      <c r="N9" t="b">
        <f t="shared" si="2"/>
        <v>1</v>
      </c>
      <c r="O9" t="b">
        <f t="shared" si="3"/>
        <v>1</v>
      </c>
    </row>
    <row r="10" spans="1:15" x14ac:dyDescent="0.3">
      <c r="A10" t="s">
        <v>162</v>
      </c>
      <c r="D10">
        <v>0</v>
      </c>
      <c r="E10" t="s">
        <v>163</v>
      </c>
      <c r="H10" t="s">
        <v>390</v>
      </c>
      <c r="I10">
        <v>0</v>
      </c>
      <c r="J10">
        <v>0</v>
      </c>
      <c r="K10">
        <v>0</v>
      </c>
      <c r="M10" t="b">
        <f t="shared" si="1"/>
        <v>1</v>
      </c>
      <c r="N10" t="b">
        <f t="shared" si="2"/>
        <v>1</v>
      </c>
      <c r="O10" t="b">
        <f t="shared" si="3"/>
        <v>1</v>
      </c>
    </row>
    <row r="11" spans="1:15" x14ac:dyDescent="0.3">
      <c r="A11" t="s">
        <v>157</v>
      </c>
      <c r="C11">
        <v>-22667.4</v>
      </c>
      <c r="D11">
        <v>22667.4</v>
      </c>
      <c r="H11" t="s">
        <v>391</v>
      </c>
      <c r="I11">
        <v>0</v>
      </c>
      <c r="J11">
        <v>0</v>
      </c>
      <c r="K11">
        <v>0</v>
      </c>
      <c r="M11" t="b">
        <f t="shared" ref="M11:M15" si="4">B11=I11</f>
        <v>1</v>
      </c>
      <c r="N11" t="b">
        <f t="shared" ref="N11:N15" si="5">C11=J11</f>
        <v>0</v>
      </c>
      <c r="O11" t="b">
        <f t="shared" ref="O11:O15" si="6">D11=K11</f>
        <v>0</v>
      </c>
    </row>
    <row r="12" spans="1:15" x14ac:dyDescent="0.3">
      <c r="A12" t="s">
        <v>164</v>
      </c>
      <c r="D12">
        <v>0</v>
      </c>
      <c r="H12" t="s">
        <v>392</v>
      </c>
      <c r="J12">
        <v>0</v>
      </c>
      <c r="K12">
        <v>0</v>
      </c>
      <c r="M12" t="b">
        <f t="shared" si="4"/>
        <v>1</v>
      </c>
      <c r="N12" t="b">
        <f t="shared" si="5"/>
        <v>1</v>
      </c>
      <c r="O12" t="b">
        <f t="shared" si="6"/>
        <v>1</v>
      </c>
    </row>
    <row r="13" spans="1:15" x14ac:dyDescent="0.3">
      <c r="A13" t="s">
        <v>11</v>
      </c>
      <c r="B13">
        <v>119675446.28</v>
      </c>
      <c r="C13">
        <v>-86291120.680000007</v>
      </c>
      <c r="D13">
        <v>-33384325.600000001</v>
      </c>
      <c r="H13" t="s">
        <v>11</v>
      </c>
      <c r="I13">
        <v>119675446.28</v>
      </c>
      <c r="J13">
        <v>-69708204.679999992</v>
      </c>
      <c r="K13">
        <v>-49967241.600000001</v>
      </c>
      <c r="M13" t="b">
        <f t="shared" si="4"/>
        <v>1</v>
      </c>
      <c r="N13" t="b">
        <f t="shared" si="5"/>
        <v>0</v>
      </c>
      <c r="O13" t="b">
        <f t="shared" si="6"/>
        <v>0</v>
      </c>
    </row>
    <row r="14" spans="1:15" x14ac:dyDescent="0.3">
      <c r="M14" t="b">
        <f t="shared" si="4"/>
        <v>1</v>
      </c>
      <c r="N14" t="b">
        <f t="shared" si="5"/>
        <v>1</v>
      </c>
      <c r="O14" t="b">
        <f t="shared" si="6"/>
        <v>1</v>
      </c>
    </row>
    <row r="15" spans="1:15" x14ac:dyDescent="0.3">
      <c r="A15" t="s">
        <v>149</v>
      </c>
      <c r="D15">
        <v>-7.4505805969238281E-9</v>
      </c>
      <c r="H15" t="s">
        <v>149</v>
      </c>
      <c r="K15">
        <v>0</v>
      </c>
      <c r="M15" t="b">
        <f t="shared" si="4"/>
        <v>1</v>
      </c>
      <c r="N15" t="b">
        <f t="shared" si="5"/>
        <v>1</v>
      </c>
      <c r="O15" t="b">
        <f t="shared" si="6"/>
        <v>0</v>
      </c>
    </row>
    <row r="20" spans="1:15" x14ac:dyDescent="0.3">
      <c r="A20" t="s">
        <v>165</v>
      </c>
      <c r="B20">
        <v>12037132</v>
      </c>
      <c r="C20">
        <v>-10457543.93</v>
      </c>
      <c r="D20">
        <v>-1579588.0700000003</v>
      </c>
      <c r="H20" t="s">
        <v>165</v>
      </c>
      <c r="I20">
        <v>12191870.93</v>
      </c>
      <c r="J20">
        <v>-10457543.93</v>
      </c>
      <c r="K20">
        <v>-1734327</v>
      </c>
      <c r="M20" t="b">
        <f t="shared" ref="M20" si="7">B20=I20</f>
        <v>0</v>
      </c>
      <c r="N20" t="b">
        <f t="shared" ref="N20" si="8">C20=J20</f>
        <v>1</v>
      </c>
      <c r="O20" t="b">
        <f t="shared" ref="O20" si="9">D20=K20</f>
        <v>0</v>
      </c>
    </row>
    <row r="22" spans="1:15" x14ac:dyDescent="0.3">
      <c r="A22" t="s">
        <v>166</v>
      </c>
      <c r="B22">
        <v>154738.93</v>
      </c>
      <c r="C22">
        <v>-154738.93</v>
      </c>
      <c r="D22">
        <v>0</v>
      </c>
      <c r="H22" t="s">
        <v>166</v>
      </c>
      <c r="I22">
        <v>154738.93</v>
      </c>
      <c r="J22">
        <v>-154738.93</v>
      </c>
      <c r="K22">
        <v>0</v>
      </c>
      <c r="M22" t="b">
        <f>B22=I22</f>
        <v>1</v>
      </c>
      <c r="N22" t="b">
        <f t="shared" ref="N22:O22" si="10">C22=J22</f>
        <v>1</v>
      </c>
      <c r="O22" t="b">
        <f t="shared" si="10"/>
        <v>1</v>
      </c>
    </row>
    <row r="23" spans="1:15" x14ac:dyDescent="0.3">
      <c r="A23" t="s">
        <v>167</v>
      </c>
      <c r="D23">
        <v>0</v>
      </c>
      <c r="H23" t="s">
        <v>393</v>
      </c>
      <c r="I23">
        <v>0</v>
      </c>
      <c r="J23">
        <v>0</v>
      </c>
      <c r="K23">
        <v>0</v>
      </c>
      <c r="M23" t="b">
        <f t="shared" ref="M23:M33" si="11">B23=I23</f>
        <v>1</v>
      </c>
      <c r="N23" t="b">
        <f t="shared" ref="N23:N33" si="12">C23=J23</f>
        <v>1</v>
      </c>
      <c r="O23" t="b">
        <f t="shared" ref="O23:O33" si="13">D23=K23</f>
        <v>1</v>
      </c>
    </row>
    <row r="24" spans="1:15" x14ac:dyDescent="0.3">
      <c r="A24" t="s">
        <v>168</v>
      </c>
      <c r="C24">
        <v>1734327</v>
      </c>
      <c r="D24">
        <v>-1734327</v>
      </c>
      <c r="E24" t="s">
        <v>169</v>
      </c>
      <c r="H24" t="s">
        <v>394</v>
      </c>
      <c r="I24">
        <v>0</v>
      </c>
      <c r="J24">
        <v>1734327</v>
      </c>
      <c r="K24">
        <v>-1734327</v>
      </c>
      <c r="M24" t="b">
        <f t="shared" si="11"/>
        <v>1</v>
      </c>
      <c r="N24" t="b">
        <f t="shared" si="12"/>
        <v>1</v>
      </c>
      <c r="O24" t="b">
        <f t="shared" si="13"/>
        <v>1</v>
      </c>
    </row>
    <row r="25" spans="1:15" x14ac:dyDescent="0.3">
      <c r="A25" t="s">
        <v>170</v>
      </c>
      <c r="D25">
        <v>0</v>
      </c>
      <c r="E25" t="s">
        <v>171</v>
      </c>
      <c r="H25" t="s">
        <v>395</v>
      </c>
      <c r="I25">
        <v>0</v>
      </c>
      <c r="J25">
        <v>0</v>
      </c>
      <c r="K25">
        <v>0</v>
      </c>
      <c r="M25" t="b">
        <f t="shared" si="11"/>
        <v>1</v>
      </c>
      <c r="N25" t="b">
        <f t="shared" si="12"/>
        <v>1</v>
      </c>
      <c r="O25" t="b">
        <f t="shared" si="13"/>
        <v>1</v>
      </c>
    </row>
    <row r="26" spans="1:15" x14ac:dyDescent="0.3">
      <c r="A26" t="s">
        <v>172</v>
      </c>
      <c r="B26">
        <v>12037132</v>
      </c>
      <c r="C26">
        <v>-12037132</v>
      </c>
      <c r="D26">
        <v>0</v>
      </c>
      <c r="H26" t="s">
        <v>172</v>
      </c>
      <c r="I26">
        <v>12037132</v>
      </c>
      <c r="J26">
        <v>-12037132</v>
      </c>
      <c r="K26">
        <v>0</v>
      </c>
      <c r="M26" t="b">
        <f t="shared" si="11"/>
        <v>1</v>
      </c>
      <c r="N26" t="b">
        <f t="shared" si="12"/>
        <v>1</v>
      </c>
      <c r="O26" t="b">
        <f t="shared" si="13"/>
        <v>1</v>
      </c>
    </row>
    <row r="27" spans="1:15" x14ac:dyDescent="0.3">
      <c r="H27" t="s">
        <v>396</v>
      </c>
      <c r="I27">
        <v>0</v>
      </c>
      <c r="J27">
        <v>0</v>
      </c>
      <c r="K27">
        <v>0</v>
      </c>
      <c r="M27" t="b">
        <f t="shared" ref="M27:O29" si="14">B34=I27</f>
        <v>0</v>
      </c>
      <c r="N27" t="b">
        <f t="shared" si="14"/>
        <v>0</v>
      </c>
      <c r="O27" t="b">
        <f t="shared" si="14"/>
        <v>0</v>
      </c>
    </row>
    <row r="28" spans="1:15" x14ac:dyDescent="0.3">
      <c r="H28" t="s">
        <v>397</v>
      </c>
      <c r="I28">
        <v>0</v>
      </c>
      <c r="J28">
        <v>0</v>
      </c>
      <c r="K28">
        <v>0</v>
      </c>
      <c r="M28" t="b">
        <f t="shared" si="14"/>
        <v>1</v>
      </c>
      <c r="N28" t="b">
        <f t="shared" si="14"/>
        <v>1</v>
      </c>
      <c r="O28" t="b">
        <f t="shared" si="14"/>
        <v>1</v>
      </c>
    </row>
    <row r="29" spans="1:15" x14ac:dyDescent="0.3">
      <c r="H29" t="s">
        <v>398</v>
      </c>
      <c r="I29">
        <v>0</v>
      </c>
      <c r="J29">
        <v>0</v>
      </c>
      <c r="K29">
        <v>0</v>
      </c>
      <c r="M29" t="b">
        <f t="shared" si="14"/>
        <v>1</v>
      </c>
      <c r="N29" t="b">
        <f t="shared" si="14"/>
        <v>1</v>
      </c>
      <c r="O29" t="b">
        <f t="shared" si="14"/>
        <v>0</v>
      </c>
    </row>
    <row r="30" spans="1:15" x14ac:dyDescent="0.3">
      <c r="H30" t="s">
        <v>164</v>
      </c>
      <c r="I30">
        <v>0</v>
      </c>
      <c r="J30">
        <v>0</v>
      </c>
      <c r="K30">
        <v>0</v>
      </c>
      <c r="M30" t="b">
        <f t="shared" si="11"/>
        <v>1</v>
      </c>
      <c r="N30" t="b">
        <f t="shared" si="12"/>
        <v>1</v>
      </c>
      <c r="O30" t="b">
        <f t="shared" si="13"/>
        <v>1</v>
      </c>
    </row>
    <row r="31" spans="1:15" x14ac:dyDescent="0.3">
      <c r="H31" t="s">
        <v>399</v>
      </c>
      <c r="I31">
        <v>0</v>
      </c>
      <c r="J31">
        <v>0</v>
      </c>
      <c r="K31">
        <v>0</v>
      </c>
      <c r="M31" t="b">
        <f t="shared" si="11"/>
        <v>1</v>
      </c>
      <c r="N31" t="b">
        <f t="shared" si="12"/>
        <v>1</v>
      </c>
      <c r="O31" t="b">
        <f t="shared" si="13"/>
        <v>1</v>
      </c>
    </row>
    <row r="32" spans="1:15" x14ac:dyDescent="0.3">
      <c r="H32" t="s">
        <v>400</v>
      </c>
      <c r="I32">
        <v>0</v>
      </c>
      <c r="J32">
        <v>0</v>
      </c>
      <c r="K32">
        <v>0</v>
      </c>
      <c r="M32" t="b">
        <f t="shared" si="11"/>
        <v>1</v>
      </c>
      <c r="N32" t="b">
        <f t="shared" si="12"/>
        <v>1</v>
      </c>
      <c r="O32" t="b">
        <f t="shared" si="13"/>
        <v>1</v>
      </c>
    </row>
    <row r="33" spans="1:15" x14ac:dyDescent="0.3">
      <c r="H33" t="s">
        <v>401</v>
      </c>
      <c r="I33">
        <v>0</v>
      </c>
      <c r="J33">
        <v>0</v>
      </c>
      <c r="K33">
        <v>0</v>
      </c>
      <c r="M33" t="b">
        <f t="shared" si="11"/>
        <v>1</v>
      </c>
      <c r="N33" t="b">
        <f t="shared" si="12"/>
        <v>1</v>
      </c>
      <c r="O33" t="b">
        <f t="shared" si="13"/>
        <v>1</v>
      </c>
    </row>
    <row r="34" spans="1:15" x14ac:dyDescent="0.3">
      <c r="A34" t="s">
        <v>11</v>
      </c>
      <c r="B34">
        <v>12191870.93</v>
      </c>
      <c r="C34">
        <v>-10457543.93</v>
      </c>
      <c r="D34">
        <v>-1734327</v>
      </c>
      <c r="H34" t="s">
        <v>11</v>
      </c>
      <c r="I34">
        <v>12191870.93</v>
      </c>
      <c r="J34">
        <v>-10457543.93</v>
      </c>
      <c r="K34">
        <v>-1734327</v>
      </c>
      <c r="M34" t="b">
        <f t="shared" ref="M34:M36" si="15">B34=I34</f>
        <v>1</v>
      </c>
      <c r="N34" t="b">
        <f t="shared" ref="N34:N36" si="16">C34=J34</f>
        <v>1</v>
      </c>
      <c r="O34" t="b">
        <f t="shared" ref="O34:O36" si="17">D34=K34</f>
        <v>1</v>
      </c>
    </row>
    <row r="35" spans="1:15" x14ac:dyDescent="0.3">
      <c r="M35" t="b">
        <f t="shared" si="15"/>
        <v>1</v>
      </c>
      <c r="N35" t="b">
        <f t="shared" si="16"/>
        <v>1</v>
      </c>
      <c r="O35" t="b">
        <f t="shared" si="17"/>
        <v>1</v>
      </c>
    </row>
    <row r="36" spans="1:15" x14ac:dyDescent="0.3">
      <c r="A36" t="s">
        <v>149</v>
      </c>
      <c r="D36">
        <v>-154738.9299999997</v>
      </c>
      <c r="H36" t="s">
        <v>402</v>
      </c>
      <c r="I36">
        <v>0</v>
      </c>
      <c r="J36">
        <v>0</v>
      </c>
      <c r="K36">
        <v>0</v>
      </c>
      <c r="M36" t="b">
        <f t="shared" si="15"/>
        <v>1</v>
      </c>
      <c r="N36" t="b">
        <f t="shared" si="16"/>
        <v>1</v>
      </c>
      <c r="O36" t="b">
        <f t="shared" si="17"/>
        <v>0</v>
      </c>
    </row>
  </sheetData>
  <conditionalFormatting sqref="M1:O15 M20:O3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5"/>
  <sheetViews>
    <sheetView topLeftCell="X1" workbookViewId="0">
      <selection activeCell="AH7" sqref="AH7"/>
    </sheetView>
  </sheetViews>
  <sheetFormatPr defaultRowHeight="14.4" x14ac:dyDescent="0.3"/>
  <cols>
    <col min="23" max="23" width="31.109375" bestFit="1" customWidth="1"/>
    <col min="24" max="24" width="42.77734375" style="1" bestFit="1" customWidth="1"/>
    <col min="25" max="25" width="7.44140625" style="1" bestFit="1" customWidth="1"/>
  </cols>
  <sheetData>
    <row r="1" spans="1:40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173</v>
      </c>
      <c r="W1" t="s">
        <v>83</v>
      </c>
      <c r="X1" s="1" t="s">
        <v>374</v>
      </c>
      <c r="Y1" s="1" t="s">
        <v>375</v>
      </c>
      <c r="Z1" t="s">
        <v>174</v>
      </c>
      <c r="AA1" t="s">
        <v>175</v>
      </c>
      <c r="AB1" t="s">
        <v>176</v>
      </c>
      <c r="AC1" t="s">
        <v>177</v>
      </c>
      <c r="AD1" t="s">
        <v>23</v>
      </c>
      <c r="AE1" t="s">
        <v>21</v>
      </c>
      <c r="AF1" t="s">
        <v>24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12</v>
      </c>
      <c r="AM1" t="s">
        <v>183</v>
      </c>
      <c r="AN1" t="s">
        <v>184</v>
      </c>
    </row>
    <row r="2" spans="1:40" x14ac:dyDescent="0.3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  <c r="G2">
        <v>999</v>
      </c>
      <c r="I2" t="s">
        <v>191</v>
      </c>
      <c r="J2" t="s">
        <v>192</v>
      </c>
      <c r="L2" t="s">
        <v>193</v>
      </c>
      <c r="M2">
        <v>0</v>
      </c>
      <c r="N2">
        <v>762700</v>
      </c>
      <c r="V2">
        <v>-762700</v>
      </c>
      <c r="W2" t="s">
        <v>194</v>
      </c>
      <c r="X2" s="1" t="str">
        <f>VLOOKUP(I2,'[1]214103'!$I$4:$W$17,15,FALSE)</f>
        <v>PEMBAYARAN PPH SMM MASA JANUARI 2025</v>
      </c>
      <c r="Y2" s="1" t="b">
        <v>1</v>
      </c>
      <c r="AM2" t="s">
        <v>195</v>
      </c>
      <c r="AN2">
        <v>-154738.93</v>
      </c>
    </row>
    <row r="3" spans="1:40" x14ac:dyDescent="0.3">
      <c r="A3" t="s">
        <v>185</v>
      </c>
      <c r="B3" t="s">
        <v>186</v>
      </c>
      <c r="C3" t="s">
        <v>187</v>
      </c>
      <c r="D3" t="s">
        <v>196</v>
      </c>
      <c r="E3" t="s">
        <v>197</v>
      </c>
      <c r="F3" t="s">
        <v>198</v>
      </c>
      <c r="G3">
        <v>6066</v>
      </c>
      <c r="H3" t="s">
        <v>199</v>
      </c>
      <c r="I3" t="s">
        <v>200</v>
      </c>
      <c r="J3" t="s">
        <v>201</v>
      </c>
      <c r="K3" t="s">
        <v>200</v>
      </c>
      <c r="L3" t="s">
        <v>202</v>
      </c>
      <c r="M3">
        <v>762700</v>
      </c>
      <c r="N3">
        <v>0</v>
      </c>
      <c r="O3" t="s">
        <v>203</v>
      </c>
      <c r="U3" t="s">
        <v>200</v>
      </c>
      <c r="V3">
        <v>762700</v>
      </c>
      <c r="W3" t="s">
        <v>204</v>
      </c>
      <c r="X3" s="1" t="str">
        <f>VLOOKUP(I3,'[1]214103'!$I$4:$W$17,15,FALSE)</f>
        <v>PEMBAYARAN PPH 21 MASA JANUARI 2025</v>
      </c>
      <c r="Y3" s="1" t="b">
        <v>1</v>
      </c>
      <c r="AM3" t="s">
        <v>204</v>
      </c>
      <c r="AN3">
        <v>2497027</v>
      </c>
    </row>
    <row r="4" spans="1:40" x14ac:dyDescent="0.3">
      <c r="A4" t="s">
        <v>185</v>
      </c>
      <c r="B4" t="s">
        <v>186</v>
      </c>
      <c r="C4" t="s">
        <v>187</v>
      </c>
      <c r="D4" t="s">
        <v>205</v>
      </c>
      <c r="E4" t="s">
        <v>206</v>
      </c>
      <c r="F4" t="s">
        <v>190</v>
      </c>
      <c r="G4">
        <v>1626</v>
      </c>
      <c r="I4" t="s">
        <v>207</v>
      </c>
      <c r="J4" t="s">
        <v>208</v>
      </c>
      <c r="K4" t="s">
        <v>209</v>
      </c>
      <c r="L4" t="s">
        <v>210</v>
      </c>
      <c r="M4">
        <v>1500330</v>
      </c>
      <c r="N4">
        <v>0</v>
      </c>
      <c r="V4">
        <v>1500330</v>
      </c>
      <c r="W4" t="s">
        <v>204</v>
      </c>
      <c r="X4" s="1" t="str">
        <f>VLOOKUP(I4,'[1]214103'!$I$4:$W$17,15,FALSE)</f>
        <v>PEMBAYARAN PPH 21 HO MASA FEBRIUARI 2025</v>
      </c>
      <c r="Y4" s="1" t="b">
        <v>1</v>
      </c>
      <c r="AM4" t="s">
        <v>194</v>
      </c>
      <c r="AN4">
        <v>-762700</v>
      </c>
    </row>
    <row r="5" spans="1:40" x14ac:dyDescent="0.3">
      <c r="A5" t="s">
        <v>185</v>
      </c>
      <c r="B5" t="s">
        <v>211</v>
      </c>
      <c r="C5" t="s">
        <v>212</v>
      </c>
      <c r="D5" t="s">
        <v>205</v>
      </c>
      <c r="E5" t="s">
        <v>213</v>
      </c>
      <c r="F5" t="s">
        <v>214</v>
      </c>
      <c r="G5">
        <v>3</v>
      </c>
      <c r="H5" t="s">
        <v>215</v>
      </c>
      <c r="I5" t="s">
        <v>216</v>
      </c>
      <c r="J5" t="s">
        <v>217</v>
      </c>
      <c r="L5" t="s">
        <v>218</v>
      </c>
      <c r="M5">
        <v>0</v>
      </c>
      <c r="N5">
        <v>7738620</v>
      </c>
      <c r="U5" t="s">
        <v>216</v>
      </c>
      <c r="V5">
        <v>-7738620</v>
      </c>
      <c r="W5" t="s">
        <v>172</v>
      </c>
      <c r="X5" s="1" t="str">
        <f>VLOOKUP(I5,'[1]214103'!$I$4:$W$17,15,FALSE)</f>
        <v>PPH 21 KARYAWAN</v>
      </c>
      <c r="Y5" s="1" t="b">
        <f t="shared" ref="Y5:Y12" si="0">W5=X5</f>
        <v>1</v>
      </c>
      <c r="AM5" t="s">
        <v>172</v>
      </c>
      <c r="AN5">
        <v>-12037132</v>
      </c>
    </row>
    <row r="6" spans="1:40" x14ac:dyDescent="0.3">
      <c r="A6" t="s">
        <v>185</v>
      </c>
      <c r="B6" t="s">
        <v>219</v>
      </c>
      <c r="C6" t="s">
        <v>220</v>
      </c>
      <c r="D6" t="s">
        <v>205</v>
      </c>
      <c r="E6" t="s">
        <v>213</v>
      </c>
      <c r="F6" t="s">
        <v>214</v>
      </c>
      <c r="G6">
        <v>3</v>
      </c>
      <c r="H6" t="s">
        <v>215</v>
      </c>
      <c r="I6" t="s">
        <v>216</v>
      </c>
      <c r="J6" t="s">
        <v>217</v>
      </c>
      <c r="L6" t="s">
        <v>218</v>
      </c>
      <c r="M6">
        <v>0</v>
      </c>
      <c r="N6">
        <v>1524725</v>
      </c>
      <c r="U6" t="s">
        <v>216</v>
      </c>
      <c r="V6">
        <v>-1524725</v>
      </c>
      <c r="W6" t="s">
        <v>172</v>
      </c>
      <c r="X6" s="1" t="str">
        <f>VLOOKUP(I6,'[1]214103'!$I$4:$W$17,15,FALSE)</f>
        <v>PPH 21 KARYAWAN</v>
      </c>
      <c r="Y6" s="1" t="b">
        <f t="shared" si="0"/>
        <v>1</v>
      </c>
      <c r="AM6" t="s">
        <v>221</v>
      </c>
      <c r="AN6">
        <v>-10457543.93</v>
      </c>
    </row>
    <row r="7" spans="1:40" x14ac:dyDescent="0.3">
      <c r="A7" t="s">
        <v>185</v>
      </c>
      <c r="B7" t="s">
        <v>219</v>
      </c>
      <c r="C7" t="s">
        <v>220</v>
      </c>
      <c r="D7" t="s">
        <v>205</v>
      </c>
      <c r="E7" t="s">
        <v>213</v>
      </c>
      <c r="F7" t="s">
        <v>214</v>
      </c>
      <c r="G7">
        <v>3</v>
      </c>
      <c r="H7" t="s">
        <v>215</v>
      </c>
      <c r="I7" t="s">
        <v>216</v>
      </c>
      <c r="J7" t="s">
        <v>217</v>
      </c>
      <c r="L7" t="s">
        <v>218</v>
      </c>
      <c r="M7">
        <v>0</v>
      </c>
      <c r="N7">
        <v>331156</v>
      </c>
      <c r="U7" t="s">
        <v>216</v>
      </c>
      <c r="V7">
        <v>-331156</v>
      </c>
      <c r="W7" t="s">
        <v>172</v>
      </c>
      <c r="X7" s="1" t="str">
        <f>VLOOKUP(I7,'[1]214103'!$I$4:$W$17,15,FALSE)</f>
        <v>PPH 21 KARYAWAN</v>
      </c>
      <c r="Y7" s="1" t="b">
        <f t="shared" si="0"/>
        <v>1</v>
      </c>
    </row>
    <row r="8" spans="1:40" x14ac:dyDescent="0.3">
      <c r="A8" t="s">
        <v>185</v>
      </c>
      <c r="B8" t="s">
        <v>222</v>
      </c>
      <c r="C8" t="s">
        <v>223</v>
      </c>
      <c r="D8" t="s">
        <v>205</v>
      </c>
      <c r="E8" t="s">
        <v>213</v>
      </c>
      <c r="F8" t="s">
        <v>214</v>
      </c>
      <c r="G8">
        <v>3</v>
      </c>
      <c r="H8" t="s">
        <v>215</v>
      </c>
      <c r="I8" t="s">
        <v>216</v>
      </c>
      <c r="J8" t="s">
        <v>217</v>
      </c>
      <c r="L8" t="s">
        <v>218</v>
      </c>
      <c r="M8">
        <v>0</v>
      </c>
      <c r="N8">
        <v>117011</v>
      </c>
      <c r="U8" t="s">
        <v>216</v>
      </c>
      <c r="V8">
        <v>-117011</v>
      </c>
      <c r="W8" t="s">
        <v>172</v>
      </c>
      <c r="X8" s="1" t="str">
        <f>VLOOKUP(I8,'[1]214103'!$I$4:$W$17,15,FALSE)</f>
        <v>PPH 21 KARYAWAN</v>
      </c>
      <c r="Y8" s="1" t="b">
        <f t="shared" si="0"/>
        <v>1</v>
      </c>
    </row>
    <row r="9" spans="1:40" x14ac:dyDescent="0.3">
      <c r="A9" t="s">
        <v>185</v>
      </c>
      <c r="B9" t="s">
        <v>222</v>
      </c>
      <c r="C9" t="s">
        <v>223</v>
      </c>
      <c r="D9" t="s">
        <v>205</v>
      </c>
      <c r="E9" t="s">
        <v>213</v>
      </c>
      <c r="F9" t="s">
        <v>214</v>
      </c>
      <c r="G9">
        <v>3</v>
      </c>
      <c r="H9" t="s">
        <v>215</v>
      </c>
      <c r="I9" t="s">
        <v>216</v>
      </c>
      <c r="J9" t="s">
        <v>217</v>
      </c>
      <c r="L9" t="s">
        <v>218</v>
      </c>
      <c r="M9">
        <v>0</v>
      </c>
      <c r="N9">
        <v>930248</v>
      </c>
      <c r="U9" t="s">
        <v>216</v>
      </c>
      <c r="V9">
        <v>-930248</v>
      </c>
      <c r="W9" t="s">
        <v>172</v>
      </c>
      <c r="X9" s="1" t="str">
        <f>VLOOKUP(I9,'[1]214103'!$I$4:$W$17,15,FALSE)</f>
        <v>PPH 21 KARYAWAN</v>
      </c>
      <c r="Y9" s="1" t="b">
        <f t="shared" si="0"/>
        <v>1</v>
      </c>
    </row>
    <row r="10" spans="1:40" x14ac:dyDescent="0.3">
      <c r="A10" t="s">
        <v>185</v>
      </c>
      <c r="B10" t="s">
        <v>222</v>
      </c>
      <c r="C10" t="s">
        <v>223</v>
      </c>
      <c r="D10" t="s">
        <v>205</v>
      </c>
      <c r="E10" t="s">
        <v>206</v>
      </c>
      <c r="F10" t="s">
        <v>190</v>
      </c>
      <c r="G10">
        <v>1626</v>
      </c>
      <c r="I10" t="s">
        <v>207</v>
      </c>
      <c r="J10" t="s">
        <v>224</v>
      </c>
      <c r="K10" t="s">
        <v>209</v>
      </c>
      <c r="L10" t="s">
        <v>210</v>
      </c>
      <c r="M10">
        <v>93431</v>
      </c>
      <c r="N10">
        <v>0</v>
      </c>
      <c r="V10">
        <v>93431</v>
      </c>
      <c r="W10" t="s">
        <v>204</v>
      </c>
      <c r="X10" s="1" t="str">
        <f>VLOOKUP(I10,'[1]214103'!$I$4:$W$17,15,FALSE)</f>
        <v>PEMBAYARAN PPH 21 HO MASA FEBRIUARI 2025</v>
      </c>
      <c r="Y10" s="1" t="b">
        <v>1</v>
      </c>
    </row>
    <row r="11" spans="1:40" x14ac:dyDescent="0.3">
      <c r="A11" t="s">
        <v>185</v>
      </c>
      <c r="B11" t="s">
        <v>225</v>
      </c>
      <c r="C11" t="s">
        <v>226</v>
      </c>
      <c r="D11" t="s">
        <v>205</v>
      </c>
      <c r="E11" t="s">
        <v>213</v>
      </c>
      <c r="F11" t="s">
        <v>214</v>
      </c>
      <c r="G11">
        <v>3</v>
      </c>
      <c r="H11" t="s">
        <v>215</v>
      </c>
      <c r="I11" t="s">
        <v>216</v>
      </c>
      <c r="J11" t="s">
        <v>217</v>
      </c>
      <c r="L11" t="s">
        <v>218</v>
      </c>
      <c r="M11">
        <v>0</v>
      </c>
      <c r="N11">
        <v>930248</v>
      </c>
      <c r="U11" t="s">
        <v>216</v>
      </c>
      <c r="V11">
        <v>-930248</v>
      </c>
      <c r="W11" t="s">
        <v>172</v>
      </c>
      <c r="X11" s="1" t="str">
        <f>VLOOKUP(I11,'[1]214103'!$I$4:$W$17,15,FALSE)</f>
        <v>PPH 21 KARYAWAN</v>
      </c>
      <c r="Y11" s="1" t="b">
        <f t="shared" si="0"/>
        <v>1</v>
      </c>
    </row>
    <row r="12" spans="1:40" x14ac:dyDescent="0.3">
      <c r="A12" t="s">
        <v>185</v>
      </c>
      <c r="B12" t="s">
        <v>225</v>
      </c>
      <c r="C12" t="s">
        <v>226</v>
      </c>
      <c r="D12" t="s">
        <v>205</v>
      </c>
      <c r="E12" t="s">
        <v>213</v>
      </c>
      <c r="F12" t="s">
        <v>214</v>
      </c>
      <c r="G12">
        <v>3</v>
      </c>
      <c r="H12" t="s">
        <v>215</v>
      </c>
      <c r="I12" t="s">
        <v>216</v>
      </c>
      <c r="J12" t="s">
        <v>217</v>
      </c>
      <c r="L12" t="s">
        <v>218</v>
      </c>
      <c r="M12">
        <v>0</v>
      </c>
      <c r="N12">
        <v>465124</v>
      </c>
      <c r="U12" t="s">
        <v>216</v>
      </c>
      <c r="V12">
        <v>-465124</v>
      </c>
      <c r="W12" t="s">
        <v>172</v>
      </c>
      <c r="X12" s="1" t="str">
        <f>VLOOKUP(I12,'[1]214103'!$I$4:$W$17,15,FALSE)</f>
        <v>PPH 21 KARYAWAN</v>
      </c>
      <c r="Y12" s="1" t="b">
        <f t="shared" si="0"/>
        <v>1</v>
      </c>
    </row>
    <row r="13" spans="1:40" x14ac:dyDescent="0.3">
      <c r="A13" t="s">
        <v>185</v>
      </c>
      <c r="B13" t="s">
        <v>225</v>
      </c>
      <c r="C13" t="s">
        <v>226</v>
      </c>
      <c r="D13" t="s">
        <v>205</v>
      </c>
      <c r="E13" t="s">
        <v>206</v>
      </c>
      <c r="F13" t="s">
        <v>190</v>
      </c>
      <c r="G13">
        <v>1626</v>
      </c>
      <c r="I13" t="s">
        <v>207</v>
      </c>
      <c r="J13" t="s">
        <v>227</v>
      </c>
      <c r="K13" t="s">
        <v>209</v>
      </c>
      <c r="L13" t="s">
        <v>210</v>
      </c>
      <c r="M13">
        <v>140566</v>
      </c>
      <c r="N13">
        <v>0</v>
      </c>
      <c r="V13">
        <v>140566</v>
      </c>
      <c r="W13" t="s">
        <v>204</v>
      </c>
      <c r="X13" s="1" t="str">
        <f>VLOOKUP(I13,'[1]214103'!$I$4:$W$17,15,FALSE)</f>
        <v>PEMBAYARAN PPH 21 HO MASA FEBRIUARI 2025</v>
      </c>
      <c r="Y13" s="1" t="b">
        <v>1</v>
      </c>
    </row>
    <row r="14" spans="1:40" x14ac:dyDescent="0.3">
      <c r="A14" t="s">
        <v>185</v>
      </c>
      <c r="B14" t="s">
        <v>222</v>
      </c>
      <c r="C14" t="s">
        <v>223</v>
      </c>
      <c r="D14" t="s">
        <v>228</v>
      </c>
      <c r="E14" t="s">
        <v>229</v>
      </c>
      <c r="F14" t="s">
        <v>198</v>
      </c>
      <c r="G14">
        <v>7389</v>
      </c>
      <c r="H14" t="s">
        <v>199</v>
      </c>
      <c r="I14" t="s">
        <v>87</v>
      </c>
      <c r="J14" t="s">
        <v>88</v>
      </c>
      <c r="K14" t="s">
        <v>87</v>
      </c>
      <c r="L14" t="s">
        <v>230</v>
      </c>
      <c r="M14">
        <v>0</v>
      </c>
      <c r="N14">
        <v>154738.93</v>
      </c>
      <c r="U14" t="s">
        <v>87</v>
      </c>
      <c r="V14">
        <v>-154738.93</v>
      </c>
      <c r="W14" t="s">
        <v>195</v>
      </c>
      <c r="X14" s="1" t="str">
        <f>VLOOKUP(I14,'[1]214103'!$I$4:$W$17,15,FALSE)</f>
        <v>HUTANG PPH 21</v>
      </c>
      <c r="Y14" s="1" t="b">
        <v>1</v>
      </c>
      <c r="Z14" t="s">
        <v>231</v>
      </c>
      <c r="AA14" t="s">
        <v>232</v>
      </c>
      <c r="AB14" t="s">
        <v>233</v>
      </c>
      <c r="AC14" t="s">
        <v>234</v>
      </c>
      <c r="AD14">
        <v>6189557.2000000002</v>
      </c>
      <c r="AE14">
        <v>154738.93</v>
      </c>
      <c r="AF14">
        <v>2.5000000000000001E-2</v>
      </c>
      <c r="AG14">
        <v>411121</v>
      </c>
      <c r="AH14">
        <v>100</v>
      </c>
    </row>
    <row r="15" spans="1:40" x14ac:dyDescent="0.3">
      <c r="L15" t="s">
        <v>11</v>
      </c>
      <c r="M15">
        <v>2497027</v>
      </c>
      <c r="N15">
        <v>12954570.93</v>
      </c>
      <c r="V15">
        <v>-10457543.93</v>
      </c>
      <c r="AD15">
        <v>6189557.2000000002</v>
      </c>
      <c r="AE15">
        <v>154738.93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0"/>
  <sheetViews>
    <sheetView topLeftCell="Q1" workbookViewId="0">
      <selection activeCell="Y5" sqref="Y5"/>
    </sheetView>
  </sheetViews>
  <sheetFormatPr defaultRowHeight="14.4" x14ac:dyDescent="0.3"/>
  <cols>
    <col min="23" max="23" width="37.88671875" bestFit="1" customWidth="1"/>
    <col min="24" max="24" width="48.6640625" style="1" bestFit="1" customWidth="1"/>
    <col min="25" max="26" width="8.88671875" style="1"/>
    <col min="38" max="40" width="8.88671875" style="1"/>
  </cols>
  <sheetData>
    <row r="1" spans="1:43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235</v>
      </c>
      <c r="W1" t="s">
        <v>83</v>
      </c>
      <c r="X1" s="1" t="s">
        <v>374</v>
      </c>
      <c r="Y1" s="1" t="s">
        <v>375</v>
      </c>
      <c r="Z1" s="1" t="s">
        <v>376</v>
      </c>
      <c r="AA1" t="s">
        <v>174</v>
      </c>
      <c r="AB1" t="s">
        <v>175</v>
      </c>
      <c r="AC1" t="s">
        <v>176</v>
      </c>
      <c r="AD1" t="s">
        <v>23</v>
      </c>
      <c r="AE1" t="s">
        <v>21</v>
      </c>
      <c r="AF1" t="s">
        <v>24</v>
      </c>
      <c r="AG1" t="s">
        <v>236</v>
      </c>
      <c r="AH1" t="s">
        <v>179</v>
      </c>
      <c r="AI1" t="s">
        <v>180</v>
      </c>
      <c r="AJ1" t="s">
        <v>237</v>
      </c>
      <c r="AK1" t="s">
        <v>238</v>
      </c>
      <c r="AL1" s="1" t="s">
        <v>383</v>
      </c>
      <c r="AM1" s="1" t="s">
        <v>375</v>
      </c>
      <c r="AN1" s="1" t="s">
        <v>376</v>
      </c>
      <c r="AO1" t="s">
        <v>12</v>
      </c>
      <c r="AP1" t="s">
        <v>183</v>
      </c>
      <c r="AQ1" t="s">
        <v>239</v>
      </c>
    </row>
    <row r="2" spans="1:43" x14ac:dyDescent="0.3">
      <c r="A2" t="s">
        <v>185</v>
      </c>
      <c r="B2" t="s">
        <v>240</v>
      </c>
      <c r="C2" t="s">
        <v>241</v>
      </c>
      <c r="D2" t="s">
        <v>188</v>
      </c>
      <c r="E2" t="s">
        <v>189</v>
      </c>
      <c r="F2" t="s">
        <v>190</v>
      </c>
      <c r="G2">
        <v>999</v>
      </c>
      <c r="I2" t="s">
        <v>191</v>
      </c>
      <c r="J2" t="s">
        <v>192</v>
      </c>
      <c r="L2" t="s">
        <v>193</v>
      </c>
      <c r="M2">
        <v>0</v>
      </c>
      <c r="N2">
        <v>16582916</v>
      </c>
      <c r="V2">
        <v>-16582916</v>
      </c>
      <c r="W2" t="s">
        <v>194</v>
      </c>
      <c r="X2" s="1" t="str">
        <f>VLOOKUP(I2,'[1]214105'!$I:$W,15,FALSE)</f>
        <v>PEMBAYARAN PPH SMM MASA JANUARI 2025</v>
      </c>
      <c r="Y2" s="1" t="b">
        <v>1</v>
      </c>
      <c r="AL2" s="1">
        <f>VLOOKUP(I2,'[1]214105'!$I:$AH,26,FALSE)</f>
        <v>0</v>
      </c>
      <c r="AM2" s="1" t="b">
        <f>AK2=AL2</f>
        <v>1</v>
      </c>
      <c r="AP2" t="s">
        <v>155</v>
      </c>
      <c r="AQ2">
        <v>-25655619.68</v>
      </c>
    </row>
    <row r="3" spans="1:43" x14ac:dyDescent="0.3">
      <c r="A3" t="s">
        <v>185</v>
      </c>
      <c r="B3" t="s">
        <v>240</v>
      </c>
      <c r="C3" t="s">
        <v>241</v>
      </c>
      <c r="D3" t="s">
        <v>196</v>
      </c>
      <c r="E3" t="s">
        <v>197</v>
      </c>
      <c r="F3" t="s">
        <v>198</v>
      </c>
      <c r="G3">
        <v>6066</v>
      </c>
      <c r="H3" t="s">
        <v>199</v>
      </c>
      <c r="I3" t="s">
        <v>200</v>
      </c>
      <c r="J3" t="s">
        <v>242</v>
      </c>
      <c r="K3" t="s">
        <v>200</v>
      </c>
      <c r="L3" t="s">
        <v>202</v>
      </c>
      <c r="M3">
        <v>16552916</v>
      </c>
      <c r="N3">
        <v>0</v>
      </c>
      <c r="O3" t="s">
        <v>243</v>
      </c>
      <c r="U3" t="s">
        <v>200</v>
      </c>
      <c r="V3">
        <v>16552916</v>
      </c>
      <c r="W3" t="s">
        <v>244</v>
      </c>
      <c r="X3" s="1" t="str">
        <f>VLOOKUP(I3,'[1]214105'!$I:$W,15,FALSE)</f>
        <v>PEMBAYARAN PPH 23 ATAS JASA MASA JANUARI 205</v>
      </c>
      <c r="Y3" s="1" t="b">
        <v>1</v>
      </c>
      <c r="AL3" s="1">
        <f>VLOOKUP(I3,'[1]214105'!$I:$AH,26,FALSE)</f>
        <v>0</v>
      </c>
      <c r="AM3" s="1" t="b">
        <f t="shared" ref="AM3:AM39" si="0">AK3=AL3</f>
        <v>1</v>
      </c>
      <c r="AP3" t="s">
        <v>156</v>
      </c>
      <c r="AQ3">
        <v>-94019826.599999994</v>
      </c>
    </row>
    <row r="4" spans="1:43" x14ac:dyDescent="0.3">
      <c r="A4" t="s">
        <v>185</v>
      </c>
      <c r="B4" t="s">
        <v>240</v>
      </c>
      <c r="C4" t="s">
        <v>241</v>
      </c>
      <c r="D4" t="s">
        <v>196</v>
      </c>
      <c r="E4" t="s">
        <v>197</v>
      </c>
      <c r="F4" t="s">
        <v>198</v>
      </c>
      <c r="G4">
        <v>6066</v>
      </c>
      <c r="H4" t="s">
        <v>199</v>
      </c>
      <c r="I4" t="s">
        <v>200</v>
      </c>
      <c r="J4" t="s">
        <v>245</v>
      </c>
      <c r="K4" t="s">
        <v>200</v>
      </c>
      <c r="L4" t="s">
        <v>202</v>
      </c>
      <c r="M4">
        <v>30000</v>
      </c>
      <c r="N4">
        <v>0</v>
      </c>
      <c r="O4" t="s">
        <v>243</v>
      </c>
      <c r="U4" t="s">
        <v>200</v>
      </c>
      <c r="V4">
        <v>30000</v>
      </c>
      <c r="W4" t="s">
        <v>246</v>
      </c>
      <c r="X4" s="1" t="str">
        <f>VLOOKUP(I4,'[1]214105'!$I:$W,15,FALSE)</f>
        <v>PEMBAYARAN PPH 23 ATAS JASA MASA JANUARI 205</v>
      </c>
      <c r="Y4" s="1" t="b">
        <v>1</v>
      </c>
      <c r="Z4" s="1" t="s">
        <v>377</v>
      </c>
      <c r="AL4" s="1">
        <f>VLOOKUP(I4,'[1]214105'!$I:$AH,26,FALSE)</f>
        <v>0</v>
      </c>
      <c r="AM4" s="1" t="b">
        <f t="shared" si="0"/>
        <v>1</v>
      </c>
      <c r="AP4" t="s">
        <v>247</v>
      </c>
      <c r="AQ4">
        <v>33373801</v>
      </c>
    </row>
    <row r="5" spans="1:43" x14ac:dyDescent="0.3">
      <c r="A5" t="s">
        <v>185</v>
      </c>
      <c r="B5" t="s">
        <v>240</v>
      </c>
      <c r="C5" t="s">
        <v>241</v>
      </c>
      <c r="D5" t="s">
        <v>205</v>
      </c>
      <c r="E5" t="s">
        <v>206</v>
      </c>
      <c r="F5" t="s">
        <v>190</v>
      </c>
      <c r="G5">
        <v>1626</v>
      </c>
      <c r="I5" t="s">
        <v>207</v>
      </c>
      <c r="J5" t="s">
        <v>248</v>
      </c>
      <c r="K5" t="s">
        <v>209</v>
      </c>
      <c r="L5" t="s">
        <v>210</v>
      </c>
      <c r="M5">
        <v>33192</v>
      </c>
      <c r="N5">
        <v>0</v>
      </c>
      <c r="V5">
        <v>33192</v>
      </c>
      <c r="W5" t="s">
        <v>246</v>
      </c>
      <c r="X5" s="1" t="str">
        <f>VLOOKUP(I5,'[1]214105'!$I:$W,15,FALSE)</f>
        <v>PEMBAYARAN PPH 23 ATAS SEWA MASA FEBRUARI 202</v>
      </c>
      <c r="Y5" s="1" t="b">
        <v>1</v>
      </c>
      <c r="AL5" s="1">
        <f>VLOOKUP(I5,'[1]214105'!$I:$AH,26,FALSE)</f>
        <v>0</v>
      </c>
      <c r="AM5" s="1" t="b">
        <f t="shared" si="0"/>
        <v>1</v>
      </c>
      <c r="AP5" t="s">
        <v>244</v>
      </c>
      <c r="AQ5">
        <v>16552916</v>
      </c>
    </row>
    <row r="6" spans="1:43" x14ac:dyDescent="0.3">
      <c r="A6" t="s">
        <v>185</v>
      </c>
      <c r="B6" t="s">
        <v>240</v>
      </c>
      <c r="C6" t="s">
        <v>241</v>
      </c>
      <c r="D6" t="s">
        <v>205</v>
      </c>
      <c r="E6" t="s">
        <v>206</v>
      </c>
      <c r="F6" t="s">
        <v>190</v>
      </c>
      <c r="G6">
        <v>1626</v>
      </c>
      <c r="I6" t="s">
        <v>207</v>
      </c>
      <c r="J6" t="s">
        <v>249</v>
      </c>
      <c r="K6" t="s">
        <v>209</v>
      </c>
      <c r="L6" t="s">
        <v>210</v>
      </c>
      <c r="M6">
        <v>33373801</v>
      </c>
      <c r="N6">
        <v>0</v>
      </c>
      <c r="V6">
        <v>33373801</v>
      </c>
      <c r="W6" t="s">
        <v>247</v>
      </c>
      <c r="X6" s="1" t="str">
        <f>VLOOKUP(I6,'[1]214105'!$I:$W,15,FALSE)</f>
        <v>PEMBAYARAN PPH 23 ATAS SEWA MASA FEBRUARI 202</v>
      </c>
      <c r="Y6" s="1" t="b">
        <v>1</v>
      </c>
      <c r="Z6" s="1" t="s">
        <v>377</v>
      </c>
      <c r="AL6" s="1">
        <f>VLOOKUP(I6,'[1]214105'!$I:$AH,26,FALSE)</f>
        <v>0</v>
      </c>
      <c r="AM6" s="1" t="b">
        <f t="shared" si="0"/>
        <v>1</v>
      </c>
      <c r="AP6" t="s">
        <v>246</v>
      </c>
      <c r="AQ6">
        <v>63192</v>
      </c>
    </row>
    <row r="7" spans="1:43" x14ac:dyDescent="0.3">
      <c r="A7" t="s">
        <v>185</v>
      </c>
      <c r="B7" t="s">
        <v>250</v>
      </c>
      <c r="C7" t="s">
        <v>251</v>
      </c>
      <c r="D7" t="s">
        <v>252</v>
      </c>
      <c r="E7" t="s">
        <v>197</v>
      </c>
      <c r="F7" t="s">
        <v>198</v>
      </c>
      <c r="G7">
        <v>6075</v>
      </c>
      <c r="H7" t="s">
        <v>199</v>
      </c>
      <c r="I7" t="s">
        <v>253</v>
      </c>
      <c r="J7" t="s">
        <v>91</v>
      </c>
      <c r="K7" t="s">
        <v>253</v>
      </c>
      <c r="L7" t="s">
        <v>202</v>
      </c>
      <c r="M7">
        <v>0</v>
      </c>
      <c r="N7">
        <v>18277.8</v>
      </c>
      <c r="O7" t="s">
        <v>254</v>
      </c>
      <c r="U7" t="s">
        <v>253</v>
      </c>
      <c r="V7">
        <v>-18277.8</v>
      </c>
      <c r="W7" t="s">
        <v>157</v>
      </c>
      <c r="X7" s="1" t="str">
        <f>VLOOKUP(I7,'[1]214105'!$I:$W,15,FALSE)</f>
        <v>TIDAK POTONG PPH SMM - SMM</v>
      </c>
      <c r="Y7" s="1" t="b">
        <v>1</v>
      </c>
      <c r="AA7" t="s">
        <v>255</v>
      </c>
      <c r="AL7" s="1">
        <f>VLOOKUP(I7,'[1]214105'!$I:$AH,26,FALSE)</f>
        <v>0</v>
      </c>
      <c r="AM7" s="1" t="b">
        <f t="shared" si="0"/>
        <v>1</v>
      </c>
      <c r="AP7" t="s">
        <v>194</v>
      </c>
      <c r="AQ7">
        <v>-16582916</v>
      </c>
    </row>
    <row r="8" spans="1:43" x14ac:dyDescent="0.3">
      <c r="A8" t="s">
        <v>185</v>
      </c>
      <c r="B8" t="s">
        <v>250</v>
      </c>
      <c r="C8" t="s">
        <v>251</v>
      </c>
      <c r="D8" t="s">
        <v>228</v>
      </c>
      <c r="E8" t="s">
        <v>229</v>
      </c>
      <c r="F8" t="s">
        <v>198</v>
      </c>
      <c r="G8">
        <v>7391</v>
      </c>
      <c r="H8" t="s">
        <v>199</v>
      </c>
      <c r="I8" t="s">
        <v>256</v>
      </c>
      <c r="J8" t="s">
        <v>91</v>
      </c>
      <c r="K8" t="s">
        <v>256</v>
      </c>
      <c r="L8" t="s">
        <v>230</v>
      </c>
      <c r="M8">
        <v>0</v>
      </c>
      <c r="N8">
        <v>4389.6000000000004</v>
      </c>
      <c r="U8" t="s">
        <v>256</v>
      </c>
      <c r="V8">
        <v>-4389.6000000000004</v>
      </c>
      <c r="W8" t="s">
        <v>157</v>
      </c>
      <c r="X8" s="1" t="str">
        <f>VLOOKUP(I8,'[1]214105'!$I:$W,15,FALSE)</f>
        <v>TIDAK POTONG PPH SMM - SMM</v>
      </c>
      <c r="Y8" s="1" t="b">
        <v>1</v>
      </c>
      <c r="AA8" t="s">
        <v>255</v>
      </c>
      <c r="AL8" s="1">
        <f>VLOOKUP(I8,'[1]214105'!$I:$AH,26,FALSE)</f>
        <v>0</v>
      </c>
      <c r="AM8" s="1" t="b">
        <f t="shared" si="0"/>
        <v>1</v>
      </c>
      <c r="AP8" t="s">
        <v>157</v>
      </c>
      <c r="AQ8">
        <v>-22667.4</v>
      </c>
    </row>
    <row r="9" spans="1:43" x14ac:dyDescent="0.3">
      <c r="A9" t="s">
        <v>185</v>
      </c>
      <c r="B9" t="s">
        <v>257</v>
      </c>
      <c r="C9" t="s">
        <v>258</v>
      </c>
      <c r="D9" t="s">
        <v>259</v>
      </c>
      <c r="E9" t="s">
        <v>260</v>
      </c>
      <c r="F9" t="s">
        <v>198</v>
      </c>
      <c r="G9">
        <v>6847</v>
      </c>
      <c r="H9" t="s">
        <v>199</v>
      </c>
      <c r="I9" t="s">
        <v>90</v>
      </c>
      <c r="J9" t="s">
        <v>91</v>
      </c>
      <c r="K9" t="s">
        <v>90</v>
      </c>
      <c r="L9" t="s">
        <v>261</v>
      </c>
      <c r="M9">
        <v>0</v>
      </c>
      <c r="N9">
        <v>5104.16</v>
      </c>
      <c r="U9" t="s">
        <v>90</v>
      </c>
      <c r="V9">
        <v>-5104.16</v>
      </c>
      <c r="W9" t="s">
        <v>155</v>
      </c>
      <c r="X9" s="1" t="str">
        <f>VLOOKUP(I9,'[1]214105'!$I:$W,15,FALSE)</f>
        <v>HUTANG PPH 23</v>
      </c>
      <c r="Y9" s="1" t="b">
        <v>1</v>
      </c>
      <c r="AA9" t="s">
        <v>262</v>
      </c>
      <c r="AB9" t="s">
        <v>263</v>
      </c>
      <c r="AC9" t="s">
        <v>264</v>
      </c>
      <c r="AD9">
        <v>255208</v>
      </c>
      <c r="AE9">
        <v>5104.16</v>
      </c>
      <c r="AF9">
        <v>0.02</v>
      </c>
      <c r="AG9" t="s">
        <v>265</v>
      </c>
      <c r="AH9">
        <v>104</v>
      </c>
      <c r="AI9" t="s">
        <v>266</v>
      </c>
      <c r="AJ9" t="s">
        <v>267</v>
      </c>
      <c r="AK9" t="s">
        <v>268</v>
      </c>
      <c r="AL9" s="1" t="str">
        <f>VLOOKUP(I9,'[1]214105'!$I:$AH,26,FALSE)</f>
        <v>24-104-17</v>
      </c>
      <c r="AM9" s="1" t="b">
        <f t="shared" si="0"/>
        <v>1</v>
      </c>
      <c r="AP9" t="s">
        <v>221</v>
      </c>
      <c r="AQ9">
        <v>-86291120.680000007</v>
      </c>
    </row>
    <row r="10" spans="1:43" x14ac:dyDescent="0.3">
      <c r="A10" t="s">
        <v>185</v>
      </c>
      <c r="B10" t="s">
        <v>257</v>
      </c>
      <c r="C10" t="s">
        <v>258</v>
      </c>
      <c r="D10" t="s">
        <v>269</v>
      </c>
      <c r="E10" t="s">
        <v>270</v>
      </c>
      <c r="F10" t="s">
        <v>198</v>
      </c>
      <c r="G10">
        <v>8168</v>
      </c>
      <c r="H10" t="s">
        <v>199</v>
      </c>
      <c r="I10" t="s">
        <v>98</v>
      </c>
      <c r="J10" t="s">
        <v>91</v>
      </c>
      <c r="K10" t="s">
        <v>98</v>
      </c>
      <c r="L10" t="s">
        <v>271</v>
      </c>
      <c r="M10">
        <v>0</v>
      </c>
      <c r="N10">
        <v>5990.64</v>
      </c>
      <c r="U10" t="s">
        <v>98</v>
      </c>
      <c r="V10">
        <v>-5990.64</v>
      </c>
      <c r="W10" t="s">
        <v>155</v>
      </c>
      <c r="X10" s="1" t="str">
        <f>VLOOKUP(I10,'[1]214105'!$I:$W,15,FALSE)</f>
        <v>HUTANG PPH 23</v>
      </c>
      <c r="Y10" s="1" t="b">
        <v>1</v>
      </c>
      <c r="AA10" t="s">
        <v>272</v>
      </c>
      <c r="AB10" t="s">
        <v>273</v>
      </c>
      <c r="AC10" t="s">
        <v>274</v>
      </c>
      <c r="AD10">
        <v>299532</v>
      </c>
      <c r="AE10">
        <v>5990.64</v>
      </c>
      <c r="AF10">
        <v>0.02</v>
      </c>
      <c r="AG10" t="s">
        <v>265</v>
      </c>
      <c r="AH10">
        <v>104</v>
      </c>
      <c r="AI10" t="s">
        <v>266</v>
      </c>
      <c r="AJ10" t="s">
        <v>275</v>
      </c>
      <c r="AK10" t="s">
        <v>268</v>
      </c>
      <c r="AL10" s="1" t="str">
        <f>VLOOKUP(I10,'[1]214105'!$I:$AH,26,FALSE)</f>
        <v>24-104-17</v>
      </c>
      <c r="AM10" s="1" t="b">
        <f t="shared" si="0"/>
        <v>1</v>
      </c>
    </row>
    <row r="11" spans="1:43" x14ac:dyDescent="0.3">
      <c r="A11" t="s">
        <v>185</v>
      </c>
      <c r="B11" t="s">
        <v>257</v>
      </c>
      <c r="C11" t="s">
        <v>258</v>
      </c>
      <c r="D11" t="s">
        <v>269</v>
      </c>
      <c r="E11" t="s">
        <v>270</v>
      </c>
      <c r="F11" t="s">
        <v>198</v>
      </c>
      <c r="G11">
        <v>8169</v>
      </c>
      <c r="H11" t="s">
        <v>199</v>
      </c>
      <c r="I11" t="s">
        <v>101</v>
      </c>
      <c r="J11" t="s">
        <v>91</v>
      </c>
      <c r="K11" t="s">
        <v>101</v>
      </c>
      <c r="L11" t="s">
        <v>271</v>
      </c>
      <c r="M11">
        <v>0</v>
      </c>
      <c r="N11">
        <v>5890.6</v>
      </c>
      <c r="U11" t="s">
        <v>101</v>
      </c>
      <c r="V11">
        <v>-5890.6</v>
      </c>
      <c r="W11" t="s">
        <v>155</v>
      </c>
      <c r="X11" s="1" t="str">
        <f>VLOOKUP(I11,'[1]214105'!$I:$W,15,FALSE)</f>
        <v>HUTANG PPH 23</v>
      </c>
      <c r="Y11" s="1" t="b">
        <v>1</v>
      </c>
      <c r="AA11" t="s">
        <v>272</v>
      </c>
      <c r="AB11" t="s">
        <v>273</v>
      </c>
      <c r="AC11" t="s">
        <v>274</v>
      </c>
      <c r="AD11">
        <v>294530</v>
      </c>
      <c r="AE11">
        <v>5890.6</v>
      </c>
      <c r="AF11">
        <v>0.02</v>
      </c>
      <c r="AG11" t="s">
        <v>265</v>
      </c>
      <c r="AH11">
        <v>104</v>
      </c>
      <c r="AI11" t="s">
        <v>266</v>
      </c>
      <c r="AJ11" t="s">
        <v>276</v>
      </c>
      <c r="AK11" t="s">
        <v>268</v>
      </c>
      <c r="AL11" s="1" t="str">
        <f>VLOOKUP(I11,'[1]214105'!$I:$AH,26,FALSE)</f>
        <v>24-104-17</v>
      </c>
      <c r="AM11" s="1" t="b">
        <f t="shared" si="0"/>
        <v>1</v>
      </c>
    </row>
    <row r="12" spans="1:43" x14ac:dyDescent="0.3">
      <c r="A12" t="s">
        <v>185</v>
      </c>
      <c r="B12" t="s">
        <v>277</v>
      </c>
      <c r="C12" t="s">
        <v>278</v>
      </c>
      <c r="D12" t="s">
        <v>279</v>
      </c>
      <c r="E12" t="s">
        <v>197</v>
      </c>
      <c r="F12" t="s">
        <v>198</v>
      </c>
      <c r="G12">
        <v>6068</v>
      </c>
      <c r="H12" t="s">
        <v>199</v>
      </c>
      <c r="I12" t="s">
        <v>104</v>
      </c>
      <c r="J12" t="s">
        <v>91</v>
      </c>
      <c r="K12" t="s">
        <v>104</v>
      </c>
      <c r="L12" t="s">
        <v>202</v>
      </c>
      <c r="M12">
        <v>0</v>
      </c>
      <c r="N12">
        <v>191405.4</v>
      </c>
      <c r="O12" t="s">
        <v>280</v>
      </c>
      <c r="U12" t="s">
        <v>104</v>
      </c>
      <c r="V12">
        <v>-191405.4</v>
      </c>
      <c r="W12" t="s">
        <v>155</v>
      </c>
      <c r="X12" s="1" t="str">
        <f>VLOOKUP(I12,'[1]214105'!$I:$W,15,FALSE)</f>
        <v>HUTANG PPH 23</v>
      </c>
      <c r="Y12" s="1" t="b">
        <v>1</v>
      </c>
      <c r="AA12" t="s">
        <v>281</v>
      </c>
      <c r="AB12" t="s">
        <v>282</v>
      </c>
      <c r="AC12" t="s">
        <v>283</v>
      </c>
      <c r="AD12">
        <v>9570270</v>
      </c>
      <c r="AE12">
        <v>191405.4</v>
      </c>
      <c r="AF12">
        <v>0.02</v>
      </c>
      <c r="AG12" t="s">
        <v>265</v>
      </c>
      <c r="AH12">
        <v>104</v>
      </c>
      <c r="AI12" t="s">
        <v>266</v>
      </c>
      <c r="AJ12" t="s">
        <v>284</v>
      </c>
      <c r="AK12" t="s">
        <v>285</v>
      </c>
      <c r="AL12" s="1" t="str">
        <f>VLOOKUP(I12,'[1]214105'!$I:$AH,26,FALSE)</f>
        <v>24-104-29</v>
      </c>
      <c r="AM12" s="1" t="b">
        <f t="shared" si="0"/>
        <v>1</v>
      </c>
    </row>
    <row r="13" spans="1:43" x14ac:dyDescent="0.3">
      <c r="A13" t="s">
        <v>185</v>
      </c>
      <c r="B13" t="s">
        <v>277</v>
      </c>
      <c r="C13" t="s">
        <v>278</v>
      </c>
      <c r="D13" t="s">
        <v>279</v>
      </c>
      <c r="E13" t="s">
        <v>197</v>
      </c>
      <c r="F13" t="s">
        <v>198</v>
      </c>
      <c r="G13">
        <v>6069</v>
      </c>
      <c r="H13" t="s">
        <v>199</v>
      </c>
      <c r="I13" t="s">
        <v>108</v>
      </c>
      <c r="J13" t="s">
        <v>91</v>
      </c>
      <c r="K13" t="s">
        <v>108</v>
      </c>
      <c r="L13" t="s">
        <v>202</v>
      </c>
      <c r="M13">
        <v>0</v>
      </c>
      <c r="N13">
        <v>2646936.94</v>
      </c>
      <c r="O13" t="s">
        <v>286</v>
      </c>
      <c r="U13" t="s">
        <v>108</v>
      </c>
      <c r="V13">
        <v>-2646936.94</v>
      </c>
      <c r="W13" t="s">
        <v>155</v>
      </c>
      <c r="X13" s="1" t="str">
        <f>VLOOKUP(I13,'[1]214105'!$I:$W,15,FALSE)</f>
        <v>HUTANG PPH 23</v>
      </c>
      <c r="Y13" s="1" t="b">
        <v>1</v>
      </c>
      <c r="AA13" t="s">
        <v>281</v>
      </c>
      <c r="AB13" t="s">
        <v>282</v>
      </c>
      <c r="AC13" t="s">
        <v>283</v>
      </c>
      <c r="AD13">
        <v>132346847</v>
      </c>
      <c r="AE13">
        <v>2646936.94</v>
      </c>
      <c r="AF13">
        <v>0.02</v>
      </c>
      <c r="AG13" t="s">
        <v>265</v>
      </c>
      <c r="AH13">
        <v>104</v>
      </c>
      <c r="AI13" t="s">
        <v>266</v>
      </c>
      <c r="AJ13" t="s">
        <v>287</v>
      </c>
      <c r="AK13" t="s">
        <v>285</v>
      </c>
      <c r="AL13" s="1" t="str">
        <f>VLOOKUP(I13,'[1]214105'!$I:$AH,26,FALSE)</f>
        <v>24-104-29</v>
      </c>
      <c r="AM13" s="1" t="b">
        <f t="shared" si="0"/>
        <v>1</v>
      </c>
    </row>
    <row r="14" spans="1:43" x14ac:dyDescent="0.3">
      <c r="A14" t="s">
        <v>185</v>
      </c>
      <c r="B14" t="s">
        <v>277</v>
      </c>
      <c r="C14" t="s">
        <v>278</v>
      </c>
      <c r="D14" t="s">
        <v>279</v>
      </c>
      <c r="E14" t="s">
        <v>197</v>
      </c>
      <c r="F14" t="s">
        <v>198</v>
      </c>
      <c r="G14">
        <v>6070</v>
      </c>
      <c r="H14" t="s">
        <v>199</v>
      </c>
      <c r="I14" t="s">
        <v>111</v>
      </c>
      <c r="J14" t="s">
        <v>91</v>
      </c>
      <c r="K14" t="s">
        <v>111</v>
      </c>
      <c r="L14" t="s">
        <v>202</v>
      </c>
      <c r="M14">
        <v>0</v>
      </c>
      <c r="N14">
        <v>154387.38</v>
      </c>
      <c r="O14" t="s">
        <v>288</v>
      </c>
      <c r="U14" t="s">
        <v>111</v>
      </c>
      <c r="V14">
        <v>-154387.38</v>
      </c>
      <c r="W14" t="s">
        <v>155</v>
      </c>
      <c r="X14" s="1" t="str">
        <f>VLOOKUP(I14,'[1]214105'!$I:$W,15,FALSE)</f>
        <v>HUTANG PPH 23</v>
      </c>
      <c r="Y14" s="1" t="b">
        <v>1</v>
      </c>
      <c r="AA14" t="s">
        <v>281</v>
      </c>
      <c r="AB14" t="s">
        <v>282</v>
      </c>
      <c r="AC14" t="s">
        <v>283</v>
      </c>
      <c r="AD14">
        <v>7719369</v>
      </c>
      <c r="AE14">
        <v>154387.38</v>
      </c>
      <c r="AF14">
        <v>0.02</v>
      </c>
      <c r="AG14" t="s">
        <v>265</v>
      </c>
      <c r="AH14">
        <v>104</v>
      </c>
      <c r="AI14" t="s">
        <v>266</v>
      </c>
      <c r="AJ14" t="s">
        <v>289</v>
      </c>
      <c r="AK14" t="s">
        <v>285</v>
      </c>
      <c r="AL14" s="1" t="str">
        <f>VLOOKUP(I14,'[1]214105'!$I:$AH,26,FALSE)</f>
        <v>24-104-29</v>
      </c>
      <c r="AM14" s="1" t="b">
        <f t="shared" si="0"/>
        <v>1</v>
      </c>
    </row>
    <row r="15" spans="1:43" x14ac:dyDescent="0.3">
      <c r="A15" t="s">
        <v>185</v>
      </c>
      <c r="B15" t="s">
        <v>277</v>
      </c>
      <c r="C15" t="s">
        <v>278</v>
      </c>
      <c r="D15" t="s">
        <v>279</v>
      </c>
      <c r="E15" t="s">
        <v>197</v>
      </c>
      <c r="F15" t="s">
        <v>198</v>
      </c>
      <c r="G15">
        <v>6071</v>
      </c>
      <c r="H15" t="s">
        <v>199</v>
      </c>
      <c r="I15" t="s">
        <v>113</v>
      </c>
      <c r="J15" t="s">
        <v>91</v>
      </c>
      <c r="K15" t="s">
        <v>113</v>
      </c>
      <c r="L15" t="s">
        <v>202</v>
      </c>
      <c r="M15">
        <v>0</v>
      </c>
      <c r="N15">
        <v>2085009</v>
      </c>
      <c r="O15" t="s">
        <v>290</v>
      </c>
      <c r="U15" t="s">
        <v>113</v>
      </c>
      <c r="V15">
        <v>-2085009</v>
      </c>
      <c r="W15" t="s">
        <v>155</v>
      </c>
      <c r="X15" s="1" t="str">
        <f>VLOOKUP(I15,'[1]214105'!$I:$W,15,FALSE)</f>
        <v>HUTANG PPH 23</v>
      </c>
      <c r="Y15" s="1" t="b">
        <v>1</v>
      </c>
      <c r="AA15" t="s">
        <v>281</v>
      </c>
      <c r="AB15" t="s">
        <v>282</v>
      </c>
      <c r="AC15" t="s">
        <v>283</v>
      </c>
      <c r="AD15">
        <v>104250450</v>
      </c>
      <c r="AE15">
        <v>2085009</v>
      </c>
      <c r="AF15">
        <v>0.02</v>
      </c>
      <c r="AG15" t="s">
        <v>265</v>
      </c>
      <c r="AH15">
        <v>104</v>
      </c>
      <c r="AI15" t="s">
        <v>266</v>
      </c>
      <c r="AJ15" t="s">
        <v>291</v>
      </c>
      <c r="AK15" t="s">
        <v>285</v>
      </c>
      <c r="AL15" s="1" t="str">
        <f>VLOOKUP(I15,'[1]214105'!$I:$AH,26,FALSE)</f>
        <v>24-104-29</v>
      </c>
      <c r="AM15" s="1" t="b">
        <f t="shared" si="0"/>
        <v>1</v>
      </c>
    </row>
    <row r="16" spans="1:43" x14ac:dyDescent="0.3">
      <c r="A16" t="s">
        <v>185</v>
      </c>
      <c r="B16" t="s">
        <v>277</v>
      </c>
      <c r="C16" t="s">
        <v>278</v>
      </c>
      <c r="D16" t="s">
        <v>252</v>
      </c>
      <c r="E16" t="s">
        <v>197</v>
      </c>
      <c r="F16" t="s">
        <v>198</v>
      </c>
      <c r="G16">
        <v>6073</v>
      </c>
      <c r="H16" t="s">
        <v>199</v>
      </c>
      <c r="I16" t="s">
        <v>114</v>
      </c>
      <c r="J16" t="s">
        <v>91</v>
      </c>
      <c r="K16" t="s">
        <v>114</v>
      </c>
      <c r="L16" t="s">
        <v>202</v>
      </c>
      <c r="M16">
        <v>0</v>
      </c>
      <c r="N16">
        <v>185832.08</v>
      </c>
      <c r="O16" t="s">
        <v>292</v>
      </c>
      <c r="U16" t="s">
        <v>114</v>
      </c>
      <c r="V16">
        <v>-185832.08</v>
      </c>
      <c r="W16" t="s">
        <v>155</v>
      </c>
      <c r="X16" s="1" t="str">
        <f>VLOOKUP(I16,'[1]214105'!$I:$W,15,FALSE)</f>
        <v>HUTANG PPH 23</v>
      </c>
      <c r="Y16" s="1" t="b">
        <v>1</v>
      </c>
      <c r="AA16" t="s">
        <v>293</v>
      </c>
      <c r="AB16" t="s">
        <v>294</v>
      </c>
      <c r="AC16" t="s">
        <v>295</v>
      </c>
      <c r="AD16">
        <v>9291604</v>
      </c>
      <c r="AE16">
        <v>185832.08</v>
      </c>
      <c r="AF16">
        <v>0.02</v>
      </c>
      <c r="AG16" t="s">
        <v>265</v>
      </c>
      <c r="AH16">
        <v>104</v>
      </c>
      <c r="AI16" t="s">
        <v>266</v>
      </c>
      <c r="AJ16" t="s">
        <v>296</v>
      </c>
      <c r="AK16" t="s">
        <v>285</v>
      </c>
      <c r="AL16" s="1" t="str">
        <f>VLOOKUP(I16,'[1]214105'!$I:$AH,26,FALSE)</f>
        <v>24-104-29</v>
      </c>
      <c r="AM16" s="1" t="b">
        <f t="shared" si="0"/>
        <v>1</v>
      </c>
    </row>
    <row r="17" spans="1:39" x14ac:dyDescent="0.3">
      <c r="A17" t="s">
        <v>185</v>
      </c>
      <c r="B17" t="s">
        <v>277</v>
      </c>
      <c r="C17" t="s">
        <v>278</v>
      </c>
      <c r="D17" t="s">
        <v>297</v>
      </c>
      <c r="E17" t="s">
        <v>229</v>
      </c>
      <c r="F17" t="s">
        <v>198</v>
      </c>
      <c r="G17">
        <v>7385</v>
      </c>
      <c r="H17" t="s">
        <v>199</v>
      </c>
      <c r="I17" t="s">
        <v>115</v>
      </c>
      <c r="J17" t="s">
        <v>91</v>
      </c>
      <c r="K17" t="s">
        <v>115</v>
      </c>
      <c r="L17" t="s">
        <v>230</v>
      </c>
      <c r="M17">
        <v>0</v>
      </c>
      <c r="N17">
        <v>30000</v>
      </c>
      <c r="U17" t="s">
        <v>115</v>
      </c>
      <c r="V17">
        <v>-30000</v>
      </c>
      <c r="W17" t="s">
        <v>155</v>
      </c>
      <c r="X17" s="1" t="str">
        <f>VLOOKUP(I17,'[1]214105'!$I:$W,15,FALSE)</f>
        <v>HUTANG PPH 23</v>
      </c>
      <c r="Y17" s="1" t="b">
        <v>1</v>
      </c>
      <c r="AA17" t="s">
        <v>298</v>
      </c>
      <c r="AB17" t="s">
        <v>299</v>
      </c>
      <c r="AC17" t="s">
        <v>300</v>
      </c>
      <c r="AD17">
        <v>1500000</v>
      </c>
      <c r="AE17">
        <v>30000</v>
      </c>
      <c r="AF17">
        <v>0.02</v>
      </c>
      <c r="AG17" t="s">
        <v>265</v>
      </c>
      <c r="AH17">
        <v>100</v>
      </c>
      <c r="AI17" t="s">
        <v>301</v>
      </c>
      <c r="AJ17" t="s">
        <v>302</v>
      </c>
      <c r="AK17" t="s">
        <v>303</v>
      </c>
      <c r="AL17" s="1" t="str">
        <f>VLOOKUP(I17,'[1]214105'!$I:$AH,26,FALSE)</f>
        <v>24-100-02</v>
      </c>
      <c r="AM17" s="1" t="b">
        <f t="shared" si="0"/>
        <v>1</v>
      </c>
    </row>
    <row r="18" spans="1:39" x14ac:dyDescent="0.3">
      <c r="A18" t="s">
        <v>185</v>
      </c>
      <c r="B18" t="s">
        <v>277</v>
      </c>
      <c r="C18" t="s">
        <v>278</v>
      </c>
      <c r="D18" t="s">
        <v>297</v>
      </c>
      <c r="E18" t="s">
        <v>229</v>
      </c>
      <c r="F18" t="s">
        <v>198</v>
      </c>
      <c r="G18">
        <v>7388</v>
      </c>
      <c r="H18" t="s">
        <v>199</v>
      </c>
      <c r="I18" t="s">
        <v>116</v>
      </c>
      <c r="J18" t="s">
        <v>91</v>
      </c>
      <c r="K18" t="s">
        <v>116</v>
      </c>
      <c r="L18" t="s">
        <v>230</v>
      </c>
      <c r="M18">
        <v>0</v>
      </c>
      <c r="N18">
        <v>35040</v>
      </c>
      <c r="U18" t="s">
        <v>116</v>
      </c>
      <c r="V18">
        <v>-35040</v>
      </c>
      <c r="W18" t="s">
        <v>155</v>
      </c>
      <c r="X18" s="1" t="str">
        <f>VLOOKUP(I18,'[1]214105'!$I:$W,15,FALSE)</f>
        <v>HUTANG PPH 23</v>
      </c>
      <c r="Y18" s="1" t="b">
        <v>1</v>
      </c>
      <c r="AA18" t="s">
        <v>304</v>
      </c>
      <c r="AB18" t="s">
        <v>305</v>
      </c>
      <c r="AC18" t="s">
        <v>306</v>
      </c>
      <c r="AD18">
        <v>1752000</v>
      </c>
      <c r="AE18">
        <v>35040</v>
      </c>
      <c r="AF18">
        <v>0.02</v>
      </c>
      <c r="AG18" t="s">
        <v>265</v>
      </c>
      <c r="AH18">
        <v>100</v>
      </c>
      <c r="AI18" t="s">
        <v>301</v>
      </c>
      <c r="AJ18" t="s">
        <v>307</v>
      </c>
      <c r="AK18" t="s">
        <v>303</v>
      </c>
      <c r="AL18" s="1" t="str">
        <f>VLOOKUP(I18,'[1]214105'!$I:$AH,26,FALSE)</f>
        <v>24-100-02</v>
      </c>
      <c r="AM18" s="1" t="b">
        <f t="shared" si="0"/>
        <v>1</v>
      </c>
    </row>
    <row r="19" spans="1:39" x14ac:dyDescent="0.3">
      <c r="A19" t="s">
        <v>185</v>
      </c>
      <c r="B19" t="s">
        <v>277</v>
      </c>
      <c r="C19" t="s">
        <v>278</v>
      </c>
      <c r="D19" t="s">
        <v>308</v>
      </c>
      <c r="E19" t="s">
        <v>270</v>
      </c>
      <c r="F19" t="s">
        <v>198</v>
      </c>
      <c r="G19">
        <v>8170</v>
      </c>
      <c r="H19" t="s">
        <v>199</v>
      </c>
      <c r="I19" t="s">
        <v>117</v>
      </c>
      <c r="J19" t="s">
        <v>91</v>
      </c>
      <c r="K19" t="s">
        <v>117</v>
      </c>
      <c r="L19" t="s">
        <v>271</v>
      </c>
      <c r="M19">
        <v>0</v>
      </c>
      <c r="N19">
        <v>175842.78</v>
      </c>
      <c r="U19" t="s">
        <v>117</v>
      </c>
      <c r="V19">
        <v>-175842.78</v>
      </c>
      <c r="W19" t="s">
        <v>155</v>
      </c>
      <c r="X19" s="1" t="str">
        <f>VLOOKUP(I19,'[1]214105'!$I:$W,15,FALSE)</f>
        <v>HUTANG PPH 23</v>
      </c>
      <c r="Y19" s="1" t="b">
        <v>1</v>
      </c>
      <c r="AA19" t="s">
        <v>293</v>
      </c>
      <c r="AB19" t="s">
        <v>294</v>
      </c>
      <c r="AC19" t="s">
        <v>295</v>
      </c>
      <c r="AD19">
        <v>8792139</v>
      </c>
      <c r="AE19">
        <v>175842.78</v>
      </c>
      <c r="AF19">
        <v>0.02</v>
      </c>
      <c r="AG19" t="s">
        <v>265</v>
      </c>
      <c r="AH19">
        <v>104</v>
      </c>
      <c r="AI19" t="s">
        <v>266</v>
      </c>
      <c r="AJ19" t="s">
        <v>309</v>
      </c>
      <c r="AK19" t="s">
        <v>285</v>
      </c>
      <c r="AL19" s="1" t="str">
        <f>VLOOKUP(I19,'[1]214105'!$I:$AH,26,FALSE)</f>
        <v>24-104-29</v>
      </c>
      <c r="AM19" s="1" t="b">
        <f t="shared" si="0"/>
        <v>1</v>
      </c>
    </row>
    <row r="20" spans="1:39" x14ac:dyDescent="0.3">
      <c r="A20" t="s">
        <v>185</v>
      </c>
      <c r="B20" t="s">
        <v>277</v>
      </c>
      <c r="C20" t="s">
        <v>278</v>
      </c>
      <c r="D20" t="s">
        <v>308</v>
      </c>
      <c r="E20" t="s">
        <v>270</v>
      </c>
      <c r="F20" t="s">
        <v>198</v>
      </c>
      <c r="G20">
        <v>8171</v>
      </c>
      <c r="H20" t="s">
        <v>199</v>
      </c>
      <c r="I20" t="s">
        <v>118</v>
      </c>
      <c r="J20" t="s">
        <v>91</v>
      </c>
      <c r="K20" t="s">
        <v>118</v>
      </c>
      <c r="L20" t="s">
        <v>271</v>
      </c>
      <c r="M20">
        <v>0</v>
      </c>
      <c r="N20">
        <v>43011.199999999997</v>
      </c>
      <c r="U20" t="s">
        <v>118</v>
      </c>
      <c r="V20">
        <v>-43011.199999999997</v>
      </c>
      <c r="W20" t="s">
        <v>155</v>
      </c>
      <c r="X20" s="1" t="str">
        <f>VLOOKUP(I20,'[1]214105'!$I:$W,15,FALSE)</f>
        <v>HUTANG PPH 23</v>
      </c>
      <c r="Y20" s="1" t="b">
        <v>1</v>
      </c>
      <c r="AA20" t="s">
        <v>310</v>
      </c>
      <c r="AB20" t="s">
        <v>311</v>
      </c>
      <c r="AC20" t="s">
        <v>312</v>
      </c>
      <c r="AD20">
        <v>2150560</v>
      </c>
      <c r="AE20">
        <v>43011.199999999997</v>
      </c>
      <c r="AF20">
        <v>0.02</v>
      </c>
      <c r="AG20" t="s">
        <v>265</v>
      </c>
      <c r="AH20">
        <v>104</v>
      </c>
      <c r="AI20" t="s">
        <v>266</v>
      </c>
      <c r="AJ20" t="s">
        <v>313</v>
      </c>
      <c r="AK20" t="s">
        <v>285</v>
      </c>
      <c r="AL20" s="1" t="str">
        <f>VLOOKUP(I20,'[1]214105'!$I:$AH,26,FALSE)</f>
        <v>24-104-29</v>
      </c>
      <c r="AM20" s="1" t="b">
        <f t="shared" si="0"/>
        <v>1</v>
      </c>
    </row>
    <row r="21" spans="1:39" x14ac:dyDescent="0.3">
      <c r="A21" t="s">
        <v>185</v>
      </c>
      <c r="B21" t="s">
        <v>277</v>
      </c>
      <c r="C21" t="s">
        <v>278</v>
      </c>
      <c r="D21" t="s">
        <v>314</v>
      </c>
      <c r="E21" t="s">
        <v>213</v>
      </c>
      <c r="F21" t="s">
        <v>198</v>
      </c>
      <c r="G21">
        <v>9279</v>
      </c>
      <c r="H21" t="s">
        <v>199</v>
      </c>
      <c r="I21" t="s">
        <v>119</v>
      </c>
      <c r="J21" t="s">
        <v>91</v>
      </c>
      <c r="K21" t="s">
        <v>119</v>
      </c>
      <c r="L21" t="s">
        <v>315</v>
      </c>
      <c r="M21">
        <v>0</v>
      </c>
      <c r="N21">
        <v>187373.88</v>
      </c>
      <c r="U21" t="s">
        <v>119</v>
      </c>
      <c r="V21">
        <v>-187373.88</v>
      </c>
      <c r="W21" t="s">
        <v>155</v>
      </c>
      <c r="X21" s="1" t="str">
        <f>VLOOKUP(I21,'[1]214105'!$I:$W,15,FALSE)</f>
        <v>HUTANG PPH 23</v>
      </c>
      <c r="Y21" s="1" t="b">
        <v>1</v>
      </c>
      <c r="AA21" t="s">
        <v>281</v>
      </c>
      <c r="AB21" t="s">
        <v>282</v>
      </c>
      <c r="AC21" t="s">
        <v>283</v>
      </c>
      <c r="AD21">
        <v>9368694</v>
      </c>
      <c r="AE21">
        <v>187373.88</v>
      </c>
      <c r="AF21">
        <v>0.02</v>
      </c>
      <c r="AG21" t="s">
        <v>265</v>
      </c>
      <c r="AH21">
        <v>104</v>
      </c>
      <c r="AI21" t="s">
        <v>266</v>
      </c>
      <c r="AJ21" t="s">
        <v>316</v>
      </c>
      <c r="AK21" t="s">
        <v>285</v>
      </c>
      <c r="AL21" s="1" t="str">
        <f>VLOOKUP(I21,'[1]214105'!$I:$AH,26,FALSE)</f>
        <v>24-104-29</v>
      </c>
      <c r="AM21" s="1" t="b">
        <f t="shared" si="0"/>
        <v>1</v>
      </c>
    </row>
    <row r="22" spans="1:39" x14ac:dyDescent="0.3">
      <c r="A22" t="s">
        <v>185</v>
      </c>
      <c r="B22" t="s">
        <v>277</v>
      </c>
      <c r="C22" t="s">
        <v>278</v>
      </c>
      <c r="D22" t="s">
        <v>314</v>
      </c>
      <c r="E22" t="s">
        <v>213</v>
      </c>
      <c r="F22" t="s">
        <v>198</v>
      </c>
      <c r="G22">
        <v>9280</v>
      </c>
      <c r="H22" t="s">
        <v>199</v>
      </c>
      <c r="I22" t="s">
        <v>120</v>
      </c>
      <c r="J22" t="s">
        <v>91</v>
      </c>
      <c r="K22" t="s">
        <v>120</v>
      </c>
      <c r="L22" t="s">
        <v>315</v>
      </c>
      <c r="M22">
        <v>0</v>
      </c>
      <c r="N22">
        <v>2193711.7200000002</v>
      </c>
      <c r="U22" t="s">
        <v>120</v>
      </c>
      <c r="V22">
        <v>-2193711.7200000002</v>
      </c>
      <c r="W22" t="s">
        <v>155</v>
      </c>
      <c r="X22" s="1" t="str">
        <f>VLOOKUP(I22,'[1]214105'!$I:$W,15,FALSE)</f>
        <v>HUTANG PPH 23</v>
      </c>
      <c r="Y22" s="1" t="b">
        <v>1</v>
      </c>
      <c r="AA22" t="s">
        <v>281</v>
      </c>
      <c r="AB22" t="s">
        <v>282</v>
      </c>
      <c r="AC22" t="s">
        <v>283</v>
      </c>
      <c r="AD22">
        <v>109685586</v>
      </c>
      <c r="AE22">
        <v>2193711.7200000002</v>
      </c>
      <c r="AF22">
        <v>0.02</v>
      </c>
      <c r="AG22" t="s">
        <v>265</v>
      </c>
      <c r="AH22">
        <v>104</v>
      </c>
      <c r="AI22" t="s">
        <v>266</v>
      </c>
      <c r="AJ22" t="s">
        <v>317</v>
      </c>
      <c r="AK22" t="s">
        <v>285</v>
      </c>
      <c r="AL22" s="1" t="str">
        <f>VLOOKUP(I22,'[1]214105'!$I:$AH,26,FALSE)</f>
        <v>24-104-29</v>
      </c>
      <c r="AM22" s="1" t="b">
        <f t="shared" si="0"/>
        <v>1</v>
      </c>
    </row>
    <row r="23" spans="1:39" x14ac:dyDescent="0.3">
      <c r="A23" t="s">
        <v>185</v>
      </c>
      <c r="B23" t="s">
        <v>250</v>
      </c>
      <c r="C23" t="s">
        <v>251</v>
      </c>
      <c r="D23" t="s">
        <v>252</v>
      </c>
      <c r="E23" t="s">
        <v>197</v>
      </c>
      <c r="F23" t="s">
        <v>198</v>
      </c>
      <c r="G23">
        <v>6074</v>
      </c>
      <c r="H23" t="s">
        <v>199</v>
      </c>
      <c r="I23" t="s">
        <v>121</v>
      </c>
      <c r="J23" t="s">
        <v>91</v>
      </c>
      <c r="K23" t="s">
        <v>121</v>
      </c>
      <c r="L23" t="s">
        <v>202</v>
      </c>
      <c r="M23">
        <v>0</v>
      </c>
      <c r="N23">
        <v>4251.3599999999997</v>
      </c>
      <c r="O23" t="s">
        <v>318</v>
      </c>
      <c r="U23" t="s">
        <v>121</v>
      </c>
      <c r="V23">
        <v>-4251.3599999999997</v>
      </c>
      <c r="W23" t="s">
        <v>155</v>
      </c>
      <c r="X23" s="1" t="str">
        <f>VLOOKUP(I23,'[1]214105'!$I:$W,15,FALSE)</f>
        <v>HUTANG PPH 23</v>
      </c>
      <c r="Y23" s="1" t="b">
        <v>1</v>
      </c>
      <c r="AA23" t="s">
        <v>319</v>
      </c>
      <c r="AB23" t="s">
        <v>282</v>
      </c>
      <c r="AC23" t="s">
        <v>283</v>
      </c>
      <c r="AD23">
        <v>212568</v>
      </c>
      <c r="AE23">
        <v>4251.3599999999997</v>
      </c>
      <c r="AF23">
        <v>0.02</v>
      </c>
      <c r="AG23" t="s">
        <v>265</v>
      </c>
      <c r="AH23">
        <v>104</v>
      </c>
      <c r="AI23" t="s">
        <v>266</v>
      </c>
      <c r="AJ23" t="s">
        <v>320</v>
      </c>
      <c r="AK23" t="s">
        <v>285</v>
      </c>
      <c r="AL23" s="1" t="str">
        <f>VLOOKUP(I23,'[1]214105'!$I:$AH,26,FALSE)</f>
        <v>24-104-29</v>
      </c>
      <c r="AM23" s="1" t="b">
        <f t="shared" si="0"/>
        <v>1</v>
      </c>
    </row>
    <row r="24" spans="1:39" x14ac:dyDescent="0.3">
      <c r="A24" t="s">
        <v>185</v>
      </c>
      <c r="B24" t="s">
        <v>250</v>
      </c>
      <c r="C24" t="s">
        <v>251</v>
      </c>
      <c r="D24" t="s">
        <v>321</v>
      </c>
      <c r="E24" t="s">
        <v>260</v>
      </c>
      <c r="F24" t="s">
        <v>198</v>
      </c>
      <c r="G24">
        <v>6854</v>
      </c>
      <c r="H24" t="s">
        <v>199</v>
      </c>
      <c r="I24" t="s">
        <v>122</v>
      </c>
      <c r="J24" t="s">
        <v>91</v>
      </c>
      <c r="K24" t="s">
        <v>122</v>
      </c>
      <c r="L24" t="s">
        <v>261</v>
      </c>
      <c r="M24">
        <v>0</v>
      </c>
      <c r="N24">
        <v>15409</v>
      </c>
      <c r="U24" t="s">
        <v>122</v>
      </c>
      <c r="V24">
        <v>-15409</v>
      </c>
      <c r="W24" t="s">
        <v>155</v>
      </c>
      <c r="X24" s="1" t="str">
        <f>VLOOKUP(I24,'[1]214105'!$I:$W,15,FALSE)</f>
        <v>HUTANG PPH 23</v>
      </c>
      <c r="Y24" s="1" t="b">
        <v>1</v>
      </c>
      <c r="AA24" t="s">
        <v>322</v>
      </c>
      <c r="AB24" t="s">
        <v>282</v>
      </c>
      <c r="AC24" t="s">
        <v>283</v>
      </c>
      <c r="AD24">
        <v>770450</v>
      </c>
      <c r="AE24">
        <v>15409</v>
      </c>
      <c r="AF24">
        <v>0.02</v>
      </c>
      <c r="AG24" t="s">
        <v>265</v>
      </c>
      <c r="AH24">
        <v>104</v>
      </c>
      <c r="AI24" t="s">
        <v>266</v>
      </c>
      <c r="AJ24" t="s">
        <v>323</v>
      </c>
      <c r="AK24" t="s">
        <v>285</v>
      </c>
      <c r="AL24" s="1" t="str">
        <f>VLOOKUP(I24,'[1]214105'!$I:$AH,26,FALSE)</f>
        <v>24-104-29</v>
      </c>
      <c r="AM24" s="1" t="b">
        <f t="shared" si="0"/>
        <v>1</v>
      </c>
    </row>
    <row r="25" spans="1:39" x14ac:dyDescent="0.3">
      <c r="A25" t="s">
        <v>185</v>
      </c>
      <c r="B25" t="s">
        <v>250</v>
      </c>
      <c r="C25" t="s">
        <v>251</v>
      </c>
      <c r="D25" t="s">
        <v>321</v>
      </c>
      <c r="E25" t="s">
        <v>260</v>
      </c>
      <c r="F25" t="s">
        <v>198</v>
      </c>
      <c r="G25">
        <v>6855</v>
      </c>
      <c r="H25" t="s">
        <v>199</v>
      </c>
      <c r="I25" t="s">
        <v>123</v>
      </c>
      <c r="J25" t="s">
        <v>91</v>
      </c>
      <c r="K25" t="s">
        <v>123</v>
      </c>
      <c r="L25" t="s">
        <v>261</v>
      </c>
      <c r="M25">
        <v>0</v>
      </c>
      <c r="N25">
        <v>49355.44</v>
      </c>
      <c r="U25" t="s">
        <v>123</v>
      </c>
      <c r="V25">
        <v>-49355.44</v>
      </c>
      <c r="W25" t="s">
        <v>155</v>
      </c>
      <c r="X25" s="1" t="str">
        <f>VLOOKUP(I25,'[1]214105'!$I:$W,15,FALSE)</f>
        <v>HUTANG PPH 23</v>
      </c>
      <c r="Y25" s="1" t="b">
        <v>1</v>
      </c>
      <c r="AA25" t="s">
        <v>322</v>
      </c>
      <c r="AB25" t="s">
        <v>282</v>
      </c>
      <c r="AC25" t="s">
        <v>283</v>
      </c>
      <c r="AD25">
        <v>2467772</v>
      </c>
      <c r="AE25">
        <v>49355.44</v>
      </c>
      <c r="AF25">
        <v>0.02</v>
      </c>
      <c r="AG25" t="s">
        <v>265</v>
      </c>
      <c r="AH25">
        <v>104</v>
      </c>
      <c r="AI25" t="s">
        <v>266</v>
      </c>
      <c r="AJ25" t="s">
        <v>324</v>
      </c>
      <c r="AK25" t="s">
        <v>285</v>
      </c>
      <c r="AL25" s="1" t="str">
        <f>VLOOKUP(I25,'[1]214105'!$I:$AH,26,FALSE)</f>
        <v>24-104-29</v>
      </c>
      <c r="AM25" s="1" t="b">
        <f t="shared" si="0"/>
        <v>1</v>
      </c>
    </row>
    <row r="26" spans="1:39" x14ac:dyDescent="0.3">
      <c r="A26" t="s">
        <v>185</v>
      </c>
      <c r="B26" t="s">
        <v>250</v>
      </c>
      <c r="C26" t="s">
        <v>251</v>
      </c>
      <c r="D26" t="s">
        <v>321</v>
      </c>
      <c r="E26" t="s">
        <v>260</v>
      </c>
      <c r="F26" t="s">
        <v>198</v>
      </c>
      <c r="G26">
        <v>6856</v>
      </c>
      <c r="H26" t="s">
        <v>199</v>
      </c>
      <c r="I26" t="s">
        <v>124</v>
      </c>
      <c r="J26" t="s">
        <v>91</v>
      </c>
      <c r="K26" t="s">
        <v>124</v>
      </c>
      <c r="L26" t="s">
        <v>261</v>
      </c>
      <c r="M26">
        <v>0</v>
      </c>
      <c r="N26">
        <v>16119.84</v>
      </c>
      <c r="U26" t="s">
        <v>124</v>
      </c>
      <c r="V26">
        <v>-16119.84</v>
      </c>
      <c r="W26" t="s">
        <v>155</v>
      </c>
      <c r="X26" s="1" t="str">
        <f>VLOOKUP(I26,'[1]214105'!$I:$W,15,FALSE)</f>
        <v>HUTANG PPH 23</v>
      </c>
      <c r="Y26" s="1" t="b">
        <v>1</v>
      </c>
      <c r="AA26" t="s">
        <v>322</v>
      </c>
      <c r="AB26" t="s">
        <v>282</v>
      </c>
      <c r="AC26" t="s">
        <v>283</v>
      </c>
      <c r="AD26">
        <v>805992</v>
      </c>
      <c r="AE26">
        <v>16119.84</v>
      </c>
      <c r="AF26">
        <v>0.02</v>
      </c>
      <c r="AG26" t="s">
        <v>265</v>
      </c>
      <c r="AH26">
        <v>104</v>
      </c>
      <c r="AI26" t="s">
        <v>266</v>
      </c>
      <c r="AJ26" t="s">
        <v>325</v>
      </c>
      <c r="AK26" t="s">
        <v>285</v>
      </c>
      <c r="AL26" s="1" t="str">
        <f>VLOOKUP(I26,'[1]214105'!$I:$AH,26,FALSE)</f>
        <v>24-104-29</v>
      </c>
      <c r="AM26" s="1" t="b">
        <f t="shared" si="0"/>
        <v>1</v>
      </c>
    </row>
    <row r="27" spans="1:39" x14ac:dyDescent="0.3">
      <c r="A27" t="s">
        <v>185</v>
      </c>
      <c r="B27" t="s">
        <v>250</v>
      </c>
      <c r="C27" t="s">
        <v>251</v>
      </c>
      <c r="D27" t="s">
        <v>321</v>
      </c>
      <c r="E27" t="s">
        <v>260</v>
      </c>
      <c r="F27" t="s">
        <v>198</v>
      </c>
      <c r="G27">
        <v>6857</v>
      </c>
      <c r="H27" t="s">
        <v>199</v>
      </c>
      <c r="I27" t="s">
        <v>125</v>
      </c>
      <c r="J27" t="s">
        <v>91</v>
      </c>
      <c r="K27" t="s">
        <v>125</v>
      </c>
      <c r="L27" t="s">
        <v>261</v>
      </c>
      <c r="M27">
        <v>0</v>
      </c>
      <c r="N27">
        <v>29837.84</v>
      </c>
      <c r="U27" t="s">
        <v>125</v>
      </c>
      <c r="V27">
        <v>-29837.84</v>
      </c>
      <c r="W27" t="s">
        <v>155</v>
      </c>
      <c r="X27" s="1" t="str">
        <f>VLOOKUP(I27,'[1]214105'!$I:$W,15,FALSE)</f>
        <v>HUTANG PPH 23</v>
      </c>
      <c r="Y27" s="1" t="b">
        <v>1</v>
      </c>
      <c r="AA27" t="s">
        <v>322</v>
      </c>
      <c r="AB27" t="s">
        <v>282</v>
      </c>
      <c r="AC27" t="s">
        <v>283</v>
      </c>
      <c r="AD27">
        <v>1491892</v>
      </c>
      <c r="AE27">
        <v>29837.84</v>
      </c>
      <c r="AF27">
        <v>0.02</v>
      </c>
      <c r="AG27" t="s">
        <v>265</v>
      </c>
      <c r="AH27">
        <v>104</v>
      </c>
      <c r="AI27" t="s">
        <v>266</v>
      </c>
      <c r="AJ27" t="s">
        <v>326</v>
      </c>
      <c r="AK27" t="s">
        <v>285</v>
      </c>
      <c r="AL27" s="1" t="str">
        <f>VLOOKUP(I27,'[1]214105'!$I:$AH,26,FALSE)</f>
        <v>24-104-29</v>
      </c>
      <c r="AM27" s="1" t="b">
        <f t="shared" si="0"/>
        <v>1</v>
      </c>
    </row>
    <row r="28" spans="1:39" x14ac:dyDescent="0.3">
      <c r="A28" t="s">
        <v>185</v>
      </c>
      <c r="B28" t="s">
        <v>250</v>
      </c>
      <c r="C28" t="s">
        <v>251</v>
      </c>
      <c r="D28" t="s">
        <v>321</v>
      </c>
      <c r="E28" t="s">
        <v>260</v>
      </c>
      <c r="F28" t="s">
        <v>198</v>
      </c>
      <c r="G28">
        <v>6858</v>
      </c>
      <c r="H28" t="s">
        <v>199</v>
      </c>
      <c r="I28" t="s">
        <v>126</v>
      </c>
      <c r="J28" t="s">
        <v>91</v>
      </c>
      <c r="K28" t="s">
        <v>126</v>
      </c>
      <c r="L28" t="s">
        <v>261</v>
      </c>
      <c r="M28">
        <v>0</v>
      </c>
      <c r="N28">
        <v>55046.68</v>
      </c>
      <c r="U28" t="s">
        <v>126</v>
      </c>
      <c r="V28">
        <v>-55046.68</v>
      </c>
      <c r="W28" t="s">
        <v>155</v>
      </c>
      <c r="X28" s="1" t="str">
        <f>VLOOKUP(I28,'[1]214105'!$I:$W,15,FALSE)</f>
        <v>HUTANG PPH 23</v>
      </c>
      <c r="Y28" s="1" t="b">
        <v>1</v>
      </c>
      <c r="AA28" t="s">
        <v>322</v>
      </c>
      <c r="AB28" t="s">
        <v>282</v>
      </c>
      <c r="AC28" t="s">
        <v>283</v>
      </c>
      <c r="AD28">
        <v>2752334</v>
      </c>
      <c r="AE28">
        <v>55046.68</v>
      </c>
      <c r="AF28">
        <v>0.02</v>
      </c>
      <c r="AG28" t="s">
        <v>265</v>
      </c>
      <c r="AH28">
        <v>104</v>
      </c>
      <c r="AI28" t="s">
        <v>266</v>
      </c>
      <c r="AJ28" t="s">
        <v>327</v>
      </c>
      <c r="AK28" t="s">
        <v>285</v>
      </c>
      <c r="AL28" s="1" t="str">
        <f>VLOOKUP(I28,'[1]214105'!$I:$AH,26,FALSE)</f>
        <v>24-104-29</v>
      </c>
      <c r="AM28" s="1" t="b">
        <f t="shared" si="0"/>
        <v>1</v>
      </c>
    </row>
    <row r="29" spans="1:39" x14ac:dyDescent="0.3">
      <c r="A29" t="s">
        <v>185</v>
      </c>
      <c r="B29" t="s">
        <v>250</v>
      </c>
      <c r="C29" t="s">
        <v>251</v>
      </c>
      <c r="D29" t="s">
        <v>321</v>
      </c>
      <c r="E29" t="s">
        <v>260</v>
      </c>
      <c r="F29" t="s">
        <v>198</v>
      </c>
      <c r="G29">
        <v>6859</v>
      </c>
      <c r="H29" t="s">
        <v>199</v>
      </c>
      <c r="I29" t="s">
        <v>127</v>
      </c>
      <c r="J29" t="s">
        <v>91</v>
      </c>
      <c r="K29" t="s">
        <v>127</v>
      </c>
      <c r="L29" t="s">
        <v>261</v>
      </c>
      <c r="M29">
        <v>0</v>
      </c>
      <c r="N29">
        <v>76050.740000000005</v>
      </c>
      <c r="U29" t="s">
        <v>127</v>
      </c>
      <c r="V29">
        <v>-76050.740000000005</v>
      </c>
      <c r="W29" t="s">
        <v>155</v>
      </c>
      <c r="X29" s="1" t="str">
        <f>VLOOKUP(I29,'[1]214105'!$I:$W,15,FALSE)</f>
        <v>HUTANG PPH 23</v>
      </c>
      <c r="Y29" s="1" t="b">
        <v>1</v>
      </c>
      <c r="AA29" t="s">
        <v>322</v>
      </c>
      <c r="AB29" t="s">
        <v>282</v>
      </c>
      <c r="AC29" t="s">
        <v>283</v>
      </c>
      <c r="AD29">
        <v>3802537</v>
      </c>
      <c r="AE29">
        <v>76050.740000000005</v>
      </c>
      <c r="AF29">
        <v>0.02</v>
      </c>
      <c r="AG29" t="s">
        <v>265</v>
      </c>
      <c r="AH29">
        <v>104</v>
      </c>
      <c r="AI29" t="s">
        <v>266</v>
      </c>
      <c r="AJ29" t="s">
        <v>328</v>
      </c>
      <c r="AK29" t="s">
        <v>285</v>
      </c>
      <c r="AL29" s="1" t="str">
        <f>VLOOKUP(I29,'[1]214105'!$I:$AH,26,FALSE)</f>
        <v>24-104-29</v>
      </c>
      <c r="AM29" s="1" t="b">
        <f t="shared" si="0"/>
        <v>1</v>
      </c>
    </row>
    <row r="30" spans="1:39" x14ac:dyDescent="0.3">
      <c r="A30" t="s">
        <v>185</v>
      </c>
      <c r="B30" t="s">
        <v>329</v>
      </c>
      <c r="C30" t="s">
        <v>330</v>
      </c>
      <c r="D30" t="s">
        <v>196</v>
      </c>
      <c r="E30" t="s">
        <v>331</v>
      </c>
      <c r="F30" t="s">
        <v>332</v>
      </c>
      <c r="G30">
        <v>99</v>
      </c>
      <c r="H30" t="s">
        <v>333</v>
      </c>
      <c r="I30" t="s">
        <v>128</v>
      </c>
      <c r="J30" t="s">
        <v>129</v>
      </c>
      <c r="K30" t="s">
        <v>333</v>
      </c>
      <c r="L30" t="s">
        <v>334</v>
      </c>
      <c r="M30">
        <v>0</v>
      </c>
      <c r="N30">
        <v>1871848</v>
      </c>
      <c r="O30" t="s">
        <v>128</v>
      </c>
      <c r="P30" t="s">
        <v>335</v>
      </c>
      <c r="R30" t="s">
        <v>336</v>
      </c>
      <c r="U30" t="s">
        <v>128</v>
      </c>
      <c r="V30">
        <v>-1871848</v>
      </c>
      <c r="W30" t="s">
        <v>155</v>
      </c>
      <c r="X30" s="1" t="str">
        <f>VLOOKUP(I30,'[1]214105'!$I:$W,15,FALSE)</f>
        <v>HUTANG PPH 23</v>
      </c>
      <c r="Y30" s="1" t="b">
        <v>1</v>
      </c>
      <c r="AA30" t="s">
        <v>337</v>
      </c>
      <c r="AB30" t="s">
        <v>338</v>
      </c>
      <c r="AC30" t="s">
        <v>339</v>
      </c>
      <c r="AD30">
        <v>93592400</v>
      </c>
      <c r="AE30">
        <v>1871848</v>
      </c>
      <c r="AF30">
        <v>0.02</v>
      </c>
      <c r="AG30" t="s">
        <v>265</v>
      </c>
      <c r="AH30">
        <v>104</v>
      </c>
      <c r="AI30" t="s">
        <v>266</v>
      </c>
      <c r="AK30" t="s">
        <v>285</v>
      </c>
      <c r="AL30" s="1" t="str">
        <f>VLOOKUP(I30,'[1]214105'!$I:$AH,26,FALSE)</f>
        <v>24-104-29</v>
      </c>
      <c r="AM30" s="1" t="b">
        <f t="shared" si="0"/>
        <v>1</v>
      </c>
    </row>
    <row r="31" spans="1:39" x14ac:dyDescent="0.3">
      <c r="A31" t="s">
        <v>185</v>
      </c>
      <c r="B31" t="s">
        <v>329</v>
      </c>
      <c r="C31" t="s">
        <v>330</v>
      </c>
      <c r="D31" t="s">
        <v>196</v>
      </c>
      <c r="E31" t="s">
        <v>331</v>
      </c>
      <c r="F31" t="s">
        <v>332</v>
      </c>
      <c r="G31">
        <v>102</v>
      </c>
      <c r="H31" t="s">
        <v>333</v>
      </c>
      <c r="I31" t="s">
        <v>130</v>
      </c>
      <c r="J31" t="s">
        <v>131</v>
      </c>
      <c r="K31" t="s">
        <v>333</v>
      </c>
      <c r="L31" t="s">
        <v>334</v>
      </c>
      <c r="M31">
        <v>0</v>
      </c>
      <c r="N31">
        <v>2735226</v>
      </c>
      <c r="O31" t="s">
        <v>130</v>
      </c>
      <c r="P31" t="s">
        <v>340</v>
      </c>
      <c r="R31" t="s">
        <v>336</v>
      </c>
      <c r="U31" t="s">
        <v>130</v>
      </c>
      <c r="V31">
        <v>-2735226</v>
      </c>
      <c r="W31" t="s">
        <v>155</v>
      </c>
      <c r="X31" s="1" t="str">
        <f>VLOOKUP(I31,'[1]214105'!$I:$W,15,FALSE)</f>
        <v>HUTANG PPH 23</v>
      </c>
      <c r="Y31" s="1" t="b">
        <v>1</v>
      </c>
      <c r="AA31" t="s">
        <v>337</v>
      </c>
      <c r="AB31" t="s">
        <v>338</v>
      </c>
      <c r="AC31" t="s">
        <v>339</v>
      </c>
      <c r="AD31">
        <v>136761300</v>
      </c>
      <c r="AE31">
        <v>2735226</v>
      </c>
      <c r="AF31">
        <v>0.02</v>
      </c>
      <c r="AG31" t="s">
        <v>265</v>
      </c>
      <c r="AH31">
        <v>104</v>
      </c>
      <c r="AI31" t="s">
        <v>266</v>
      </c>
      <c r="AK31" t="s">
        <v>285</v>
      </c>
      <c r="AL31" s="1" t="str">
        <f>VLOOKUP(I31,'[1]214105'!$I:$AH,26,FALSE)</f>
        <v>24-104-29</v>
      </c>
      <c r="AM31" s="1" t="b">
        <f t="shared" si="0"/>
        <v>1</v>
      </c>
    </row>
    <row r="32" spans="1:39" x14ac:dyDescent="0.3">
      <c r="A32" t="s">
        <v>185</v>
      </c>
      <c r="B32" t="s">
        <v>329</v>
      </c>
      <c r="C32" t="s">
        <v>330</v>
      </c>
      <c r="D32" t="s">
        <v>341</v>
      </c>
      <c r="E32" t="s">
        <v>331</v>
      </c>
      <c r="F32" t="s">
        <v>332</v>
      </c>
      <c r="G32">
        <v>97</v>
      </c>
      <c r="H32" t="s">
        <v>333</v>
      </c>
      <c r="I32" t="s">
        <v>132</v>
      </c>
      <c r="J32" t="s">
        <v>133</v>
      </c>
      <c r="K32" t="s">
        <v>333</v>
      </c>
      <c r="L32" t="s">
        <v>334</v>
      </c>
      <c r="M32">
        <v>0</v>
      </c>
      <c r="N32">
        <v>1980950</v>
      </c>
      <c r="O32" t="s">
        <v>132</v>
      </c>
      <c r="P32" t="s">
        <v>342</v>
      </c>
      <c r="R32" t="s">
        <v>336</v>
      </c>
      <c r="U32" t="s">
        <v>132</v>
      </c>
      <c r="V32">
        <v>-1980950</v>
      </c>
      <c r="W32" t="s">
        <v>155</v>
      </c>
      <c r="X32" s="1" t="str">
        <f>VLOOKUP(I32,'[1]214105'!$I:$W,15,FALSE)</f>
        <v>HUTANG PPH 23</v>
      </c>
      <c r="Y32" s="1" t="b">
        <v>1</v>
      </c>
      <c r="AA32" t="s">
        <v>343</v>
      </c>
      <c r="AB32" t="s">
        <v>344</v>
      </c>
      <c r="AC32" t="s">
        <v>345</v>
      </c>
      <c r="AD32">
        <v>99047500</v>
      </c>
      <c r="AE32">
        <v>1980950</v>
      </c>
      <c r="AF32">
        <v>0.02</v>
      </c>
      <c r="AG32" t="s">
        <v>265</v>
      </c>
      <c r="AH32">
        <v>104</v>
      </c>
      <c r="AI32" t="s">
        <v>266</v>
      </c>
      <c r="AK32" t="s">
        <v>285</v>
      </c>
      <c r="AL32" s="1" t="str">
        <f>VLOOKUP(I32,'[1]214105'!$I:$AH,26,FALSE)</f>
        <v>24-104-29</v>
      </c>
      <c r="AM32" s="1" t="b">
        <f t="shared" si="0"/>
        <v>1</v>
      </c>
    </row>
    <row r="33" spans="1:39" x14ac:dyDescent="0.3">
      <c r="A33" t="s">
        <v>185</v>
      </c>
      <c r="B33" t="s">
        <v>329</v>
      </c>
      <c r="C33" t="s">
        <v>330</v>
      </c>
      <c r="D33" t="s">
        <v>341</v>
      </c>
      <c r="E33" t="s">
        <v>331</v>
      </c>
      <c r="F33" t="s">
        <v>332</v>
      </c>
      <c r="G33">
        <v>100</v>
      </c>
      <c r="H33" t="s">
        <v>333</v>
      </c>
      <c r="I33" t="s">
        <v>134</v>
      </c>
      <c r="J33" t="s">
        <v>135</v>
      </c>
      <c r="K33" t="s">
        <v>333</v>
      </c>
      <c r="L33" t="s">
        <v>334</v>
      </c>
      <c r="M33">
        <v>0</v>
      </c>
      <c r="N33">
        <v>3961809</v>
      </c>
      <c r="O33" t="s">
        <v>134</v>
      </c>
      <c r="P33" t="s">
        <v>346</v>
      </c>
      <c r="R33" t="s">
        <v>336</v>
      </c>
      <c r="U33" t="s">
        <v>134</v>
      </c>
      <c r="V33">
        <v>-3961809</v>
      </c>
      <c r="W33" t="s">
        <v>155</v>
      </c>
      <c r="X33" s="1" t="str">
        <f>VLOOKUP(I33,'[1]214105'!$I:$W,15,FALSE)</f>
        <v>HUTANG PPH 23</v>
      </c>
      <c r="Y33" s="1" t="b">
        <v>1</v>
      </c>
      <c r="AA33" t="s">
        <v>337</v>
      </c>
      <c r="AB33" t="s">
        <v>338</v>
      </c>
      <c r="AC33" t="s">
        <v>339</v>
      </c>
      <c r="AD33">
        <v>198090450</v>
      </c>
      <c r="AE33">
        <v>3961809</v>
      </c>
      <c r="AF33">
        <v>0.02</v>
      </c>
      <c r="AG33" t="s">
        <v>265</v>
      </c>
      <c r="AH33">
        <v>104</v>
      </c>
      <c r="AI33" t="s">
        <v>266</v>
      </c>
      <c r="AK33" t="s">
        <v>285</v>
      </c>
      <c r="AL33" s="1" t="str">
        <f>VLOOKUP(I33,'[1]214105'!$I:$AH,26,FALSE)</f>
        <v>24-104-29</v>
      </c>
      <c r="AM33" s="1" t="b">
        <f t="shared" si="0"/>
        <v>1</v>
      </c>
    </row>
    <row r="34" spans="1:39" x14ac:dyDescent="0.3">
      <c r="A34" t="s">
        <v>185</v>
      </c>
      <c r="B34" t="s">
        <v>329</v>
      </c>
      <c r="C34" t="s">
        <v>330</v>
      </c>
      <c r="D34" t="s">
        <v>341</v>
      </c>
      <c r="E34" t="s">
        <v>331</v>
      </c>
      <c r="F34" t="s">
        <v>332</v>
      </c>
      <c r="G34">
        <v>103</v>
      </c>
      <c r="H34" t="s">
        <v>333</v>
      </c>
      <c r="I34" t="s">
        <v>136</v>
      </c>
      <c r="J34" t="s">
        <v>137</v>
      </c>
      <c r="K34" t="s">
        <v>333</v>
      </c>
      <c r="L34" t="s">
        <v>334</v>
      </c>
      <c r="M34">
        <v>0</v>
      </c>
      <c r="N34">
        <v>188311</v>
      </c>
      <c r="O34" t="s">
        <v>136</v>
      </c>
      <c r="P34" t="s">
        <v>347</v>
      </c>
      <c r="R34" t="s">
        <v>336</v>
      </c>
      <c r="U34" t="s">
        <v>136</v>
      </c>
      <c r="V34">
        <v>-188311</v>
      </c>
      <c r="W34" t="s">
        <v>155</v>
      </c>
      <c r="X34" s="1" t="str">
        <f>VLOOKUP(I34,'[1]214105'!$I:$W,15,FALSE)</f>
        <v>HUTANG PPH 23</v>
      </c>
      <c r="Y34" s="1" t="b">
        <v>1</v>
      </c>
      <c r="AA34" t="s">
        <v>337</v>
      </c>
      <c r="AB34" t="s">
        <v>338</v>
      </c>
      <c r="AC34" t="s">
        <v>339</v>
      </c>
      <c r="AD34">
        <v>9415550</v>
      </c>
      <c r="AE34">
        <v>188311</v>
      </c>
      <c r="AF34">
        <v>0.02</v>
      </c>
      <c r="AG34" t="s">
        <v>265</v>
      </c>
      <c r="AH34">
        <v>104</v>
      </c>
      <c r="AI34" t="s">
        <v>266</v>
      </c>
      <c r="AK34" t="s">
        <v>285</v>
      </c>
      <c r="AL34" s="1" t="str">
        <f>VLOOKUP(I34,'[1]214105'!$I:$AH,26,FALSE)</f>
        <v>24-104-29</v>
      </c>
      <c r="AM34" s="1" t="b">
        <f t="shared" si="0"/>
        <v>1</v>
      </c>
    </row>
    <row r="35" spans="1:39" x14ac:dyDescent="0.3">
      <c r="A35" t="s">
        <v>185</v>
      </c>
      <c r="B35" t="s">
        <v>329</v>
      </c>
      <c r="C35" t="s">
        <v>330</v>
      </c>
      <c r="D35" t="s">
        <v>341</v>
      </c>
      <c r="E35" t="s">
        <v>331</v>
      </c>
      <c r="F35" t="s">
        <v>332</v>
      </c>
      <c r="G35">
        <v>113</v>
      </c>
      <c r="H35" t="s">
        <v>348</v>
      </c>
      <c r="I35" t="s">
        <v>138</v>
      </c>
      <c r="J35" t="s">
        <v>139</v>
      </c>
      <c r="K35" t="s">
        <v>348</v>
      </c>
      <c r="L35" t="s">
        <v>334</v>
      </c>
      <c r="M35">
        <v>0</v>
      </c>
      <c r="N35">
        <v>308144</v>
      </c>
      <c r="O35" t="s">
        <v>138</v>
      </c>
      <c r="P35" t="s">
        <v>349</v>
      </c>
      <c r="R35" t="s">
        <v>336</v>
      </c>
      <c r="U35" t="s">
        <v>138</v>
      </c>
      <c r="V35">
        <v>-308144</v>
      </c>
      <c r="W35" t="s">
        <v>155</v>
      </c>
      <c r="X35" s="1" t="str">
        <f>VLOOKUP(I35,'[1]214105'!$I:$W,15,FALSE)</f>
        <v>HUTANG PPH 23</v>
      </c>
      <c r="Y35" s="1" t="b">
        <v>1</v>
      </c>
      <c r="AA35" t="s">
        <v>350</v>
      </c>
      <c r="AB35" t="s">
        <v>351</v>
      </c>
      <c r="AC35" t="s">
        <v>352</v>
      </c>
      <c r="AD35">
        <v>15407200</v>
      </c>
      <c r="AE35">
        <v>308144</v>
      </c>
      <c r="AF35">
        <v>0.02</v>
      </c>
      <c r="AG35" t="s">
        <v>265</v>
      </c>
      <c r="AH35">
        <v>104</v>
      </c>
      <c r="AI35" t="s">
        <v>266</v>
      </c>
      <c r="AK35" t="s">
        <v>285</v>
      </c>
      <c r="AL35" s="1" t="str">
        <f>VLOOKUP(I35,'[1]214105'!$I:$AH,26,FALSE)</f>
        <v>24-104-29</v>
      </c>
      <c r="AM35" s="1" t="b">
        <f t="shared" si="0"/>
        <v>1</v>
      </c>
    </row>
    <row r="36" spans="1:39" x14ac:dyDescent="0.3">
      <c r="A36" t="s">
        <v>185</v>
      </c>
      <c r="B36" t="s">
        <v>329</v>
      </c>
      <c r="C36" t="s">
        <v>330</v>
      </c>
      <c r="D36" t="s">
        <v>297</v>
      </c>
      <c r="E36" t="s">
        <v>331</v>
      </c>
      <c r="F36" t="s">
        <v>332</v>
      </c>
      <c r="G36">
        <v>98</v>
      </c>
      <c r="H36" t="s">
        <v>333</v>
      </c>
      <c r="I36" t="s">
        <v>140</v>
      </c>
      <c r="J36" t="s">
        <v>141</v>
      </c>
      <c r="K36" t="s">
        <v>333</v>
      </c>
      <c r="L36" t="s">
        <v>334</v>
      </c>
      <c r="M36">
        <v>0</v>
      </c>
      <c r="N36">
        <v>1522715</v>
      </c>
      <c r="O36" t="s">
        <v>140</v>
      </c>
      <c r="P36" t="s">
        <v>353</v>
      </c>
      <c r="R36" t="s">
        <v>336</v>
      </c>
      <c r="U36" t="s">
        <v>140</v>
      </c>
      <c r="V36">
        <v>-1522715</v>
      </c>
      <c r="W36" t="s">
        <v>155</v>
      </c>
      <c r="X36" s="1" t="str">
        <f>VLOOKUP(I36,'[1]214105'!$I:$W,15,FALSE)</f>
        <v>HUTANG PPH 23</v>
      </c>
      <c r="Y36" s="1" t="b">
        <v>1</v>
      </c>
      <c r="AA36" t="s">
        <v>343</v>
      </c>
      <c r="AB36" t="s">
        <v>344</v>
      </c>
      <c r="AC36" t="s">
        <v>345</v>
      </c>
      <c r="AD36">
        <v>76135750</v>
      </c>
      <c r="AE36">
        <v>1522715</v>
      </c>
      <c r="AF36">
        <v>0.02</v>
      </c>
      <c r="AG36" t="s">
        <v>265</v>
      </c>
      <c r="AH36">
        <v>104</v>
      </c>
      <c r="AI36" t="s">
        <v>266</v>
      </c>
      <c r="AK36" t="s">
        <v>285</v>
      </c>
      <c r="AL36" s="1" t="str">
        <f>VLOOKUP(I36,'[1]214105'!$I:$AH,26,FALSE)</f>
        <v>24-104-29</v>
      </c>
      <c r="AM36" s="1" t="b">
        <f t="shared" si="0"/>
        <v>1</v>
      </c>
    </row>
    <row r="37" spans="1:39" x14ac:dyDescent="0.3">
      <c r="A37" t="s">
        <v>185</v>
      </c>
      <c r="B37" t="s">
        <v>329</v>
      </c>
      <c r="C37" t="s">
        <v>330</v>
      </c>
      <c r="D37" t="s">
        <v>297</v>
      </c>
      <c r="E37" t="s">
        <v>331</v>
      </c>
      <c r="F37" t="s">
        <v>332</v>
      </c>
      <c r="G37">
        <v>101</v>
      </c>
      <c r="H37" t="s">
        <v>333</v>
      </c>
      <c r="I37" t="s">
        <v>142</v>
      </c>
      <c r="J37" t="s">
        <v>143</v>
      </c>
      <c r="K37" t="s">
        <v>333</v>
      </c>
      <c r="L37" t="s">
        <v>334</v>
      </c>
      <c r="M37">
        <v>0</v>
      </c>
      <c r="N37">
        <v>1752563</v>
      </c>
      <c r="O37" t="s">
        <v>142</v>
      </c>
      <c r="P37" t="s">
        <v>354</v>
      </c>
      <c r="R37" t="s">
        <v>336</v>
      </c>
      <c r="U37" t="s">
        <v>142</v>
      </c>
      <c r="V37">
        <v>-1752563</v>
      </c>
      <c r="W37" t="s">
        <v>155</v>
      </c>
      <c r="X37" s="1" t="str">
        <f>VLOOKUP(I37,'[1]214105'!$I:$W,15,FALSE)</f>
        <v>HUTANG PPH 23</v>
      </c>
      <c r="Y37" s="1" t="b">
        <v>1</v>
      </c>
      <c r="AA37" t="s">
        <v>337</v>
      </c>
      <c r="AB37" t="s">
        <v>338</v>
      </c>
      <c r="AC37" t="s">
        <v>339</v>
      </c>
      <c r="AD37">
        <v>87628150</v>
      </c>
      <c r="AE37">
        <v>1752563</v>
      </c>
      <c r="AF37">
        <v>0.02</v>
      </c>
      <c r="AG37" t="s">
        <v>265</v>
      </c>
      <c r="AH37">
        <v>104</v>
      </c>
      <c r="AI37" t="s">
        <v>266</v>
      </c>
      <c r="AK37" t="s">
        <v>285</v>
      </c>
      <c r="AL37" s="1" t="str">
        <f>VLOOKUP(I37,'[1]214105'!$I:$AH,26,FALSE)</f>
        <v>24-104-29</v>
      </c>
      <c r="AM37" s="1" t="b">
        <f t="shared" si="0"/>
        <v>1</v>
      </c>
    </row>
    <row r="38" spans="1:39" x14ac:dyDescent="0.3">
      <c r="A38" t="s">
        <v>185</v>
      </c>
      <c r="B38" t="s">
        <v>329</v>
      </c>
      <c r="C38" t="s">
        <v>330</v>
      </c>
      <c r="D38" t="s">
        <v>355</v>
      </c>
      <c r="E38" t="s">
        <v>213</v>
      </c>
      <c r="F38" t="s">
        <v>332</v>
      </c>
      <c r="G38">
        <v>118</v>
      </c>
      <c r="H38" t="s">
        <v>348</v>
      </c>
      <c r="I38" t="s">
        <v>144</v>
      </c>
      <c r="J38" t="s">
        <v>145</v>
      </c>
      <c r="K38" t="s">
        <v>348</v>
      </c>
      <c r="L38" t="s">
        <v>356</v>
      </c>
      <c r="M38">
        <v>0</v>
      </c>
      <c r="N38">
        <v>3142447</v>
      </c>
      <c r="O38" t="s">
        <v>144</v>
      </c>
      <c r="R38" t="s">
        <v>336</v>
      </c>
      <c r="U38" t="s">
        <v>144</v>
      </c>
      <c r="V38">
        <v>-3142447</v>
      </c>
      <c r="W38" t="s">
        <v>155</v>
      </c>
      <c r="X38" s="1" t="str">
        <f>VLOOKUP(I38,'[1]214105'!$I:$W,15,FALSE)</f>
        <v>HUTANG PPH 23</v>
      </c>
      <c r="Y38" s="1" t="b">
        <v>1</v>
      </c>
      <c r="AA38" t="s">
        <v>337</v>
      </c>
      <c r="AB38" t="s">
        <v>338</v>
      </c>
      <c r="AC38" t="s">
        <v>339</v>
      </c>
      <c r="AD38">
        <v>157122350</v>
      </c>
      <c r="AE38">
        <v>3142447</v>
      </c>
      <c r="AF38">
        <v>0.02</v>
      </c>
      <c r="AG38" t="s">
        <v>265</v>
      </c>
      <c r="AH38">
        <v>104</v>
      </c>
      <c r="AI38" t="s">
        <v>266</v>
      </c>
      <c r="AK38" t="s">
        <v>285</v>
      </c>
      <c r="AL38" s="1" t="str">
        <f>VLOOKUP(I38,'[1]214105'!$I:$AH,26,FALSE)</f>
        <v>24-104-29</v>
      </c>
      <c r="AM38" s="1" t="b">
        <f t="shared" si="0"/>
        <v>1</v>
      </c>
    </row>
    <row r="39" spans="1:39" x14ac:dyDescent="0.3">
      <c r="A39" t="s">
        <v>185</v>
      </c>
      <c r="B39" t="s">
        <v>357</v>
      </c>
      <c r="C39" t="s">
        <v>358</v>
      </c>
      <c r="D39" t="s">
        <v>228</v>
      </c>
      <c r="E39" t="s">
        <v>229</v>
      </c>
      <c r="F39" t="s">
        <v>198</v>
      </c>
      <c r="G39">
        <v>7382</v>
      </c>
      <c r="H39" t="s">
        <v>199</v>
      </c>
      <c r="I39" t="s">
        <v>93</v>
      </c>
      <c r="J39" t="s">
        <v>94</v>
      </c>
      <c r="K39" t="s">
        <v>93</v>
      </c>
      <c r="L39" t="s">
        <v>230</v>
      </c>
      <c r="M39">
        <v>0</v>
      </c>
      <c r="N39">
        <v>94019826.599999994</v>
      </c>
      <c r="U39" t="s">
        <v>93</v>
      </c>
      <c r="V39">
        <v>-94019826.599999994</v>
      </c>
      <c r="W39" t="s">
        <v>156</v>
      </c>
      <c r="X39" s="1" t="str">
        <f>VLOOKUP(I39,'[1]214105'!$I:$W,15,FALSE)</f>
        <v>HUTANG PPH 4(2)</v>
      </c>
      <c r="Y39" s="1" t="b">
        <v>1</v>
      </c>
      <c r="AA39" t="s">
        <v>359</v>
      </c>
      <c r="AB39" t="s">
        <v>282</v>
      </c>
      <c r="AC39" t="s">
        <v>283</v>
      </c>
      <c r="AD39">
        <v>940198266</v>
      </c>
      <c r="AE39">
        <v>94019826.599999994</v>
      </c>
      <c r="AF39">
        <v>0.1</v>
      </c>
      <c r="AG39" t="s">
        <v>265</v>
      </c>
      <c r="AH39">
        <v>403</v>
      </c>
      <c r="AI39" t="s">
        <v>360</v>
      </c>
      <c r="AJ39" t="s">
        <v>361</v>
      </c>
      <c r="AK39" t="s">
        <v>362</v>
      </c>
      <c r="AL39" s="1" t="str">
        <f>VLOOKUP(I39,'[1]214105'!$I:$AH,26,FALSE)</f>
        <v>28-403-02</v>
      </c>
      <c r="AM39" s="1" t="b">
        <f t="shared" si="0"/>
        <v>1</v>
      </c>
    </row>
    <row r="40" spans="1:39" x14ac:dyDescent="0.3">
      <c r="L40" t="s">
        <v>11</v>
      </c>
      <c r="M40">
        <v>49989909</v>
      </c>
      <c r="N40">
        <v>136281029.68000001</v>
      </c>
      <c r="V40">
        <v>-86291120.680000007</v>
      </c>
      <c r="AD40">
        <v>2222979250</v>
      </c>
      <c r="AE40">
        <v>119675446.28</v>
      </c>
    </row>
  </sheetData>
  <autoFilter ref="A1:AQ40" xr:uid="{00000000-0001-0000-0300-000000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G18" sqref="G18"/>
    </sheetView>
  </sheetViews>
  <sheetFormatPr defaultRowHeight="14.4" x14ac:dyDescent="0.3"/>
  <sheetData>
    <row r="1" spans="1:6" x14ac:dyDescent="0.3">
      <c r="A1" t="s">
        <v>0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</row>
    <row r="2" spans="1:6" x14ac:dyDescent="0.3">
      <c r="A2" t="s">
        <v>368</v>
      </c>
    </row>
    <row r="3" spans="1:6" x14ac:dyDescent="0.3">
      <c r="A3" t="s">
        <v>369</v>
      </c>
      <c r="B3">
        <v>16</v>
      </c>
      <c r="C3">
        <v>170404875</v>
      </c>
      <c r="D3">
        <v>7738620</v>
      </c>
      <c r="E3">
        <v>0</v>
      </c>
      <c r="F3">
        <v>7738620</v>
      </c>
    </row>
    <row r="4" spans="1:6" x14ac:dyDescent="0.3">
      <c r="A4" t="s">
        <v>370</v>
      </c>
      <c r="B4">
        <v>7</v>
      </c>
      <c r="C4">
        <v>56372751</v>
      </c>
      <c r="D4">
        <v>1855881</v>
      </c>
      <c r="E4">
        <v>0</v>
      </c>
      <c r="F4">
        <v>1855881</v>
      </c>
    </row>
    <row r="5" spans="1:6" x14ac:dyDescent="0.3">
      <c r="A5" t="s">
        <v>371</v>
      </c>
      <c r="B5">
        <v>9</v>
      </c>
      <c r="C5">
        <v>46044821</v>
      </c>
      <c r="D5">
        <v>1395372</v>
      </c>
      <c r="E5">
        <v>0</v>
      </c>
      <c r="F5">
        <v>1395372</v>
      </c>
    </row>
    <row r="6" spans="1:6" x14ac:dyDescent="0.3">
      <c r="A6" t="s">
        <v>372</v>
      </c>
      <c r="B6">
        <v>6</v>
      </c>
      <c r="C6">
        <v>39724111</v>
      </c>
      <c r="D6">
        <v>1047259</v>
      </c>
      <c r="E6">
        <v>0</v>
      </c>
      <c r="F6">
        <v>1047259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373</v>
      </c>
      <c r="C1" t="s">
        <v>367</v>
      </c>
    </row>
    <row r="2" spans="1:3" x14ac:dyDescent="0.3">
      <c r="A2" t="s">
        <v>368</v>
      </c>
    </row>
    <row r="3" spans="1:3" x14ac:dyDescent="0.3">
      <c r="A3" t="s">
        <v>369</v>
      </c>
    </row>
    <row r="4" spans="1:3" x14ac:dyDescent="0.3">
      <c r="A4" t="s">
        <v>370</v>
      </c>
    </row>
    <row r="5" spans="1:3" x14ac:dyDescent="0.3">
      <c r="A5" t="s">
        <v>371</v>
      </c>
    </row>
    <row r="6" spans="1:3" x14ac:dyDescent="0.3">
      <c r="A6" t="s">
        <v>372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</vt:lpstr>
      <vt:lpstr>Rekon PTD</vt:lpstr>
      <vt:lpstr>214103</vt:lpstr>
      <vt:lpstr>214105</vt:lpstr>
      <vt:lpstr>214106</vt:lpstr>
      <vt:lpstr>SSP</vt:lpstr>
      <vt:lpstr>SSP Magang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2025-08-08T01:58:55Z</dcterms:created>
  <dcterms:modified xsi:type="dcterms:W3CDTF">2025-08-11T01:45:54Z</dcterms:modified>
</cp:coreProperties>
</file>