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H MSS\Rekon PPH\Output\"/>
    </mc:Choice>
  </mc:AlternateContent>
  <xr:revisionPtr revIDLastSave="0" documentId="13_ncr:1_{AF580772-1428-4AEA-9D54-FE0283DCECF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kap" sheetId="1" r:id="rId1"/>
    <sheet name="Rekon PTD" sheetId="2" r:id="rId2"/>
    <sheet name="214103" sheetId="3" r:id="rId3"/>
    <sheet name="214105" sheetId="4" r:id="rId4"/>
    <sheet name="214106" sheetId="5" r:id="rId5"/>
    <sheet name="SSP" sheetId="6" r:id="rId6"/>
    <sheet name="SSP Magang" sheetId="7" r:id="rId7"/>
  </sheets>
  <externalReferences>
    <externalReference r:id="rId8"/>
  </externalReferences>
  <definedNames>
    <definedName name="_xlnm._FilterDatabase" localSheetId="3" hidden="1">'214105'!$A$1:$AQ$1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4" l="1"/>
  <c r="AM3" i="4" s="1"/>
  <c r="AL4" i="4"/>
  <c r="AM4" i="4" s="1"/>
  <c r="AL5" i="4"/>
  <c r="AM5" i="4" s="1"/>
  <c r="AL6" i="4"/>
  <c r="AM6" i="4" s="1"/>
  <c r="AL7" i="4"/>
  <c r="AM7" i="4" s="1"/>
  <c r="AL8" i="4"/>
  <c r="AM8" i="4" s="1"/>
  <c r="AL9" i="4"/>
  <c r="AM9" i="4" s="1"/>
  <c r="AL10" i="4"/>
  <c r="AM10" i="4" s="1"/>
  <c r="AL11" i="4"/>
  <c r="AM11" i="4" s="1"/>
  <c r="AL12" i="4"/>
  <c r="AM12" i="4" s="1"/>
  <c r="AL13" i="4"/>
  <c r="AM13" i="4" s="1"/>
  <c r="AL14" i="4"/>
  <c r="AM14" i="4" s="1"/>
  <c r="AL15" i="4"/>
  <c r="AM15" i="4" s="1"/>
  <c r="AL16" i="4"/>
  <c r="AM16" i="4" s="1"/>
  <c r="AL17" i="4"/>
  <c r="AM17" i="4" s="1"/>
  <c r="AL18" i="4"/>
  <c r="AM18" i="4" s="1"/>
  <c r="AL19" i="4"/>
  <c r="AM19" i="4" s="1"/>
  <c r="AL20" i="4"/>
  <c r="AM20" i="4" s="1"/>
  <c r="AL21" i="4"/>
  <c r="AM21" i="4" s="1"/>
  <c r="AL22" i="4"/>
  <c r="AM22" i="4" s="1"/>
  <c r="AL23" i="4"/>
  <c r="AM23" i="4" s="1"/>
  <c r="AL24" i="4"/>
  <c r="AM24" i="4" s="1"/>
  <c r="AL25" i="4"/>
  <c r="AM25" i="4" s="1"/>
  <c r="AL26" i="4"/>
  <c r="AM26" i="4" s="1"/>
  <c r="AL27" i="4"/>
  <c r="AM27" i="4" s="1"/>
  <c r="AL28" i="4"/>
  <c r="AM28" i="4" s="1"/>
  <c r="AL29" i="4"/>
  <c r="AM29" i="4" s="1"/>
  <c r="AL30" i="4"/>
  <c r="AM30" i="4" s="1"/>
  <c r="AL31" i="4"/>
  <c r="AM31" i="4" s="1"/>
  <c r="AL32" i="4"/>
  <c r="AM32" i="4" s="1"/>
  <c r="AL33" i="4"/>
  <c r="AM33" i="4" s="1"/>
  <c r="AL34" i="4"/>
  <c r="AM34" i="4" s="1"/>
  <c r="AL35" i="4"/>
  <c r="AM35" i="4" s="1"/>
  <c r="AL36" i="4"/>
  <c r="AM36" i="4" s="1"/>
  <c r="AL37" i="4"/>
  <c r="AM37" i="4" s="1"/>
  <c r="AL38" i="4"/>
  <c r="AM38" i="4"/>
  <c r="AL39" i="4"/>
  <c r="AM39" i="4" s="1"/>
  <c r="AL40" i="4"/>
  <c r="AM40" i="4" s="1"/>
  <c r="AL41" i="4"/>
  <c r="AM41" i="4" s="1"/>
  <c r="AL2" i="4"/>
  <c r="AM2" i="4" s="1"/>
  <c r="X3" i="4"/>
  <c r="Y3" i="4" s="1"/>
  <c r="X4" i="4"/>
  <c r="Y4" i="4" s="1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2" i="4"/>
  <c r="X3" i="3"/>
  <c r="X4" i="3"/>
  <c r="X5" i="3"/>
  <c r="Y5" i="3"/>
  <c r="X6" i="3"/>
  <c r="Y6" i="3" s="1"/>
  <c r="X7" i="3"/>
  <c r="Y7" i="3" s="1"/>
  <c r="X8" i="3"/>
  <c r="X9" i="3"/>
  <c r="X10" i="3"/>
  <c r="Y10" i="3" s="1"/>
  <c r="X11" i="3"/>
  <c r="Y11" i="3" s="1"/>
  <c r="X12" i="3"/>
  <c r="X13" i="3"/>
  <c r="X14" i="3"/>
  <c r="Y14" i="3" s="1"/>
  <c r="X15" i="3"/>
  <c r="Y15" i="3" s="1"/>
  <c r="X2" i="3"/>
</calcChain>
</file>

<file path=xl/sharedStrings.xml><?xml version="1.0" encoding="utf-8"?>
<sst xmlns="http://schemas.openxmlformats.org/spreadsheetml/2006/main" count="1325" uniqueCount="341">
  <si>
    <t>Cabang</t>
  </si>
  <si>
    <t>Kompensasi masa bulan sebelum</t>
  </si>
  <si>
    <t>GAJI (411121-100)</t>
  </si>
  <si>
    <t>Bonus Final</t>
  </si>
  <si>
    <t>OTHER</t>
  </si>
  <si>
    <t>JASA (411124-104)</t>
  </si>
  <si>
    <t>BUNGA (411124-102)</t>
  </si>
  <si>
    <t>SEWA (411124-100)</t>
  </si>
  <si>
    <t>FINAL 4(2) (411128-403)</t>
  </si>
  <si>
    <t>FINAL 4(2) (411128-409)</t>
  </si>
  <si>
    <t>ANGSURAN (411126-100)</t>
  </si>
  <si>
    <t>Total</t>
  </si>
  <si>
    <t>#</t>
  </si>
  <si>
    <t>##</t>
  </si>
  <si>
    <t>Identify</t>
  </si>
  <si>
    <t>PPh</t>
  </si>
  <si>
    <t>Kompensasi masa bulan sebelum (#1)</t>
  </si>
  <si>
    <t>GAJI (411121-100) (#1)</t>
  </si>
  <si>
    <t>Bonus Final (#1)</t>
  </si>
  <si>
    <t>OTHER (#1)</t>
  </si>
  <si>
    <t># (#1)</t>
  </si>
  <si>
    <t>## (#1)</t>
  </si>
  <si>
    <t>Cabang (#1)</t>
  </si>
  <si>
    <t>No Ibest</t>
  </si>
  <si>
    <t>GL Description</t>
  </si>
  <si>
    <t>PPH</t>
  </si>
  <si>
    <t>KODE SETOR</t>
  </si>
  <si>
    <t>DPP</t>
  </si>
  <si>
    <t>Tarif</t>
  </si>
  <si>
    <t>PPh (#1)</t>
  </si>
  <si>
    <t># (#2)</t>
  </si>
  <si>
    <t>Cabang (#2)</t>
  </si>
  <si>
    <t>Sum(PPH)</t>
  </si>
  <si>
    <t># (#3)</t>
  </si>
  <si>
    <t>## (#2)</t>
  </si>
  <si>
    <t>Cabang (#3)</t>
  </si>
  <si>
    <t>No Ibest/Odoo</t>
  </si>
  <si>
    <t>GL Description (#1)</t>
  </si>
  <si>
    <t>PPH (#1)</t>
  </si>
  <si>
    <t>KODE SETOR (#1)</t>
  </si>
  <si>
    <t>411124-104 (JASA)</t>
  </si>
  <si>
    <t>411124-102 (BUNGA)</t>
  </si>
  <si>
    <t>411124-100 (SEWA)</t>
  </si>
  <si>
    <t>DPP (#1)</t>
  </si>
  <si>
    <t>Tarif (#1)</t>
  </si>
  <si>
    <t>PPh (#2)</t>
  </si>
  <si>
    <t># (#4)</t>
  </si>
  <si>
    <t>Cabang (#4)</t>
  </si>
  <si>
    <t>Sum(PPH) (#1)</t>
  </si>
  <si>
    <t># (#5)</t>
  </si>
  <si>
    <t>## (#3)</t>
  </si>
  <si>
    <t>Cabang (#5)</t>
  </si>
  <si>
    <t>No Ibest (#1)</t>
  </si>
  <si>
    <t>GL Description (#2)</t>
  </si>
  <si>
    <t>PPH (#2)</t>
  </si>
  <si>
    <t>KODE SETOR (#2)</t>
  </si>
  <si>
    <t>403 (SEWA T&amp;B)</t>
  </si>
  <si>
    <t>409 (JASKON)</t>
  </si>
  <si>
    <t>DPP (#2)</t>
  </si>
  <si>
    <t>Tarif (#2)</t>
  </si>
  <si>
    <t>PPh (#3)</t>
  </si>
  <si>
    <t># (#6)</t>
  </si>
  <si>
    <t>Cabang (#6)</t>
  </si>
  <si>
    <t>Sum(PPH) (#2)</t>
  </si>
  <si>
    <t># (#7)</t>
  </si>
  <si>
    <t>## (#4)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</si>
  <si>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</si>
  <si>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</si>
  <si>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</si>
  <si>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</si>
  <si>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</si>
  <si>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</si>
  <si>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</si>
  <si>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</si>
  <si>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</si>
  <si>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</si>
  <si>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</si>
  <si>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</si>
  <si>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</si>
  <si>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</si>
  <si>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</si>
  <si>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</si>
  <si>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</si>
  <si>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</si>
  <si>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</si>
  <si>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</si>
  <si>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</si>
  <si>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</si>
  <si>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SMM SB/SR</t>
  </si>
  <si>
    <t>PPh 21</t>
  </si>
  <si>
    <t>HHO</t>
  </si>
  <si>
    <t>NC/GA/25/04/00078</t>
  </si>
  <si>
    <t>Total PPN PPH23 PT-NPWP (-2%) (exclude)</t>
  </si>
  <si>
    <t>SMM OLI</t>
  </si>
  <si>
    <t>PPh 23</t>
  </si>
  <si>
    <t>OLI</t>
  </si>
  <si>
    <t>NC/GA/25/04/00079</t>
  </si>
  <si>
    <t>IW</t>
  </si>
  <si>
    <t>SMM PUSAT</t>
  </si>
  <si>
    <t>PPh 25</t>
  </si>
  <si>
    <t>OTO</t>
  </si>
  <si>
    <t>NC/GA/25/04/00080</t>
  </si>
  <si>
    <t>SMM IW</t>
  </si>
  <si>
    <t>STP</t>
  </si>
  <si>
    <t>NC/OL/25/04/00203</t>
  </si>
  <si>
    <t>SMM OTO</t>
  </si>
  <si>
    <t>SRB</t>
  </si>
  <si>
    <t>NC/OL/25/04/00207</t>
  </si>
  <si>
    <t>SMM WO</t>
  </si>
  <si>
    <t>WO</t>
  </si>
  <si>
    <t>NC/OL/25/04/00209</t>
  </si>
  <si>
    <t>TOTAL</t>
  </si>
  <si>
    <t>NC/OL/25/04/00210</t>
  </si>
  <si>
    <t>NC/OX/25/03/00234</t>
  </si>
  <si>
    <t>NC/OX/25/03/00235</t>
  </si>
  <si>
    <t>NC/OX/25/03/00238</t>
  </si>
  <si>
    <t>NC/OX/25/03/00239</t>
  </si>
  <si>
    <t>NC/OX/25/03/00240</t>
  </si>
  <si>
    <t>NC/OX/25/03/00241</t>
  </si>
  <si>
    <t>NC/OX/25/03/00242</t>
  </si>
  <si>
    <t>NC/OX/25/03/00243</t>
  </si>
  <si>
    <t>NC/OX/25/03/00244</t>
  </si>
  <si>
    <t>NC/OX/25/03/00245</t>
  </si>
  <si>
    <t>NC/OX/25/03/00246</t>
  </si>
  <si>
    <t>NC/OX/25/03/00247</t>
  </si>
  <si>
    <t>NC/OX/25/03/00248</t>
  </si>
  <si>
    <t>NC/OX/25/03/00249</t>
  </si>
  <si>
    <t>NC/OX/25/04/00252</t>
  </si>
  <si>
    <t>NC/OX/25/02/00215</t>
  </si>
  <si>
    <t>NC/OX/25/02/00216</t>
  </si>
  <si>
    <t>16610FHM2500007</t>
  </si>
  <si>
    <t>OPL PERIODE 01-30 NOVEMBER 2024 CILEGON -JMN</t>
  </si>
  <si>
    <t>16610FHM2500008</t>
  </si>
  <si>
    <t>OPL PERIODE 21-31 NOVEMBER 2024 RADIN INTEN-J</t>
  </si>
  <si>
    <t>16610FHM2500009</t>
  </si>
  <si>
    <t>OPL PERIODE 01-30 NOVEMBER 2024 BINTARO -JMN</t>
  </si>
  <si>
    <t>16610FHM2500011</t>
  </si>
  <si>
    <t>OPL PERIODE APR.JUN.OKT.NOV 2024 RADIN INTEN-</t>
  </si>
  <si>
    <t>16610FHM2500006</t>
  </si>
  <si>
    <t>OPL 01 - 31 DESEMBER 2024 CAKUNGPO : M.00000</t>
  </si>
  <si>
    <t>16610FHM2500012</t>
  </si>
  <si>
    <t>OPL PERIODE 01-31 DESEMBER 2024 CILEGON-JMNN</t>
  </si>
  <si>
    <t>16610FHM2500013</t>
  </si>
  <si>
    <t>OPL PERIODE 01-31 DESEMBER 2024 BINTARO-JMNN</t>
  </si>
  <si>
    <t>16610FHM2500005</t>
  </si>
  <si>
    <t xml:space="preserve">OPL 01 - 31 DESEMBER 2024 RADIN INTEN 2PO : </t>
  </si>
  <si>
    <t>16610FHM2500014</t>
  </si>
  <si>
    <t>OPL 1-10 JAN 2025</t>
  </si>
  <si>
    <t>NC/IW/25/04/00124</t>
  </si>
  <si>
    <t>Total PPN (UNUSED) PPH23 - PT-NPWP (-2%) (exc</t>
  </si>
  <si>
    <t>Jenis</t>
  </si>
  <si>
    <t>SPM</t>
  </si>
  <si>
    <t>GL</t>
  </si>
  <si>
    <t>Selisih</t>
  </si>
  <si>
    <t>Keterangan</t>
  </si>
  <si>
    <t>Action</t>
  </si>
  <si>
    <t xml:space="preserve">SPM PPH PASAL 23 &amp; 4(2) </t>
  </si>
  <si>
    <t>HUTANG PAJAK PPH 23</t>
  </si>
  <si>
    <t>HUTANG PAJAK PPH 4(2)</t>
  </si>
  <si>
    <t>PEMBAYARAN PPH 23 LAST MONTH</t>
  </si>
  <si>
    <t>Pembayaran PPH 23 Bulan sebelum</t>
  </si>
  <si>
    <t>PEMBAYARAN PPH 23 CURRENT MONTH</t>
  </si>
  <si>
    <t>Pembayaran PPH 23 Bulan Berjalan</t>
  </si>
  <si>
    <t>PEMBAYARAN PPH 4(2) LAST MONTH</t>
  </si>
  <si>
    <t>Pembayaran PPH 4(2) Bulan sebelum</t>
  </si>
  <si>
    <t>PEMBAYARAN PPH 4(2) CURRENT MONTH</t>
  </si>
  <si>
    <t>Pembayaran PPH 4(2) Bulan Berjalan</t>
  </si>
  <si>
    <t>BATAL</t>
  </si>
  <si>
    <t>SPM PPH PASAL 21</t>
  </si>
  <si>
    <t>HUTANG PPH 21 NON KARYAWAN</t>
  </si>
  <si>
    <t>HUTANG PPH 21 BONUS</t>
  </si>
  <si>
    <t>PEMBAYARAN PPH 21 LAST MONTH</t>
  </si>
  <si>
    <t>Pembayaran PPH 21 Bulan sebelum</t>
  </si>
  <si>
    <t>PEMBAYARAN PPH 21 CURRENT MONTH</t>
  </si>
  <si>
    <t>Pembayaran PPH 21 Bulan berjalan</t>
  </si>
  <si>
    <t>PPH 21 KARYAWAN</t>
  </si>
  <si>
    <t>SALDO</t>
  </si>
  <si>
    <t>Nama Supplier</t>
  </si>
  <si>
    <t>Alamat</t>
  </si>
  <si>
    <t>NPWP</t>
  </si>
  <si>
    <t>NIK</t>
  </si>
  <si>
    <t>KODE MAP</t>
  </si>
  <si>
    <t>Kode Jenis Setoran</t>
  </si>
  <si>
    <t>Ket</t>
  </si>
  <si>
    <t>No. Bukpot</t>
  </si>
  <si>
    <t>Tanggal Bupot</t>
  </si>
  <si>
    <t>CODERING (#1)</t>
  </si>
  <si>
    <t>Sum(SALDO)</t>
  </si>
  <si>
    <t>2025004</t>
  </si>
  <si>
    <t>214103-600-A-03-00-I-00-000</t>
  </si>
  <si>
    <t>Payable Income Tax 21-HO</t>
  </si>
  <si>
    <t>01-Apr-25</t>
  </si>
  <si>
    <t>04/08/2025</t>
  </si>
  <si>
    <t>GJ</t>
  </si>
  <si>
    <t>PV/HO/25/04/03789</t>
  </si>
  <si>
    <t>Pembayaran PPH 21 HO Masa Febriuari 2025</t>
  </si>
  <si>
    <t>NC/TX/25/03/00001</t>
  </si>
  <si>
    <t>SMM050325</t>
  </si>
  <si>
    <t>PEMBAYARAN PPH 21 Last Month</t>
  </si>
  <si>
    <t>PEMBAYARAN PPH 21</t>
  </si>
  <si>
    <t>08-Apr-25</t>
  </si>
  <si>
    <t>04/21/2025</t>
  </si>
  <si>
    <t>TOW</t>
  </si>
  <si>
    <t>Journal Payment Request</t>
  </si>
  <si>
    <t>NC/HT/25/03/00055</t>
  </si>
  <si>
    <t>OX042520</t>
  </si>
  <si>
    <t>29-Apr-25</t>
  </si>
  <si>
    <t>04/30/2025</t>
  </si>
  <si>
    <t>NC/HT/25/04/00057</t>
  </si>
  <si>
    <t>Pemabayaran PPh 21 Masa Maret 2025</t>
  </si>
  <si>
    <t>OX042529</t>
  </si>
  <si>
    <t>214103-610-A-03-00-I-00-000</t>
  </si>
  <si>
    <t>Payable Income Tax 21-OL</t>
  </si>
  <si>
    <t>30-Apr-25</t>
  </si>
  <si>
    <t>OPT</t>
  </si>
  <si>
    <t>JI</t>
  </si>
  <si>
    <t>TSA16202504</t>
  </si>
  <si>
    <t>HRD Monthly Payroll Journal</t>
  </si>
  <si>
    <t>OPT-0425</t>
  </si>
  <si>
    <t>Grand Total</t>
  </si>
  <si>
    <t>214103-612-A-03-00-I-00-000</t>
  </si>
  <si>
    <t>Payable Income Tax 21-CO</t>
  </si>
  <si>
    <t>214103-615-A-03-00-I-00-000</t>
  </si>
  <si>
    <t>Payable Income Tax 21-OX-A----</t>
  </si>
  <si>
    <t>Pembayaran PPh 21 OX Masa Februari 2025</t>
  </si>
  <si>
    <t>214103-619-A-03-00-I-00-000</t>
  </si>
  <si>
    <t>Payable Income Tax 21-IW-A----</t>
  </si>
  <si>
    <t>Pembayaran PPh 21 IW Masa Februari 2025</t>
  </si>
  <si>
    <t>Saldo</t>
  </si>
  <si>
    <t>Kode MAP</t>
  </si>
  <si>
    <t>Description Lookup</t>
  </si>
  <si>
    <t>KODE BUKPOT</t>
  </si>
  <si>
    <t>Sum(Saldo)</t>
  </si>
  <si>
    <t>214105-600-A-03-00-I-00-000</t>
  </si>
  <si>
    <t>Payable Income Tax 23-HO</t>
  </si>
  <si>
    <t>Pembayaran PPh 23 atas Sewa Masa Februari 202</t>
  </si>
  <si>
    <t>PEMBAYARAN PPH ATAS SEWA Last Month</t>
  </si>
  <si>
    <t>Pembayaran PPh 23 at6as Jasa Masa Februari 20</t>
  </si>
  <si>
    <t>PEMBAYARAN PPH 23 Last Month</t>
  </si>
  <si>
    <t>PEMBAYARAN PPH 4(2) Last Month</t>
  </si>
  <si>
    <t>Pembayaran PPh 4(2) Masa Maret 2025</t>
  </si>
  <si>
    <t>Pembayaran PPh 23 Masa Maret 2025</t>
  </si>
  <si>
    <t>214105-609-A-03-00-I-00-000</t>
  </si>
  <si>
    <t>Payable Income Tax 23-HP-A</t>
  </si>
  <si>
    <t>24-Apr-25</t>
  </si>
  <si>
    <t>04/25/2025</t>
  </si>
  <si>
    <t>OX042524</t>
  </si>
  <si>
    <t>PT. SARANA SEMESTA SEJAHTERA</t>
  </si>
  <si>
    <t>Jl Lenteng Agung No 35 RT 04 RW 01 DKI Jakarta</t>
  </si>
  <si>
    <t>664076544017000</t>
  </si>
  <si>
    <t>411124</t>
  </si>
  <si>
    <t>JASA</t>
  </si>
  <si>
    <t>PEMBAYARAN SECURITY - ADMIN  BIAYA SECURITY PERIODE MARET 2025 + RAPEL PEMBAYARAN BULAN JANUARI - FEBRUARI</t>
  </si>
  <si>
    <t>24-104-17</t>
  </si>
  <si>
    <t>PT. Mitra Asri Pratama</t>
  </si>
  <si>
    <t>GEDUNG TUNAS RENT BINTARO KOMERSIAL BLOK CBD B7 NO A1/02 RT 001 RW 002, KOTA TANGERANG SELATAN</t>
  </si>
  <si>
    <t>315844001074000</t>
  </si>
  <si>
    <t>PEMBAYARAN CSO - ADMIN BIAYA CSO PERIODE MARET 2025</t>
  </si>
  <si>
    <t>PEMBAYARAN DRIVER -  SALES BIAYA DRIVER PERIODE MARET 2025</t>
  </si>
  <si>
    <t>214105-610-A-03-00-I-00-000</t>
  </si>
  <si>
    <t>Payable Income Tax 23-OL</t>
  </si>
  <si>
    <t>28-Apr-25</t>
  </si>
  <si>
    <t>PT. SAKURA JAYA SOLUSI</t>
  </si>
  <si>
    <t>JL BUNGA SAKURA RAYA BLOK J4 NO. 8A RT. 001 RW 017, KOTA BEKASI</t>
  </si>
  <si>
    <t>316278258432000</t>
  </si>
  <si>
    <t>SEWA</t>
  </si>
  <si>
    <t>SEWA LAIN LAIN - ADMIN PEMBAYARAN SEWA MESIN FT COPY/PRINTER PERIODE MAR' 2025-INV. SJ-63381</t>
  </si>
  <si>
    <t>24-100-02</t>
  </si>
  <si>
    <t>PT. TUNAS MOBILINDO PERKASA</t>
  </si>
  <si>
    <t>Jl. Pecenongan No.80, Kebon Kelapa, Jakarta Pusat</t>
  </si>
  <si>
    <t>013929963073000</t>
  </si>
  <si>
    <t>PEMBAYARAN SERVICE KENDARAAN OPERATIONAL PEMBAYARAN SERVIS MOBIL OPERATION SMM B 9867 TCO DI DHT PERINTIS</t>
  </si>
  <si>
    <t>24-104-29</t>
  </si>
  <si>
    <t>INCENTIVE OIL PEMBAYARAN INSENTIF OIL DAIHATSU JAN' 2025</t>
  </si>
  <si>
    <t>INCENTIVE OIL PEMBAYARAN INSENTIF OIL DAIHATSU MAR' 2025</t>
  </si>
  <si>
    <t>214105-615-A-03-00-I-00-000</t>
  </si>
  <si>
    <t>Payable Income Tax 23-OX-A----</t>
  </si>
  <si>
    <t>11-Apr-25</t>
  </si>
  <si>
    <t>PT. TUNAS RIDEAN-JATIWARINGIN</t>
  </si>
  <si>
    <t>JL.PECENONGAN NO.60-62 KEBON KELAPA ,GAMBIR JAKARTA PUSAT</t>
  </si>
  <si>
    <t>013102330054000</t>
  </si>
  <si>
    <t>127ARI2502-1549 - B2866UJA - Pembayaran Tagihan Toyota Jatiwaringin</t>
  </si>
  <si>
    <t>127ARI2503-0198 - B1226FJH - Pembayaran Tagihan Toyota Jatiwaringin</t>
  </si>
  <si>
    <t>127ARI2502-1232 - B1280FRJ - Pembayaran Tagihan Toyota Jatiwaringin</t>
  </si>
  <si>
    <t>127ARI2502-1228 - B1573UAI - Pembayaran Tagihan Toyota Jatiwaringin</t>
  </si>
  <si>
    <t>127ARI2502-1230 - B1952FOS - Pembayaran Tagihan Toyota Jatiwaringin</t>
  </si>
  <si>
    <t>127ARI2502-1231 - B1855FOS - Pembayaran Tagihan Toyota Jatiwaringin</t>
  </si>
  <si>
    <t>127ARI2502-1255 - B2855UFU - Pembayaran Tagihan Toyota Jatiwaringin</t>
  </si>
  <si>
    <t>127ARI2502-1490 - B1272FRJ - Pembayaran Tagihan Toyota Jatiwaringin</t>
  </si>
  <si>
    <t>127ARI2502-1489 - B1898FRN - Pembayaran Tagihan Toyota Jatiwaringin</t>
  </si>
  <si>
    <t>127ARI2502-1396 - B1889FOS - Pembayaran Tagihan Toyota Jatiwaringin</t>
  </si>
  <si>
    <t>127ARI2502-1395 - B1875FRN - Pembayaran Tagihan Toyota Jatiwaringin</t>
  </si>
  <si>
    <t>127ARI2503-0142 - B1240FOT - Pembayaran Tagihan Toyota Jatiwaringin</t>
  </si>
  <si>
    <t>127ARI2503-0331 - B1897FRN - Pembayaran Tagihan Toyota Jatiwaringin</t>
  </si>
  <si>
    <t>127ARI2503-0582 - B1904FRN - Pembayaran Tagihan Toyota Jatiwaringin</t>
  </si>
  <si>
    <t>23-Apr-25</t>
  </si>
  <si>
    <t>PT Bina Anugerah Saputra</t>
  </si>
  <si>
    <t>Tagihan Jasa INV/BAS/X/24-17 - B1385DFS</t>
  </si>
  <si>
    <t>TUNAS TYT - TUNAS FRIEND</t>
  </si>
  <si>
    <t>Pembayaran Tagihan 00022/50/TR/TF/2025</t>
  </si>
  <si>
    <t>Pembayaran Tagihan 00099/50/TR/TF/2025</t>
  </si>
  <si>
    <t>214105-617-A-03-00-I-00-000</t>
  </si>
  <si>
    <t>Payable Income Tax 23-BP-A----</t>
  </si>
  <si>
    <t>07-Apr-25</t>
  </si>
  <si>
    <t>BES</t>
  </si>
  <si>
    <t>Spare Part</t>
  </si>
  <si>
    <t>BES-0001</t>
  </si>
  <si>
    <t>4</t>
  </si>
  <si>
    <t>CV. JIWA MUDA NUSANTARA</t>
  </si>
  <si>
    <t>BTN PERMATA INDAH BANDARA BLOK D6 NO. 5 RT 000 RW 000, KAB. MAROS</t>
  </si>
  <si>
    <t>830309662809000</t>
  </si>
  <si>
    <t>22-Apr-25</t>
  </si>
  <si>
    <t>Service</t>
  </si>
  <si>
    <t>BES-0002</t>
  </si>
  <si>
    <t>152/Inv-Jmn/I/2025</t>
  </si>
  <si>
    <t>KW/EAP/25/02/019</t>
  </si>
  <si>
    <t>PT EKA AUTO PERKASA</t>
  </si>
  <si>
    <t>JL. RAYA SERPONG KM 7 NO. 32 RT. 003 RW. 001 PAKUALAM, SERPONG UTARA, TANGERANG SELATAN, BANTEN</t>
  </si>
  <si>
    <t>313647893411000</t>
  </si>
  <si>
    <t>214105-619-A-03-00-I-00-000</t>
  </si>
  <si>
    <t>Payable Income Tax 23-IW-A</t>
  </si>
  <si>
    <t>10-Apr-25</t>
  </si>
  <si>
    <t>Reimbursement Biaya Tenaga Satpam Penebalan Tanggal 30 Maret s/d 4 April 2025</t>
  </si>
  <si>
    <t>Jumlah Karyawan</t>
  </si>
  <si>
    <t>Penghasilan Bruto</t>
  </si>
  <si>
    <t>Tax yang Dihitung</t>
  </si>
  <si>
    <t>PENGEMBALIAN PAJAK</t>
  </si>
  <si>
    <t>Tax yang Dibayar</t>
  </si>
  <si>
    <t>SPOORING BALANCING - HEAD OFFICE</t>
  </si>
  <si>
    <t>OIL LUBRICANT - HEAD OFFICE</t>
  </si>
  <si>
    <t>COATING - HEAD OFFICE</t>
  </si>
  <si>
    <t>INDEPENDENT WORKSHOP - HEAD OFFICE</t>
  </si>
  <si>
    <t>OTOXPERT - HEAD OFFICE</t>
  </si>
  <si>
    <t>Codering KK</t>
  </si>
  <si>
    <t>Validasi</t>
  </si>
  <si>
    <t>Analisa</t>
  </si>
  <si>
    <t>Revision Donn</t>
  </si>
  <si>
    <t>Kode Objek KK</t>
  </si>
  <si>
    <t>Validasi Kode Obj</t>
  </si>
  <si>
    <t>Di Nomor REFF yang sama terdapat 2 Codering</t>
  </si>
  <si>
    <t>Nama Supplier sudah di Revisi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</si>
</sst>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H%20MSS\Rekon%20PPH\0425\REKON%20PPH%20SMM%200425.xlsx" TargetMode="External"/><Relationship Id="rId1" Type="http://schemas.openxmlformats.org/officeDocument/2006/relationships/externalLinkPath" Target="/Users/Youdoo/Documents/Tunas%20Ridean/TAX/SMM/Rekon%20PPH%20MSS/Rekon%20PPH/0425/REKON%20PPH%20SMM%2004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ail DJP"/>
      <sheetName val="SSP Apr Magang 25"/>
      <sheetName val="SSP Apr 25"/>
      <sheetName val="Rekap 0425"/>
      <sheetName val="Rekon PTD"/>
      <sheetName val="214103"/>
      <sheetName val="214105"/>
      <sheetName val="Sheet1"/>
      <sheetName val="214106"/>
      <sheetName val="MASTER SUPPLIER"/>
      <sheetName val="Ref Daftar Kode Bukti Potong"/>
    </sheetNames>
    <sheetDataSet>
      <sheetData sheetId="0"/>
      <sheetData sheetId="1"/>
      <sheetData sheetId="2"/>
      <sheetData sheetId="3"/>
      <sheetData sheetId="4"/>
      <sheetData sheetId="5">
        <row r="4">
          <cell r="I4" t="str">
            <v>Head Description</v>
          </cell>
          <cell r="J4" t="str">
            <v>Line Description</v>
          </cell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Invoice Number</v>
          </cell>
          <cell r="P4" t="str">
            <v>PO Number</v>
          </cell>
          <cell r="Q4" t="str">
            <v>DO Number</v>
          </cell>
          <cell r="R4" t="str">
            <v>ID Rec</v>
          </cell>
          <cell r="S4" t="str">
            <v>Asset Code</v>
          </cell>
          <cell r="T4" t="str">
            <v>Comment Text Header</v>
          </cell>
          <cell r="U4" t="str">
            <v>Comment Text Detail</v>
          </cell>
          <cell r="V4" t="str">
            <v>SALDO</v>
          </cell>
          <cell r="W4" t="str">
            <v>CODERING</v>
          </cell>
        </row>
        <row r="5">
          <cell r="I5" t="str">
            <v>PV/HO/25/04/03789</v>
          </cell>
          <cell r="J5" t="str">
            <v>Pembayaran PPH 21 HO Masa Febriuari 2025</v>
          </cell>
          <cell r="K5" t="str">
            <v>NC/TX/25/03/00001</v>
          </cell>
          <cell r="L5" t="str">
            <v>SMM050325</v>
          </cell>
          <cell r="M5">
            <v>0</v>
          </cell>
          <cell r="N5">
            <v>1500330</v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>
            <v>-1500330</v>
          </cell>
          <cell r="W5" t="str">
            <v>Pembayaran PPH 21 HO Masa Febriuari 2025</v>
          </cell>
        </row>
        <row r="6">
          <cell r="I6" t="str">
            <v>NC/HT/25/03/00055</v>
          </cell>
          <cell r="J6" t="str">
            <v>Pembayaran PPH 21 HO Masa Febriuari 2025</v>
          </cell>
          <cell r="K6" t="str">
            <v>NC/HT/25/03/00055</v>
          </cell>
          <cell r="L6" t="str">
            <v>OX042520</v>
          </cell>
          <cell r="M6">
            <v>1500330</v>
          </cell>
          <cell r="N6">
            <v>0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NC/HT/25/03/00055</v>
          </cell>
          <cell r="V6">
            <v>1500330</v>
          </cell>
          <cell r="W6" t="str">
            <v>Pembayaran PPH 21 HO Masa Febriuari 2025</v>
          </cell>
        </row>
        <row r="7">
          <cell r="I7" t="str">
            <v>NC/HT/25/04/00057</v>
          </cell>
          <cell r="J7" t="str">
            <v>Pemabayaran PPh 21 Masa Maret 2025</v>
          </cell>
          <cell r="K7" t="str">
            <v>NC/HT/25/04/00057</v>
          </cell>
          <cell r="L7" t="str">
            <v>OX042529</v>
          </cell>
          <cell r="M7">
            <v>12191871</v>
          </cell>
          <cell r="N7">
            <v>0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NC/HT/25/04/00057</v>
          </cell>
          <cell r="V7">
            <v>12191871</v>
          </cell>
          <cell r="W7" t="str">
            <v>Pemabayaran PPh 21 Masa Maret 2025</v>
          </cell>
        </row>
        <row r="8">
          <cell r="I8" t="str">
            <v>TSA16202504</v>
          </cell>
          <cell r="J8" t="str">
            <v>HRD Monthly Payroll Journal</v>
          </cell>
          <cell r="K8" t="str">
            <v/>
          </cell>
          <cell r="L8" t="str">
            <v>OPT-0425</v>
          </cell>
          <cell r="M8">
            <v>0</v>
          </cell>
          <cell r="N8">
            <v>774949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TSA16202504</v>
          </cell>
          <cell r="V8">
            <v>-774949</v>
          </cell>
          <cell r="W8" t="str">
            <v>PPH 21 KARYAWAN</v>
          </cell>
        </row>
        <row r="9">
          <cell r="I9" t="str">
            <v>TSA16202504</v>
          </cell>
          <cell r="J9" t="str">
            <v>HRD Monthly Payroll Journal</v>
          </cell>
          <cell r="K9" t="str">
            <v/>
          </cell>
          <cell r="L9" t="str">
            <v>OPT-0425</v>
          </cell>
          <cell r="M9">
            <v>0</v>
          </cell>
          <cell r="N9">
            <v>100926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TSA16202504</v>
          </cell>
          <cell r="V9">
            <v>-100926</v>
          </cell>
          <cell r="W9" t="str">
            <v>PPH 21 KARYAWAN</v>
          </cell>
        </row>
        <row r="10">
          <cell r="I10" t="str">
            <v>TSA16202504</v>
          </cell>
          <cell r="J10" t="str">
            <v>HRD Monthly Payroll Journal</v>
          </cell>
          <cell r="K10" t="str">
            <v/>
          </cell>
          <cell r="L10" t="str">
            <v>OPT-0425</v>
          </cell>
          <cell r="M10">
            <v>0</v>
          </cell>
          <cell r="N10">
            <v>14104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TSA16202504</v>
          </cell>
          <cell r="V10">
            <v>-14104</v>
          </cell>
          <cell r="W10" t="str">
            <v>PPH 21 KARYAWAN</v>
          </cell>
        </row>
        <row r="11">
          <cell r="I11" t="str">
            <v>PV/HO/25/04/03789</v>
          </cell>
          <cell r="J11" t="str">
            <v>Pembayaran PPh 21 OX Masa Februari 2025</v>
          </cell>
          <cell r="K11" t="str">
            <v>NC/TX/25/03/00001</v>
          </cell>
          <cell r="L11" t="str">
            <v>SMM050325</v>
          </cell>
          <cell r="M11">
            <v>0</v>
          </cell>
          <cell r="N11">
            <v>93431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-93431</v>
          </cell>
          <cell r="W11" t="str">
            <v>Pembayaran PPh 21 OX Masa Februari 2025</v>
          </cell>
        </row>
        <row r="12">
          <cell r="I12" t="str">
            <v>NC/HT/25/03/00055</v>
          </cell>
          <cell r="J12" t="str">
            <v>Pembayaran PPh 21 OX Masa Februari 2025</v>
          </cell>
          <cell r="K12" t="str">
            <v>NC/HT/25/03/00055</v>
          </cell>
          <cell r="L12" t="str">
            <v>OX042520</v>
          </cell>
          <cell r="M12">
            <v>93431</v>
          </cell>
          <cell r="N12">
            <v>0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NC/HT/25/03/00055</v>
          </cell>
          <cell r="V12">
            <v>93431</v>
          </cell>
          <cell r="W12" t="str">
            <v>Pembayaran PPh 21 OX Masa Februari 2025</v>
          </cell>
        </row>
        <row r="13">
          <cell r="I13" t="str">
            <v>TSA16202504</v>
          </cell>
          <cell r="J13" t="str">
            <v>HRD Monthly Payroll Journal</v>
          </cell>
          <cell r="K13" t="str">
            <v/>
          </cell>
          <cell r="L13" t="str">
            <v>OPT-0425</v>
          </cell>
          <cell r="M13">
            <v>0</v>
          </cell>
          <cell r="N13">
            <v>28276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TSA16202504</v>
          </cell>
          <cell r="V13">
            <v>-28276</v>
          </cell>
          <cell r="W13" t="str">
            <v>PPH 21 KARYAWAN</v>
          </cell>
        </row>
        <row r="14">
          <cell r="I14" t="str">
            <v>TSA16202504</v>
          </cell>
          <cell r="J14" t="str">
            <v>HRD Monthly Payroll Journal</v>
          </cell>
          <cell r="K14" t="str">
            <v/>
          </cell>
          <cell r="L14" t="str">
            <v>OPT-0425</v>
          </cell>
          <cell r="M14">
            <v>0</v>
          </cell>
          <cell r="N14">
            <v>59374</v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TSA16202504</v>
          </cell>
          <cell r="V14">
            <v>-59374</v>
          </cell>
          <cell r="W14" t="str">
            <v>PPH 21 KARYAWAN</v>
          </cell>
        </row>
        <row r="15">
          <cell r="I15" t="str">
            <v>PV/HO/25/04/03789</v>
          </cell>
          <cell r="J15" t="str">
            <v>Pembayaran PPh 21 IW Masa Februari 2025</v>
          </cell>
          <cell r="K15" t="str">
            <v>NC/TX/25/03/00001</v>
          </cell>
          <cell r="L15" t="str">
            <v>SMM050325</v>
          </cell>
          <cell r="M15">
            <v>0</v>
          </cell>
          <cell r="N15">
            <v>140566</v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-140566</v>
          </cell>
          <cell r="W15" t="str">
            <v>Pembayaran PPh 21 IW Masa Februari 2025</v>
          </cell>
        </row>
        <row r="16">
          <cell r="I16" t="str">
            <v>NC/HT/25/03/00055</v>
          </cell>
          <cell r="J16" t="str">
            <v>Pembayaran PPh 21 IW Masa Februari 2025</v>
          </cell>
          <cell r="K16" t="str">
            <v>NC/HT/25/03/00055</v>
          </cell>
          <cell r="L16" t="str">
            <v>OX042520</v>
          </cell>
          <cell r="M16">
            <v>140566</v>
          </cell>
          <cell r="N16">
            <v>0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NC/HT/25/03/00055</v>
          </cell>
          <cell r="V16">
            <v>140566</v>
          </cell>
          <cell r="W16" t="str">
            <v>Pembayaran PPh 21 IW Masa Februari 2025</v>
          </cell>
        </row>
        <row r="17">
          <cell r="I17" t="str">
            <v>TSA16202504</v>
          </cell>
          <cell r="J17" t="str">
            <v>HRD Monthly Payroll Journal</v>
          </cell>
          <cell r="K17" t="str">
            <v/>
          </cell>
          <cell r="L17" t="str">
            <v>OPT-0425</v>
          </cell>
          <cell r="M17">
            <v>0</v>
          </cell>
          <cell r="N17">
            <v>59374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TSA16202504</v>
          </cell>
          <cell r="V17">
            <v>-59374</v>
          </cell>
          <cell r="W17" t="str">
            <v>PPH 21 KARYAWAN</v>
          </cell>
        </row>
        <row r="18">
          <cell r="I18" t="str">
            <v>TSA16202504</v>
          </cell>
          <cell r="J18" t="str">
            <v>HRD Monthly Payroll Journal</v>
          </cell>
          <cell r="K18" t="str">
            <v/>
          </cell>
          <cell r="L18" t="str">
            <v>OPT-0425</v>
          </cell>
          <cell r="M18">
            <v>0</v>
          </cell>
          <cell r="N18">
            <v>29687</v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TSA16202504</v>
          </cell>
          <cell r="V18">
            <v>-29687</v>
          </cell>
          <cell r="W18" t="str">
            <v>PPH 21 KARYAWAN</v>
          </cell>
        </row>
      </sheetData>
      <sheetData sheetId="6">
        <row r="5">
          <cell r="I5" t="str">
            <v>Head Description</v>
          </cell>
          <cell r="J5" t="str">
            <v>Line Description</v>
          </cell>
          <cell r="K5" t="str">
            <v>Reference</v>
          </cell>
          <cell r="L5" t="str">
            <v>Group ID</v>
          </cell>
          <cell r="M5" t="str">
            <v>Debit Amount</v>
          </cell>
          <cell r="N5" t="str">
            <v>Credit Amount</v>
          </cell>
          <cell r="O5" t="str">
            <v>Invoice Number</v>
          </cell>
          <cell r="P5" t="str">
            <v>PO Number</v>
          </cell>
          <cell r="Q5" t="str">
            <v>DO Number</v>
          </cell>
          <cell r="R5" t="str">
            <v>ID Rec</v>
          </cell>
          <cell r="S5" t="str">
            <v>Asset Code</v>
          </cell>
          <cell r="T5" t="str">
            <v>Comment Text Header</v>
          </cell>
          <cell r="U5" t="str">
            <v>Comment Text Detail</v>
          </cell>
          <cell r="V5" t="str">
            <v>SALDO</v>
          </cell>
          <cell r="W5" t="str">
            <v>CODERING</v>
          </cell>
          <cell r="X5" t="str">
            <v>Nama Suplier</v>
          </cell>
          <cell r="Y5" t="str">
            <v>CAB</v>
          </cell>
          <cell r="Z5" t="str">
            <v>Alamat</v>
          </cell>
          <cell r="AA5" t="str">
            <v>NPWP</v>
          </cell>
          <cell r="AB5" t="str">
            <v>Dpp</v>
          </cell>
          <cell r="AC5" t="str">
            <v>PPh</v>
          </cell>
          <cell r="AD5" t="str">
            <v>Tarif</v>
          </cell>
          <cell r="AE5" t="str">
            <v>Kode MAP</v>
          </cell>
          <cell r="AF5" t="str">
            <v>Kode Jenis Setoran</v>
          </cell>
          <cell r="AG5" t="str">
            <v>Ket</v>
          </cell>
          <cell r="AH5" t="str">
            <v>KODE BUKPOT</v>
          </cell>
        </row>
        <row r="6">
          <cell r="I6" t="str">
            <v>PV/HO/25/04/03789</v>
          </cell>
          <cell r="J6" t="str">
            <v>Pembayaran PPh 23 atas Sewa Masa Februari 202</v>
          </cell>
          <cell r="K6" t="str">
            <v>NC/TX/25/03/00001</v>
          </cell>
          <cell r="L6" t="str">
            <v>SMM050325</v>
          </cell>
          <cell r="M6">
            <v>0</v>
          </cell>
          <cell r="N6">
            <v>33192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>
            <v>-33192</v>
          </cell>
          <cell r="W6" t="str">
            <v>Pembayaran PPh 23 atas Sewa Masa Februari 202</v>
          </cell>
        </row>
        <row r="7">
          <cell r="I7" t="str">
            <v>PV/HO/25/04/03789</v>
          </cell>
          <cell r="J7" t="str">
            <v>Pembayaran PPh 23 at6as Jasa Masa Februari 20</v>
          </cell>
          <cell r="K7" t="str">
            <v>NC/TX/25/03/00001</v>
          </cell>
          <cell r="L7" t="str">
            <v>SMM050325</v>
          </cell>
          <cell r="M7">
            <v>0</v>
          </cell>
          <cell r="N7">
            <v>33373801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-33373801</v>
          </cell>
          <cell r="W7" t="str">
            <v>Pembayaran PPh 23 at6as Jasa Masa Februari 20</v>
          </cell>
        </row>
        <row r="8">
          <cell r="I8" t="str">
            <v>NC/HT/25/03/00055</v>
          </cell>
          <cell r="J8" t="str">
            <v>Pembayaran PPh 23 at6as Jasa Masa Februari 20</v>
          </cell>
          <cell r="K8" t="str">
            <v>NC/HT/25/03/00055</v>
          </cell>
          <cell r="L8" t="str">
            <v>OX042520</v>
          </cell>
          <cell r="M8">
            <v>33373801</v>
          </cell>
          <cell r="N8">
            <v>0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NC/HT/25/03/00055</v>
          </cell>
          <cell r="V8">
            <v>33373801</v>
          </cell>
          <cell r="W8" t="str">
            <v>Pembayaran PPh 23 at6as Jasa Masa Februari 20</v>
          </cell>
        </row>
        <row r="9">
          <cell r="I9" t="str">
            <v>NC/HT/25/03/00055</v>
          </cell>
          <cell r="J9" t="str">
            <v>Pembayaran PPh 23 atas Sewa Masa Februari 202</v>
          </cell>
          <cell r="K9" t="str">
            <v>NC/HT/25/03/00055</v>
          </cell>
          <cell r="L9" t="str">
            <v>OX042520</v>
          </cell>
          <cell r="M9">
            <v>33192</v>
          </cell>
          <cell r="N9">
            <v>0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NC/HT/25/03/00055</v>
          </cell>
          <cell r="V9">
            <v>33192</v>
          </cell>
          <cell r="W9" t="str">
            <v>Pembayaran PPh 23 atas Sewa Masa Februari 202</v>
          </cell>
        </row>
        <row r="10">
          <cell r="I10" t="str">
            <v>NC/HT/25/04/00057</v>
          </cell>
          <cell r="J10" t="str">
            <v>Pembayaran PPh 4(2) Masa Maret 2025</v>
          </cell>
          <cell r="K10" t="str">
            <v>NC/HT/25/04/00057</v>
          </cell>
          <cell r="L10" t="str">
            <v>OX042529</v>
          </cell>
          <cell r="M10">
            <v>94019827</v>
          </cell>
          <cell r="N10">
            <v>0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NC/HT/25/04/00057</v>
          </cell>
          <cell r="V10">
            <v>94019827</v>
          </cell>
          <cell r="W10" t="str">
            <v>Pembayaran PPh 4(2) Masa Maret 2025</v>
          </cell>
        </row>
        <row r="11">
          <cell r="I11" t="str">
            <v>NC/HT/25/04/00057</v>
          </cell>
          <cell r="J11" t="str">
            <v>Pembayaran PPh 23 Masa Maret 2025</v>
          </cell>
          <cell r="K11" t="str">
            <v>NC/HT/25/04/00057</v>
          </cell>
          <cell r="L11" t="str">
            <v>OX042529</v>
          </cell>
          <cell r="M11">
            <v>25678287</v>
          </cell>
          <cell r="N11">
            <v>0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NC/HT/25/04/00057</v>
          </cell>
          <cell r="V11">
            <v>25678287</v>
          </cell>
          <cell r="W11" t="str">
            <v>Pembayaran PPh 23 Masa Maret 2025</v>
          </cell>
        </row>
        <row r="12">
          <cell r="I12" t="str">
            <v>NC/GA/25/04/00078</v>
          </cell>
          <cell r="J12" t="str">
            <v>Total PPN PPH23 PT-NPWP (-2%) (exclude)</v>
          </cell>
          <cell r="K12" t="str">
            <v>NC/GA/25/04/00078</v>
          </cell>
          <cell r="L12" t="str">
            <v>OX042524</v>
          </cell>
          <cell r="M12">
            <v>0</v>
          </cell>
          <cell r="N12">
            <v>6084.54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NC/GA/25/04/00078</v>
          </cell>
          <cell r="V12">
            <v>-6084.54</v>
          </cell>
          <cell r="W12" t="str">
            <v>HUTANG PPH 23</v>
          </cell>
          <cell r="X12" t="str">
            <v>PT. SARANA SEMESTA SEJAHTERA</v>
          </cell>
          <cell r="Z12" t="str">
            <v>Jl Lenteng Agung No 35 RT 04 RW 01 DKI Jakarta</v>
          </cell>
          <cell r="AA12" t="str">
            <v>0664076544017000</v>
          </cell>
          <cell r="AB12">
            <v>304227</v>
          </cell>
          <cell r="AC12">
            <v>6084.54</v>
          </cell>
          <cell r="AD12">
            <v>0.02</v>
          </cell>
          <cell r="AE12">
            <v>411124</v>
          </cell>
          <cell r="AF12">
            <v>104</v>
          </cell>
          <cell r="AG12" t="str">
            <v>JASA</v>
          </cell>
          <cell r="AH12" t="str">
            <v>24-104-17</v>
          </cell>
        </row>
        <row r="13">
          <cell r="I13" t="str">
            <v>NC/GA/25/04/00079</v>
          </cell>
          <cell r="J13" t="str">
            <v>Total PPN PPH23 PT-NPWP (-2%) (exclude)</v>
          </cell>
          <cell r="K13" t="str">
            <v>NC/GA/25/04/00079</v>
          </cell>
          <cell r="L13" t="str">
            <v>OX042524</v>
          </cell>
          <cell r="M13">
            <v>0</v>
          </cell>
          <cell r="N13">
            <v>6273.48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NC/GA/25/04/00079</v>
          </cell>
          <cell r="V13">
            <v>-6273.48</v>
          </cell>
          <cell r="W13" t="str">
            <v>HUTANG PPH 23</v>
          </cell>
          <cell r="X13" t="str">
            <v>PT. MITRA ASRI PRATAMA</v>
          </cell>
          <cell r="Z13" t="str">
            <v>GEDUNG TUNAS RENT BINTARO KOMERSIAL BLOK CBD B7 NO A1/02 RT 001 RW 002, KOTA TANGERANG SELATAN</v>
          </cell>
          <cell r="AA13" t="str">
            <v>0315844001074000</v>
          </cell>
          <cell r="AB13">
            <v>313674</v>
          </cell>
          <cell r="AC13">
            <v>6273.48</v>
          </cell>
          <cell r="AD13">
            <v>0.02</v>
          </cell>
          <cell r="AE13">
            <v>411124</v>
          </cell>
          <cell r="AF13">
            <v>104</v>
          </cell>
          <cell r="AG13" t="str">
            <v>JASA</v>
          </cell>
          <cell r="AH13" t="str">
            <v>24-104-17</v>
          </cell>
        </row>
        <row r="14">
          <cell r="I14" t="str">
            <v>NC/GA/25/04/00080</v>
          </cell>
          <cell r="J14" t="str">
            <v>Total PPN PPH23 PT-NPWP (-2%) (exclude)</v>
          </cell>
          <cell r="K14" t="str">
            <v>NC/GA/25/04/00080</v>
          </cell>
          <cell r="L14" t="str">
            <v>OX042524</v>
          </cell>
          <cell r="M14">
            <v>0</v>
          </cell>
          <cell r="N14">
            <v>6377.1</v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NC/GA/25/04/00080</v>
          </cell>
          <cell r="V14">
            <v>-6377.1</v>
          </cell>
          <cell r="W14" t="str">
            <v>HUTANG PPH 23</v>
          </cell>
          <cell r="X14" t="str">
            <v>PT. MITRA ASRI PRATAMA</v>
          </cell>
          <cell r="Z14" t="str">
            <v>GEDUNG TUNAS RENT BINTARO KOMERSIAL BLOK CBD B7 NO A1/02 RT 001 RW 002, KOTA TANGERANG SELATAN</v>
          </cell>
          <cell r="AA14" t="str">
            <v>0315844001074000</v>
          </cell>
          <cell r="AB14">
            <v>318855</v>
          </cell>
          <cell r="AC14">
            <v>6377.1</v>
          </cell>
          <cell r="AD14">
            <v>0.02</v>
          </cell>
          <cell r="AE14">
            <v>411124</v>
          </cell>
          <cell r="AF14">
            <v>104</v>
          </cell>
          <cell r="AG14" t="str">
            <v>JASA</v>
          </cell>
          <cell r="AH14" t="str">
            <v>24-104-17</v>
          </cell>
        </row>
        <row r="15">
          <cell r="I15" t="str">
            <v>NC/OL/25/04/00203</v>
          </cell>
          <cell r="J15" t="str">
            <v>Total PPN PPH23 PT-NPWP (-2%) (exclude)</v>
          </cell>
          <cell r="K15" t="str">
            <v>NC/OL/25/04/00203</v>
          </cell>
          <cell r="L15" t="str">
            <v>OX042529</v>
          </cell>
          <cell r="M15">
            <v>0</v>
          </cell>
          <cell r="N15">
            <v>30000</v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NC/OL/25/04/00203</v>
          </cell>
          <cell r="V15">
            <v>-30000</v>
          </cell>
          <cell r="W15" t="str">
            <v>HUTANG PPH 23</v>
          </cell>
          <cell r="X15" t="str">
            <v>PT. SAKURA JAYA SOLUSI</v>
          </cell>
          <cell r="Z15" t="str">
            <v>JL BUNGA SAKURA RAYA BLOK J4 NO. 8A RT. 001 RW 017, KOTA BEKASI</v>
          </cell>
          <cell r="AA15" t="str">
            <v>0316278258432000</v>
          </cell>
          <cell r="AB15">
            <v>1500000</v>
          </cell>
          <cell r="AC15">
            <v>30000</v>
          </cell>
          <cell r="AD15">
            <v>0.02</v>
          </cell>
          <cell r="AE15" t="str">
            <v>NC/OL/25/04/00203</v>
          </cell>
          <cell r="AF15">
            <v>100</v>
          </cell>
          <cell r="AG15" t="str">
            <v>SEWA</v>
          </cell>
          <cell r="AH15" t="str">
            <v>24-100-02</v>
          </cell>
        </row>
        <row r="16">
          <cell r="I16" t="str">
            <v>NC/OL/25/04/00207</v>
          </cell>
          <cell r="J16" t="str">
            <v>Total PPN PPH23 PT-NPWP (-2%) (exclude)</v>
          </cell>
          <cell r="K16" t="str">
            <v>NC/OL/25/04/00207</v>
          </cell>
          <cell r="L16" t="str">
            <v>OX042529</v>
          </cell>
          <cell r="M16">
            <v>0</v>
          </cell>
          <cell r="N16">
            <v>15115.98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NC/OL/25/04/00207</v>
          </cell>
          <cell r="V16">
            <v>-15115.98</v>
          </cell>
          <cell r="W16" t="str">
            <v>HUTANG PPH 23</v>
          </cell>
          <cell r="X16" t="str">
            <v>PT. TUNAS MOBILINDO PERKASA</v>
          </cell>
          <cell r="Z16" t="str">
            <v>Jl. Pecenongan No.80, Kebon Kelapa, Jakarta Pusat</v>
          </cell>
          <cell r="AA16" t="str">
            <v>0013929963073000</v>
          </cell>
          <cell r="AB16">
            <v>755799</v>
          </cell>
          <cell r="AC16">
            <v>15115.98</v>
          </cell>
          <cell r="AD16">
            <v>0.02</v>
          </cell>
          <cell r="AE16">
            <v>411124</v>
          </cell>
          <cell r="AF16">
            <v>104</v>
          </cell>
          <cell r="AG16" t="str">
            <v>JASA</v>
          </cell>
          <cell r="AH16" t="str">
            <v>24-104-29</v>
          </cell>
        </row>
        <row r="17">
          <cell r="I17" t="str">
            <v>NC/OL/25/04/00209</v>
          </cell>
          <cell r="J17" t="str">
            <v>Total PPN PPH23 PT-NPWP (-2%) (exclude)</v>
          </cell>
          <cell r="K17" t="str">
            <v>NC/OL/25/04/00209</v>
          </cell>
          <cell r="L17" t="str">
            <v>OX042529</v>
          </cell>
          <cell r="M17">
            <v>0</v>
          </cell>
          <cell r="N17">
            <v>797756.62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NC/OL/25/04/00209</v>
          </cell>
          <cell r="V17">
            <v>-797756.62</v>
          </cell>
          <cell r="W17" t="str">
            <v>HUTANG PPH 23</v>
          </cell>
          <cell r="X17" t="str">
            <v>PT. TUNAS MOBILINDO PERKASA</v>
          </cell>
          <cell r="Z17" t="str">
            <v>Jl. Pecenongan No.80, Kebon Kelapa, Jakarta Pusat</v>
          </cell>
          <cell r="AA17" t="str">
            <v>0013929963073000</v>
          </cell>
          <cell r="AB17">
            <v>39887831</v>
          </cell>
          <cell r="AC17">
            <v>797756.62</v>
          </cell>
          <cell r="AD17">
            <v>0.02</v>
          </cell>
          <cell r="AE17">
            <v>411124</v>
          </cell>
          <cell r="AF17">
            <v>104</v>
          </cell>
          <cell r="AG17" t="str">
            <v>JASA</v>
          </cell>
          <cell r="AH17" t="str">
            <v>24-104-29</v>
          </cell>
        </row>
        <row r="18">
          <cell r="I18" t="str">
            <v>NC/OL/25/04/00210</v>
          </cell>
          <cell r="J18" t="str">
            <v>Total PPN PPH23 PT-NPWP (-2%) (exclude)</v>
          </cell>
          <cell r="K18" t="str">
            <v>NC/OL/25/04/00210</v>
          </cell>
          <cell r="L18" t="str">
            <v>OX042529</v>
          </cell>
          <cell r="M18">
            <v>0</v>
          </cell>
          <cell r="N18">
            <v>993992.08</v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NC/OL/25/04/00210</v>
          </cell>
          <cell r="V18">
            <v>-993992.08</v>
          </cell>
          <cell r="W18" t="str">
            <v>HUTANG PPH 23</v>
          </cell>
          <cell r="X18" t="str">
            <v>PT. TUNAS MOBILINDO PERKASA</v>
          </cell>
          <cell r="Z18" t="str">
            <v>Jl. Pecenongan No.80, Kebon Kelapa, Jakarta Pusat</v>
          </cell>
          <cell r="AA18" t="str">
            <v>0013929963073000</v>
          </cell>
          <cell r="AB18">
            <v>49699604</v>
          </cell>
          <cell r="AC18">
            <v>993992.08</v>
          </cell>
          <cell r="AD18">
            <v>0.02</v>
          </cell>
          <cell r="AE18">
            <v>411124</v>
          </cell>
          <cell r="AF18">
            <v>104</v>
          </cell>
          <cell r="AG18" t="str">
            <v>JASA</v>
          </cell>
          <cell r="AH18" t="str">
            <v>24-104-29</v>
          </cell>
        </row>
        <row r="19">
          <cell r="I19" t="str">
            <v>NC/OX/25/03/00234</v>
          </cell>
          <cell r="J19" t="str">
            <v>Total PPN PPH23 PT-NPWP (-2%) (exclude)</v>
          </cell>
          <cell r="K19" t="str">
            <v>NC/OX/25/03/00234</v>
          </cell>
          <cell r="L19" t="str">
            <v>OX042520</v>
          </cell>
          <cell r="M19">
            <v>0</v>
          </cell>
          <cell r="N19">
            <v>99700.28</v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NC/OX/25/03/00234</v>
          </cell>
          <cell r="V19">
            <v>-99700.28</v>
          </cell>
          <cell r="W19" t="str">
            <v>HUTANG PPH 23</v>
          </cell>
          <cell r="X19" t="str">
            <v>PT. TUNAS RIDEAN</v>
          </cell>
          <cell r="Z19" t="str">
            <v>JL.PECENONGAN NO.60-62 KEBON KELAPA ,GAMBIR JAKARTA PUSAT</v>
          </cell>
          <cell r="AA19" t="str">
            <v>0013102330054000</v>
          </cell>
          <cell r="AB19">
            <v>4985014</v>
          </cell>
          <cell r="AC19">
            <v>99700.28</v>
          </cell>
          <cell r="AD19">
            <v>0.02</v>
          </cell>
          <cell r="AE19">
            <v>411124</v>
          </cell>
          <cell r="AF19">
            <v>104</v>
          </cell>
          <cell r="AG19" t="str">
            <v>JASA</v>
          </cell>
          <cell r="AH19" t="str">
            <v>24-104-29</v>
          </cell>
        </row>
        <row r="20">
          <cell r="I20" t="str">
            <v>NC/OX/25/03/00235</v>
          </cell>
          <cell r="J20" t="str">
            <v>Total PPN PPH23 PT-NPWP (-2%) (exclude)</v>
          </cell>
          <cell r="K20" t="str">
            <v>NC/OX/25/03/00235</v>
          </cell>
          <cell r="L20" t="str">
            <v>OX042520</v>
          </cell>
          <cell r="M20">
            <v>0</v>
          </cell>
          <cell r="N20">
            <v>96505.919999999998</v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NC/OX/25/03/00235</v>
          </cell>
          <cell r="V20">
            <v>-96505.919999999998</v>
          </cell>
          <cell r="W20" t="str">
            <v>HUTANG PPH 23</v>
          </cell>
          <cell r="X20" t="str">
            <v>PT. TUNAS RIDEAN</v>
          </cell>
          <cell r="Z20" t="str">
            <v>JL.PECENONGAN NO.60-62 KEBON KELAPA ,GAMBIR JAKARTA PUSAT</v>
          </cell>
          <cell r="AA20" t="str">
            <v>0013102330054000</v>
          </cell>
          <cell r="AB20">
            <v>4825296</v>
          </cell>
          <cell r="AC20">
            <v>96505.919999999998</v>
          </cell>
          <cell r="AD20">
            <v>0.02</v>
          </cell>
          <cell r="AE20">
            <v>411124</v>
          </cell>
          <cell r="AF20">
            <v>104</v>
          </cell>
          <cell r="AG20" t="str">
            <v>JASA</v>
          </cell>
          <cell r="AH20" t="str">
            <v>24-104-29</v>
          </cell>
        </row>
        <row r="21">
          <cell r="I21" t="str">
            <v>NC/OX/25/03/00238</v>
          </cell>
          <cell r="J21" t="str">
            <v>Total PPN PPH23 PT-NPWP (-2%) (exclude)</v>
          </cell>
          <cell r="K21" t="str">
            <v>NC/OX/25/03/00238</v>
          </cell>
          <cell r="L21" t="str">
            <v>OX042520</v>
          </cell>
          <cell r="M21">
            <v>0</v>
          </cell>
          <cell r="N21">
            <v>74096.399999999994</v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NC/OX/25/03/00238</v>
          </cell>
          <cell r="V21">
            <v>-74096.399999999994</v>
          </cell>
          <cell r="W21" t="str">
            <v>HUTANG PPH 23</v>
          </cell>
          <cell r="X21" t="str">
            <v>PT. TUNAS RIDEAN</v>
          </cell>
          <cell r="Z21" t="str">
            <v>JL.PECENONGAN NO.60-62 KEBON KELAPA ,GAMBIR JAKARTA PUSAT</v>
          </cell>
          <cell r="AA21" t="str">
            <v>0013102330054000</v>
          </cell>
          <cell r="AB21">
            <v>3704819.9999999995</v>
          </cell>
          <cell r="AC21">
            <v>74096.399999999994</v>
          </cell>
          <cell r="AD21">
            <v>0.02</v>
          </cell>
          <cell r="AE21">
            <v>411124</v>
          </cell>
          <cell r="AF21">
            <v>104</v>
          </cell>
          <cell r="AG21" t="str">
            <v>JASA</v>
          </cell>
          <cell r="AH21" t="str">
            <v>24-104-29</v>
          </cell>
        </row>
        <row r="22">
          <cell r="I22" t="str">
            <v>NC/OX/25/03/00239</v>
          </cell>
          <cell r="J22" t="str">
            <v>Total PPN PPH23 PT-NPWP (-2%) (exclude)</v>
          </cell>
          <cell r="K22" t="str">
            <v>NC/OX/25/03/00239</v>
          </cell>
          <cell r="L22" t="str">
            <v>OX042520</v>
          </cell>
          <cell r="M22">
            <v>0</v>
          </cell>
          <cell r="N22">
            <v>80275.28</v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NC/OX/25/03/00239</v>
          </cell>
          <cell r="V22">
            <v>-80275.28</v>
          </cell>
          <cell r="W22" t="str">
            <v>HUTANG PPH 23</v>
          </cell>
          <cell r="X22" t="str">
            <v>PT. TUNAS RIDEAN</v>
          </cell>
          <cell r="Z22" t="str">
            <v>JL.PECENONGAN NO.60-62 KEBON KELAPA ,GAMBIR JAKARTA PUSAT</v>
          </cell>
          <cell r="AA22" t="str">
            <v>0013102330054000</v>
          </cell>
          <cell r="AB22">
            <v>4013764</v>
          </cell>
          <cell r="AC22">
            <v>80275.28</v>
          </cell>
          <cell r="AD22">
            <v>0.02</v>
          </cell>
          <cell r="AE22">
            <v>411124</v>
          </cell>
          <cell r="AF22">
            <v>104</v>
          </cell>
          <cell r="AG22" t="str">
            <v>JASA</v>
          </cell>
          <cell r="AH22" t="str">
            <v>24-104-29</v>
          </cell>
        </row>
        <row r="23">
          <cell r="I23" t="str">
            <v>NC/OX/25/03/00240</v>
          </cell>
          <cell r="J23" t="str">
            <v>Total PPN PPH23 PT-NPWP (-2%) (exclude)</v>
          </cell>
          <cell r="K23" t="str">
            <v>NC/OX/25/03/00240</v>
          </cell>
          <cell r="L23" t="str">
            <v>OX042520</v>
          </cell>
          <cell r="M23">
            <v>0</v>
          </cell>
          <cell r="N23">
            <v>50646.3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NC/OX/25/03/00240</v>
          </cell>
          <cell r="V23">
            <v>-50646.3</v>
          </cell>
          <cell r="W23" t="str">
            <v>HUTANG PPH 23</v>
          </cell>
          <cell r="X23" t="str">
            <v>PT. TUNAS RIDEAN</v>
          </cell>
          <cell r="Z23" t="str">
            <v>JL.PECENONGAN NO.60-62 KEBON KELAPA ,GAMBIR JAKARTA PUSAT</v>
          </cell>
          <cell r="AA23" t="str">
            <v>0013102330054000</v>
          </cell>
          <cell r="AB23">
            <v>2532315</v>
          </cell>
          <cell r="AC23">
            <v>50646.3</v>
          </cell>
          <cell r="AD23">
            <v>0.02</v>
          </cell>
          <cell r="AE23">
            <v>411124</v>
          </cell>
          <cell r="AF23">
            <v>104</v>
          </cell>
          <cell r="AG23" t="str">
            <v>JASA</v>
          </cell>
          <cell r="AH23" t="str">
            <v>24-104-29</v>
          </cell>
        </row>
        <row r="24">
          <cell r="I24" t="str">
            <v>NC/OX/25/03/00241</v>
          </cell>
          <cell r="J24" t="str">
            <v>Total PPN PPH23 PT-NPWP (-2%) (exclude)</v>
          </cell>
          <cell r="K24" t="str">
            <v>NC/OX/25/03/00241</v>
          </cell>
          <cell r="L24" t="str">
            <v>OX042520</v>
          </cell>
          <cell r="M24">
            <v>0</v>
          </cell>
          <cell r="N24">
            <v>62963.06</v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NC/OX/25/03/00241</v>
          </cell>
          <cell r="V24">
            <v>-62963.06</v>
          </cell>
          <cell r="W24" t="str">
            <v>HUTANG PPH 23</v>
          </cell>
          <cell r="X24" t="str">
            <v>PT. TUNAS RIDEAN</v>
          </cell>
          <cell r="Z24" t="str">
            <v>JL.PECENONGAN NO.60-62 KEBON KELAPA ,GAMBIR JAKARTA PUSAT</v>
          </cell>
          <cell r="AA24" t="str">
            <v>0013102330054000</v>
          </cell>
          <cell r="AB24">
            <v>3148153</v>
          </cell>
          <cell r="AC24">
            <v>62963.06</v>
          </cell>
          <cell r="AD24">
            <v>0.02</v>
          </cell>
          <cell r="AE24">
            <v>411124</v>
          </cell>
          <cell r="AF24">
            <v>104</v>
          </cell>
          <cell r="AG24" t="str">
            <v>JASA</v>
          </cell>
          <cell r="AH24" t="str">
            <v>24-104-29</v>
          </cell>
        </row>
        <row r="25">
          <cell r="I25" t="str">
            <v>NC/OX/25/03/00242</v>
          </cell>
          <cell r="J25" t="str">
            <v>Total PPN PPH23 PT-NPWP (-2%) (exclude)</v>
          </cell>
          <cell r="K25" t="str">
            <v>NC/OX/25/03/00242</v>
          </cell>
          <cell r="L25" t="str">
            <v>OX042520</v>
          </cell>
          <cell r="M25">
            <v>0</v>
          </cell>
          <cell r="N25">
            <v>6080</v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NC/OX/25/03/00242</v>
          </cell>
          <cell r="V25">
            <v>-6080</v>
          </cell>
          <cell r="W25" t="str">
            <v>HUTANG PPH 23</v>
          </cell>
          <cell r="X25" t="str">
            <v>PT. TUNAS RIDEAN</v>
          </cell>
          <cell r="Z25" t="str">
            <v>JL.PECENONGAN NO.60-62 KEBON KELAPA ,GAMBIR JAKARTA PUSAT</v>
          </cell>
          <cell r="AA25" t="str">
            <v>0013102330054000</v>
          </cell>
          <cell r="AB25">
            <v>304000</v>
          </cell>
          <cell r="AC25">
            <v>6080</v>
          </cell>
          <cell r="AD25">
            <v>0.02</v>
          </cell>
          <cell r="AE25">
            <v>411124</v>
          </cell>
          <cell r="AF25">
            <v>104</v>
          </cell>
          <cell r="AG25" t="str">
            <v>JASA</v>
          </cell>
          <cell r="AH25" t="str">
            <v>24-104-29</v>
          </cell>
        </row>
        <row r="26">
          <cell r="I26" t="str">
            <v>NC/OX/25/03/00243</v>
          </cell>
          <cell r="J26" t="str">
            <v>Total PPN PPH23 PT-NPWP (-2%) (exclude)</v>
          </cell>
          <cell r="K26" t="str">
            <v>NC/OX/25/03/00243</v>
          </cell>
          <cell r="L26" t="str">
            <v>OX042520</v>
          </cell>
          <cell r="M26">
            <v>0</v>
          </cell>
          <cell r="N26">
            <v>49637.5</v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NC/OX/25/03/00243</v>
          </cell>
          <cell r="V26">
            <v>-49637.5</v>
          </cell>
          <cell r="W26" t="str">
            <v>HUTANG PPH 23</v>
          </cell>
          <cell r="X26" t="str">
            <v>PT. TUNAS RIDEAN</v>
          </cell>
          <cell r="Z26" t="str">
            <v>JL.PECENONGAN NO.60-62 KEBON KELAPA ,GAMBIR JAKARTA PUSAT</v>
          </cell>
          <cell r="AA26" t="str">
            <v>0013102330054000</v>
          </cell>
          <cell r="AB26">
            <v>2481875</v>
          </cell>
          <cell r="AC26">
            <v>49637.5</v>
          </cell>
          <cell r="AD26">
            <v>0.02</v>
          </cell>
          <cell r="AE26">
            <v>411124</v>
          </cell>
          <cell r="AF26">
            <v>104</v>
          </cell>
          <cell r="AG26" t="str">
            <v>JASA</v>
          </cell>
          <cell r="AH26" t="str">
            <v>24-104-29</v>
          </cell>
        </row>
        <row r="27">
          <cell r="I27" t="str">
            <v>NC/OX/25/03/00244</v>
          </cell>
          <cell r="J27" t="str">
            <v>Total PPN PPH23 PT-NPWP (-2%) (exclude)</v>
          </cell>
          <cell r="K27" t="str">
            <v>NC/OX/25/03/00244</v>
          </cell>
          <cell r="L27" t="str">
            <v>OX042520</v>
          </cell>
          <cell r="M27">
            <v>0</v>
          </cell>
          <cell r="N27">
            <v>74702.720000000001</v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NC/OX/25/03/00244</v>
          </cell>
          <cell r="V27">
            <v>-74702.720000000001</v>
          </cell>
          <cell r="W27" t="str">
            <v>HUTANG PPH 23</v>
          </cell>
          <cell r="X27" t="str">
            <v>PT. TUNAS RIDEAN</v>
          </cell>
          <cell r="Z27" t="str">
            <v>JL.PECENONGAN NO.60-62 KEBON KELAPA ,GAMBIR JAKARTA PUSAT</v>
          </cell>
          <cell r="AA27" t="str">
            <v>0013102330054000</v>
          </cell>
          <cell r="AB27">
            <v>3735136</v>
          </cell>
          <cell r="AC27">
            <v>74702.720000000001</v>
          </cell>
          <cell r="AD27">
            <v>0.02</v>
          </cell>
          <cell r="AE27">
            <v>411124</v>
          </cell>
          <cell r="AF27">
            <v>104</v>
          </cell>
          <cell r="AG27" t="str">
            <v>JASA</v>
          </cell>
          <cell r="AH27" t="str">
            <v>24-104-29</v>
          </cell>
        </row>
        <row r="28">
          <cell r="I28" t="str">
            <v>NC/OX/25/03/00245</v>
          </cell>
          <cell r="J28" t="str">
            <v>Total PPN PPH23 PT-NPWP (-2%) (exclude)</v>
          </cell>
          <cell r="K28" t="str">
            <v>NC/OX/25/03/00245</v>
          </cell>
          <cell r="L28" t="str">
            <v>OX042520</v>
          </cell>
          <cell r="M28">
            <v>0</v>
          </cell>
          <cell r="N28">
            <v>45859.86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NC/OX/25/03/00245</v>
          </cell>
          <cell r="V28">
            <v>-45859.86</v>
          </cell>
          <cell r="W28" t="str">
            <v>HUTANG PPH 23</v>
          </cell>
          <cell r="X28" t="str">
            <v>PT. TUNAS RIDEAN</v>
          </cell>
          <cell r="Z28" t="str">
            <v>JL.PECENONGAN NO.60-62 KEBON KELAPA ,GAMBIR JAKARTA PUSAT</v>
          </cell>
          <cell r="AA28" t="str">
            <v>0013102330054000</v>
          </cell>
          <cell r="AB28">
            <v>2292993</v>
          </cell>
          <cell r="AC28">
            <v>45859.86</v>
          </cell>
          <cell r="AD28">
            <v>0.02</v>
          </cell>
          <cell r="AE28">
            <v>411124</v>
          </cell>
          <cell r="AF28">
            <v>104</v>
          </cell>
          <cell r="AG28" t="str">
            <v>JASA</v>
          </cell>
          <cell r="AH28" t="str">
            <v>24-104-29</v>
          </cell>
        </row>
        <row r="29">
          <cell r="I29" t="str">
            <v>NC/OX/25/03/00246</v>
          </cell>
          <cell r="J29" t="str">
            <v>Total PPN PPH23 PT-NPWP (-2%) (exclude)</v>
          </cell>
          <cell r="K29" t="str">
            <v>NC/OX/25/03/00246</v>
          </cell>
          <cell r="L29" t="str">
            <v>OX042520</v>
          </cell>
          <cell r="M29">
            <v>0</v>
          </cell>
          <cell r="N29">
            <v>3603.6</v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NC/OX/25/03/00246</v>
          </cell>
          <cell r="V29">
            <v>-3603.6</v>
          </cell>
          <cell r="W29" t="str">
            <v>HUTANG PPH 23</v>
          </cell>
          <cell r="X29" t="str">
            <v>PT. TUNAS RIDEAN</v>
          </cell>
          <cell r="Z29" t="str">
            <v>JL.PECENONGAN NO.60-62 KEBON KELAPA ,GAMBIR JAKARTA PUSAT</v>
          </cell>
          <cell r="AA29" t="str">
            <v>0013102330054000</v>
          </cell>
          <cell r="AB29">
            <v>180180</v>
          </cell>
          <cell r="AC29">
            <v>3603.6</v>
          </cell>
          <cell r="AD29">
            <v>0.02</v>
          </cell>
          <cell r="AE29">
            <v>411124</v>
          </cell>
          <cell r="AF29">
            <v>104</v>
          </cell>
          <cell r="AG29" t="str">
            <v>JASA</v>
          </cell>
          <cell r="AH29" t="str">
            <v>24-104-29</v>
          </cell>
        </row>
        <row r="30">
          <cell r="I30" t="str">
            <v>NC/OX/25/03/00247</v>
          </cell>
          <cell r="J30" t="str">
            <v>Total PPN PPH23 PT-NPWP (-2%) (exclude)</v>
          </cell>
          <cell r="K30" t="str">
            <v>NC/OX/25/03/00247</v>
          </cell>
          <cell r="L30" t="str">
            <v>OX042520</v>
          </cell>
          <cell r="M30">
            <v>0</v>
          </cell>
          <cell r="N30">
            <v>59179.24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NC/OX/25/03/00247</v>
          </cell>
          <cell r="V30">
            <v>-59179.24</v>
          </cell>
          <cell r="W30" t="str">
            <v>HUTANG PPH 23</v>
          </cell>
          <cell r="X30" t="str">
            <v>PT. TUNAS RIDEAN</v>
          </cell>
          <cell r="Z30" t="str">
            <v>JL.PECENONGAN NO.60-62 KEBON KELAPA ,GAMBIR JAKARTA PUSAT</v>
          </cell>
          <cell r="AA30" t="str">
            <v>0013102330054000</v>
          </cell>
          <cell r="AB30">
            <v>2958962</v>
          </cell>
          <cell r="AC30">
            <v>59179.24</v>
          </cell>
          <cell r="AD30">
            <v>0.02</v>
          </cell>
          <cell r="AE30">
            <v>411124</v>
          </cell>
          <cell r="AF30">
            <v>104</v>
          </cell>
          <cell r="AG30" t="str">
            <v>JASA</v>
          </cell>
          <cell r="AH30" t="str">
            <v>24-104-29</v>
          </cell>
        </row>
        <row r="31">
          <cell r="I31" t="str">
            <v>NC/OX/25/03/00248</v>
          </cell>
          <cell r="J31" t="str">
            <v>Total PPN PPH23 PT-NPWP (-2%) (exclude)</v>
          </cell>
          <cell r="K31" t="str">
            <v>NC/OX/25/03/00248</v>
          </cell>
          <cell r="L31" t="str">
            <v>OX042520</v>
          </cell>
          <cell r="M31">
            <v>0</v>
          </cell>
          <cell r="N31">
            <v>67345.94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NC/OX/25/03/00248</v>
          </cell>
          <cell r="V31">
            <v>-67345.94</v>
          </cell>
          <cell r="W31" t="str">
            <v>HUTANG PPH 23</v>
          </cell>
          <cell r="X31" t="str">
            <v>PT. TUNAS RIDEAN</v>
          </cell>
          <cell r="Z31" t="str">
            <v>JL.PECENONGAN NO.60-62 KEBON KELAPA ,GAMBIR JAKARTA PUSAT</v>
          </cell>
          <cell r="AA31" t="str">
            <v>0013102330054000</v>
          </cell>
          <cell r="AB31">
            <v>3367297</v>
          </cell>
          <cell r="AC31">
            <v>67345.94</v>
          </cell>
          <cell r="AD31">
            <v>0.02</v>
          </cell>
          <cell r="AE31">
            <v>411124</v>
          </cell>
          <cell r="AF31">
            <v>104</v>
          </cell>
          <cell r="AG31" t="str">
            <v>JASA</v>
          </cell>
          <cell r="AH31" t="str">
            <v>24-104-29</v>
          </cell>
        </row>
        <row r="32">
          <cell r="I32" t="str">
            <v>NC/OX/25/03/00249</v>
          </cell>
          <cell r="J32" t="str">
            <v>Total PPN PPH23 PT-NPWP (-2%) (exclude)</v>
          </cell>
          <cell r="K32" t="str">
            <v>NC/OX/25/03/00249</v>
          </cell>
          <cell r="L32" t="str">
            <v>OX042520</v>
          </cell>
          <cell r="M32">
            <v>0</v>
          </cell>
          <cell r="N32">
            <v>85215.14</v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NC/OX/25/03/00249</v>
          </cell>
          <cell r="V32">
            <v>-85215.14</v>
          </cell>
          <cell r="W32" t="str">
            <v>HUTANG PPH 23</v>
          </cell>
          <cell r="X32" t="str">
            <v>PT. TUNAS RIDEAN</v>
          </cell>
          <cell r="Z32" t="str">
            <v>JL.PECENONGAN NO.60-62 KEBON KELAPA ,GAMBIR JAKARTA PUSAT</v>
          </cell>
          <cell r="AA32" t="str">
            <v>0013102330054000</v>
          </cell>
          <cell r="AB32">
            <v>4260757</v>
          </cell>
          <cell r="AC32">
            <v>85215.14</v>
          </cell>
          <cell r="AD32">
            <v>0.02</v>
          </cell>
          <cell r="AE32">
            <v>411124</v>
          </cell>
          <cell r="AF32">
            <v>104</v>
          </cell>
          <cell r="AG32" t="str">
            <v>JASA</v>
          </cell>
          <cell r="AH32" t="str">
            <v>24-104-29</v>
          </cell>
        </row>
        <row r="33">
          <cell r="I33" t="str">
            <v>NC/OX/25/04/00252</v>
          </cell>
          <cell r="J33" t="str">
            <v>Total PPN PPH23 PT-NPWP (-2%) (exclude)</v>
          </cell>
          <cell r="K33" t="str">
            <v>NC/OX/25/04/00252</v>
          </cell>
          <cell r="L33" t="str">
            <v>OX042524</v>
          </cell>
          <cell r="M33">
            <v>0</v>
          </cell>
          <cell r="N33">
            <v>71220</v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NC/OX/25/04/00252</v>
          </cell>
          <cell r="V33">
            <v>-71220</v>
          </cell>
          <cell r="W33" t="str">
            <v>HUTANG PPH 23</v>
          </cell>
          <cell r="X33" t="str">
            <v>PT. BINA ANUGERAH SAPUTRA</v>
          </cell>
          <cell r="Z33" t="str">
            <v>Swan Mas Regency Blok A No. 10 Gempolkurung Mgeanti, Kab. Gresik Jawa Timur</v>
          </cell>
          <cell r="AA33">
            <v>0</v>
          </cell>
          <cell r="AB33">
            <v>2848800</v>
          </cell>
          <cell r="AC33">
            <v>71220</v>
          </cell>
          <cell r="AD33">
            <v>2.5000000000000001E-2</v>
          </cell>
          <cell r="AE33">
            <v>411124</v>
          </cell>
          <cell r="AF33">
            <v>104</v>
          </cell>
          <cell r="AG33" t="str">
            <v>JASA</v>
          </cell>
          <cell r="AH33" t="str">
            <v>24-104-29</v>
          </cell>
        </row>
        <row r="34">
          <cell r="I34" t="str">
            <v>NC/OX/25/02/00215</v>
          </cell>
          <cell r="J34" t="str">
            <v>Total PPN PPH23 PT-NPWP (-2%) (exclude)</v>
          </cell>
          <cell r="K34" t="str">
            <v>NC/OX/25/02/00215</v>
          </cell>
          <cell r="L34" t="str">
            <v>OX042524</v>
          </cell>
          <cell r="M34">
            <v>0</v>
          </cell>
          <cell r="N34">
            <v>5855.84</v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NC/OX/25/02/00215</v>
          </cell>
          <cell r="V34">
            <v>-5855.84</v>
          </cell>
          <cell r="W34" t="str">
            <v>HUTANG PPH 23</v>
          </cell>
          <cell r="X34" t="str">
            <v>PT. TUNAS RIDEAN</v>
          </cell>
          <cell r="Z34" t="str">
            <v>JL.PECENONGAN NO.60-62 KEBON KELAPA ,GAMBIR JAKARTA PUSAT</v>
          </cell>
          <cell r="AA34" t="str">
            <v>0013102330054000</v>
          </cell>
          <cell r="AB34">
            <v>292792</v>
          </cell>
          <cell r="AC34">
            <v>5855.84</v>
          </cell>
          <cell r="AD34">
            <v>0.02</v>
          </cell>
          <cell r="AE34">
            <v>411124</v>
          </cell>
          <cell r="AF34">
            <v>104</v>
          </cell>
          <cell r="AG34" t="str">
            <v>JASA</v>
          </cell>
          <cell r="AH34" t="str">
            <v>24-104-29</v>
          </cell>
        </row>
        <row r="35">
          <cell r="I35" t="str">
            <v>NC/OX/25/02/00216</v>
          </cell>
          <cell r="J35" t="str">
            <v>Total PPN PPH23 PT-NPWP (-2%) (exclude)</v>
          </cell>
          <cell r="K35" t="str">
            <v>NC/OX/25/02/00216</v>
          </cell>
          <cell r="L35" t="str">
            <v>OX042524</v>
          </cell>
          <cell r="M35">
            <v>0</v>
          </cell>
          <cell r="N35">
            <v>8108.1</v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NC/OX/25/02/00216</v>
          </cell>
          <cell r="V35">
            <v>-8108.1</v>
          </cell>
          <cell r="W35" t="str">
            <v>HUTANG PPH 23</v>
          </cell>
          <cell r="X35" t="str">
            <v>PT. TUNAS RIDEAN</v>
          </cell>
          <cell r="Z35" t="str">
            <v>JL.PECENONGAN NO.60-62 KEBON KELAPA ,GAMBIR JAKARTA PUSAT</v>
          </cell>
          <cell r="AA35" t="str">
            <v>0013102330054000</v>
          </cell>
          <cell r="AB35">
            <v>405405</v>
          </cell>
          <cell r="AC35">
            <v>8108.1</v>
          </cell>
          <cell r="AD35">
            <v>0.02</v>
          </cell>
          <cell r="AE35">
            <v>411124</v>
          </cell>
          <cell r="AF35">
            <v>104</v>
          </cell>
          <cell r="AG35" t="str">
            <v>JASA</v>
          </cell>
          <cell r="AH35" t="str">
            <v>24-104-29</v>
          </cell>
        </row>
        <row r="36">
          <cell r="I36" t="str">
            <v>16610FHM2500007</v>
          </cell>
          <cell r="J36" t="str">
            <v>OPL PERIODE 01-30 NOVEMBER 2024 CILEGON -JMN</v>
          </cell>
          <cell r="K36" t="str">
            <v>Spare Part</v>
          </cell>
          <cell r="L36" t="str">
            <v>BES-0001</v>
          </cell>
          <cell r="M36">
            <v>0</v>
          </cell>
          <cell r="N36">
            <v>2339894</v>
          </cell>
          <cell r="O36" t="str">
            <v>16610FHM2500007</v>
          </cell>
          <cell r="P36" t="str">
            <v/>
          </cell>
          <cell r="Q36" t="str">
            <v/>
          </cell>
          <cell r="R36" t="str">
            <v>4</v>
          </cell>
          <cell r="S36" t="str">
            <v/>
          </cell>
          <cell r="T36" t="str">
            <v/>
          </cell>
          <cell r="U36" t="str">
            <v>16610FHM2500007</v>
          </cell>
          <cell r="V36">
            <v>-2339894</v>
          </cell>
          <cell r="W36" t="str">
            <v>HUTANG PPH 23</v>
          </cell>
          <cell r="X36" t="str">
            <v>CV. JIWA MUDA NUSANTARA</v>
          </cell>
          <cell r="Z36" t="str">
            <v>BTN PERMATA INDAH BANDARA BLOK D6 NO. 5 RT 000 RW 000, KAB. MAROS</v>
          </cell>
          <cell r="AA36" t="str">
            <v>0830309662809000</v>
          </cell>
          <cell r="AB36">
            <v>116994700</v>
          </cell>
          <cell r="AC36">
            <v>2339894</v>
          </cell>
          <cell r="AD36">
            <v>0.02</v>
          </cell>
          <cell r="AE36">
            <v>411124</v>
          </cell>
          <cell r="AF36">
            <v>104</v>
          </cell>
          <cell r="AG36" t="str">
            <v>JASA</v>
          </cell>
          <cell r="AH36" t="str">
            <v>24-104-29</v>
          </cell>
        </row>
        <row r="37">
          <cell r="I37" t="str">
            <v>16610FHM2500008</v>
          </cell>
          <cell r="J37" t="str">
            <v>OPL PERIODE 21-31 NOVEMBER 2024 RADIN INTEN-J</v>
          </cell>
          <cell r="K37" t="str">
            <v>Spare Part</v>
          </cell>
          <cell r="L37" t="str">
            <v>BES-0001</v>
          </cell>
          <cell r="M37">
            <v>0</v>
          </cell>
          <cell r="N37">
            <v>2288507</v>
          </cell>
          <cell r="O37" t="str">
            <v>16610FHM2500008</v>
          </cell>
          <cell r="P37" t="str">
            <v/>
          </cell>
          <cell r="Q37" t="str">
            <v/>
          </cell>
          <cell r="R37" t="str">
            <v>4</v>
          </cell>
          <cell r="S37" t="str">
            <v/>
          </cell>
          <cell r="T37" t="str">
            <v/>
          </cell>
          <cell r="U37" t="str">
            <v>16610FHM2500008</v>
          </cell>
          <cell r="V37">
            <v>-2288507</v>
          </cell>
          <cell r="W37" t="str">
            <v>HUTANG PPH 23</v>
          </cell>
          <cell r="X37" t="str">
            <v>CV. JIWA MUDA NUSANTARA</v>
          </cell>
          <cell r="Z37" t="str">
            <v>BTN PERMATA INDAH BANDARA BLOK D6 NO. 5 RT 000 RW 000, KAB. MAROS</v>
          </cell>
          <cell r="AA37" t="str">
            <v>0830309662809000</v>
          </cell>
          <cell r="AB37">
            <v>114425350</v>
          </cell>
          <cell r="AC37">
            <v>2288507</v>
          </cell>
          <cell r="AD37">
            <v>0.02</v>
          </cell>
          <cell r="AE37">
            <v>411124</v>
          </cell>
          <cell r="AF37">
            <v>104</v>
          </cell>
          <cell r="AG37" t="str">
            <v>JASA</v>
          </cell>
          <cell r="AH37" t="str">
            <v>24-104-29</v>
          </cell>
        </row>
        <row r="38">
          <cell r="I38" t="str">
            <v>16610FHM2500009</v>
          </cell>
          <cell r="J38" t="str">
            <v>OPL PERIODE 01-30 NOVEMBER 2024 BINTARO -JMN</v>
          </cell>
          <cell r="K38" t="str">
            <v>Spare Part</v>
          </cell>
          <cell r="L38" t="str">
            <v>BES-0001</v>
          </cell>
          <cell r="M38">
            <v>0</v>
          </cell>
          <cell r="N38">
            <v>2495521</v>
          </cell>
          <cell r="O38" t="str">
            <v>16610FHM2500009</v>
          </cell>
          <cell r="P38" t="str">
            <v/>
          </cell>
          <cell r="Q38" t="str">
            <v/>
          </cell>
          <cell r="R38" t="str">
            <v>4</v>
          </cell>
          <cell r="S38" t="str">
            <v/>
          </cell>
          <cell r="T38" t="str">
            <v/>
          </cell>
          <cell r="U38" t="str">
            <v>16610FHM2500009</v>
          </cell>
          <cell r="V38">
            <v>-2495521</v>
          </cell>
          <cell r="W38" t="str">
            <v>HUTANG PPH 23</v>
          </cell>
          <cell r="X38" t="str">
            <v>CV. JIWA MUDA NUSANTARA</v>
          </cell>
          <cell r="Z38" t="str">
            <v>BTN PERMATA INDAH BANDARA BLOK D6 NO. 5 RT 000 RW 000, KAB. MAROS</v>
          </cell>
          <cell r="AA38" t="str">
            <v>0830309662809000</v>
          </cell>
          <cell r="AB38">
            <v>124776050</v>
          </cell>
          <cell r="AC38">
            <v>2495521</v>
          </cell>
          <cell r="AD38">
            <v>0.02</v>
          </cell>
          <cell r="AE38">
            <v>411124</v>
          </cell>
          <cell r="AF38">
            <v>104</v>
          </cell>
          <cell r="AG38" t="str">
            <v>JASA</v>
          </cell>
          <cell r="AH38" t="str">
            <v>24-104-29</v>
          </cell>
        </row>
        <row r="39">
          <cell r="I39" t="str">
            <v>16610FHM2500011</v>
          </cell>
          <cell r="J39" t="str">
            <v>OPL PERIODE APR.JUN.OKT.NOV 2024 RADIN INTEN-</v>
          </cell>
          <cell r="K39" t="str">
            <v>Spare Part</v>
          </cell>
          <cell r="L39" t="str">
            <v>BES-0001</v>
          </cell>
          <cell r="M39">
            <v>0</v>
          </cell>
          <cell r="N39">
            <v>230622</v>
          </cell>
          <cell r="O39" t="str">
            <v>16610FHM2500011</v>
          </cell>
          <cell r="P39" t="str">
            <v/>
          </cell>
          <cell r="Q39" t="str">
            <v/>
          </cell>
          <cell r="R39" t="str">
            <v>4</v>
          </cell>
          <cell r="S39" t="str">
            <v/>
          </cell>
          <cell r="T39" t="str">
            <v/>
          </cell>
          <cell r="U39" t="str">
            <v>16610FHM2500011</v>
          </cell>
          <cell r="V39">
            <v>-230622</v>
          </cell>
          <cell r="W39" t="str">
            <v>HUTANG PPH 23</v>
          </cell>
          <cell r="X39" t="str">
            <v>CV. JIWA MUDA NUSANTARA</v>
          </cell>
          <cell r="Z39" t="str">
            <v>BTN PERMATA INDAH BANDARA BLOK D6 NO. 5 RT 000 RW 000, KAB. MAROS</v>
          </cell>
          <cell r="AA39" t="str">
            <v>0830309662809000</v>
          </cell>
          <cell r="AB39">
            <v>11531100</v>
          </cell>
          <cell r="AC39">
            <v>230622</v>
          </cell>
          <cell r="AD39">
            <v>0.02</v>
          </cell>
          <cell r="AE39">
            <v>411124</v>
          </cell>
          <cell r="AF39">
            <v>104</v>
          </cell>
          <cell r="AG39" t="str">
            <v>JASA</v>
          </cell>
          <cell r="AH39" t="str">
            <v>24-104-29</v>
          </cell>
        </row>
        <row r="40">
          <cell r="I40" t="str">
            <v>16610FHM2500006</v>
          </cell>
          <cell r="J40" t="str">
            <v>OPL 01 - 31 DESEMBER 2024 CAKUNGPO : M.00000</v>
          </cell>
          <cell r="K40" t="str">
            <v>Service</v>
          </cell>
          <cell r="L40" t="str">
            <v>BES-0001</v>
          </cell>
          <cell r="M40">
            <v>0</v>
          </cell>
          <cell r="N40">
            <v>2449563</v>
          </cell>
          <cell r="O40" t="str">
            <v>16610FHM2500006</v>
          </cell>
          <cell r="P40" t="str">
            <v/>
          </cell>
          <cell r="Q40" t="str">
            <v/>
          </cell>
          <cell r="R40" t="str">
            <v>4</v>
          </cell>
          <cell r="S40" t="str">
            <v/>
          </cell>
          <cell r="T40" t="str">
            <v/>
          </cell>
          <cell r="U40" t="str">
            <v>16610FHM2500006</v>
          </cell>
          <cell r="V40">
            <v>-2449563</v>
          </cell>
          <cell r="W40" t="str">
            <v>HUTANG PPH 23</v>
          </cell>
          <cell r="X40" t="str">
            <v>CV. JIWA MUDA NUSANTARA</v>
          </cell>
          <cell r="Z40" t="str">
            <v>BTN PERMATA INDAH BANDARA BLOK D6 NO. 5 RT 000 RW 000, KAB. MAROS</v>
          </cell>
          <cell r="AA40" t="str">
            <v>0830309662809000</v>
          </cell>
          <cell r="AB40">
            <v>122478150</v>
          </cell>
          <cell r="AC40">
            <v>2449563</v>
          </cell>
          <cell r="AD40">
            <v>0.02</v>
          </cell>
          <cell r="AE40">
            <v>411124</v>
          </cell>
          <cell r="AF40">
            <v>104</v>
          </cell>
          <cell r="AG40" t="str">
            <v>JASA</v>
          </cell>
          <cell r="AH40" t="str">
            <v>24-104-29</v>
          </cell>
        </row>
        <row r="41">
          <cell r="I41" t="str">
            <v>16610FHM2500012</v>
          </cell>
          <cell r="J41" t="str">
            <v>OPL PERIODE 01-31 DESEMBER 2024 CILEGON-JMNN</v>
          </cell>
          <cell r="K41" t="str">
            <v>Spare Part</v>
          </cell>
          <cell r="L41" t="str">
            <v>BES-0001</v>
          </cell>
          <cell r="M41">
            <v>0</v>
          </cell>
          <cell r="N41">
            <v>1937239</v>
          </cell>
          <cell r="O41" t="str">
            <v>16610FHM2500012</v>
          </cell>
          <cell r="P41" t="str">
            <v/>
          </cell>
          <cell r="Q41" t="str">
            <v/>
          </cell>
          <cell r="R41" t="str">
            <v>4</v>
          </cell>
          <cell r="S41" t="str">
            <v/>
          </cell>
          <cell r="T41" t="str">
            <v/>
          </cell>
          <cell r="U41" t="str">
            <v>16610FHM2500012</v>
          </cell>
          <cell r="V41">
            <v>-1937239</v>
          </cell>
          <cell r="W41" t="str">
            <v>HUTANG PPH 23</v>
          </cell>
          <cell r="X41" t="str">
            <v>CV. JIWA MUDA NUSANTARA</v>
          </cell>
          <cell r="Z41" t="str">
            <v>BTN PERMATA INDAH BANDARA BLOK D6 NO. 5 RT 000 RW 000, KAB. MAROS</v>
          </cell>
          <cell r="AA41" t="str">
            <v>0830309662809000</v>
          </cell>
          <cell r="AB41">
            <v>96861950</v>
          </cell>
          <cell r="AC41">
            <v>1937239</v>
          </cell>
          <cell r="AD41">
            <v>0.02</v>
          </cell>
          <cell r="AE41">
            <v>411124</v>
          </cell>
          <cell r="AF41">
            <v>104</v>
          </cell>
          <cell r="AG41" t="str">
            <v>JASA</v>
          </cell>
          <cell r="AH41" t="str">
            <v>24-104-29</v>
          </cell>
        </row>
        <row r="42">
          <cell r="I42" t="str">
            <v>16610FHM2500013</v>
          </cell>
          <cell r="J42" t="str">
            <v>OPL PERIODE 01-31 DESEMBER 2024 BINTARO-JMNN</v>
          </cell>
          <cell r="K42" t="str">
            <v>Spare Part</v>
          </cell>
          <cell r="L42" t="str">
            <v>BES-0001</v>
          </cell>
          <cell r="M42">
            <v>0</v>
          </cell>
          <cell r="N42">
            <v>2297842</v>
          </cell>
          <cell r="O42" t="str">
            <v>16610FHM2500013</v>
          </cell>
          <cell r="P42" t="str">
            <v/>
          </cell>
          <cell r="Q42" t="str">
            <v/>
          </cell>
          <cell r="R42" t="str">
            <v>4</v>
          </cell>
          <cell r="S42" t="str">
            <v/>
          </cell>
          <cell r="T42" t="str">
            <v/>
          </cell>
          <cell r="U42" t="str">
            <v>16610FHM2500013</v>
          </cell>
          <cell r="V42">
            <v>-2297842</v>
          </cell>
          <cell r="W42" t="str">
            <v>HUTANG PPH 23</v>
          </cell>
          <cell r="X42" t="str">
            <v>CV. JIWA MUDA NUSANTARA</v>
          </cell>
          <cell r="Z42" t="str">
            <v>BTN PERMATA INDAH BANDARA BLOK D6 NO. 5 RT 000 RW 000, KAB. MAROS</v>
          </cell>
          <cell r="AA42" t="str">
            <v>0830309662809000</v>
          </cell>
          <cell r="AB42">
            <v>114892100</v>
          </cell>
          <cell r="AC42">
            <v>2297842</v>
          </cell>
          <cell r="AD42">
            <v>0.02</v>
          </cell>
          <cell r="AE42">
            <v>411124</v>
          </cell>
          <cell r="AF42">
            <v>104</v>
          </cell>
          <cell r="AG42" t="str">
            <v>JASA</v>
          </cell>
          <cell r="AH42" t="str">
            <v>24-104-29</v>
          </cell>
        </row>
        <row r="43">
          <cell r="I43" t="str">
            <v>16610FHM2500005</v>
          </cell>
          <cell r="J43" t="str">
            <v xml:space="preserve">OPL 01 - 31 DESEMBER 2024 RADIN INTEN 2PO : </v>
          </cell>
          <cell r="K43" t="str">
            <v>Spare Part</v>
          </cell>
          <cell r="L43" t="str">
            <v>BES-0002</v>
          </cell>
          <cell r="M43">
            <v>0</v>
          </cell>
          <cell r="N43">
            <v>1299923</v>
          </cell>
          <cell r="O43" t="str">
            <v>16610FHM2500005</v>
          </cell>
          <cell r="P43" t="str">
            <v>152/Inv-Jmn/I/2025</v>
          </cell>
          <cell r="Q43" t="str">
            <v/>
          </cell>
          <cell r="R43" t="str">
            <v>4</v>
          </cell>
          <cell r="S43" t="str">
            <v/>
          </cell>
          <cell r="T43" t="str">
            <v/>
          </cell>
          <cell r="U43" t="str">
            <v>16610FHM2500005</v>
          </cell>
          <cell r="V43">
            <v>-1299923</v>
          </cell>
          <cell r="W43" t="str">
            <v>HUTANG PPH 23</v>
          </cell>
          <cell r="X43" t="str">
            <v>CV. JIWA MUDA NUSANTARA</v>
          </cell>
          <cell r="Z43" t="str">
            <v>BTN PERMATA INDAH BANDARA BLOK D6 NO. 5 RT 000 RW 000, KAB. MAROS</v>
          </cell>
          <cell r="AA43" t="str">
            <v>0830309662809000</v>
          </cell>
          <cell r="AB43">
            <v>64996150</v>
          </cell>
          <cell r="AC43">
            <v>1299923</v>
          </cell>
          <cell r="AD43">
            <v>0.02</v>
          </cell>
          <cell r="AE43">
            <v>411124</v>
          </cell>
          <cell r="AF43">
            <v>104</v>
          </cell>
          <cell r="AG43" t="str">
            <v>JASA</v>
          </cell>
          <cell r="AH43" t="str">
            <v>24-104-29</v>
          </cell>
        </row>
        <row r="44">
          <cell r="I44" t="str">
            <v>16610FHM2500014</v>
          </cell>
          <cell r="J44" t="str">
            <v>OPL 1-10 JAN 2025</v>
          </cell>
          <cell r="K44" t="str">
            <v>Service</v>
          </cell>
          <cell r="L44" t="str">
            <v>BES-0002</v>
          </cell>
          <cell r="M44">
            <v>0</v>
          </cell>
          <cell r="N44">
            <v>148684</v>
          </cell>
          <cell r="O44" t="str">
            <v>16610FHM2500014</v>
          </cell>
          <cell r="P44" t="str">
            <v>KW/EAP/25/02/019</v>
          </cell>
          <cell r="Q44" t="str">
            <v/>
          </cell>
          <cell r="R44" t="str">
            <v>4</v>
          </cell>
          <cell r="S44" t="str">
            <v/>
          </cell>
          <cell r="T44" t="str">
            <v/>
          </cell>
          <cell r="U44" t="str">
            <v>16610FHM2500014</v>
          </cell>
          <cell r="V44">
            <v>-148684</v>
          </cell>
          <cell r="W44" t="str">
            <v>HUTANG PPH 23</v>
          </cell>
          <cell r="X44" t="str">
            <v>PT. EKA AUTO PERKASA</v>
          </cell>
          <cell r="Z44" t="str">
            <v>JL. RAYA SERPONG KM 7 NO. 32 RT. 003 RW. 001 PAKUALAM, SERPONG UTARA, TANGERANG SELATAN, BANTEN</v>
          </cell>
          <cell r="AA44" t="str">
            <v>0313647893411000</v>
          </cell>
          <cell r="AB44">
            <v>7434238</v>
          </cell>
          <cell r="AC44">
            <v>148684</v>
          </cell>
          <cell r="AD44">
            <v>0.02</v>
          </cell>
          <cell r="AE44">
            <v>411124</v>
          </cell>
          <cell r="AF44">
            <v>104</v>
          </cell>
          <cell r="AG44" t="str">
            <v>JASA</v>
          </cell>
          <cell r="AH44" t="str">
            <v>24-104-29</v>
          </cell>
        </row>
        <row r="45">
          <cell r="I45" t="str">
            <v>NC/IW/25/04/00124</v>
          </cell>
          <cell r="J45" t="str">
            <v>Total PPN (UNUSED) PPH23 - PT-NPWP (-2%) (exc</v>
          </cell>
          <cell r="K45" t="str">
            <v>NC/IW/25/04/00124</v>
          </cell>
          <cell r="L45" t="str">
            <v>OX042520</v>
          </cell>
          <cell r="M45">
            <v>0</v>
          </cell>
          <cell r="N45">
            <v>6050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NC/IW/25/04/00124</v>
          </cell>
          <cell r="V45">
            <v>-6050</v>
          </cell>
          <cell r="W45" t="str">
            <v>HUTANG PPH 23</v>
          </cell>
          <cell r="X45" t="str">
            <v>PT. SARANA SEMESTA SEJAHTERA</v>
          </cell>
          <cell r="Z45" t="str">
            <v>Jl Lenteng Agung No 35 RT 04 RW 01 DKI Jakarta</v>
          </cell>
          <cell r="AA45" t="str">
            <v>0664076544017000</v>
          </cell>
          <cell r="AB45">
            <v>302500</v>
          </cell>
          <cell r="AC45">
            <v>6050</v>
          </cell>
          <cell r="AD45">
            <v>0.02</v>
          </cell>
          <cell r="AE45">
            <v>411124</v>
          </cell>
          <cell r="AF45">
            <v>104</v>
          </cell>
          <cell r="AG45" t="str">
            <v>JASA</v>
          </cell>
          <cell r="AH45" t="str">
            <v>24-104-29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36"/>
  <sheetViews>
    <sheetView topLeftCell="B1" workbookViewId="0">
      <selection activeCell="O3" sqref="O3"/>
    </sheetView>
  </sheetViews>
  <sheetFormatPr defaultRowHeight="14.4" x14ac:dyDescent="0.3"/>
  <cols>
    <col min="1" max="1" width="11" bestFit="1" customWidth="1"/>
    <col min="2" max="2" width="28" bestFit="1" customWidth="1"/>
    <col min="3" max="3" width="15.88671875" bestFit="1" customWidth="1"/>
    <col min="4" max="4" width="10.21875" bestFit="1" customWidth="1"/>
    <col min="5" max="5" width="6.6640625" bestFit="1" customWidth="1"/>
    <col min="6" max="6" width="16.109375" bestFit="1" customWidth="1"/>
    <col min="7" max="7" width="18.5546875" bestFit="1" customWidth="1"/>
    <col min="8" max="8" width="17.21875" bestFit="1" customWidth="1"/>
    <col min="9" max="10" width="20.77734375" bestFit="1" customWidth="1"/>
    <col min="11" max="11" width="22" bestFit="1" customWidth="1"/>
    <col min="12" max="12" width="12" bestFit="1" customWidth="1"/>
    <col min="13" max="13" width="2" bestFit="1" customWidth="1"/>
    <col min="14" max="14" width="3" bestFit="1" customWidth="1"/>
    <col min="15" max="15" width="7.21875" bestFit="1" customWidth="1"/>
    <col min="16" max="16" width="12" bestFit="1" customWidth="1"/>
    <col min="17" max="17" width="31.6640625" bestFit="1" customWidth="1"/>
    <col min="18" max="18" width="19.5546875" bestFit="1" customWidth="1"/>
    <col min="19" max="19" width="13.88671875" bestFit="1" customWidth="1"/>
    <col min="20" max="20" width="10.21875" bestFit="1" customWidth="1"/>
    <col min="21" max="21" width="5.5546875" bestFit="1" customWidth="1"/>
    <col min="22" max="22" width="6.5546875" bestFit="1" customWidth="1"/>
    <col min="23" max="23" width="10.5546875" bestFit="1" customWidth="1"/>
    <col min="24" max="24" width="7.88671875" bestFit="1" customWidth="1"/>
    <col min="25" max="25" width="12.77734375" bestFit="1" customWidth="1"/>
    <col min="26" max="26" width="4.21875" bestFit="1" customWidth="1"/>
    <col min="27" max="27" width="11.33203125" bestFit="1" customWidth="1"/>
    <col min="28" max="28" width="4.21875" bestFit="1" customWidth="1"/>
    <col min="29" max="29" width="4.77734375" bestFit="1" customWidth="1"/>
    <col min="30" max="30" width="7.5546875" bestFit="1" customWidth="1"/>
    <col min="31" max="31" width="5.5546875" bestFit="1" customWidth="1"/>
    <col min="32" max="32" width="10.5546875" bestFit="1" customWidth="1"/>
    <col min="33" max="33" width="8.77734375" bestFit="1" customWidth="1"/>
    <col min="34" max="34" width="5.5546875" bestFit="1" customWidth="1"/>
    <col min="35" max="35" width="6.5546875" bestFit="1" customWidth="1"/>
    <col min="36" max="36" width="10.5546875" bestFit="1" customWidth="1"/>
    <col min="37" max="37" width="18.109375" bestFit="1" customWidth="1"/>
    <col min="38" max="38" width="45.44140625" bestFit="1" customWidth="1"/>
    <col min="39" max="39" width="12" bestFit="1" customWidth="1"/>
    <col min="40" max="40" width="15" bestFit="1" customWidth="1"/>
    <col min="41" max="41" width="16.109375" bestFit="1" customWidth="1"/>
    <col min="42" max="42" width="18.5546875" bestFit="1" customWidth="1"/>
    <col min="43" max="43" width="17.21875" bestFit="1" customWidth="1"/>
    <col min="44" max="44" width="10" bestFit="1" customWidth="1"/>
    <col min="45" max="45" width="8.33203125" bestFit="1" customWidth="1"/>
    <col min="46" max="46" width="12" bestFit="1" customWidth="1"/>
    <col min="47" max="47" width="5.5546875" bestFit="1" customWidth="1"/>
    <col min="48" max="48" width="10.5546875" bestFit="1" customWidth="1"/>
    <col min="49" max="49" width="12.33203125" bestFit="1" customWidth="1"/>
    <col min="50" max="50" width="5.5546875" bestFit="1" customWidth="1"/>
    <col min="51" max="51" width="6.5546875" bestFit="1" customWidth="1"/>
    <col min="52" max="52" width="10.5546875" bestFit="1" customWidth="1"/>
    <col min="53" max="53" width="11.44140625" bestFit="1" customWidth="1"/>
    <col min="54" max="54" width="16.44140625" bestFit="1" customWidth="1"/>
    <col min="55" max="55" width="7.77734375" bestFit="1" customWidth="1"/>
    <col min="56" max="56" width="15" bestFit="1" customWidth="1"/>
    <col min="57" max="57" width="14.33203125" bestFit="1" customWidth="1"/>
    <col min="58" max="58" width="11.88671875" bestFit="1" customWidth="1"/>
    <col min="59" max="59" width="7.77734375" bestFit="1" customWidth="1"/>
    <col min="60" max="60" width="8.33203125" bestFit="1" customWidth="1"/>
    <col min="61" max="61" width="7.5546875" bestFit="1" customWidth="1"/>
    <col min="62" max="62" width="5.5546875" bestFit="1" customWidth="1"/>
    <col min="63" max="63" width="10.5546875" bestFit="1" customWidth="1"/>
    <col min="64" max="64" width="12.33203125" bestFit="1" customWidth="1"/>
    <col min="65" max="65" width="5.5546875" bestFit="1" customWidth="1"/>
    <col min="66" max="66" width="6.5546875" bestFit="1" customWidth="1"/>
    <col min="67" max="67" width="11.109375" bestFit="1" customWidth="1"/>
    <col min="68" max="68" width="9.77734375" bestFit="1" customWidth="1"/>
    <col min="69" max="69" width="9.5546875" bestFit="1" customWidth="1"/>
    <col min="70" max="70" width="4.88671875" bestFit="1" customWidth="1"/>
    <col min="71" max="71" width="10.88671875" bestFit="1" customWidth="1"/>
    <col min="72" max="72" width="11.5546875" bestFit="1" customWidth="1"/>
    <col min="73" max="73" width="11.21875" bestFit="1" customWidth="1"/>
    <col min="74" max="75" width="15" bestFit="1" customWidth="1"/>
    <col min="76" max="76" width="14.109375" bestFit="1" customWidth="1"/>
    <col min="77" max="77" width="9.33203125" bestFit="1" customWidth="1"/>
    <col min="78" max="78" width="8.21875" bestFit="1" customWidth="1"/>
    <col min="79" max="79" width="12.21875" bestFit="1" customWidth="1"/>
    <col min="80" max="80" width="12.77734375" bestFit="1" customWidth="1"/>
    <col min="81" max="81" width="14" bestFit="1" customWidth="1"/>
    <col min="82" max="82" width="10.33203125" bestFit="1" customWidth="1"/>
    <col min="83" max="83" width="10.5546875" bestFit="1" customWidth="1"/>
    <col min="84" max="84" width="6.21875" bestFit="1" customWidth="1"/>
    <col min="85" max="85" width="10" bestFit="1" customWidth="1"/>
    <col min="86" max="86" width="19.5546875" bestFit="1" customWidth="1"/>
    <col min="87" max="87" width="18.44140625" bestFit="1" customWidth="1"/>
    <col min="88" max="88" width="9.88671875" bestFit="1" customWidth="1"/>
  </cols>
  <sheetData>
    <row r="1" spans="1:8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3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O2" t="s">
        <v>89</v>
      </c>
      <c r="P2">
        <v>0</v>
      </c>
      <c r="Q2">
        <v>0</v>
      </c>
      <c r="T2">
        <v>0</v>
      </c>
      <c r="AF2" t="s">
        <v>90</v>
      </c>
      <c r="AJ2" t="s">
        <v>90</v>
      </c>
      <c r="AK2" t="s">
        <v>91</v>
      </c>
      <c r="AL2" t="s">
        <v>92</v>
      </c>
      <c r="AM2">
        <v>6084.54</v>
      </c>
      <c r="AN2">
        <v>104</v>
      </c>
      <c r="AO2">
        <v>6084.54</v>
      </c>
      <c r="AR2">
        <v>304227</v>
      </c>
      <c r="AS2">
        <v>0.02</v>
      </c>
      <c r="AT2">
        <v>6084.54</v>
      </c>
      <c r="AV2" t="s">
        <v>90</v>
      </c>
      <c r="AW2">
        <v>15506530.120000001</v>
      </c>
      <c r="BK2" t="s">
        <v>90</v>
      </c>
    </row>
    <row r="3" spans="1:88" x14ac:dyDescent="0.3">
      <c r="A3" t="s">
        <v>93</v>
      </c>
      <c r="B3">
        <v>0</v>
      </c>
      <c r="C3">
        <v>774949</v>
      </c>
      <c r="D3">
        <v>0</v>
      </c>
      <c r="E3">
        <v>0</v>
      </c>
      <c r="F3">
        <v>1806864.68</v>
      </c>
      <c r="G3">
        <v>0</v>
      </c>
      <c r="H3">
        <v>30000</v>
      </c>
      <c r="I3">
        <v>0</v>
      </c>
      <c r="J3">
        <v>0</v>
      </c>
      <c r="K3">
        <v>0</v>
      </c>
      <c r="L3">
        <v>0</v>
      </c>
      <c r="O3" t="s">
        <v>94</v>
      </c>
      <c r="P3">
        <v>18290439.98</v>
      </c>
      <c r="AF3" t="s">
        <v>95</v>
      </c>
      <c r="AJ3" t="s">
        <v>90</v>
      </c>
      <c r="AK3" t="s">
        <v>96</v>
      </c>
      <c r="AL3" t="s">
        <v>92</v>
      </c>
      <c r="AM3">
        <v>6273.48</v>
      </c>
      <c r="AN3">
        <v>104</v>
      </c>
      <c r="AO3">
        <v>6273.48</v>
      </c>
      <c r="AR3">
        <v>313674</v>
      </c>
      <c r="AS3">
        <v>0.02</v>
      </c>
      <c r="AT3">
        <v>6273.48</v>
      </c>
      <c r="AV3" t="s">
        <v>97</v>
      </c>
      <c r="AW3">
        <v>6050</v>
      </c>
      <c r="BK3" t="s">
        <v>95</v>
      </c>
    </row>
    <row r="4" spans="1:88" x14ac:dyDescent="0.3">
      <c r="A4" t="s">
        <v>98</v>
      </c>
      <c r="B4">
        <v>0</v>
      </c>
      <c r="C4">
        <v>115030</v>
      </c>
      <c r="D4">
        <v>0</v>
      </c>
      <c r="E4">
        <v>0</v>
      </c>
      <c r="F4">
        <v>15506530.120000001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O4" t="s">
        <v>99</v>
      </c>
      <c r="P4">
        <v>0</v>
      </c>
      <c r="AF4" t="s">
        <v>100</v>
      </c>
      <c r="AJ4" t="s">
        <v>90</v>
      </c>
      <c r="AK4" t="s">
        <v>101</v>
      </c>
      <c r="AL4" t="s">
        <v>92</v>
      </c>
      <c r="AM4">
        <v>6377.1</v>
      </c>
      <c r="AN4">
        <v>104</v>
      </c>
      <c r="AO4">
        <v>6377.1</v>
      </c>
      <c r="AR4">
        <v>318855</v>
      </c>
      <c r="AS4">
        <v>0.02</v>
      </c>
      <c r="AT4">
        <v>6377.1</v>
      </c>
      <c r="AV4" t="s">
        <v>95</v>
      </c>
      <c r="AW4">
        <v>1836864.68</v>
      </c>
      <c r="BK4" t="s">
        <v>100</v>
      </c>
    </row>
    <row r="5" spans="1:88" x14ac:dyDescent="0.3">
      <c r="A5" t="s">
        <v>102</v>
      </c>
      <c r="B5">
        <v>0</v>
      </c>
      <c r="C5">
        <v>89061</v>
      </c>
      <c r="D5">
        <v>0</v>
      </c>
      <c r="E5">
        <v>0</v>
      </c>
      <c r="F5">
        <v>6050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O5" t="s">
        <v>103</v>
      </c>
      <c r="P5">
        <v>0</v>
      </c>
      <c r="AF5" t="s">
        <v>97</v>
      </c>
      <c r="AJ5" t="s">
        <v>95</v>
      </c>
      <c r="AK5" t="s">
        <v>104</v>
      </c>
      <c r="AL5" t="s">
        <v>92</v>
      </c>
      <c r="AM5">
        <v>30000</v>
      </c>
      <c r="AN5">
        <v>100</v>
      </c>
      <c r="AQ5">
        <v>30000</v>
      </c>
      <c r="AR5">
        <v>1500000</v>
      </c>
      <c r="AS5">
        <v>0.02</v>
      </c>
      <c r="AT5">
        <v>30000</v>
      </c>
      <c r="AV5" t="s">
        <v>100</v>
      </c>
      <c r="AW5">
        <v>940995.17999999982</v>
      </c>
      <c r="BK5" t="s">
        <v>97</v>
      </c>
    </row>
    <row r="6" spans="1:88" x14ac:dyDescent="0.3">
      <c r="A6" t="s">
        <v>105</v>
      </c>
      <c r="B6">
        <v>0</v>
      </c>
      <c r="C6">
        <v>87650</v>
      </c>
      <c r="D6">
        <v>0</v>
      </c>
      <c r="E6">
        <v>0</v>
      </c>
      <c r="F6">
        <v>940995.17999999982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O6" t="s">
        <v>11</v>
      </c>
      <c r="P6">
        <v>18290439.98</v>
      </c>
      <c r="AF6" t="s">
        <v>106</v>
      </c>
      <c r="AJ6" t="s">
        <v>95</v>
      </c>
      <c r="AK6" t="s">
        <v>107</v>
      </c>
      <c r="AL6" t="s">
        <v>92</v>
      </c>
      <c r="AM6">
        <v>15115.98</v>
      </c>
      <c r="AN6">
        <v>104</v>
      </c>
      <c r="AO6">
        <v>15115.98</v>
      </c>
      <c r="AR6">
        <v>755799</v>
      </c>
      <c r="AS6">
        <v>0.02</v>
      </c>
      <c r="AT6">
        <v>15115.98</v>
      </c>
      <c r="AV6" t="s">
        <v>106</v>
      </c>
      <c r="BK6" t="s">
        <v>106</v>
      </c>
    </row>
    <row r="7" spans="1:88" x14ac:dyDescent="0.3">
      <c r="A7" t="s">
        <v>108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AF7" t="s">
        <v>109</v>
      </c>
      <c r="AJ7" t="s">
        <v>95</v>
      </c>
      <c r="AK7" t="s">
        <v>110</v>
      </c>
      <c r="AL7" t="s">
        <v>92</v>
      </c>
      <c r="AM7">
        <v>797756.62</v>
      </c>
      <c r="AN7">
        <v>104</v>
      </c>
      <c r="AO7">
        <v>797756.62</v>
      </c>
      <c r="AR7">
        <v>39887831</v>
      </c>
      <c r="AS7">
        <v>0.02</v>
      </c>
      <c r="AT7">
        <v>797756.62</v>
      </c>
      <c r="AV7" t="s">
        <v>109</v>
      </c>
      <c r="BK7" t="s">
        <v>109</v>
      </c>
    </row>
    <row r="8" spans="1:88" x14ac:dyDescent="0.3">
      <c r="A8" t="s">
        <v>111</v>
      </c>
      <c r="B8">
        <v>0</v>
      </c>
      <c r="C8">
        <v>0</v>
      </c>
      <c r="D8">
        <v>0</v>
      </c>
      <c r="E8">
        <v>0</v>
      </c>
      <c r="F8">
        <v>18260439.98</v>
      </c>
      <c r="G8">
        <v>0</v>
      </c>
      <c r="H8">
        <v>30000</v>
      </c>
      <c r="I8">
        <v>0</v>
      </c>
      <c r="J8">
        <v>0</v>
      </c>
      <c r="K8">
        <v>0</v>
      </c>
      <c r="L8">
        <v>18290439.98</v>
      </c>
      <c r="AF8" t="s">
        <v>111</v>
      </c>
      <c r="AJ8" t="s">
        <v>95</v>
      </c>
      <c r="AK8" t="s">
        <v>112</v>
      </c>
      <c r="AL8" t="s">
        <v>92</v>
      </c>
      <c r="AM8">
        <v>993992.08</v>
      </c>
      <c r="AN8">
        <v>104</v>
      </c>
      <c r="AO8">
        <v>993992.08</v>
      </c>
      <c r="AR8">
        <v>49699604</v>
      </c>
      <c r="AS8">
        <v>0.02</v>
      </c>
      <c r="AT8">
        <v>993992.08</v>
      </c>
      <c r="AV8" t="s">
        <v>111</v>
      </c>
      <c r="AW8">
        <v>18290439.98</v>
      </c>
      <c r="BK8" t="s">
        <v>111</v>
      </c>
    </row>
    <row r="9" spans="1:88" x14ac:dyDescent="0.3">
      <c r="AJ9" t="s">
        <v>100</v>
      </c>
      <c r="AK9" t="s">
        <v>113</v>
      </c>
      <c r="AL9" t="s">
        <v>92</v>
      </c>
      <c r="AM9">
        <v>99700.28</v>
      </c>
      <c r="AN9">
        <v>104</v>
      </c>
      <c r="AO9">
        <v>99700.28</v>
      </c>
      <c r="AR9">
        <v>4985014</v>
      </c>
      <c r="AS9">
        <v>0.02</v>
      </c>
      <c r="AT9">
        <v>99700.28</v>
      </c>
    </row>
    <row r="10" spans="1:88" x14ac:dyDescent="0.3">
      <c r="AJ10" t="s">
        <v>100</v>
      </c>
      <c r="AK10" t="s">
        <v>114</v>
      </c>
      <c r="AL10" t="s">
        <v>92</v>
      </c>
      <c r="AM10">
        <v>96505.919999999998</v>
      </c>
      <c r="AN10">
        <v>104</v>
      </c>
      <c r="AO10">
        <v>96505.919999999998</v>
      </c>
      <c r="AR10">
        <v>4825296</v>
      </c>
      <c r="AS10">
        <v>0.02</v>
      </c>
      <c r="AT10">
        <v>96505.919999999998</v>
      </c>
    </row>
    <row r="11" spans="1:88" x14ac:dyDescent="0.3">
      <c r="AJ11" t="s">
        <v>100</v>
      </c>
      <c r="AK11" t="s">
        <v>115</v>
      </c>
      <c r="AL11" t="s">
        <v>92</v>
      </c>
      <c r="AM11">
        <v>74096.399999999994</v>
      </c>
      <c r="AN11">
        <v>104</v>
      </c>
      <c r="AO11">
        <v>74096.399999999994</v>
      </c>
      <c r="AR11">
        <v>3704819.9999999995</v>
      </c>
      <c r="AS11">
        <v>0.02</v>
      </c>
      <c r="AT11">
        <v>74096.399999999994</v>
      </c>
    </row>
    <row r="12" spans="1:88" x14ac:dyDescent="0.3">
      <c r="AJ12" t="s">
        <v>100</v>
      </c>
      <c r="AK12" t="s">
        <v>116</v>
      </c>
      <c r="AL12" t="s">
        <v>92</v>
      </c>
      <c r="AM12">
        <v>80275.28</v>
      </c>
      <c r="AN12">
        <v>104</v>
      </c>
      <c r="AO12">
        <v>80275.28</v>
      </c>
      <c r="AR12">
        <v>4013764</v>
      </c>
      <c r="AS12">
        <v>0.02</v>
      </c>
      <c r="AT12">
        <v>80275.28</v>
      </c>
    </row>
    <row r="13" spans="1:88" x14ac:dyDescent="0.3">
      <c r="AJ13" t="s">
        <v>100</v>
      </c>
      <c r="AK13" t="s">
        <v>117</v>
      </c>
      <c r="AL13" t="s">
        <v>92</v>
      </c>
      <c r="AM13">
        <v>50646.3</v>
      </c>
      <c r="AN13">
        <v>104</v>
      </c>
      <c r="AO13">
        <v>50646.3</v>
      </c>
      <c r="AR13">
        <v>2532315</v>
      </c>
      <c r="AS13">
        <v>0.02</v>
      </c>
      <c r="AT13">
        <v>50646.3</v>
      </c>
    </row>
    <row r="14" spans="1:88" x14ac:dyDescent="0.3">
      <c r="AJ14" t="s">
        <v>100</v>
      </c>
      <c r="AK14" t="s">
        <v>118</v>
      </c>
      <c r="AL14" t="s">
        <v>92</v>
      </c>
      <c r="AM14">
        <v>62963.06</v>
      </c>
      <c r="AN14">
        <v>104</v>
      </c>
      <c r="AO14">
        <v>62963.06</v>
      </c>
      <c r="AR14">
        <v>3148153</v>
      </c>
      <c r="AS14">
        <v>0.02</v>
      </c>
      <c r="AT14">
        <v>62963.06</v>
      </c>
    </row>
    <row r="15" spans="1:88" x14ac:dyDescent="0.3">
      <c r="AJ15" t="s">
        <v>100</v>
      </c>
      <c r="AK15" t="s">
        <v>119</v>
      </c>
      <c r="AL15" t="s">
        <v>92</v>
      </c>
      <c r="AM15">
        <v>6080</v>
      </c>
      <c r="AN15">
        <v>104</v>
      </c>
      <c r="AO15">
        <v>6080</v>
      </c>
      <c r="AR15">
        <v>304000</v>
      </c>
      <c r="AS15">
        <v>0.02</v>
      </c>
      <c r="AT15">
        <v>6080</v>
      </c>
    </row>
    <row r="16" spans="1:88" x14ac:dyDescent="0.3">
      <c r="AJ16" t="s">
        <v>100</v>
      </c>
      <c r="AK16" t="s">
        <v>120</v>
      </c>
      <c r="AL16" t="s">
        <v>92</v>
      </c>
      <c r="AM16">
        <v>49637.5</v>
      </c>
      <c r="AN16">
        <v>104</v>
      </c>
      <c r="AO16">
        <v>49637.5</v>
      </c>
      <c r="AR16">
        <v>2481875</v>
      </c>
      <c r="AS16">
        <v>0.02</v>
      </c>
      <c r="AT16">
        <v>49637.5</v>
      </c>
    </row>
    <row r="17" spans="36:46" x14ac:dyDescent="0.3">
      <c r="AJ17" t="s">
        <v>100</v>
      </c>
      <c r="AK17" t="s">
        <v>121</v>
      </c>
      <c r="AL17" t="s">
        <v>92</v>
      </c>
      <c r="AM17">
        <v>74702.720000000001</v>
      </c>
      <c r="AN17">
        <v>104</v>
      </c>
      <c r="AO17">
        <v>74702.720000000001</v>
      </c>
      <c r="AR17">
        <v>3735136</v>
      </c>
      <c r="AS17">
        <v>0.02</v>
      </c>
      <c r="AT17">
        <v>74702.720000000001</v>
      </c>
    </row>
    <row r="18" spans="36:46" x14ac:dyDescent="0.3">
      <c r="AJ18" t="s">
        <v>100</v>
      </c>
      <c r="AK18" t="s">
        <v>122</v>
      </c>
      <c r="AL18" t="s">
        <v>92</v>
      </c>
      <c r="AM18">
        <v>45859.86</v>
      </c>
      <c r="AN18">
        <v>104</v>
      </c>
      <c r="AO18">
        <v>45859.86</v>
      </c>
      <c r="AR18">
        <v>2292993</v>
      </c>
      <c r="AS18">
        <v>0.02</v>
      </c>
      <c r="AT18">
        <v>45859.86</v>
      </c>
    </row>
    <row r="19" spans="36:46" x14ac:dyDescent="0.3">
      <c r="AJ19" t="s">
        <v>100</v>
      </c>
      <c r="AK19" t="s">
        <v>123</v>
      </c>
      <c r="AL19" t="s">
        <v>92</v>
      </c>
      <c r="AM19">
        <v>3603.6</v>
      </c>
      <c r="AN19">
        <v>104</v>
      </c>
      <c r="AO19">
        <v>3603.6</v>
      </c>
      <c r="AR19">
        <v>180180</v>
      </c>
      <c r="AS19">
        <v>0.02</v>
      </c>
      <c r="AT19">
        <v>3603.6</v>
      </c>
    </row>
    <row r="20" spans="36:46" x14ac:dyDescent="0.3">
      <c r="AJ20" t="s">
        <v>100</v>
      </c>
      <c r="AK20" t="s">
        <v>124</v>
      </c>
      <c r="AL20" t="s">
        <v>92</v>
      </c>
      <c r="AM20">
        <v>59179.24</v>
      </c>
      <c r="AN20">
        <v>104</v>
      </c>
      <c r="AO20">
        <v>59179.24</v>
      </c>
      <c r="AR20">
        <v>2958962</v>
      </c>
      <c r="AS20">
        <v>0.02</v>
      </c>
      <c r="AT20">
        <v>59179.24</v>
      </c>
    </row>
    <row r="21" spans="36:46" x14ac:dyDescent="0.3">
      <c r="AJ21" t="s">
        <v>100</v>
      </c>
      <c r="AK21" t="s">
        <v>125</v>
      </c>
      <c r="AL21" t="s">
        <v>92</v>
      </c>
      <c r="AM21">
        <v>67345.94</v>
      </c>
      <c r="AN21">
        <v>104</v>
      </c>
      <c r="AO21">
        <v>67345.94</v>
      </c>
      <c r="AR21">
        <v>3367297</v>
      </c>
      <c r="AS21">
        <v>0.02</v>
      </c>
      <c r="AT21">
        <v>67345.94</v>
      </c>
    </row>
    <row r="22" spans="36:46" x14ac:dyDescent="0.3">
      <c r="AJ22" t="s">
        <v>100</v>
      </c>
      <c r="AK22" t="s">
        <v>126</v>
      </c>
      <c r="AL22" t="s">
        <v>92</v>
      </c>
      <c r="AM22">
        <v>85215.14</v>
      </c>
      <c r="AN22">
        <v>104</v>
      </c>
      <c r="AO22">
        <v>85215.14</v>
      </c>
      <c r="AR22">
        <v>4260757</v>
      </c>
      <c r="AS22">
        <v>0.02</v>
      </c>
      <c r="AT22">
        <v>85215.14</v>
      </c>
    </row>
    <row r="23" spans="36:46" x14ac:dyDescent="0.3">
      <c r="AJ23" t="s">
        <v>100</v>
      </c>
      <c r="AK23" t="s">
        <v>127</v>
      </c>
      <c r="AL23" t="s">
        <v>92</v>
      </c>
      <c r="AM23">
        <v>71220</v>
      </c>
      <c r="AN23">
        <v>104</v>
      </c>
      <c r="AO23">
        <v>71220</v>
      </c>
      <c r="AR23">
        <v>3561000</v>
      </c>
      <c r="AS23">
        <v>0.02</v>
      </c>
      <c r="AT23">
        <v>71220</v>
      </c>
    </row>
    <row r="24" spans="36:46" x14ac:dyDescent="0.3">
      <c r="AJ24" t="s">
        <v>100</v>
      </c>
      <c r="AK24" t="s">
        <v>128</v>
      </c>
      <c r="AL24" t="s">
        <v>92</v>
      </c>
      <c r="AM24">
        <v>5855.84</v>
      </c>
      <c r="AN24">
        <v>104</v>
      </c>
      <c r="AO24">
        <v>5855.84</v>
      </c>
      <c r="AR24">
        <v>292792</v>
      </c>
      <c r="AS24">
        <v>0.02</v>
      </c>
      <c r="AT24">
        <v>5855.84</v>
      </c>
    </row>
    <row r="25" spans="36:46" x14ac:dyDescent="0.3">
      <c r="AJ25" t="s">
        <v>100</v>
      </c>
      <c r="AK25" t="s">
        <v>129</v>
      </c>
      <c r="AL25" t="s">
        <v>92</v>
      </c>
      <c r="AM25">
        <v>8108.1</v>
      </c>
      <c r="AN25">
        <v>104</v>
      </c>
      <c r="AO25">
        <v>8108.1</v>
      </c>
      <c r="AR25">
        <v>405405</v>
      </c>
      <c r="AS25">
        <v>0.02</v>
      </c>
      <c r="AT25">
        <v>8108.1</v>
      </c>
    </row>
    <row r="26" spans="36:46" x14ac:dyDescent="0.3">
      <c r="AJ26" t="s">
        <v>90</v>
      </c>
      <c r="AK26" t="s">
        <v>130</v>
      </c>
      <c r="AL26" t="s">
        <v>131</v>
      </c>
      <c r="AM26">
        <v>2339894</v>
      </c>
      <c r="AN26">
        <v>104</v>
      </c>
      <c r="AO26">
        <v>2339894</v>
      </c>
      <c r="AR26">
        <v>116994700</v>
      </c>
      <c r="AS26">
        <v>0.02</v>
      </c>
      <c r="AT26">
        <v>2339894</v>
      </c>
    </row>
    <row r="27" spans="36:46" x14ac:dyDescent="0.3">
      <c r="AJ27" t="s">
        <v>90</v>
      </c>
      <c r="AK27" t="s">
        <v>132</v>
      </c>
      <c r="AL27" t="s">
        <v>133</v>
      </c>
      <c r="AM27">
        <v>2288507</v>
      </c>
      <c r="AN27">
        <v>104</v>
      </c>
      <c r="AO27">
        <v>2288507</v>
      </c>
      <c r="AR27">
        <v>114425350</v>
      </c>
      <c r="AS27">
        <v>0.02</v>
      </c>
      <c r="AT27">
        <v>2288507</v>
      </c>
    </row>
    <row r="28" spans="36:46" x14ac:dyDescent="0.3">
      <c r="AJ28" t="s">
        <v>90</v>
      </c>
      <c r="AK28" t="s">
        <v>134</v>
      </c>
      <c r="AL28" t="s">
        <v>135</v>
      </c>
      <c r="AM28">
        <v>2495521</v>
      </c>
      <c r="AN28">
        <v>104</v>
      </c>
      <c r="AO28">
        <v>2495521</v>
      </c>
      <c r="AR28">
        <v>124776050</v>
      </c>
      <c r="AS28">
        <v>0.02</v>
      </c>
      <c r="AT28">
        <v>2495521</v>
      </c>
    </row>
    <row r="29" spans="36:46" x14ac:dyDescent="0.3">
      <c r="AJ29" t="s">
        <v>90</v>
      </c>
      <c r="AK29" t="s">
        <v>136</v>
      </c>
      <c r="AL29" t="s">
        <v>137</v>
      </c>
      <c r="AM29">
        <v>230622</v>
      </c>
      <c r="AN29">
        <v>104</v>
      </c>
      <c r="AO29">
        <v>230622</v>
      </c>
      <c r="AR29">
        <v>11531100</v>
      </c>
      <c r="AS29">
        <v>0.02</v>
      </c>
      <c r="AT29">
        <v>230622</v>
      </c>
    </row>
    <row r="30" spans="36:46" x14ac:dyDescent="0.3">
      <c r="AJ30" t="s">
        <v>90</v>
      </c>
      <c r="AK30" t="s">
        <v>138</v>
      </c>
      <c r="AL30" t="s">
        <v>139</v>
      </c>
      <c r="AM30">
        <v>2449563</v>
      </c>
      <c r="AN30">
        <v>104</v>
      </c>
      <c r="AO30">
        <v>2449563</v>
      </c>
      <c r="AR30">
        <v>122478150</v>
      </c>
      <c r="AS30">
        <v>0.02</v>
      </c>
      <c r="AT30">
        <v>2449563</v>
      </c>
    </row>
    <row r="31" spans="36:46" x14ac:dyDescent="0.3">
      <c r="AJ31" t="s">
        <v>90</v>
      </c>
      <c r="AK31" t="s">
        <v>140</v>
      </c>
      <c r="AL31" t="s">
        <v>141</v>
      </c>
      <c r="AM31">
        <v>1937239</v>
      </c>
      <c r="AN31">
        <v>104</v>
      </c>
      <c r="AO31">
        <v>1937239</v>
      </c>
      <c r="AR31">
        <v>96861950</v>
      </c>
      <c r="AS31">
        <v>0.02</v>
      </c>
      <c r="AT31">
        <v>1937239</v>
      </c>
    </row>
    <row r="32" spans="36:46" x14ac:dyDescent="0.3">
      <c r="AJ32" t="s">
        <v>90</v>
      </c>
      <c r="AK32" t="s">
        <v>142</v>
      </c>
      <c r="AL32" t="s">
        <v>143</v>
      </c>
      <c r="AM32">
        <v>2297842</v>
      </c>
      <c r="AN32">
        <v>104</v>
      </c>
      <c r="AO32">
        <v>2297842</v>
      </c>
      <c r="AR32">
        <v>114892100</v>
      </c>
      <c r="AS32">
        <v>0.02</v>
      </c>
      <c r="AT32">
        <v>2297842</v>
      </c>
    </row>
    <row r="33" spans="36:46" x14ac:dyDescent="0.3">
      <c r="AJ33" t="s">
        <v>90</v>
      </c>
      <c r="AK33" t="s">
        <v>144</v>
      </c>
      <c r="AL33" t="s">
        <v>145</v>
      </c>
      <c r="AM33">
        <v>1299923</v>
      </c>
      <c r="AN33">
        <v>104</v>
      </c>
      <c r="AO33">
        <v>1299923</v>
      </c>
      <c r="AR33">
        <v>64996150</v>
      </c>
      <c r="AS33">
        <v>0.02</v>
      </c>
      <c r="AT33">
        <v>1299923</v>
      </c>
    </row>
    <row r="34" spans="36:46" x14ac:dyDescent="0.3">
      <c r="AJ34" t="s">
        <v>90</v>
      </c>
      <c r="AK34" t="s">
        <v>146</v>
      </c>
      <c r="AL34" t="s">
        <v>147</v>
      </c>
      <c r="AM34">
        <v>148684</v>
      </c>
      <c r="AN34">
        <v>104</v>
      </c>
      <c r="AO34">
        <v>148684</v>
      </c>
      <c r="AR34">
        <v>7434200</v>
      </c>
      <c r="AS34">
        <v>0.02</v>
      </c>
      <c r="AT34">
        <v>148684</v>
      </c>
    </row>
    <row r="35" spans="36:46" x14ac:dyDescent="0.3">
      <c r="AJ35" t="s">
        <v>97</v>
      </c>
      <c r="AK35" t="s">
        <v>148</v>
      </c>
      <c r="AL35" t="s">
        <v>149</v>
      </c>
      <c r="AM35">
        <v>6050</v>
      </c>
      <c r="AN35">
        <v>104</v>
      </c>
      <c r="AO35">
        <v>6050</v>
      </c>
      <c r="AR35">
        <v>302500</v>
      </c>
      <c r="AS35">
        <v>0.02</v>
      </c>
      <c r="AT35">
        <v>6050</v>
      </c>
    </row>
    <row r="36" spans="36:46" x14ac:dyDescent="0.3">
      <c r="AM36">
        <v>18290439.98</v>
      </c>
      <c r="AO36">
        <v>18260439.98</v>
      </c>
      <c r="AQ36">
        <v>30000</v>
      </c>
      <c r="AR36">
        <v>914521999</v>
      </c>
      <c r="AT36">
        <v>18290439.98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opLeftCell="A6" workbookViewId="0"/>
  </sheetViews>
  <sheetFormatPr defaultRowHeight="14.4" x14ac:dyDescent="0.3"/>
  <sheetData>
    <row r="1" spans="1:6" x14ac:dyDescent="0.3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</row>
    <row r="2" spans="1:6" x14ac:dyDescent="0.3">
      <c r="A2" t="s">
        <v>156</v>
      </c>
      <c r="B2">
        <v>18290439.98</v>
      </c>
      <c r="C2">
        <v>101407674.02</v>
      </c>
      <c r="D2">
        <v>-119698114</v>
      </c>
    </row>
    <row r="4" spans="1:6" x14ac:dyDescent="0.3">
      <c r="A4" t="s">
        <v>157</v>
      </c>
      <c r="B4">
        <v>18290439.98</v>
      </c>
      <c r="C4">
        <v>-18290439.98</v>
      </c>
      <c r="D4">
        <v>0</v>
      </c>
    </row>
    <row r="5" spans="1:6" x14ac:dyDescent="0.3">
      <c r="A5" t="s">
        <v>158</v>
      </c>
      <c r="D5">
        <v>0</v>
      </c>
    </row>
    <row r="6" spans="1:6" x14ac:dyDescent="0.3">
      <c r="A6" t="s">
        <v>159</v>
      </c>
      <c r="C6">
        <v>25678287</v>
      </c>
      <c r="D6">
        <v>-25678287</v>
      </c>
      <c r="E6" t="s">
        <v>160</v>
      </c>
    </row>
    <row r="7" spans="1:6" x14ac:dyDescent="0.3">
      <c r="A7" t="s">
        <v>161</v>
      </c>
      <c r="D7">
        <v>0</v>
      </c>
      <c r="E7" t="s">
        <v>162</v>
      </c>
    </row>
    <row r="8" spans="1:6" x14ac:dyDescent="0.3">
      <c r="A8" t="s">
        <v>163</v>
      </c>
      <c r="C8">
        <v>94019827</v>
      </c>
      <c r="D8">
        <v>-94019827</v>
      </c>
      <c r="E8" t="s">
        <v>164</v>
      </c>
    </row>
    <row r="9" spans="1:6" x14ac:dyDescent="0.3">
      <c r="A9" t="s">
        <v>165</v>
      </c>
      <c r="D9">
        <v>0</v>
      </c>
      <c r="E9" t="s">
        <v>166</v>
      </c>
    </row>
    <row r="10" spans="1:6" x14ac:dyDescent="0.3">
      <c r="A10" t="s">
        <v>167</v>
      </c>
      <c r="D10">
        <v>0</v>
      </c>
    </row>
    <row r="11" spans="1:6" x14ac:dyDescent="0.3">
      <c r="A11" t="s">
        <v>11</v>
      </c>
      <c r="B11">
        <v>18290439.98</v>
      </c>
      <c r="C11">
        <v>101407674.02</v>
      </c>
      <c r="D11">
        <v>-119698114</v>
      </c>
    </row>
    <row r="13" spans="1:6" x14ac:dyDescent="0.3">
      <c r="A13" t="s">
        <v>153</v>
      </c>
      <c r="D13">
        <v>0</v>
      </c>
    </row>
    <row r="19" spans="1:5" x14ac:dyDescent="0.3">
      <c r="A19" t="s">
        <v>168</v>
      </c>
      <c r="B19">
        <v>0</v>
      </c>
      <c r="C19">
        <v>11125181</v>
      </c>
      <c r="D19">
        <v>-11125181</v>
      </c>
    </row>
    <row r="21" spans="1:5" x14ac:dyDescent="0.3">
      <c r="A21" t="s">
        <v>169</v>
      </c>
      <c r="B21">
        <v>0</v>
      </c>
      <c r="D21">
        <v>0</v>
      </c>
    </row>
    <row r="22" spans="1:5" x14ac:dyDescent="0.3">
      <c r="A22" t="s">
        <v>170</v>
      </c>
      <c r="D22">
        <v>0</v>
      </c>
    </row>
    <row r="23" spans="1:5" x14ac:dyDescent="0.3">
      <c r="A23" t="s">
        <v>171</v>
      </c>
      <c r="C23">
        <v>0</v>
      </c>
      <c r="D23">
        <v>0</v>
      </c>
      <c r="E23" t="s">
        <v>172</v>
      </c>
    </row>
    <row r="24" spans="1:5" x14ac:dyDescent="0.3">
      <c r="A24" t="s">
        <v>173</v>
      </c>
      <c r="C24">
        <v>12191871</v>
      </c>
      <c r="D24">
        <v>-12191871</v>
      </c>
      <c r="E24" t="s">
        <v>174</v>
      </c>
    </row>
    <row r="25" spans="1:5" x14ac:dyDescent="0.3">
      <c r="A25" t="s">
        <v>175</v>
      </c>
      <c r="C25">
        <v>-1066690</v>
      </c>
      <c r="D25">
        <v>1066690</v>
      </c>
    </row>
    <row r="26" spans="1:5" x14ac:dyDescent="0.3">
      <c r="A26" t="s">
        <v>11</v>
      </c>
      <c r="B26">
        <v>0</v>
      </c>
      <c r="C26">
        <v>11125181</v>
      </c>
      <c r="D26">
        <v>-11125181</v>
      </c>
    </row>
    <row r="28" spans="1:5" x14ac:dyDescent="0.3">
      <c r="A28" t="s">
        <v>153</v>
      </c>
      <c r="D28">
        <v>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6"/>
  <sheetViews>
    <sheetView workbookViewId="0">
      <selection activeCell="Y10" sqref="Y10"/>
    </sheetView>
  </sheetViews>
  <sheetFormatPr defaultRowHeight="14.4" x14ac:dyDescent="0.3"/>
  <cols>
    <col min="23" max="23" width="28.77734375" bestFit="1" customWidth="1"/>
    <col min="24" max="24" width="39" style="1" bestFit="1" customWidth="1"/>
    <col min="25" max="25" width="7.44140625" style="1" bestFit="1" customWidth="1"/>
    <col min="26" max="26" width="7" style="1" bestFit="1" customWidth="1"/>
  </cols>
  <sheetData>
    <row r="1" spans="1:41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176</v>
      </c>
      <c r="W1" t="s">
        <v>87</v>
      </c>
      <c r="X1" s="1" t="s">
        <v>333</v>
      </c>
      <c r="Y1" s="1" t="s">
        <v>334</v>
      </c>
      <c r="Z1" s="1" t="s">
        <v>335</v>
      </c>
      <c r="AA1" t="s">
        <v>177</v>
      </c>
      <c r="AB1" t="s">
        <v>178</v>
      </c>
      <c r="AC1" t="s">
        <v>179</v>
      </c>
      <c r="AD1" t="s">
        <v>180</v>
      </c>
      <c r="AE1" t="s">
        <v>27</v>
      </c>
      <c r="AF1" t="s">
        <v>25</v>
      </c>
      <c r="AG1" t="s">
        <v>28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12</v>
      </c>
      <c r="AN1" t="s">
        <v>186</v>
      </c>
      <c r="AO1" t="s">
        <v>187</v>
      </c>
    </row>
    <row r="2" spans="1:41" x14ac:dyDescent="0.3">
      <c r="A2" t="s">
        <v>188</v>
      </c>
      <c r="B2" t="s">
        <v>189</v>
      </c>
      <c r="C2" t="s">
        <v>190</v>
      </c>
      <c r="D2" t="s">
        <v>191</v>
      </c>
      <c r="E2" t="s">
        <v>192</v>
      </c>
      <c r="F2" t="s">
        <v>193</v>
      </c>
      <c r="G2">
        <v>1627</v>
      </c>
      <c r="I2" t="s">
        <v>194</v>
      </c>
      <c r="J2" t="s">
        <v>195</v>
      </c>
      <c r="K2" t="s">
        <v>196</v>
      </c>
      <c r="L2" t="s">
        <v>197</v>
      </c>
      <c r="M2">
        <v>0</v>
      </c>
      <c r="N2">
        <v>1500330</v>
      </c>
      <c r="V2">
        <v>-1500330</v>
      </c>
      <c r="W2" t="s">
        <v>198</v>
      </c>
      <c r="X2" s="1" t="str">
        <f>VLOOKUP(I2,'[1]214103'!$I$4:$W$18,15,FALSE)</f>
        <v>Pembayaran PPH 21 HO Masa Febriuari 2025</v>
      </c>
      <c r="Y2" s="1" t="b">
        <v>1</v>
      </c>
      <c r="AN2" t="s">
        <v>199</v>
      </c>
      <c r="AO2">
        <v>12191871</v>
      </c>
    </row>
    <row r="3" spans="1:41" x14ac:dyDescent="0.3">
      <c r="A3" t="s">
        <v>188</v>
      </c>
      <c r="B3" t="s">
        <v>189</v>
      </c>
      <c r="C3" t="s">
        <v>190</v>
      </c>
      <c r="D3" t="s">
        <v>200</v>
      </c>
      <c r="E3" t="s">
        <v>201</v>
      </c>
      <c r="F3" t="s">
        <v>202</v>
      </c>
      <c r="G3">
        <v>10304</v>
      </c>
      <c r="H3" t="s">
        <v>203</v>
      </c>
      <c r="I3" t="s">
        <v>204</v>
      </c>
      <c r="J3" t="s">
        <v>195</v>
      </c>
      <c r="K3" t="s">
        <v>204</v>
      </c>
      <c r="L3" t="s">
        <v>205</v>
      </c>
      <c r="M3">
        <v>1500330</v>
      </c>
      <c r="N3">
        <v>0</v>
      </c>
      <c r="U3" t="s">
        <v>204</v>
      </c>
      <c r="V3">
        <v>1500330</v>
      </c>
      <c r="W3" t="s">
        <v>198</v>
      </c>
      <c r="X3" s="1" t="str">
        <f>VLOOKUP(I3,'[1]214103'!$I$4:$W$18,15,FALSE)</f>
        <v>Pembayaran PPH 21 HO Masa Febriuari 2025</v>
      </c>
      <c r="Y3" s="1" t="b">
        <v>1</v>
      </c>
      <c r="AN3" t="s">
        <v>198</v>
      </c>
      <c r="AO3">
        <v>0</v>
      </c>
    </row>
    <row r="4" spans="1:41" x14ac:dyDescent="0.3">
      <c r="A4" t="s">
        <v>188</v>
      </c>
      <c r="B4" t="s">
        <v>189</v>
      </c>
      <c r="C4" t="s">
        <v>190</v>
      </c>
      <c r="D4" t="s">
        <v>206</v>
      </c>
      <c r="E4" t="s">
        <v>207</v>
      </c>
      <c r="F4" t="s">
        <v>202</v>
      </c>
      <c r="G4">
        <v>11682</v>
      </c>
      <c r="H4" t="s">
        <v>203</v>
      </c>
      <c r="I4" t="s">
        <v>208</v>
      </c>
      <c r="J4" t="s">
        <v>209</v>
      </c>
      <c r="K4" t="s">
        <v>208</v>
      </c>
      <c r="L4" t="s">
        <v>210</v>
      </c>
      <c r="M4">
        <v>12191871</v>
      </c>
      <c r="N4">
        <v>0</v>
      </c>
      <c r="U4" t="s">
        <v>208</v>
      </c>
      <c r="V4">
        <v>12191871</v>
      </c>
      <c r="W4" t="s">
        <v>199</v>
      </c>
      <c r="X4" s="1" t="str">
        <f>VLOOKUP(I4,'[1]214103'!$I$4:$W$18,15,FALSE)</f>
        <v>Pemabayaran PPh 21 Masa Maret 2025</v>
      </c>
      <c r="Y4" s="1" t="b">
        <v>1</v>
      </c>
      <c r="AN4" t="s">
        <v>175</v>
      </c>
      <c r="AO4">
        <v>-1066690</v>
      </c>
    </row>
    <row r="5" spans="1:41" x14ac:dyDescent="0.3">
      <c r="A5" t="s">
        <v>188</v>
      </c>
      <c r="B5" t="s">
        <v>211</v>
      </c>
      <c r="C5" t="s">
        <v>212</v>
      </c>
      <c r="D5" t="s">
        <v>213</v>
      </c>
      <c r="E5" t="s">
        <v>207</v>
      </c>
      <c r="F5" t="s">
        <v>214</v>
      </c>
      <c r="G5">
        <v>4</v>
      </c>
      <c r="H5" t="s">
        <v>215</v>
      </c>
      <c r="I5" t="s">
        <v>216</v>
      </c>
      <c r="J5" t="s">
        <v>217</v>
      </c>
      <c r="L5" t="s">
        <v>218</v>
      </c>
      <c r="M5">
        <v>0</v>
      </c>
      <c r="N5">
        <v>774949</v>
      </c>
      <c r="U5" t="s">
        <v>216</v>
      </c>
      <c r="V5">
        <v>-774949</v>
      </c>
      <c r="W5" t="s">
        <v>175</v>
      </c>
      <c r="X5" s="1" t="str">
        <f>VLOOKUP(I5,'[1]214103'!$I$4:$W$18,15,FALSE)</f>
        <v>PPH 21 KARYAWAN</v>
      </c>
      <c r="Y5" s="1" t="b">
        <f t="shared" ref="Y5:Y15" si="0">W5=X5</f>
        <v>1</v>
      </c>
      <c r="AN5" t="s">
        <v>219</v>
      </c>
      <c r="AO5">
        <v>11125181</v>
      </c>
    </row>
    <row r="6" spans="1:41" x14ac:dyDescent="0.3">
      <c r="A6" t="s">
        <v>188</v>
      </c>
      <c r="B6" t="s">
        <v>220</v>
      </c>
      <c r="C6" t="s">
        <v>221</v>
      </c>
      <c r="D6" t="s">
        <v>213</v>
      </c>
      <c r="E6" t="s">
        <v>207</v>
      </c>
      <c r="F6" t="s">
        <v>214</v>
      </c>
      <c r="G6">
        <v>4</v>
      </c>
      <c r="H6" t="s">
        <v>215</v>
      </c>
      <c r="I6" t="s">
        <v>216</v>
      </c>
      <c r="J6" t="s">
        <v>217</v>
      </c>
      <c r="L6" t="s">
        <v>218</v>
      </c>
      <c r="M6">
        <v>0</v>
      </c>
      <c r="N6">
        <v>100926</v>
      </c>
      <c r="U6" t="s">
        <v>216</v>
      </c>
      <c r="V6">
        <v>-100926</v>
      </c>
      <c r="W6" t="s">
        <v>175</v>
      </c>
      <c r="X6" s="1" t="str">
        <f>VLOOKUP(I6,'[1]214103'!$I$4:$W$18,15,FALSE)</f>
        <v>PPH 21 KARYAWAN</v>
      </c>
      <c r="Y6" s="1" t="b">
        <f t="shared" si="0"/>
        <v>1</v>
      </c>
    </row>
    <row r="7" spans="1:41" x14ac:dyDescent="0.3">
      <c r="A7" t="s">
        <v>188</v>
      </c>
      <c r="B7" t="s">
        <v>220</v>
      </c>
      <c r="C7" t="s">
        <v>221</v>
      </c>
      <c r="D7" t="s">
        <v>213</v>
      </c>
      <c r="E7" t="s">
        <v>207</v>
      </c>
      <c r="F7" t="s">
        <v>214</v>
      </c>
      <c r="G7">
        <v>4</v>
      </c>
      <c r="H7" t="s">
        <v>215</v>
      </c>
      <c r="I7" t="s">
        <v>216</v>
      </c>
      <c r="J7" t="s">
        <v>217</v>
      </c>
      <c r="L7" t="s">
        <v>218</v>
      </c>
      <c r="M7">
        <v>0</v>
      </c>
      <c r="N7">
        <v>14104</v>
      </c>
      <c r="U7" t="s">
        <v>216</v>
      </c>
      <c r="V7">
        <v>-14104</v>
      </c>
      <c r="W7" t="s">
        <v>175</v>
      </c>
      <c r="X7" s="1" t="str">
        <f>VLOOKUP(I7,'[1]214103'!$I$4:$W$18,15,FALSE)</f>
        <v>PPH 21 KARYAWAN</v>
      </c>
      <c r="Y7" s="1" t="b">
        <f t="shared" si="0"/>
        <v>1</v>
      </c>
    </row>
    <row r="8" spans="1:41" x14ac:dyDescent="0.3">
      <c r="A8" t="s">
        <v>188</v>
      </c>
      <c r="B8" t="s">
        <v>222</v>
      </c>
      <c r="C8" t="s">
        <v>223</v>
      </c>
      <c r="D8" t="s">
        <v>191</v>
      </c>
      <c r="E8" t="s">
        <v>192</v>
      </c>
      <c r="F8" t="s">
        <v>193</v>
      </c>
      <c r="G8">
        <v>1627</v>
      </c>
      <c r="I8" t="s">
        <v>194</v>
      </c>
      <c r="J8" t="s">
        <v>224</v>
      </c>
      <c r="K8" t="s">
        <v>196</v>
      </c>
      <c r="L8" t="s">
        <v>197</v>
      </c>
      <c r="M8">
        <v>0</v>
      </c>
      <c r="N8">
        <v>93431</v>
      </c>
      <c r="V8">
        <v>-93431</v>
      </c>
      <c r="W8" t="s">
        <v>198</v>
      </c>
      <c r="X8" s="1" t="str">
        <f>VLOOKUP(I8,'[1]214103'!$I$4:$W$18,15,FALSE)</f>
        <v>Pembayaran PPH 21 HO Masa Febriuari 2025</v>
      </c>
      <c r="Y8" s="1" t="b">
        <v>1</v>
      </c>
    </row>
    <row r="9" spans="1:41" x14ac:dyDescent="0.3">
      <c r="A9" t="s">
        <v>188</v>
      </c>
      <c r="B9" t="s">
        <v>222</v>
      </c>
      <c r="C9" t="s">
        <v>223</v>
      </c>
      <c r="D9" t="s">
        <v>200</v>
      </c>
      <c r="E9" t="s">
        <v>201</v>
      </c>
      <c r="F9" t="s">
        <v>202</v>
      </c>
      <c r="G9">
        <v>10304</v>
      </c>
      <c r="H9" t="s">
        <v>203</v>
      </c>
      <c r="I9" t="s">
        <v>204</v>
      </c>
      <c r="J9" t="s">
        <v>224</v>
      </c>
      <c r="K9" t="s">
        <v>204</v>
      </c>
      <c r="L9" t="s">
        <v>205</v>
      </c>
      <c r="M9">
        <v>93431</v>
      </c>
      <c r="N9">
        <v>0</v>
      </c>
      <c r="U9" t="s">
        <v>204</v>
      </c>
      <c r="V9">
        <v>93431</v>
      </c>
      <c r="W9" t="s">
        <v>198</v>
      </c>
      <c r="X9" s="1" t="str">
        <f>VLOOKUP(I9,'[1]214103'!$I$4:$W$18,15,FALSE)</f>
        <v>Pembayaran PPH 21 HO Masa Febriuari 2025</v>
      </c>
      <c r="Y9" s="1" t="b">
        <v>1</v>
      </c>
    </row>
    <row r="10" spans="1:41" x14ac:dyDescent="0.3">
      <c r="A10" t="s">
        <v>188</v>
      </c>
      <c r="B10" t="s">
        <v>222</v>
      </c>
      <c r="C10" t="s">
        <v>223</v>
      </c>
      <c r="D10" t="s">
        <v>213</v>
      </c>
      <c r="E10" t="s">
        <v>207</v>
      </c>
      <c r="F10" t="s">
        <v>214</v>
      </c>
      <c r="G10">
        <v>4</v>
      </c>
      <c r="H10" t="s">
        <v>215</v>
      </c>
      <c r="I10" t="s">
        <v>216</v>
      </c>
      <c r="J10" t="s">
        <v>217</v>
      </c>
      <c r="L10" t="s">
        <v>218</v>
      </c>
      <c r="M10">
        <v>0</v>
      </c>
      <c r="N10">
        <v>28276</v>
      </c>
      <c r="U10" t="s">
        <v>216</v>
      </c>
      <c r="V10">
        <v>-28276</v>
      </c>
      <c r="W10" t="s">
        <v>175</v>
      </c>
      <c r="X10" s="1" t="str">
        <f>VLOOKUP(I10,'[1]214103'!$I$4:$W$18,15,FALSE)</f>
        <v>PPH 21 KARYAWAN</v>
      </c>
      <c r="Y10" s="1" t="b">
        <f t="shared" si="0"/>
        <v>1</v>
      </c>
    </row>
    <row r="11" spans="1:41" x14ac:dyDescent="0.3">
      <c r="A11" t="s">
        <v>188</v>
      </c>
      <c r="B11" t="s">
        <v>222</v>
      </c>
      <c r="C11" t="s">
        <v>223</v>
      </c>
      <c r="D11" t="s">
        <v>213</v>
      </c>
      <c r="E11" t="s">
        <v>207</v>
      </c>
      <c r="F11" t="s">
        <v>214</v>
      </c>
      <c r="G11">
        <v>4</v>
      </c>
      <c r="H11" t="s">
        <v>215</v>
      </c>
      <c r="I11" t="s">
        <v>216</v>
      </c>
      <c r="J11" t="s">
        <v>217</v>
      </c>
      <c r="L11" t="s">
        <v>218</v>
      </c>
      <c r="M11">
        <v>0</v>
      </c>
      <c r="N11">
        <v>59374</v>
      </c>
      <c r="U11" t="s">
        <v>216</v>
      </c>
      <c r="V11">
        <v>-59374</v>
      </c>
      <c r="W11" t="s">
        <v>175</v>
      </c>
      <c r="X11" s="1" t="str">
        <f>VLOOKUP(I11,'[1]214103'!$I$4:$W$18,15,FALSE)</f>
        <v>PPH 21 KARYAWAN</v>
      </c>
      <c r="Y11" s="1" t="b">
        <f t="shared" si="0"/>
        <v>1</v>
      </c>
    </row>
    <row r="12" spans="1:41" x14ac:dyDescent="0.3">
      <c r="A12" t="s">
        <v>188</v>
      </c>
      <c r="B12" t="s">
        <v>225</v>
      </c>
      <c r="C12" t="s">
        <v>226</v>
      </c>
      <c r="D12" t="s">
        <v>191</v>
      </c>
      <c r="E12" t="s">
        <v>192</v>
      </c>
      <c r="F12" t="s">
        <v>193</v>
      </c>
      <c r="G12">
        <v>1627</v>
      </c>
      <c r="I12" t="s">
        <v>194</v>
      </c>
      <c r="J12" t="s">
        <v>227</v>
      </c>
      <c r="K12" t="s">
        <v>196</v>
      </c>
      <c r="L12" t="s">
        <v>197</v>
      </c>
      <c r="M12">
        <v>0</v>
      </c>
      <c r="N12">
        <v>140566</v>
      </c>
      <c r="V12">
        <v>-140566</v>
      </c>
      <c r="W12" t="s">
        <v>198</v>
      </c>
      <c r="X12" s="1" t="str">
        <f>VLOOKUP(I12,'[1]214103'!$I$4:$W$18,15,FALSE)</f>
        <v>Pembayaran PPH 21 HO Masa Febriuari 2025</v>
      </c>
      <c r="Y12" s="1" t="b">
        <v>1</v>
      </c>
    </row>
    <row r="13" spans="1:41" x14ac:dyDescent="0.3">
      <c r="A13" t="s">
        <v>188</v>
      </c>
      <c r="B13" t="s">
        <v>225</v>
      </c>
      <c r="C13" t="s">
        <v>226</v>
      </c>
      <c r="D13" t="s">
        <v>200</v>
      </c>
      <c r="E13" t="s">
        <v>201</v>
      </c>
      <c r="F13" t="s">
        <v>202</v>
      </c>
      <c r="G13">
        <v>10304</v>
      </c>
      <c r="H13" t="s">
        <v>203</v>
      </c>
      <c r="I13" t="s">
        <v>204</v>
      </c>
      <c r="J13" t="s">
        <v>227</v>
      </c>
      <c r="K13" t="s">
        <v>204</v>
      </c>
      <c r="L13" t="s">
        <v>205</v>
      </c>
      <c r="M13">
        <v>140566</v>
      </c>
      <c r="N13">
        <v>0</v>
      </c>
      <c r="U13" t="s">
        <v>204</v>
      </c>
      <c r="V13">
        <v>140566</v>
      </c>
      <c r="W13" t="s">
        <v>198</v>
      </c>
      <c r="X13" s="1" t="str">
        <f>VLOOKUP(I13,'[1]214103'!$I$4:$W$18,15,FALSE)</f>
        <v>Pembayaran PPH 21 HO Masa Febriuari 2025</v>
      </c>
      <c r="Y13" s="1" t="b">
        <v>1</v>
      </c>
    </row>
    <row r="14" spans="1:41" x14ac:dyDescent="0.3">
      <c r="A14" t="s">
        <v>188</v>
      </c>
      <c r="B14" t="s">
        <v>225</v>
      </c>
      <c r="C14" t="s">
        <v>226</v>
      </c>
      <c r="D14" t="s">
        <v>213</v>
      </c>
      <c r="E14" t="s">
        <v>207</v>
      </c>
      <c r="F14" t="s">
        <v>214</v>
      </c>
      <c r="G14">
        <v>4</v>
      </c>
      <c r="H14" t="s">
        <v>215</v>
      </c>
      <c r="I14" t="s">
        <v>216</v>
      </c>
      <c r="J14" t="s">
        <v>217</v>
      </c>
      <c r="L14" t="s">
        <v>218</v>
      </c>
      <c r="M14">
        <v>0</v>
      </c>
      <c r="N14">
        <v>59374</v>
      </c>
      <c r="U14" t="s">
        <v>216</v>
      </c>
      <c r="V14">
        <v>-59374</v>
      </c>
      <c r="W14" t="s">
        <v>175</v>
      </c>
      <c r="X14" s="1" t="str">
        <f>VLOOKUP(I14,'[1]214103'!$I$4:$W$18,15,FALSE)</f>
        <v>PPH 21 KARYAWAN</v>
      </c>
      <c r="Y14" s="1" t="b">
        <f t="shared" si="0"/>
        <v>1</v>
      </c>
    </row>
    <row r="15" spans="1:41" x14ac:dyDescent="0.3">
      <c r="A15" t="s">
        <v>188</v>
      </c>
      <c r="B15" t="s">
        <v>225</v>
      </c>
      <c r="C15" t="s">
        <v>226</v>
      </c>
      <c r="D15" t="s">
        <v>213</v>
      </c>
      <c r="E15" t="s">
        <v>207</v>
      </c>
      <c r="F15" t="s">
        <v>214</v>
      </c>
      <c r="G15">
        <v>4</v>
      </c>
      <c r="H15" t="s">
        <v>215</v>
      </c>
      <c r="I15" t="s">
        <v>216</v>
      </c>
      <c r="J15" t="s">
        <v>217</v>
      </c>
      <c r="L15" t="s">
        <v>218</v>
      </c>
      <c r="M15">
        <v>0</v>
      </c>
      <c r="N15">
        <v>29687</v>
      </c>
      <c r="U15" t="s">
        <v>216</v>
      </c>
      <c r="V15">
        <v>-29687</v>
      </c>
      <c r="W15" t="s">
        <v>175</v>
      </c>
      <c r="X15" s="1" t="str">
        <f>VLOOKUP(I15,'[1]214103'!$I$4:$W$18,15,FALSE)</f>
        <v>PPH 21 KARYAWAN</v>
      </c>
      <c r="Y15" s="1" t="b">
        <f t="shared" si="0"/>
        <v>1</v>
      </c>
    </row>
    <row r="16" spans="1:41" x14ac:dyDescent="0.3">
      <c r="L16" t="s">
        <v>11</v>
      </c>
      <c r="M16">
        <v>13926198</v>
      </c>
      <c r="N16">
        <v>2801017</v>
      </c>
      <c r="V16">
        <v>11125181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2"/>
  <sheetViews>
    <sheetView tabSelected="1" topLeftCell="Z22" workbookViewId="0">
      <selection activeCell="AH33" sqref="AH33"/>
    </sheetView>
  </sheetViews>
  <sheetFormatPr defaultRowHeight="14.4" x14ac:dyDescent="0.3"/>
  <cols>
    <col min="9" max="9" width="18.109375" bestFit="1" customWidth="1"/>
    <col min="10" max="10" width="45.44140625" bestFit="1" customWidth="1"/>
    <col min="11" max="11" width="18.109375" bestFit="1" customWidth="1"/>
    <col min="23" max="23" width="36.33203125" bestFit="1" customWidth="1"/>
    <col min="24" max="24" width="43.33203125" style="1" bestFit="1" customWidth="1"/>
    <col min="25" max="25" width="7.44140625" style="1" bestFit="1" customWidth="1"/>
    <col min="26" max="26" width="40" style="1" bestFit="1" customWidth="1"/>
    <col min="27" max="27" width="30" bestFit="1" customWidth="1"/>
    <col min="38" max="38" width="12.6640625" style="1" bestFit="1" customWidth="1"/>
    <col min="39" max="39" width="15.109375" style="1" bestFit="1" customWidth="1"/>
    <col min="40" max="40" width="26.5546875" style="1" bestFit="1" customWidth="1"/>
  </cols>
  <sheetData>
    <row r="1" spans="1:43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228</v>
      </c>
      <c r="W1" t="s">
        <v>87</v>
      </c>
      <c r="X1" s="1" t="s">
        <v>333</v>
      </c>
      <c r="Y1" s="1" t="s">
        <v>334</v>
      </c>
      <c r="Z1" s="1" t="s">
        <v>335</v>
      </c>
      <c r="AA1" t="s">
        <v>177</v>
      </c>
      <c r="AB1" t="s">
        <v>178</v>
      </c>
      <c r="AC1" t="s">
        <v>179</v>
      </c>
      <c r="AD1" t="s">
        <v>27</v>
      </c>
      <c r="AE1" t="s">
        <v>25</v>
      </c>
      <c r="AF1" t="s">
        <v>28</v>
      </c>
      <c r="AG1" t="s">
        <v>229</v>
      </c>
      <c r="AH1" t="s">
        <v>182</v>
      </c>
      <c r="AI1" t="s">
        <v>183</v>
      </c>
      <c r="AJ1" t="s">
        <v>230</v>
      </c>
      <c r="AK1" t="s">
        <v>231</v>
      </c>
      <c r="AL1" s="1" t="s">
        <v>337</v>
      </c>
      <c r="AM1" s="1" t="s">
        <v>338</v>
      </c>
      <c r="AN1" s="1" t="s">
        <v>335</v>
      </c>
      <c r="AO1" t="s">
        <v>12</v>
      </c>
      <c r="AP1" t="s">
        <v>186</v>
      </c>
      <c r="AQ1" t="s">
        <v>232</v>
      </c>
    </row>
    <row r="2" spans="1:43" x14ac:dyDescent="0.3">
      <c r="A2" t="s">
        <v>188</v>
      </c>
      <c r="B2" t="s">
        <v>233</v>
      </c>
      <c r="C2" t="s">
        <v>234</v>
      </c>
      <c r="D2" t="s">
        <v>191</v>
      </c>
      <c r="E2" t="s">
        <v>192</v>
      </c>
      <c r="F2" t="s">
        <v>193</v>
      </c>
      <c r="G2">
        <v>1627</v>
      </c>
      <c r="I2" t="s">
        <v>194</v>
      </c>
      <c r="J2" t="s">
        <v>235</v>
      </c>
      <c r="K2" t="s">
        <v>196</v>
      </c>
      <c r="L2" t="s">
        <v>197</v>
      </c>
      <c r="M2">
        <v>0</v>
      </c>
      <c r="N2">
        <v>33192</v>
      </c>
      <c r="V2">
        <v>-33192</v>
      </c>
      <c r="W2" t="s">
        <v>236</v>
      </c>
      <c r="X2" s="1" t="str">
        <f>VLOOKUP(I2,'[1]214105'!$I$5:$W$45,15,FALSE)</f>
        <v>Pembayaran PPh 23 atas Sewa Masa Februari 202</v>
      </c>
      <c r="Y2" s="1" t="b">
        <v>1</v>
      </c>
      <c r="AL2" s="1">
        <f>VLOOKUP(I2,'[1]214105'!$I$5:$AH$45,26,FALSE)</f>
        <v>0</v>
      </c>
      <c r="AM2" s="1" t="b">
        <f>AK2=AL2</f>
        <v>1</v>
      </c>
      <c r="AP2" t="s">
        <v>157</v>
      </c>
      <c r="AQ2">
        <v>-18290439.98</v>
      </c>
    </row>
    <row r="3" spans="1:43" x14ac:dyDescent="0.3">
      <c r="A3" t="s">
        <v>188</v>
      </c>
      <c r="B3" t="s">
        <v>233</v>
      </c>
      <c r="C3" t="s">
        <v>234</v>
      </c>
      <c r="D3" t="s">
        <v>191</v>
      </c>
      <c r="E3" t="s">
        <v>192</v>
      </c>
      <c r="F3" t="s">
        <v>193</v>
      </c>
      <c r="G3">
        <v>1627</v>
      </c>
      <c r="I3" t="s">
        <v>194</v>
      </c>
      <c r="J3" t="s">
        <v>237</v>
      </c>
      <c r="K3" t="s">
        <v>196</v>
      </c>
      <c r="L3" t="s">
        <v>197</v>
      </c>
      <c r="M3">
        <v>0</v>
      </c>
      <c r="N3">
        <v>33373801</v>
      </c>
      <c r="V3">
        <v>-33373801</v>
      </c>
      <c r="W3" t="s">
        <v>238</v>
      </c>
      <c r="X3" s="1" t="str">
        <f>VLOOKUP(I3,'[1]214105'!$I$5:$W$45,15,FALSE)</f>
        <v>Pembayaran PPh 23 atas Sewa Masa Februari 202</v>
      </c>
      <c r="Y3" s="1" t="b">
        <f t="shared" ref="Y3:Y4" si="0">W3=X3</f>
        <v>0</v>
      </c>
      <c r="Z3" s="1" t="s">
        <v>336</v>
      </c>
      <c r="AL3" s="1">
        <f>VLOOKUP(I3,'[1]214105'!$I$5:$AH$45,26,FALSE)</f>
        <v>0</v>
      </c>
      <c r="AM3" s="1" t="b">
        <f t="shared" ref="AM3:AM41" si="1">AK3=AL3</f>
        <v>1</v>
      </c>
      <c r="AP3" t="s">
        <v>238</v>
      </c>
      <c r="AQ3">
        <v>25678287</v>
      </c>
    </row>
    <row r="4" spans="1:43" x14ac:dyDescent="0.3">
      <c r="A4" t="s">
        <v>188</v>
      </c>
      <c r="B4" t="s">
        <v>233</v>
      </c>
      <c r="C4" t="s">
        <v>234</v>
      </c>
      <c r="D4" t="s">
        <v>200</v>
      </c>
      <c r="E4" t="s">
        <v>201</v>
      </c>
      <c r="F4" t="s">
        <v>202</v>
      </c>
      <c r="G4">
        <v>10304</v>
      </c>
      <c r="H4" t="s">
        <v>203</v>
      </c>
      <c r="I4" t="s">
        <v>204</v>
      </c>
      <c r="J4" t="s">
        <v>237</v>
      </c>
      <c r="K4" t="s">
        <v>204</v>
      </c>
      <c r="L4" t="s">
        <v>205</v>
      </c>
      <c r="M4">
        <v>33373801</v>
      </c>
      <c r="N4">
        <v>0</v>
      </c>
      <c r="U4" t="s">
        <v>204</v>
      </c>
      <c r="V4">
        <v>33373801</v>
      </c>
      <c r="W4" t="s">
        <v>238</v>
      </c>
      <c r="X4" s="1" t="str">
        <f>VLOOKUP(I4,'[1]214105'!$I$5:$W$45,15,FALSE)</f>
        <v>Pembayaran PPh 23 at6as Jasa Masa Februari 20</v>
      </c>
      <c r="Y4" s="1" t="b">
        <f t="shared" si="0"/>
        <v>0</v>
      </c>
      <c r="Z4" s="1" t="s">
        <v>336</v>
      </c>
      <c r="AL4" s="1">
        <f>VLOOKUP(I4,'[1]214105'!$I$5:$AH$45,26,FALSE)</f>
        <v>0</v>
      </c>
      <c r="AM4" s="1" t="b">
        <f t="shared" si="1"/>
        <v>1</v>
      </c>
      <c r="AP4" t="s">
        <v>239</v>
      </c>
      <c r="AQ4">
        <v>94019827</v>
      </c>
    </row>
    <row r="5" spans="1:43" x14ac:dyDescent="0.3">
      <c r="A5" t="s">
        <v>188</v>
      </c>
      <c r="B5" t="s">
        <v>233</v>
      </c>
      <c r="C5" t="s">
        <v>234</v>
      </c>
      <c r="D5" t="s">
        <v>200</v>
      </c>
      <c r="E5" t="s">
        <v>201</v>
      </c>
      <c r="F5" t="s">
        <v>202</v>
      </c>
      <c r="G5">
        <v>10304</v>
      </c>
      <c r="H5" t="s">
        <v>203</v>
      </c>
      <c r="I5" t="s">
        <v>204</v>
      </c>
      <c r="J5" t="s">
        <v>235</v>
      </c>
      <c r="K5" t="s">
        <v>204</v>
      </c>
      <c r="L5" t="s">
        <v>205</v>
      </c>
      <c r="M5">
        <v>33192</v>
      </c>
      <c r="N5">
        <v>0</v>
      </c>
      <c r="U5" t="s">
        <v>204</v>
      </c>
      <c r="V5">
        <v>33192</v>
      </c>
      <c r="W5" t="s">
        <v>236</v>
      </c>
      <c r="X5" s="1" t="str">
        <f>VLOOKUP(I5,'[1]214105'!$I$5:$W$45,15,FALSE)</f>
        <v>Pembayaran PPh 23 at6as Jasa Masa Februari 20</v>
      </c>
      <c r="Y5" s="1" t="b">
        <v>1</v>
      </c>
      <c r="AL5" s="1">
        <f>VLOOKUP(I5,'[1]214105'!$I$5:$AH$45,26,FALSE)</f>
        <v>0</v>
      </c>
      <c r="AM5" s="1" t="b">
        <f t="shared" si="1"/>
        <v>1</v>
      </c>
      <c r="AP5" t="s">
        <v>236</v>
      </c>
      <c r="AQ5">
        <v>0</v>
      </c>
    </row>
    <row r="6" spans="1:43" x14ac:dyDescent="0.3">
      <c r="A6" t="s">
        <v>188</v>
      </c>
      <c r="B6" t="s">
        <v>233</v>
      </c>
      <c r="C6" t="s">
        <v>234</v>
      </c>
      <c r="D6" t="s">
        <v>206</v>
      </c>
      <c r="E6" t="s">
        <v>207</v>
      </c>
      <c r="F6" t="s">
        <v>202</v>
      </c>
      <c r="G6">
        <v>11682</v>
      </c>
      <c r="H6" t="s">
        <v>203</v>
      </c>
      <c r="I6" t="s">
        <v>208</v>
      </c>
      <c r="J6" t="s">
        <v>240</v>
      </c>
      <c r="K6" t="s">
        <v>208</v>
      </c>
      <c r="L6" t="s">
        <v>210</v>
      </c>
      <c r="M6">
        <v>94019827</v>
      </c>
      <c r="N6">
        <v>0</v>
      </c>
      <c r="U6" t="s">
        <v>208</v>
      </c>
      <c r="V6">
        <v>94019827</v>
      </c>
      <c r="W6" t="s">
        <v>239</v>
      </c>
      <c r="X6" s="1" t="str">
        <f>VLOOKUP(I6,'[1]214105'!$I$5:$W$45,15,FALSE)</f>
        <v>Pembayaran PPh 4(2) Masa Maret 2025</v>
      </c>
      <c r="Y6" s="1" t="b">
        <v>1</v>
      </c>
      <c r="AL6" s="1">
        <f>VLOOKUP(I6,'[1]214105'!$I$5:$AH$45,26,FALSE)</f>
        <v>0</v>
      </c>
      <c r="AM6" s="1" t="b">
        <f t="shared" si="1"/>
        <v>1</v>
      </c>
      <c r="AP6" t="s">
        <v>219</v>
      </c>
      <c r="AQ6">
        <v>101407674.02</v>
      </c>
    </row>
    <row r="7" spans="1:43" x14ac:dyDescent="0.3">
      <c r="A7" t="s">
        <v>188</v>
      </c>
      <c r="B7" t="s">
        <v>233</v>
      </c>
      <c r="C7" t="s">
        <v>234</v>
      </c>
      <c r="D7" t="s">
        <v>206</v>
      </c>
      <c r="E7" t="s">
        <v>207</v>
      </c>
      <c r="F7" t="s">
        <v>202</v>
      </c>
      <c r="G7">
        <v>11682</v>
      </c>
      <c r="H7" t="s">
        <v>203</v>
      </c>
      <c r="I7" t="s">
        <v>208</v>
      </c>
      <c r="J7" t="s">
        <v>241</v>
      </c>
      <c r="K7" t="s">
        <v>208</v>
      </c>
      <c r="L7" t="s">
        <v>210</v>
      </c>
      <c r="M7">
        <v>25678287</v>
      </c>
      <c r="N7">
        <v>0</v>
      </c>
      <c r="U7" t="s">
        <v>208</v>
      </c>
      <c r="V7">
        <v>25678287</v>
      </c>
      <c r="W7" t="s">
        <v>238</v>
      </c>
      <c r="X7" s="1" t="str">
        <f>VLOOKUP(I7,'[1]214105'!$I$5:$W$45,15,FALSE)</f>
        <v>Pembayaran PPh 4(2) Masa Maret 2025</v>
      </c>
      <c r="Y7" s="1" t="b">
        <v>1</v>
      </c>
      <c r="Z7" s="1" t="s">
        <v>339</v>
      </c>
      <c r="AL7" s="1">
        <f>VLOOKUP(I7,'[1]214105'!$I$5:$AH$45,26,FALSE)</f>
        <v>0</v>
      </c>
      <c r="AM7" s="1" t="b">
        <f t="shared" si="1"/>
        <v>1</v>
      </c>
    </row>
    <row r="8" spans="1:43" x14ac:dyDescent="0.3">
      <c r="A8" t="s">
        <v>188</v>
      </c>
      <c r="B8" t="s">
        <v>242</v>
      </c>
      <c r="C8" t="s">
        <v>243</v>
      </c>
      <c r="D8" t="s">
        <v>244</v>
      </c>
      <c r="E8" t="s">
        <v>245</v>
      </c>
      <c r="F8" t="s">
        <v>202</v>
      </c>
      <c r="G8">
        <v>11203</v>
      </c>
      <c r="H8" t="s">
        <v>203</v>
      </c>
      <c r="I8" t="s">
        <v>91</v>
      </c>
      <c r="J8" t="s">
        <v>92</v>
      </c>
      <c r="K8" t="s">
        <v>91</v>
      </c>
      <c r="L8" t="s">
        <v>246</v>
      </c>
      <c r="M8">
        <v>0</v>
      </c>
      <c r="N8">
        <v>6084.54</v>
      </c>
      <c r="U8" t="s">
        <v>91</v>
      </c>
      <c r="V8">
        <v>-6084.54</v>
      </c>
      <c r="W8" t="s">
        <v>157</v>
      </c>
      <c r="X8" s="1" t="str">
        <f>VLOOKUP(I8,'[1]214105'!$I$5:$W$45,15,FALSE)</f>
        <v>HUTANG PPH 23</v>
      </c>
      <c r="Y8" s="1" t="b">
        <v>1</v>
      </c>
      <c r="AA8" t="s">
        <v>247</v>
      </c>
      <c r="AB8" t="s">
        <v>248</v>
      </c>
      <c r="AC8" t="s">
        <v>249</v>
      </c>
      <c r="AD8">
        <v>304227</v>
      </c>
      <c r="AE8">
        <v>6084.54</v>
      </c>
      <c r="AF8">
        <v>0.02</v>
      </c>
      <c r="AG8" t="s">
        <v>250</v>
      </c>
      <c r="AH8">
        <v>104</v>
      </c>
      <c r="AI8" t="s">
        <v>251</v>
      </c>
      <c r="AJ8" t="s">
        <v>252</v>
      </c>
      <c r="AK8" t="s">
        <v>253</v>
      </c>
      <c r="AL8" s="1" t="str">
        <f>VLOOKUP(I8,'[1]214105'!$I$5:$AH$45,26,FALSE)</f>
        <v>24-104-17</v>
      </c>
      <c r="AM8" s="1" t="b">
        <f t="shared" si="1"/>
        <v>1</v>
      </c>
    </row>
    <row r="9" spans="1:43" x14ac:dyDescent="0.3">
      <c r="A9" t="s">
        <v>188</v>
      </c>
      <c r="B9" t="s">
        <v>242</v>
      </c>
      <c r="C9" t="s">
        <v>243</v>
      </c>
      <c r="D9" t="s">
        <v>244</v>
      </c>
      <c r="E9" t="s">
        <v>245</v>
      </c>
      <c r="F9" t="s">
        <v>202</v>
      </c>
      <c r="G9">
        <v>11204</v>
      </c>
      <c r="H9" t="s">
        <v>203</v>
      </c>
      <c r="I9" t="s">
        <v>96</v>
      </c>
      <c r="J9" t="s">
        <v>92</v>
      </c>
      <c r="K9" t="s">
        <v>96</v>
      </c>
      <c r="L9" t="s">
        <v>246</v>
      </c>
      <c r="M9">
        <v>0</v>
      </c>
      <c r="N9">
        <v>6273.48</v>
      </c>
      <c r="U9" t="s">
        <v>96</v>
      </c>
      <c r="V9">
        <v>-6273.48</v>
      </c>
      <c r="W9" t="s">
        <v>157</v>
      </c>
      <c r="X9" s="1" t="str">
        <f>VLOOKUP(I9,'[1]214105'!$I$5:$W$45,15,FALSE)</f>
        <v>HUTANG PPH 23</v>
      </c>
      <c r="Y9" s="1" t="b">
        <v>1</v>
      </c>
      <c r="AA9" t="s">
        <v>254</v>
      </c>
      <c r="AB9" t="s">
        <v>255</v>
      </c>
      <c r="AC9" t="s">
        <v>256</v>
      </c>
      <c r="AD9">
        <v>313674</v>
      </c>
      <c r="AE9">
        <v>6273.48</v>
      </c>
      <c r="AF9">
        <v>0.02</v>
      </c>
      <c r="AG9" t="s">
        <v>250</v>
      </c>
      <c r="AH9">
        <v>104</v>
      </c>
      <c r="AI9" t="s">
        <v>251</v>
      </c>
      <c r="AJ9" t="s">
        <v>257</v>
      </c>
      <c r="AK9" t="s">
        <v>253</v>
      </c>
      <c r="AL9" s="1" t="str">
        <f>VLOOKUP(I9,'[1]214105'!$I$5:$AH$45,26,FALSE)</f>
        <v>24-104-17</v>
      </c>
      <c r="AM9" s="1" t="b">
        <f t="shared" si="1"/>
        <v>1</v>
      </c>
    </row>
    <row r="10" spans="1:43" x14ac:dyDescent="0.3">
      <c r="A10" t="s">
        <v>188</v>
      </c>
      <c r="B10" t="s">
        <v>242</v>
      </c>
      <c r="C10" t="s">
        <v>243</v>
      </c>
      <c r="D10" t="s">
        <v>244</v>
      </c>
      <c r="E10" t="s">
        <v>245</v>
      </c>
      <c r="F10" t="s">
        <v>202</v>
      </c>
      <c r="G10">
        <v>11205</v>
      </c>
      <c r="H10" t="s">
        <v>203</v>
      </c>
      <c r="I10" t="s">
        <v>101</v>
      </c>
      <c r="J10" t="s">
        <v>92</v>
      </c>
      <c r="K10" t="s">
        <v>101</v>
      </c>
      <c r="L10" t="s">
        <v>246</v>
      </c>
      <c r="M10">
        <v>0</v>
      </c>
      <c r="N10">
        <v>6377.1</v>
      </c>
      <c r="U10" t="s">
        <v>101</v>
      </c>
      <c r="V10">
        <v>-6377.1</v>
      </c>
      <c r="W10" t="s">
        <v>157</v>
      </c>
      <c r="X10" s="1" t="str">
        <f>VLOOKUP(I10,'[1]214105'!$I$5:$W$45,15,FALSE)</f>
        <v>HUTANG PPH 23</v>
      </c>
      <c r="Y10" s="1" t="b">
        <v>1</v>
      </c>
      <c r="AA10" t="s">
        <v>254</v>
      </c>
      <c r="AB10" t="s">
        <v>255</v>
      </c>
      <c r="AC10" t="s">
        <v>256</v>
      </c>
      <c r="AD10">
        <v>318855</v>
      </c>
      <c r="AE10">
        <v>6377.1</v>
      </c>
      <c r="AF10">
        <v>0.02</v>
      </c>
      <c r="AG10" t="s">
        <v>250</v>
      </c>
      <c r="AH10">
        <v>104</v>
      </c>
      <c r="AI10" t="s">
        <v>251</v>
      </c>
      <c r="AJ10" t="s">
        <v>258</v>
      </c>
      <c r="AK10" t="s">
        <v>253</v>
      </c>
      <c r="AL10" s="1" t="str">
        <f>VLOOKUP(I10,'[1]214105'!$I$5:$AH$45,26,FALSE)</f>
        <v>24-104-17</v>
      </c>
      <c r="AM10" s="1" t="b">
        <f t="shared" si="1"/>
        <v>1</v>
      </c>
    </row>
    <row r="11" spans="1:43" x14ac:dyDescent="0.3">
      <c r="A11" t="s">
        <v>188</v>
      </c>
      <c r="B11" t="s">
        <v>259</v>
      </c>
      <c r="C11" t="s">
        <v>260</v>
      </c>
      <c r="D11" t="s">
        <v>261</v>
      </c>
      <c r="E11" t="s">
        <v>207</v>
      </c>
      <c r="F11" t="s">
        <v>202</v>
      </c>
      <c r="G11">
        <v>11683</v>
      </c>
      <c r="H11" t="s">
        <v>203</v>
      </c>
      <c r="I11" t="s">
        <v>104</v>
      </c>
      <c r="J11" t="s">
        <v>92</v>
      </c>
      <c r="K11" t="s">
        <v>104</v>
      </c>
      <c r="L11" t="s">
        <v>210</v>
      </c>
      <c r="M11">
        <v>0</v>
      </c>
      <c r="N11">
        <v>30000</v>
      </c>
      <c r="U11" t="s">
        <v>104</v>
      </c>
      <c r="V11">
        <v>-30000</v>
      </c>
      <c r="W11" t="s">
        <v>157</v>
      </c>
      <c r="X11" s="1" t="str">
        <f>VLOOKUP(I11,'[1]214105'!$I$5:$W$45,15,FALSE)</f>
        <v>HUTANG PPH 23</v>
      </c>
      <c r="Y11" s="1" t="b">
        <v>1</v>
      </c>
      <c r="AA11" t="s">
        <v>262</v>
      </c>
      <c r="AB11" t="s">
        <v>263</v>
      </c>
      <c r="AC11" t="s">
        <v>264</v>
      </c>
      <c r="AD11">
        <v>1500000</v>
      </c>
      <c r="AE11">
        <v>30000</v>
      </c>
      <c r="AF11">
        <v>0.02</v>
      </c>
      <c r="AG11" t="s">
        <v>250</v>
      </c>
      <c r="AH11">
        <v>100</v>
      </c>
      <c r="AI11" t="s">
        <v>265</v>
      </c>
      <c r="AJ11" t="s">
        <v>266</v>
      </c>
      <c r="AK11" t="s">
        <v>267</v>
      </c>
      <c r="AL11" s="1" t="str">
        <f>VLOOKUP(I11,'[1]214105'!$I$5:$AH$45,26,FALSE)</f>
        <v>24-100-02</v>
      </c>
      <c r="AM11" s="1" t="b">
        <f t="shared" si="1"/>
        <v>1</v>
      </c>
    </row>
    <row r="12" spans="1:43" x14ac:dyDescent="0.3">
      <c r="A12" t="s">
        <v>188</v>
      </c>
      <c r="B12" t="s">
        <v>259</v>
      </c>
      <c r="C12" t="s">
        <v>260</v>
      </c>
      <c r="D12" t="s">
        <v>261</v>
      </c>
      <c r="E12" t="s">
        <v>207</v>
      </c>
      <c r="F12" t="s">
        <v>202</v>
      </c>
      <c r="G12">
        <v>11684</v>
      </c>
      <c r="H12" t="s">
        <v>203</v>
      </c>
      <c r="I12" t="s">
        <v>107</v>
      </c>
      <c r="J12" t="s">
        <v>92</v>
      </c>
      <c r="K12" t="s">
        <v>107</v>
      </c>
      <c r="L12" t="s">
        <v>210</v>
      </c>
      <c r="M12">
        <v>0</v>
      </c>
      <c r="N12">
        <v>15115.98</v>
      </c>
      <c r="U12" t="s">
        <v>107</v>
      </c>
      <c r="V12">
        <v>-15115.98</v>
      </c>
      <c r="W12" t="s">
        <v>157</v>
      </c>
      <c r="X12" s="1" t="str">
        <f>VLOOKUP(I12,'[1]214105'!$I$5:$W$45,15,FALSE)</f>
        <v>HUTANG PPH 23</v>
      </c>
      <c r="Y12" s="1" t="b">
        <v>1</v>
      </c>
      <c r="AA12" t="s">
        <v>268</v>
      </c>
      <c r="AB12" t="s">
        <v>269</v>
      </c>
      <c r="AC12" t="s">
        <v>270</v>
      </c>
      <c r="AD12">
        <v>755799</v>
      </c>
      <c r="AE12">
        <v>15115.98</v>
      </c>
      <c r="AF12">
        <v>0.02</v>
      </c>
      <c r="AG12" t="s">
        <v>250</v>
      </c>
      <c r="AH12">
        <v>104</v>
      </c>
      <c r="AI12" t="s">
        <v>251</v>
      </c>
      <c r="AJ12" t="s">
        <v>271</v>
      </c>
      <c r="AK12" t="s">
        <v>272</v>
      </c>
      <c r="AL12" s="1" t="str">
        <f>VLOOKUP(I12,'[1]214105'!$I$5:$AH$45,26,FALSE)</f>
        <v>24-104-29</v>
      </c>
      <c r="AM12" s="1" t="b">
        <f t="shared" si="1"/>
        <v>1</v>
      </c>
    </row>
    <row r="13" spans="1:43" x14ac:dyDescent="0.3">
      <c r="A13" t="s">
        <v>188</v>
      </c>
      <c r="B13" t="s">
        <v>259</v>
      </c>
      <c r="C13" t="s">
        <v>260</v>
      </c>
      <c r="D13" t="s">
        <v>261</v>
      </c>
      <c r="E13" t="s">
        <v>207</v>
      </c>
      <c r="F13" t="s">
        <v>202</v>
      </c>
      <c r="G13">
        <v>11685</v>
      </c>
      <c r="H13" t="s">
        <v>203</v>
      </c>
      <c r="I13" t="s">
        <v>110</v>
      </c>
      <c r="J13" t="s">
        <v>92</v>
      </c>
      <c r="K13" t="s">
        <v>110</v>
      </c>
      <c r="L13" t="s">
        <v>210</v>
      </c>
      <c r="M13">
        <v>0</v>
      </c>
      <c r="N13">
        <v>797756.62</v>
      </c>
      <c r="U13" t="s">
        <v>110</v>
      </c>
      <c r="V13">
        <v>-797756.62</v>
      </c>
      <c r="W13" t="s">
        <v>157</v>
      </c>
      <c r="X13" s="1" t="str">
        <f>VLOOKUP(I13,'[1]214105'!$I$5:$W$45,15,FALSE)</f>
        <v>HUTANG PPH 23</v>
      </c>
      <c r="Y13" s="1" t="b">
        <v>1</v>
      </c>
      <c r="AA13" t="s">
        <v>268</v>
      </c>
      <c r="AB13" t="s">
        <v>269</v>
      </c>
      <c r="AC13" t="s">
        <v>270</v>
      </c>
      <c r="AD13">
        <v>39887831</v>
      </c>
      <c r="AE13">
        <v>797756.62</v>
      </c>
      <c r="AF13">
        <v>0.02</v>
      </c>
      <c r="AG13" t="s">
        <v>250</v>
      </c>
      <c r="AH13">
        <v>104</v>
      </c>
      <c r="AI13" t="s">
        <v>251</v>
      </c>
      <c r="AJ13" t="s">
        <v>273</v>
      </c>
      <c r="AK13" t="s">
        <v>272</v>
      </c>
      <c r="AL13" s="1" t="str">
        <f>VLOOKUP(I13,'[1]214105'!$I$5:$AH$45,26,FALSE)</f>
        <v>24-104-29</v>
      </c>
      <c r="AM13" s="1" t="b">
        <f t="shared" si="1"/>
        <v>1</v>
      </c>
    </row>
    <row r="14" spans="1:43" x14ac:dyDescent="0.3">
      <c r="A14" t="s">
        <v>188</v>
      </c>
      <c r="B14" t="s">
        <v>259</v>
      </c>
      <c r="C14" t="s">
        <v>260</v>
      </c>
      <c r="D14" t="s">
        <v>261</v>
      </c>
      <c r="E14" t="s">
        <v>207</v>
      </c>
      <c r="F14" t="s">
        <v>202</v>
      </c>
      <c r="G14">
        <v>11686</v>
      </c>
      <c r="H14" t="s">
        <v>203</v>
      </c>
      <c r="I14" t="s">
        <v>112</v>
      </c>
      <c r="J14" t="s">
        <v>92</v>
      </c>
      <c r="K14" t="s">
        <v>112</v>
      </c>
      <c r="L14" t="s">
        <v>210</v>
      </c>
      <c r="M14">
        <v>0</v>
      </c>
      <c r="N14">
        <v>993992.08</v>
      </c>
      <c r="U14" t="s">
        <v>112</v>
      </c>
      <c r="V14">
        <v>-993992.08</v>
      </c>
      <c r="W14" t="s">
        <v>157</v>
      </c>
      <c r="X14" s="1" t="str">
        <f>VLOOKUP(I14,'[1]214105'!$I$5:$W$45,15,FALSE)</f>
        <v>HUTANG PPH 23</v>
      </c>
      <c r="Y14" s="1" t="b">
        <v>1</v>
      </c>
      <c r="AA14" t="s">
        <v>268</v>
      </c>
      <c r="AB14" t="s">
        <v>269</v>
      </c>
      <c r="AC14" t="s">
        <v>270</v>
      </c>
      <c r="AD14">
        <v>49699604</v>
      </c>
      <c r="AE14">
        <v>993992.08</v>
      </c>
      <c r="AF14">
        <v>0.02</v>
      </c>
      <c r="AG14" t="s">
        <v>250</v>
      </c>
      <c r="AH14">
        <v>104</v>
      </c>
      <c r="AI14" t="s">
        <v>251</v>
      </c>
      <c r="AJ14" t="s">
        <v>274</v>
      </c>
      <c r="AK14" t="s">
        <v>272</v>
      </c>
      <c r="AL14" s="1" t="str">
        <f>VLOOKUP(I14,'[1]214105'!$I$5:$AH$45,26,FALSE)</f>
        <v>24-104-29</v>
      </c>
      <c r="AM14" s="1" t="b">
        <f t="shared" si="1"/>
        <v>1</v>
      </c>
    </row>
    <row r="15" spans="1:43" x14ac:dyDescent="0.3">
      <c r="A15" t="s">
        <v>188</v>
      </c>
      <c r="B15" t="s">
        <v>275</v>
      </c>
      <c r="C15" t="s">
        <v>276</v>
      </c>
      <c r="D15" t="s">
        <v>277</v>
      </c>
      <c r="E15" t="s">
        <v>201</v>
      </c>
      <c r="F15" t="s">
        <v>202</v>
      </c>
      <c r="G15">
        <v>10312</v>
      </c>
      <c r="H15" t="s">
        <v>203</v>
      </c>
      <c r="I15" t="s">
        <v>113</v>
      </c>
      <c r="J15" t="s">
        <v>92</v>
      </c>
      <c r="K15" t="s">
        <v>113</v>
      </c>
      <c r="L15" t="s">
        <v>205</v>
      </c>
      <c r="M15">
        <v>0</v>
      </c>
      <c r="N15">
        <v>99700.28</v>
      </c>
      <c r="U15" t="s">
        <v>113</v>
      </c>
      <c r="V15">
        <v>-99700.28</v>
      </c>
      <c r="W15" t="s">
        <v>157</v>
      </c>
      <c r="X15" s="1" t="str">
        <f>VLOOKUP(I15,'[1]214105'!$I$5:$W$45,15,FALSE)</f>
        <v>HUTANG PPH 23</v>
      </c>
      <c r="Y15" s="1" t="b">
        <v>1</v>
      </c>
      <c r="AA15" t="s">
        <v>278</v>
      </c>
      <c r="AB15" t="s">
        <v>279</v>
      </c>
      <c r="AC15" t="s">
        <v>280</v>
      </c>
      <c r="AD15">
        <v>4985014</v>
      </c>
      <c r="AE15">
        <v>99700.28</v>
      </c>
      <c r="AF15">
        <v>0.02</v>
      </c>
      <c r="AG15" t="s">
        <v>250</v>
      </c>
      <c r="AH15">
        <v>104</v>
      </c>
      <c r="AI15" t="s">
        <v>251</v>
      </c>
      <c r="AJ15" t="s">
        <v>281</v>
      </c>
      <c r="AK15" t="s">
        <v>272</v>
      </c>
      <c r="AL15" s="1" t="str">
        <f>VLOOKUP(I15,'[1]214105'!$I$5:$AH$45,26,FALSE)</f>
        <v>24-104-29</v>
      </c>
      <c r="AM15" s="1" t="b">
        <f t="shared" si="1"/>
        <v>1</v>
      </c>
    </row>
    <row r="16" spans="1:43" x14ac:dyDescent="0.3">
      <c r="A16" t="s">
        <v>188</v>
      </c>
      <c r="B16" t="s">
        <v>275</v>
      </c>
      <c r="C16" t="s">
        <v>276</v>
      </c>
      <c r="D16" t="s">
        <v>277</v>
      </c>
      <c r="E16" t="s">
        <v>201</v>
      </c>
      <c r="F16" t="s">
        <v>202</v>
      </c>
      <c r="G16">
        <v>10313</v>
      </c>
      <c r="H16" t="s">
        <v>203</v>
      </c>
      <c r="I16" t="s">
        <v>114</v>
      </c>
      <c r="J16" t="s">
        <v>92</v>
      </c>
      <c r="K16" t="s">
        <v>114</v>
      </c>
      <c r="L16" t="s">
        <v>205</v>
      </c>
      <c r="M16">
        <v>0</v>
      </c>
      <c r="N16">
        <v>96505.919999999998</v>
      </c>
      <c r="U16" t="s">
        <v>114</v>
      </c>
      <c r="V16">
        <v>-96505.919999999998</v>
      </c>
      <c r="W16" t="s">
        <v>157</v>
      </c>
      <c r="X16" s="1" t="str">
        <f>VLOOKUP(I16,'[1]214105'!$I$5:$W$45,15,FALSE)</f>
        <v>HUTANG PPH 23</v>
      </c>
      <c r="Y16" s="1" t="b">
        <v>1</v>
      </c>
      <c r="AA16" t="s">
        <v>278</v>
      </c>
      <c r="AB16" t="s">
        <v>279</v>
      </c>
      <c r="AC16" t="s">
        <v>280</v>
      </c>
      <c r="AD16">
        <v>4825296</v>
      </c>
      <c r="AE16">
        <v>96505.919999999998</v>
      </c>
      <c r="AF16">
        <v>0.02</v>
      </c>
      <c r="AG16" t="s">
        <v>250</v>
      </c>
      <c r="AH16">
        <v>104</v>
      </c>
      <c r="AI16" t="s">
        <v>251</v>
      </c>
      <c r="AJ16" t="s">
        <v>282</v>
      </c>
      <c r="AK16" t="s">
        <v>272</v>
      </c>
      <c r="AL16" s="1" t="str">
        <f>VLOOKUP(I16,'[1]214105'!$I$5:$AH$45,26,FALSE)</f>
        <v>24-104-29</v>
      </c>
      <c r="AM16" s="1" t="b">
        <f t="shared" si="1"/>
        <v>1</v>
      </c>
    </row>
    <row r="17" spans="1:40" x14ac:dyDescent="0.3">
      <c r="A17" t="s">
        <v>188</v>
      </c>
      <c r="B17" t="s">
        <v>275</v>
      </c>
      <c r="C17" t="s">
        <v>276</v>
      </c>
      <c r="D17" t="s">
        <v>277</v>
      </c>
      <c r="E17" t="s">
        <v>201</v>
      </c>
      <c r="F17" t="s">
        <v>202</v>
      </c>
      <c r="G17">
        <v>10315</v>
      </c>
      <c r="H17" t="s">
        <v>203</v>
      </c>
      <c r="I17" t="s">
        <v>115</v>
      </c>
      <c r="J17" t="s">
        <v>92</v>
      </c>
      <c r="K17" t="s">
        <v>115</v>
      </c>
      <c r="L17" t="s">
        <v>205</v>
      </c>
      <c r="M17">
        <v>0</v>
      </c>
      <c r="N17">
        <v>74096.399999999994</v>
      </c>
      <c r="U17" t="s">
        <v>115</v>
      </c>
      <c r="V17">
        <v>-74096.399999999994</v>
      </c>
      <c r="W17" t="s">
        <v>157</v>
      </c>
      <c r="X17" s="1" t="str">
        <f>VLOOKUP(I17,'[1]214105'!$I$5:$W$45,15,FALSE)</f>
        <v>HUTANG PPH 23</v>
      </c>
      <c r="Y17" s="1" t="b">
        <v>1</v>
      </c>
      <c r="AA17" t="s">
        <v>278</v>
      </c>
      <c r="AB17" t="s">
        <v>279</v>
      </c>
      <c r="AC17" t="s">
        <v>280</v>
      </c>
      <c r="AD17">
        <v>3704820</v>
      </c>
      <c r="AE17">
        <v>74096.399999999994</v>
      </c>
      <c r="AF17">
        <v>0.02</v>
      </c>
      <c r="AG17" t="s">
        <v>250</v>
      </c>
      <c r="AH17">
        <v>104</v>
      </c>
      <c r="AI17" t="s">
        <v>251</v>
      </c>
      <c r="AJ17" t="s">
        <v>283</v>
      </c>
      <c r="AK17" t="s">
        <v>272</v>
      </c>
      <c r="AL17" s="1" t="str">
        <f>VLOOKUP(I17,'[1]214105'!$I$5:$AH$45,26,FALSE)</f>
        <v>24-104-29</v>
      </c>
      <c r="AM17" s="1" t="b">
        <f t="shared" si="1"/>
        <v>1</v>
      </c>
    </row>
    <row r="18" spans="1:40" x14ac:dyDescent="0.3">
      <c r="A18" t="s">
        <v>188</v>
      </c>
      <c r="B18" t="s">
        <v>275</v>
      </c>
      <c r="C18" t="s">
        <v>276</v>
      </c>
      <c r="D18" t="s">
        <v>277</v>
      </c>
      <c r="E18" t="s">
        <v>201</v>
      </c>
      <c r="F18" t="s">
        <v>202</v>
      </c>
      <c r="G18">
        <v>10316</v>
      </c>
      <c r="H18" t="s">
        <v>203</v>
      </c>
      <c r="I18" t="s">
        <v>116</v>
      </c>
      <c r="J18" t="s">
        <v>92</v>
      </c>
      <c r="K18" t="s">
        <v>116</v>
      </c>
      <c r="L18" t="s">
        <v>205</v>
      </c>
      <c r="M18">
        <v>0</v>
      </c>
      <c r="N18">
        <v>80275.28</v>
      </c>
      <c r="U18" t="s">
        <v>116</v>
      </c>
      <c r="V18">
        <v>-80275.28</v>
      </c>
      <c r="W18" t="s">
        <v>157</v>
      </c>
      <c r="X18" s="1" t="str">
        <f>VLOOKUP(I18,'[1]214105'!$I$5:$W$45,15,FALSE)</f>
        <v>HUTANG PPH 23</v>
      </c>
      <c r="Y18" s="1" t="b">
        <v>1</v>
      </c>
      <c r="AA18" t="s">
        <v>278</v>
      </c>
      <c r="AB18" t="s">
        <v>279</v>
      </c>
      <c r="AC18" t="s">
        <v>280</v>
      </c>
      <c r="AD18">
        <v>4013764</v>
      </c>
      <c r="AE18">
        <v>80275.28</v>
      </c>
      <c r="AF18">
        <v>0.02</v>
      </c>
      <c r="AG18" t="s">
        <v>250</v>
      </c>
      <c r="AH18">
        <v>104</v>
      </c>
      <c r="AI18" t="s">
        <v>251</v>
      </c>
      <c r="AJ18" t="s">
        <v>284</v>
      </c>
      <c r="AK18" t="s">
        <v>272</v>
      </c>
      <c r="AL18" s="1" t="str">
        <f>VLOOKUP(I18,'[1]214105'!$I$5:$AH$45,26,FALSE)</f>
        <v>24-104-29</v>
      </c>
      <c r="AM18" s="1" t="b">
        <f t="shared" si="1"/>
        <v>1</v>
      </c>
    </row>
    <row r="19" spans="1:40" x14ac:dyDescent="0.3">
      <c r="A19" t="s">
        <v>188</v>
      </c>
      <c r="B19" t="s">
        <v>275</v>
      </c>
      <c r="C19" t="s">
        <v>276</v>
      </c>
      <c r="D19" t="s">
        <v>277</v>
      </c>
      <c r="E19" t="s">
        <v>201</v>
      </c>
      <c r="F19" t="s">
        <v>202</v>
      </c>
      <c r="G19">
        <v>10317</v>
      </c>
      <c r="H19" t="s">
        <v>203</v>
      </c>
      <c r="I19" t="s">
        <v>117</v>
      </c>
      <c r="J19" t="s">
        <v>92</v>
      </c>
      <c r="K19" t="s">
        <v>117</v>
      </c>
      <c r="L19" t="s">
        <v>205</v>
      </c>
      <c r="M19">
        <v>0</v>
      </c>
      <c r="N19">
        <v>50646.3</v>
      </c>
      <c r="U19" t="s">
        <v>117</v>
      </c>
      <c r="V19">
        <v>-50646.3</v>
      </c>
      <c r="W19" t="s">
        <v>157</v>
      </c>
      <c r="X19" s="1" t="str">
        <f>VLOOKUP(I19,'[1]214105'!$I$5:$W$45,15,FALSE)</f>
        <v>HUTANG PPH 23</v>
      </c>
      <c r="Y19" s="1" t="b">
        <v>1</v>
      </c>
      <c r="AA19" t="s">
        <v>278</v>
      </c>
      <c r="AB19" t="s">
        <v>279</v>
      </c>
      <c r="AC19" t="s">
        <v>280</v>
      </c>
      <c r="AD19">
        <v>2532315</v>
      </c>
      <c r="AE19">
        <v>50646.3</v>
      </c>
      <c r="AF19">
        <v>0.02</v>
      </c>
      <c r="AG19" t="s">
        <v>250</v>
      </c>
      <c r="AH19">
        <v>104</v>
      </c>
      <c r="AI19" t="s">
        <v>251</v>
      </c>
      <c r="AJ19" t="s">
        <v>285</v>
      </c>
      <c r="AK19" t="s">
        <v>272</v>
      </c>
      <c r="AL19" s="1" t="str">
        <f>VLOOKUP(I19,'[1]214105'!$I$5:$AH$45,26,FALSE)</f>
        <v>24-104-29</v>
      </c>
      <c r="AM19" s="1" t="b">
        <f t="shared" si="1"/>
        <v>1</v>
      </c>
    </row>
    <row r="20" spans="1:40" x14ac:dyDescent="0.3">
      <c r="A20" t="s">
        <v>188</v>
      </c>
      <c r="B20" t="s">
        <v>275</v>
      </c>
      <c r="C20" t="s">
        <v>276</v>
      </c>
      <c r="D20" t="s">
        <v>277</v>
      </c>
      <c r="E20" t="s">
        <v>201</v>
      </c>
      <c r="F20" t="s">
        <v>202</v>
      </c>
      <c r="G20">
        <v>10318</v>
      </c>
      <c r="H20" t="s">
        <v>203</v>
      </c>
      <c r="I20" t="s">
        <v>118</v>
      </c>
      <c r="J20" t="s">
        <v>92</v>
      </c>
      <c r="K20" t="s">
        <v>118</v>
      </c>
      <c r="L20" t="s">
        <v>205</v>
      </c>
      <c r="M20">
        <v>0</v>
      </c>
      <c r="N20">
        <v>62963.06</v>
      </c>
      <c r="U20" t="s">
        <v>118</v>
      </c>
      <c r="V20">
        <v>-62963.06</v>
      </c>
      <c r="W20" t="s">
        <v>157</v>
      </c>
      <c r="X20" s="1" t="str">
        <f>VLOOKUP(I20,'[1]214105'!$I$5:$W$45,15,FALSE)</f>
        <v>HUTANG PPH 23</v>
      </c>
      <c r="Y20" s="1" t="b">
        <v>1</v>
      </c>
      <c r="AA20" t="s">
        <v>278</v>
      </c>
      <c r="AB20" t="s">
        <v>279</v>
      </c>
      <c r="AC20" t="s">
        <v>280</v>
      </c>
      <c r="AD20">
        <v>3148153</v>
      </c>
      <c r="AE20">
        <v>62963.06</v>
      </c>
      <c r="AF20">
        <v>0.02</v>
      </c>
      <c r="AG20" t="s">
        <v>250</v>
      </c>
      <c r="AH20">
        <v>104</v>
      </c>
      <c r="AI20" t="s">
        <v>251</v>
      </c>
      <c r="AJ20" t="s">
        <v>286</v>
      </c>
      <c r="AK20" t="s">
        <v>272</v>
      </c>
      <c r="AL20" s="1" t="str">
        <f>VLOOKUP(I20,'[1]214105'!$I$5:$AH$45,26,FALSE)</f>
        <v>24-104-29</v>
      </c>
      <c r="AM20" s="1" t="b">
        <f t="shared" si="1"/>
        <v>1</v>
      </c>
    </row>
    <row r="21" spans="1:40" x14ac:dyDescent="0.3">
      <c r="A21" t="s">
        <v>188</v>
      </c>
      <c r="B21" t="s">
        <v>275</v>
      </c>
      <c r="C21" t="s">
        <v>276</v>
      </c>
      <c r="D21" t="s">
        <v>277</v>
      </c>
      <c r="E21" t="s">
        <v>201</v>
      </c>
      <c r="F21" t="s">
        <v>202</v>
      </c>
      <c r="G21">
        <v>10319</v>
      </c>
      <c r="H21" t="s">
        <v>203</v>
      </c>
      <c r="I21" t="s">
        <v>119</v>
      </c>
      <c r="J21" t="s">
        <v>92</v>
      </c>
      <c r="K21" t="s">
        <v>119</v>
      </c>
      <c r="L21" t="s">
        <v>205</v>
      </c>
      <c r="M21">
        <v>0</v>
      </c>
      <c r="N21">
        <v>6080</v>
      </c>
      <c r="U21" t="s">
        <v>119</v>
      </c>
      <c r="V21">
        <v>-6080</v>
      </c>
      <c r="W21" t="s">
        <v>157</v>
      </c>
      <c r="X21" s="1" t="str">
        <f>VLOOKUP(I21,'[1]214105'!$I$5:$W$45,15,FALSE)</f>
        <v>HUTANG PPH 23</v>
      </c>
      <c r="Y21" s="1" t="b">
        <v>1</v>
      </c>
      <c r="AA21" t="s">
        <v>278</v>
      </c>
      <c r="AB21" t="s">
        <v>279</v>
      </c>
      <c r="AC21" t="s">
        <v>280</v>
      </c>
      <c r="AD21">
        <v>304000</v>
      </c>
      <c r="AE21">
        <v>6080</v>
      </c>
      <c r="AF21">
        <v>0.02</v>
      </c>
      <c r="AG21" t="s">
        <v>250</v>
      </c>
      <c r="AH21">
        <v>104</v>
      </c>
      <c r="AI21" t="s">
        <v>251</v>
      </c>
      <c r="AJ21" t="s">
        <v>287</v>
      </c>
      <c r="AK21" t="s">
        <v>272</v>
      </c>
      <c r="AL21" s="1" t="str">
        <f>VLOOKUP(I21,'[1]214105'!$I$5:$AH$45,26,FALSE)</f>
        <v>24-104-29</v>
      </c>
      <c r="AM21" s="1" t="b">
        <f t="shared" si="1"/>
        <v>1</v>
      </c>
    </row>
    <row r="22" spans="1:40" x14ac:dyDescent="0.3">
      <c r="A22" t="s">
        <v>188</v>
      </c>
      <c r="B22" t="s">
        <v>275</v>
      </c>
      <c r="C22" t="s">
        <v>276</v>
      </c>
      <c r="D22" t="s">
        <v>277</v>
      </c>
      <c r="E22" t="s">
        <v>201</v>
      </c>
      <c r="F22" t="s">
        <v>202</v>
      </c>
      <c r="G22">
        <v>10320</v>
      </c>
      <c r="H22" t="s">
        <v>203</v>
      </c>
      <c r="I22" t="s">
        <v>120</v>
      </c>
      <c r="J22" t="s">
        <v>92</v>
      </c>
      <c r="K22" t="s">
        <v>120</v>
      </c>
      <c r="L22" t="s">
        <v>205</v>
      </c>
      <c r="M22">
        <v>0</v>
      </c>
      <c r="N22">
        <v>49637.5</v>
      </c>
      <c r="U22" t="s">
        <v>120</v>
      </c>
      <c r="V22">
        <v>-49637.5</v>
      </c>
      <c r="W22" t="s">
        <v>157</v>
      </c>
      <c r="X22" s="1" t="str">
        <f>VLOOKUP(I22,'[1]214105'!$I$5:$W$45,15,FALSE)</f>
        <v>HUTANG PPH 23</v>
      </c>
      <c r="Y22" s="1" t="b">
        <v>1</v>
      </c>
      <c r="AA22" t="s">
        <v>278</v>
      </c>
      <c r="AB22" t="s">
        <v>279</v>
      </c>
      <c r="AC22" t="s">
        <v>280</v>
      </c>
      <c r="AD22">
        <v>2481875</v>
      </c>
      <c r="AE22">
        <v>49637.5</v>
      </c>
      <c r="AF22">
        <v>0.02</v>
      </c>
      <c r="AG22" t="s">
        <v>250</v>
      </c>
      <c r="AH22">
        <v>104</v>
      </c>
      <c r="AI22" t="s">
        <v>251</v>
      </c>
      <c r="AJ22" t="s">
        <v>288</v>
      </c>
      <c r="AK22" t="s">
        <v>272</v>
      </c>
      <c r="AL22" s="1" t="str">
        <f>VLOOKUP(I22,'[1]214105'!$I$5:$AH$45,26,FALSE)</f>
        <v>24-104-29</v>
      </c>
      <c r="AM22" s="1" t="b">
        <f t="shared" si="1"/>
        <v>1</v>
      </c>
    </row>
    <row r="23" spans="1:40" x14ac:dyDescent="0.3">
      <c r="A23" t="s">
        <v>188</v>
      </c>
      <c r="B23" t="s">
        <v>275</v>
      </c>
      <c r="C23" t="s">
        <v>276</v>
      </c>
      <c r="D23" t="s">
        <v>277</v>
      </c>
      <c r="E23" t="s">
        <v>201</v>
      </c>
      <c r="F23" t="s">
        <v>202</v>
      </c>
      <c r="G23">
        <v>10321</v>
      </c>
      <c r="H23" t="s">
        <v>203</v>
      </c>
      <c r="I23" t="s">
        <v>121</v>
      </c>
      <c r="J23" t="s">
        <v>92</v>
      </c>
      <c r="K23" t="s">
        <v>121</v>
      </c>
      <c r="L23" t="s">
        <v>205</v>
      </c>
      <c r="M23">
        <v>0</v>
      </c>
      <c r="N23">
        <v>74702.720000000001</v>
      </c>
      <c r="U23" t="s">
        <v>121</v>
      </c>
      <c r="V23">
        <v>-74702.720000000001</v>
      </c>
      <c r="W23" t="s">
        <v>157</v>
      </c>
      <c r="X23" s="1" t="str">
        <f>VLOOKUP(I23,'[1]214105'!$I$5:$W$45,15,FALSE)</f>
        <v>HUTANG PPH 23</v>
      </c>
      <c r="Y23" s="1" t="b">
        <v>1</v>
      </c>
      <c r="AA23" t="s">
        <v>278</v>
      </c>
      <c r="AB23" t="s">
        <v>279</v>
      </c>
      <c r="AC23" t="s">
        <v>280</v>
      </c>
      <c r="AD23">
        <v>3735136</v>
      </c>
      <c r="AE23">
        <v>74702.720000000001</v>
      </c>
      <c r="AF23">
        <v>0.02</v>
      </c>
      <c r="AG23" t="s">
        <v>250</v>
      </c>
      <c r="AH23">
        <v>104</v>
      </c>
      <c r="AI23" t="s">
        <v>251</v>
      </c>
      <c r="AJ23" t="s">
        <v>289</v>
      </c>
      <c r="AK23" t="s">
        <v>272</v>
      </c>
      <c r="AL23" s="1" t="str">
        <f>VLOOKUP(I23,'[1]214105'!$I$5:$AH$45,26,FALSE)</f>
        <v>24-104-29</v>
      </c>
      <c r="AM23" s="1" t="b">
        <f t="shared" si="1"/>
        <v>1</v>
      </c>
    </row>
    <row r="24" spans="1:40" x14ac:dyDescent="0.3">
      <c r="A24" t="s">
        <v>188</v>
      </c>
      <c r="B24" t="s">
        <v>275</v>
      </c>
      <c r="C24" t="s">
        <v>276</v>
      </c>
      <c r="D24" t="s">
        <v>277</v>
      </c>
      <c r="E24" t="s">
        <v>201</v>
      </c>
      <c r="F24" t="s">
        <v>202</v>
      </c>
      <c r="G24">
        <v>10322</v>
      </c>
      <c r="H24" t="s">
        <v>203</v>
      </c>
      <c r="I24" t="s">
        <v>122</v>
      </c>
      <c r="J24" t="s">
        <v>92</v>
      </c>
      <c r="K24" t="s">
        <v>122</v>
      </c>
      <c r="L24" t="s">
        <v>205</v>
      </c>
      <c r="M24">
        <v>0</v>
      </c>
      <c r="N24">
        <v>45859.86</v>
      </c>
      <c r="U24" t="s">
        <v>122</v>
      </c>
      <c r="V24">
        <v>-45859.86</v>
      </c>
      <c r="W24" t="s">
        <v>157</v>
      </c>
      <c r="X24" s="1" t="str">
        <f>VLOOKUP(I24,'[1]214105'!$I$5:$W$45,15,FALSE)</f>
        <v>HUTANG PPH 23</v>
      </c>
      <c r="Y24" s="1" t="b">
        <v>1</v>
      </c>
      <c r="AA24" t="s">
        <v>278</v>
      </c>
      <c r="AB24" t="s">
        <v>279</v>
      </c>
      <c r="AC24" t="s">
        <v>280</v>
      </c>
      <c r="AD24">
        <v>2292993</v>
      </c>
      <c r="AE24">
        <v>45859.86</v>
      </c>
      <c r="AF24">
        <v>0.02</v>
      </c>
      <c r="AG24" t="s">
        <v>250</v>
      </c>
      <c r="AH24">
        <v>104</v>
      </c>
      <c r="AI24" t="s">
        <v>251</v>
      </c>
      <c r="AJ24" t="s">
        <v>290</v>
      </c>
      <c r="AK24" t="s">
        <v>272</v>
      </c>
      <c r="AL24" s="1" t="str">
        <f>VLOOKUP(I24,'[1]214105'!$I$5:$AH$45,26,FALSE)</f>
        <v>24-104-29</v>
      </c>
      <c r="AM24" s="1" t="b">
        <f t="shared" si="1"/>
        <v>1</v>
      </c>
    </row>
    <row r="25" spans="1:40" x14ac:dyDescent="0.3">
      <c r="A25" t="s">
        <v>188</v>
      </c>
      <c r="B25" t="s">
        <v>275</v>
      </c>
      <c r="C25" t="s">
        <v>276</v>
      </c>
      <c r="D25" t="s">
        <v>277</v>
      </c>
      <c r="E25" t="s">
        <v>201</v>
      </c>
      <c r="F25" t="s">
        <v>202</v>
      </c>
      <c r="G25">
        <v>10323</v>
      </c>
      <c r="H25" t="s">
        <v>203</v>
      </c>
      <c r="I25" t="s">
        <v>123</v>
      </c>
      <c r="J25" t="s">
        <v>92</v>
      </c>
      <c r="K25" t="s">
        <v>123</v>
      </c>
      <c r="L25" t="s">
        <v>205</v>
      </c>
      <c r="M25">
        <v>0</v>
      </c>
      <c r="N25">
        <v>3603.6</v>
      </c>
      <c r="U25" t="s">
        <v>123</v>
      </c>
      <c r="V25">
        <v>-3603.6</v>
      </c>
      <c r="W25" t="s">
        <v>157</v>
      </c>
      <c r="X25" s="1" t="str">
        <f>VLOOKUP(I25,'[1]214105'!$I$5:$W$45,15,FALSE)</f>
        <v>HUTANG PPH 23</v>
      </c>
      <c r="Y25" s="1" t="b">
        <v>1</v>
      </c>
      <c r="AA25" t="s">
        <v>278</v>
      </c>
      <c r="AB25" t="s">
        <v>279</v>
      </c>
      <c r="AC25" t="s">
        <v>280</v>
      </c>
      <c r="AD25">
        <v>180180</v>
      </c>
      <c r="AE25">
        <v>3603.6</v>
      </c>
      <c r="AF25">
        <v>0.02</v>
      </c>
      <c r="AG25" t="s">
        <v>250</v>
      </c>
      <c r="AH25">
        <v>104</v>
      </c>
      <c r="AI25" t="s">
        <v>251</v>
      </c>
      <c r="AJ25" t="s">
        <v>291</v>
      </c>
      <c r="AK25" t="s">
        <v>272</v>
      </c>
      <c r="AL25" s="1" t="str">
        <f>VLOOKUP(I25,'[1]214105'!$I$5:$AH$45,26,FALSE)</f>
        <v>24-104-29</v>
      </c>
      <c r="AM25" s="1" t="b">
        <f t="shared" si="1"/>
        <v>1</v>
      </c>
    </row>
    <row r="26" spans="1:40" x14ac:dyDescent="0.3">
      <c r="A26" t="s">
        <v>188</v>
      </c>
      <c r="B26" t="s">
        <v>275</v>
      </c>
      <c r="C26" t="s">
        <v>276</v>
      </c>
      <c r="D26" t="s">
        <v>277</v>
      </c>
      <c r="E26" t="s">
        <v>201</v>
      </c>
      <c r="F26" t="s">
        <v>202</v>
      </c>
      <c r="G26">
        <v>10324</v>
      </c>
      <c r="H26" t="s">
        <v>203</v>
      </c>
      <c r="I26" t="s">
        <v>124</v>
      </c>
      <c r="J26" t="s">
        <v>92</v>
      </c>
      <c r="K26" t="s">
        <v>124</v>
      </c>
      <c r="L26" t="s">
        <v>205</v>
      </c>
      <c r="M26">
        <v>0</v>
      </c>
      <c r="N26">
        <v>59179.24</v>
      </c>
      <c r="U26" t="s">
        <v>124</v>
      </c>
      <c r="V26">
        <v>-59179.24</v>
      </c>
      <c r="W26" t="s">
        <v>157</v>
      </c>
      <c r="X26" s="1" t="str">
        <f>VLOOKUP(I26,'[1]214105'!$I$5:$W$45,15,FALSE)</f>
        <v>HUTANG PPH 23</v>
      </c>
      <c r="Y26" s="1" t="b">
        <v>1</v>
      </c>
      <c r="AA26" t="s">
        <v>278</v>
      </c>
      <c r="AB26" t="s">
        <v>279</v>
      </c>
      <c r="AC26" t="s">
        <v>280</v>
      </c>
      <c r="AD26">
        <v>2958962</v>
      </c>
      <c r="AE26">
        <v>59179.24</v>
      </c>
      <c r="AF26">
        <v>0.02</v>
      </c>
      <c r="AG26" t="s">
        <v>250</v>
      </c>
      <c r="AH26">
        <v>104</v>
      </c>
      <c r="AI26" t="s">
        <v>251</v>
      </c>
      <c r="AJ26" t="s">
        <v>292</v>
      </c>
      <c r="AK26" t="s">
        <v>272</v>
      </c>
      <c r="AL26" s="1" t="str">
        <f>VLOOKUP(I26,'[1]214105'!$I$5:$AH$45,26,FALSE)</f>
        <v>24-104-29</v>
      </c>
      <c r="AM26" s="1" t="b">
        <f t="shared" si="1"/>
        <v>1</v>
      </c>
    </row>
    <row r="27" spans="1:40" x14ac:dyDescent="0.3">
      <c r="A27" t="s">
        <v>188</v>
      </c>
      <c r="B27" t="s">
        <v>275</v>
      </c>
      <c r="C27" t="s">
        <v>276</v>
      </c>
      <c r="D27" t="s">
        <v>277</v>
      </c>
      <c r="E27" t="s">
        <v>201</v>
      </c>
      <c r="F27" t="s">
        <v>202</v>
      </c>
      <c r="G27">
        <v>10325</v>
      </c>
      <c r="H27" t="s">
        <v>203</v>
      </c>
      <c r="I27" t="s">
        <v>125</v>
      </c>
      <c r="J27" t="s">
        <v>92</v>
      </c>
      <c r="K27" t="s">
        <v>125</v>
      </c>
      <c r="L27" t="s">
        <v>205</v>
      </c>
      <c r="M27">
        <v>0</v>
      </c>
      <c r="N27">
        <v>67345.94</v>
      </c>
      <c r="U27" t="s">
        <v>125</v>
      </c>
      <c r="V27">
        <v>-67345.94</v>
      </c>
      <c r="W27" t="s">
        <v>157</v>
      </c>
      <c r="X27" s="1" t="str">
        <f>VLOOKUP(I27,'[1]214105'!$I$5:$W$45,15,FALSE)</f>
        <v>HUTANG PPH 23</v>
      </c>
      <c r="Y27" s="1" t="b">
        <v>1</v>
      </c>
      <c r="AA27" t="s">
        <v>278</v>
      </c>
      <c r="AB27" t="s">
        <v>279</v>
      </c>
      <c r="AC27" t="s">
        <v>280</v>
      </c>
      <c r="AD27">
        <v>3367297</v>
      </c>
      <c r="AE27">
        <v>67345.94</v>
      </c>
      <c r="AF27">
        <v>0.02</v>
      </c>
      <c r="AG27" t="s">
        <v>250</v>
      </c>
      <c r="AH27">
        <v>104</v>
      </c>
      <c r="AI27" t="s">
        <v>251</v>
      </c>
      <c r="AJ27" t="s">
        <v>293</v>
      </c>
      <c r="AK27" t="s">
        <v>272</v>
      </c>
      <c r="AL27" s="1" t="str">
        <f>VLOOKUP(I27,'[1]214105'!$I$5:$AH$45,26,FALSE)</f>
        <v>24-104-29</v>
      </c>
      <c r="AM27" s="1" t="b">
        <f t="shared" si="1"/>
        <v>1</v>
      </c>
    </row>
    <row r="28" spans="1:40" x14ac:dyDescent="0.3">
      <c r="A28" t="s">
        <v>188</v>
      </c>
      <c r="B28" t="s">
        <v>275</v>
      </c>
      <c r="C28" t="s">
        <v>276</v>
      </c>
      <c r="D28" t="s">
        <v>277</v>
      </c>
      <c r="E28" t="s">
        <v>201</v>
      </c>
      <c r="F28" t="s">
        <v>202</v>
      </c>
      <c r="G28">
        <v>10326</v>
      </c>
      <c r="H28" t="s">
        <v>203</v>
      </c>
      <c r="I28" t="s">
        <v>126</v>
      </c>
      <c r="J28" t="s">
        <v>92</v>
      </c>
      <c r="K28" t="s">
        <v>126</v>
      </c>
      <c r="L28" t="s">
        <v>205</v>
      </c>
      <c r="M28">
        <v>0</v>
      </c>
      <c r="N28">
        <v>85215.14</v>
      </c>
      <c r="U28" t="s">
        <v>126</v>
      </c>
      <c r="V28">
        <v>-85215.14</v>
      </c>
      <c r="W28" t="s">
        <v>157</v>
      </c>
      <c r="X28" s="1" t="str">
        <f>VLOOKUP(I28,'[1]214105'!$I$5:$W$45,15,FALSE)</f>
        <v>HUTANG PPH 23</v>
      </c>
      <c r="Y28" s="1" t="b">
        <v>1</v>
      </c>
      <c r="AA28" t="s">
        <v>278</v>
      </c>
      <c r="AB28" t="s">
        <v>279</v>
      </c>
      <c r="AC28" t="s">
        <v>280</v>
      </c>
      <c r="AD28">
        <v>4260757</v>
      </c>
      <c r="AE28">
        <v>85215.14</v>
      </c>
      <c r="AF28">
        <v>0.02</v>
      </c>
      <c r="AG28" t="s">
        <v>250</v>
      </c>
      <c r="AH28">
        <v>104</v>
      </c>
      <c r="AI28" t="s">
        <v>251</v>
      </c>
      <c r="AJ28" t="s">
        <v>294</v>
      </c>
      <c r="AK28" t="s">
        <v>272</v>
      </c>
      <c r="AL28" s="1" t="str">
        <f>VLOOKUP(I28,'[1]214105'!$I$5:$AH$45,26,FALSE)</f>
        <v>24-104-29</v>
      </c>
      <c r="AM28" s="1" t="b">
        <f t="shared" si="1"/>
        <v>1</v>
      </c>
    </row>
    <row r="29" spans="1:40" x14ac:dyDescent="0.3">
      <c r="A29" t="s">
        <v>188</v>
      </c>
      <c r="B29" t="s">
        <v>275</v>
      </c>
      <c r="C29" t="s">
        <v>276</v>
      </c>
      <c r="D29" t="s">
        <v>295</v>
      </c>
      <c r="E29" t="s">
        <v>245</v>
      </c>
      <c r="F29" t="s">
        <v>202</v>
      </c>
      <c r="G29">
        <v>11211</v>
      </c>
      <c r="H29" t="s">
        <v>203</v>
      </c>
      <c r="I29" t="s">
        <v>127</v>
      </c>
      <c r="J29" t="s">
        <v>92</v>
      </c>
      <c r="K29" t="s">
        <v>127</v>
      </c>
      <c r="L29" t="s">
        <v>246</v>
      </c>
      <c r="M29">
        <v>0</v>
      </c>
      <c r="N29">
        <v>71220</v>
      </c>
      <c r="U29" t="s">
        <v>127</v>
      </c>
      <c r="V29">
        <v>-71220</v>
      </c>
      <c r="W29" t="s">
        <v>157</v>
      </c>
      <c r="X29" s="1" t="str">
        <f>VLOOKUP(I29,'[1]214105'!$I$5:$W$45,15,FALSE)</f>
        <v>HUTANG PPH 23</v>
      </c>
      <c r="Y29" s="1" t="b">
        <v>1</v>
      </c>
      <c r="AA29" t="s">
        <v>296</v>
      </c>
      <c r="AD29">
        <v>3561000</v>
      </c>
      <c r="AE29">
        <v>71220</v>
      </c>
      <c r="AF29">
        <v>0.02</v>
      </c>
      <c r="AG29" t="s">
        <v>250</v>
      </c>
      <c r="AH29">
        <v>104</v>
      </c>
      <c r="AI29" t="s">
        <v>251</v>
      </c>
      <c r="AJ29" t="s">
        <v>297</v>
      </c>
      <c r="AK29" t="s">
        <v>272</v>
      </c>
      <c r="AL29" s="1" t="str">
        <f>VLOOKUP(I29,'[1]214105'!$I$5:$AH$45,26,FALSE)</f>
        <v>24-104-29</v>
      </c>
      <c r="AM29" s="1" t="b">
        <f t="shared" si="1"/>
        <v>1</v>
      </c>
      <c r="AN29" s="1" t="s">
        <v>340</v>
      </c>
    </row>
    <row r="30" spans="1:40" x14ac:dyDescent="0.3">
      <c r="A30" t="s">
        <v>188</v>
      </c>
      <c r="B30" t="s">
        <v>275</v>
      </c>
      <c r="C30" t="s">
        <v>276</v>
      </c>
      <c r="D30" t="s">
        <v>244</v>
      </c>
      <c r="E30" t="s">
        <v>245</v>
      </c>
      <c r="F30" t="s">
        <v>202</v>
      </c>
      <c r="G30">
        <v>11209</v>
      </c>
      <c r="H30" t="s">
        <v>203</v>
      </c>
      <c r="I30" t="s">
        <v>128</v>
      </c>
      <c r="J30" t="s">
        <v>92</v>
      </c>
      <c r="K30" t="s">
        <v>128</v>
      </c>
      <c r="L30" t="s">
        <v>246</v>
      </c>
      <c r="M30">
        <v>0</v>
      </c>
      <c r="N30">
        <v>5855.84</v>
      </c>
      <c r="U30" t="s">
        <v>128</v>
      </c>
      <c r="V30">
        <v>-5855.84</v>
      </c>
      <c r="W30" t="s">
        <v>157</v>
      </c>
      <c r="X30" s="1" t="str">
        <f>VLOOKUP(I30,'[1]214105'!$I$5:$W$45,15,FALSE)</f>
        <v>HUTANG PPH 23</v>
      </c>
      <c r="Y30" s="1" t="b">
        <v>1</v>
      </c>
      <c r="AA30" t="s">
        <v>298</v>
      </c>
      <c r="AD30">
        <v>292792</v>
      </c>
      <c r="AE30">
        <v>5855.84</v>
      </c>
      <c r="AF30">
        <v>0.02</v>
      </c>
      <c r="AG30" t="s">
        <v>250</v>
      </c>
      <c r="AH30">
        <v>104</v>
      </c>
      <c r="AI30" t="s">
        <v>251</v>
      </c>
      <c r="AJ30" t="s">
        <v>299</v>
      </c>
      <c r="AK30" t="s">
        <v>272</v>
      </c>
      <c r="AL30" s="1" t="str">
        <f>VLOOKUP(I30,'[1]214105'!$I$5:$AH$45,26,FALSE)</f>
        <v>24-104-29</v>
      </c>
      <c r="AM30" s="1" t="b">
        <f t="shared" si="1"/>
        <v>1</v>
      </c>
      <c r="AN30" s="1" t="s">
        <v>340</v>
      </c>
    </row>
    <row r="31" spans="1:40" x14ac:dyDescent="0.3">
      <c r="A31" t="s">
        <v>188</v>
      </c>
      <c r="B31" t="s">
        <v>275</v>
      </c>
      <c r="C31" t="s">
        <v>276</v>
      </c>
      <c r="D31" t="s">
        <v>244</v>
      </c>
      <c r="E31" t="s">
        <v>245</v>
      </c>
      <c r="F31" t="s">
        <v>202</v>
      </c>
      <c r="G31">
        <v>11210</v>
      </c>
      <c r="H31" t="s">
        <v>203</v>
      </c>
      <c r="I31" t="s">
        <v>129</v>
      </c>
      <c r="J31" t="s">
        <v>92</v>
      </c>
      <c r="K31" t="s">
        <v>129</v>
      </c>
      <c r="L31" t="s">
        <v>246</v>
      </c>
      <c r="M31">
        <v>0</v>
      </c>
      <c r="N31">
        <v>8108.1</v>
      </c>
      <c r="U31" t="s">
        <v>129</v>
      </c>
      <c r="V31">
        <v>-8108.1</v>
      </c>
      <c r="W31" t="s">
        <v>157</v>
      </c>
      <c r="X31" s="1" t="str">
        <f>VLOOKUP(I31,'[1]214105'!$I$5:$W$45,15,FALSE)</f>
        <v>HUTANG PPH 23</v>
      </c>
      <c r="Y31" s="1" t="b">
        <v>1</v>
      </c>
      <c r="AA31" t="s">
        <v>298</v>
      </c>
      <c r="AD31">
        <v>405405</v>
      </c>
      <c r="AE31">
        <v>8108.1</v>
      </c>
      <c r="AF31">
        <v>0.02</v>
      </c>
      <c r="AG31" t="s">
        <v>250</v>
      </c>
      <c r="AH31">
        <v>104</v>
      </c>
      <c r="AI31" t="s">
        <v>251</v>
      </c>
      <c r="AJ31" t="s">
        <v>300</v>
      </c>
      <c r="AK31" t="s">
        <v>272</v>
      </c>
      <c r="AL31" s="1" t="str">
        <f>VLOOKUP(I31,'[1]214105'!$I$5:$AH$45,26,FALSE)</f>
        <v>24-104-29</v>
      </c>
      <c r="AM31" s="1" t="b">
        <f t="shared" si="1"/>
        <v>1</v>
      </c>
      <c r="AN31" s="1" t="s">
        <v>340</v>
      </c>
    </row>
    <row r="32" spans="1:40" x14ac:dyDescent="0.3">
      <c r="A32" t="s">
        <v>188</v>
      </c>
      <c r="B32" t="s">
        <v>301</v>
      </c>
      <c r="C32" t="s">
        <v>302</v>
      </c>
      <c r="D32" t="s">
        <v>303</v>
      </c>
      <c r="E32" t="s">
        <v>245</v>
      </c>
      <c r="F32" t="s">
        <v>304</v>
      </c>
      <c r="G32">
        <v>133</v>
      </c>
      <c r="H32" t="s">
        <v>305</v>
      </c>
      <c r="I32" t="s">
        <v>130</v>
      </c>
      <c r="J32" t="s">
        <v>131</v>
      </c>
      <c r="K32" t="s">
        <v>305</v>
      </c>
      <c r="L32" t="s">
        <v>306</v>
      </c>
      <c r="M32">
        <v>0</v>
      </c>
      <c r="N32">
        <v>2339894</v>
      </c>
      <c r="O32" t="s">
        <v>130</v>
      </c>
      <c r="R32" t="s">
        <v>307</v>
      </c>
      <c r="U32" t="s">
        <v>130</v>
      </c>
      <c r="V32">
        <v>-2339894</v>
      </c>
      <c r="W32" t="s">
        <v>157</v>
      </c>
      <c r="X32" s="1" t="str">
        <f>VLOOKUP(I32,'[1]214105'!$I$5:$W$45,15,FALSE)</f>
        <v>HUTANG PPH 23</v>
      </c>
      <c r="Y32" s="1" t="b">
        <v>1</v>
      </c>
      <c r="AA32" t="s">
        <v>308</v>
      </c>
      <c r="AB32" t="s">
        <v>309</v>
      </c>
      <c r="AC32" t="s">
        <v>310</v>
      </c>
      <c r="AD32">
        <v>116994700</v>
      </c>
      <c r="AE32">
        <v>2339894</v>
      </c>
      <c r="AF32">
        <v>0.02</v>
      </c>
      <c r="AG32" t="s">
        <v>250</v>
      </c>
      <c r="AH32">
        <v>104</v>
      </c>
      <c r="AI32" t="s">
        <v>251</v>
      </c>
      <c r="AK32" t="s">
        <v>272</v>
      </c>
      <c r="AL32" s="1" t="str">
        <f>VLOOKUP(I32,'[1]214105'!$I$5:$AH$45,26,FALSE)</f>
        <v>24-104-29</v>
      </c>
      <c r="AM32" s="1" t="b">
        <f t="shared" si="1"/>
        <v>1</v>
      </c>
    </row>
    <row r="33" spans="1:39" x14ac:dyDescent="0.3">
      <c r="A33" t="s">
        <v>188</v>
      </c>
      <c r="B33" t="s">
        <v>301</v>
      </c>
      <c r="C33" t="s">
        <v>302</v>
      </c>
      <c r="D33" t="s">
        <v>303</v>
      </c>
      <c r="E33" t="s">
        <v>245</v>
      </c>
      <c r="F33" t="s">
        <v>304</v>
      </c>
      <c r="G33">
        <v>134</v>
      </c>
      <c r="H33" t="s">
        <v>305</v>
      </c>
      <c r="I33" t="s">
        <v>132</v>
      </c>
      <c r="J33" t="s">
        <v>133</v>
      </c>
      <c r="K33" t="s">
        <v>305</v>
      </c>
      <c r="L33" t="s">
        <v>306</v>
      </c>
      <c r="M33">
        <v>0</v>
      </c>
      <c r="N33">
        <v>2288507</v>
      </c>
      <c r="O33" t="s">
        <v>132</v>
      </c>
      <c r="R33" t="s">
        <v>307</v>
      </c>
      <c r="U33" t="s">
        <v>132</v>
      </c>
      <c r="V33">
        <v>-2288507</v>
      </c>
      <c r="W33" t="s">
        <v>157</v>
      </c>
      <c r="X33" s="1" t="str">
        <f>VLOOKUP(I33,'[1]214105'!$I$5:$W$45,15,FALSE)</f>
        <v>HUTANG PPH 23</v>
      </c>
      <c r="Y33" s="1" t="b">
        <v>1</v>
      </c>
      <c r="AA33" t="s">
        <v>308</v>
      </c>
      <c r="AB33" t="s">
        <v>309</v>
      </c>
      <c r="AC33" t="s">
        <v>310</v>
      </c>
      <c r="AD33">
        <v>114425350</v>
      </c>
      <c r="AE33">
        <v>2288507</v>
      </c>
      <c r="AF33">
        <v>0.02</v>
      </c>
      <c r="AG33" t="s">
        <v>250</v>
      </c>
      <c r="AH33">
        <v>104</v>
      </c>
      <c r="AI33" t="s">
        <v>251</v>
      </c>
      <c r="AK33" t="s">
        <v>272</v>
      </c>
      <c r="AL33" s="1" t="str">
        <f>VLOOKUP(I33,'[1]214105'!$I$5:$AH$45,26,FALSE)</f>
        <v>24-104-29</v>
      </c>
      <c r="AM33" s="1" t="b">
        <f t="shared" si="1"/>
        <v>1</v>
      </c>
    </row>
    <row r="34" spans="1:39" x14ac:dyDescent="0.3">
      <c r="A34" t="s">
        <v>188</v>
      </c>
      <c r="B34" t="s">
        <v>301</v>
      </c>
      <c r="C34" t="s">
        <v>302</v>
      </c>
      <c r="D34" t="s">
        <v>303</v>
      </c>
      <c r="E34" t="s">
        <v>245</v>
      </c>
      <c r="F34" t="s">
        <v>304</v>
      </c>
      <c r="G34">
        <v>135</v>
      </c>
      <c r="H34" t="s">
        <v>305</v>
      </c>
      <c r="I34" t="s">
        <v>134</v>
      </c>
      <c r="J34" t="s">
        <v>135</v>
      </c>
      <c r="K34" t="s">
        <v>305</v>
      </c>
      <c r="L34" t="s">
        <v>306</v>
      </c>
      <c r="M34">
        <v>0</v>
      </c>
      <c r="N34">
        <v>2495521</v>
      </c>
      <c r="O34" t="s">
        <v>134</v>
      </c>
      <c r="R34" t="s">
        <v>307</v>
      </c>
      <c r="U34" t="s">
        <v>134</v>
      </c>
      <c r="V34">
        <v>-2495521</v>
      </c>
      <c r="W34" t="s">
        <v>157</v>
      </c>
      <c r="X34" s="1" t="str">
        <f>VLOOKUP(I34,'[1]214105'!$I$5:$W$45,15,FALSE)</f>
        <v>HUTANG PPH 23</v>
      </c>
      <c r="Y34" s="1" t="b">
        <v>1</v>
      </c>
      <c r="AA34" t="s">
        <v>308</v>
      </c>
      <c r="AB34" t="s">
        <v>309</v>
      </c>
      <c r="AC34" t="s">
        <v>310</v>
      </c>
      <c r="AD34">
        <v>124776050</v>
      </c>
      <c r="AE34">
        <v>2495521</v>
      </c>
      <c r="AF34">
        <v>0.02</v>
      </c>
      <c r="AG34" t="s">
        <v>250</v>
      </c>
      <c r="AH34">
        <v>104</v>
      </c>
      <c r="AI34" t="s">
        <v>251</v>
      </c>
      <c r="AK34" t="s">
        <v>272</v>
      </c>
      <c r="AL34" s="1" t="str">
        <f>VLOOKUP(I34,'[1]214105'!$I$5:$AH$45,26,FALSE)</f>
        <v>24-104-29</v>
      </c>
      <c r="AM34" s="1" t="b">
        <f t="shared" si="1"/>
        <v>1</v>
      </c>
    </row>
    <row r="35" spans="1:39" x14ac:dyDescent="0.3">
      <c r="A35" t="s">
        <v>188</v>
      </c>
      <c r="B35" t="s">
        <v>301</v>
      </c>
      <c r="C35" t="s">
        <v>302</v>
      </c>
      <c r="D35" t="s">
        <v>303</v>
      </c>
      <c r="E35" t="s">
        <v>245</v>
      </c>
      <c r="F35" t="s">
        <v>304</v>
      </c>
      <c r="G35">
        <v>136</v>
      </c>
      <c r="H35" t="s">
        <v>305</v>
      </c>
      <c r="I35" t="s">
        <v>136</v>
      </c>
      <c r="J35" t="s">
        <v>137</v>
      </c>
      <c r="K35" t="s">
        <v>305</v>
      </c>
      <c r="L35" t="s">
        <v>306</v>
      </c>
      <c r="M35">
        <v>0</v>
      </c>
      <c r="N35">
        <v>230622</v>
      </c>
      <c r="O35" t="s">
        <v>136</v>
      </c>
      <c r="R35" t="s">
        <v>307</v>
      </c>
      <c r="U35" t="s">
        <v>136</v>
      </c>
      <c r="V35">
        <v>-230622</v>
      </c>
      <c r="W35" t="s">
        <v>157</v>
      </c>
      <c r="X35" s="1" t="str">
        <f>VLOOKUP(I35,'[1]214105'!$I$5:$W$45,15,FALSE)</f>
        <v>HUTANG PPH 23</v>
      </c>
      <c r="Y35" s="1" t="b">
        <v>1</v>
      </c>
      <c r="AA35" t="s">
        <v>308</v>
      </c>
      <c r="AB35" t="s">
        <v>309</v>
      </c>
      <c r="AC35" t="s">
        <v>310</v>
      </c>
      <c r="AD35">
        <v>11531100</v>
      </c>
      <c r="AE35">
        <v>230622</v>
      </c>
      <c r="AF35">
        <v>0.02</v>
      </c>
      <c r="AG35" t="s">
        <v>250</v>
      </c>
      <c r="AH35">
        <v>104</v>
      </c>
      <c r="AI35" t="s">
        <v>251</v>
      </c>
      <c r="AK35" t="s">
        <v>272</v>
      </c>
      <c r="AL35" s="1" t="str">
        <f>VLOOKUP(I35,'[1]214105'!$I$5:$AH$45,26,FALSE)</f>
        <v>24-104-29</v>
      </c>
      <c r="AM35" s="1" t="b">
        <f t="shared" si="1"/>
        <v>1</v>
      </c>
    </row>
    <row r="36" spans="1:39" x14ac:dyDescent="0.3">
      <c r="A36" t="s">
        <v>188</v>
      </c>
      <c r="B36" t="s">
        <v>301</v>
      </c>
      <c r="C36" t="s">
        <v>302</v>
      </c>
      <c r="D36" t="s">
        <v>311</v>
      </c>
      <c r="E36" t="s">
        <v>245</v>
      </c>
      <c r="F36" t="s">
        <v>304</v>
      </c>
      <c r="G36">
        <v>132</v>
      </c>
      <c r="H36" t="s">
        <v>312</v>
      </c>
      <c r="I36" t="s">
        <v>138</v>
      </c>
      <c r="J36" t="s">
        <v>139</v>
      </c>
      <c r="K36" t="s">
        <v>312</v>
      </c>
      <c r="L36" t="s">
        <v>306</v>
      </c>
      <c r="M36">
        <v>0</v>
      </c>
      <c r="N36">
        <v>2449563</v>
      </c>
      <c r="O36" t="s">
        <v>138</v>
      </c>
      <c r="R36" t="s">
        <v>307</v>
      </c>
      <c r="U36" t="s">
        <v>138</v>
      </c>
      <c r="V36">
        <v>-2449563</v>
      </c>
      <c r="W36" t="s">
        <v>157</v>
      </c>
      <c r="X36" s="1" t="str">
        <f>VLOOKUP(I36,'[1]214105'!$I$5:$W$45,15,FALSE)</f>
        <v>HUTANG PPH 23</v>
      </c>
      <c r="Y36" s="1" t="b">
        <v>1</v>
      </c>
      <c r="AA36" t="s">
        <v>308</v>
      </c>
      <c r="AB36" t="s">
        <v>309</v>
      </c>
      <c r="AC36" t="s">
        <v>310</v>
      </c>
      <c r="AD36">
        <v>122478150</v>
      </c>
      <c r="AE36">
        <v>2449563</v>
      </c>
      <c r="AF36">
        <v>0.02</v>
      </c>
      <c r="AG36" t="s">
        <v>250</v>
      </c>
      <c r="AH36">
        <v>104</v>
      </c>
      <c r="AI36" t="s">
        <v>251</v>
      </c>
      <c r="AK36" t="s">
        <v>272</v>
      </c>
      <c r="AL36" s="1" t="str">
        <f>VLOOKUP(I36,'[1]214105'!$I$5:$AH$45,26,FALSE)</f>
        <v>24-104-29</v>
      </c>
      <c r="AM36" s="1" t="b">
        <f t="shared" si="1"/>
        <v>1</v>
      </c>
    </row>
    <row r="37" spans="1:39" x14ac:dyDescent="0.3">
      <c r="A37" t="s">
        <v>188</v>
      </c>
      <c r="B37" t="s">
        <v>301</v>
      </c>
      <c r="C37" t="s">
        <v>302</v>
      </c>
      <c r="D37" t="s">
        <v>311</v>
      </c>
      <c r="E37" t="s">
        <v>245</v>
      </c>
      <c r="F37" t="s">
        <v>304</v>
      </c>
      <c r="G37">
        <v>137</v>
      </c>
      <c r="H37" t="s">
        <v>305</v>
      </c>
      <c r="I37" t="s">
        <v>140</v>
      </c>
      <c r="J37" t="s">
        <v>141</v>
      </c>
      <c r="K37" t="s">
        <v>305</v>
      </c>
      <c r="L37" t="s">
        <v>306</v>
      </c>
      <c r="M37">
        <v>0</v>
      </c>
      <c r="N37">
        <v>1937239</v>
      </c>
      <c r="O37" t="s">
        <v>140</v>
      </c>
      <c r="R37" t="s">
        <v>307</v>
      </c>
      <c r="U37" t="s">
        <v>140</v>
      </c>
      <c r="V37">
        <v>-1937239</v>
      </c>
      <c r="W37" t="s">
        <v>157</v>
      </c>
      <c r="X37" s="1" t="str">
        <f>VLOOKUP(I37,'[1]214105'!$I$5:$W$45,15,FALSE)</f>
        <v>HUTANG PPH 23</v>
      </c>
      <c r="Y37" s="1" t="b">
        <v>1</v>
      </c>
      <c r="AA37" t="s">
        <v>308</v>
      </c>
      <c r="AB37" t="s">
        <v>309</v>
      </c>
      <c r="AC37" t="s">
        <v>310</v>
      </c>
      <c r="AD37">
        <v>96861950</v>
      </c>
      <c r="AE37">
        <v>1937239</v>
      </c>
      <c r="AF37">
        <v>0.02</v>
      </c>
      <c r="AG37" t="s">
        <v>250</v>
      </c>
      <c r="AH37">
        <v>104</v>
      </c>
      <c r="AI37" t="s">
        <v>251</v>
      </c>
      <c r="AK37" t="s">
        <v>272</v>
      </c>
      <c r="AL37" s="1" t="str">
        <f>VLOOKUP(I37,'[1]214105'!$I$5:$AH$45,26,FALSE)</f>
        <v>24-104-29</v>
      </c>
      <c r="AM37" s="1" t="b">
        <f t="shared" si="1"/>
        <v>1</v>
      </c>
    </row>
    <row r="38" spans="1:39" x14ac:dyDescent="0.3">
      <c r="A38" t="s">
        <v>188</v>
      </c>
      <c r="B38" t="s">
        <v>301</v>
      </c>
      <c r="C38" t="s">
        <v>302</v>
      </c>
      <c r="D38" t="s">
        <v>311</v>
      </c>
      <c r="E38" t="s">
        <v>245</v>
      </c>
      <c r="F38" t="s">
        <v>304</v>
      </c>
      <c r="G38">
        <v>138</v>
      </c>
      <c r="H38" t="s">
        <v>305</v>
      </c>
      <c r="I38" t="s">
        <v>142</v>
      </c>
      <c r="J38" t="s">
        <v>143</v>
      </c>
      <c r="K38" t="s">
        <v>305</v>
      </c>
      <c r="L38" t="s">
        <v>306</v>
      </c>
      <c r="M38">
        <v>0</v>
      </c>
      <c r="N38">
        <v>2297842</v>
      </c>
      <c r="O38" t="s">
        <v>142</v>
      </c>
      <c r="R38" t="s">
        <v>307</v>
      </c>
      <c r="U38" t="s">
        <v>142</v>
      </c>
      <c r="V38">
        <v>-2297842</v>
      </c>
      <c r="W38" t="s">
        <v>157</v>
      </c>
      <c r="X38" s="1" t="str">
        <f>VLOOKUP(I38,'[1]214105'!$I$5:$W$45,15,FALSE)</f>
        <v>HUTANG PPH 23</v>
      </c>
      <c r="Y38" s="1" t="b">
        <v>1</v>
      </c>
      <c r="AA38" t="s">
        <v>308</v>
      </c>
      <c r="AB38" t="s">
        <v>309</v>
      </c>
      <c r="AC38" t="s">
        <v>310</v>
      </c>
      <c r="AD38">
        <v>114892100</v>
      </c>
      <c r="AE38">
        <v>2297842</v>
      </c>
      <c r="AF38">
        <v>0.02</v>
      </c>
      <c r="AG38" t="s">
        <v>250</v>
      </c>
      <c r="AH38">
        <v>104</v>
      </c>
      <c r="AI38" t="s">
        <v>251</v>
      </c>
      <c r="AK38" t="s">
        <v>272</v>
      </c>
      <c r="AL38" s="1" t="str">
        <f>VLOOKUP(I38,'[1]214105'!$I$5:$AH$45,26,FALSE)</f>
        <v>24-104-29</v>
      </c>
      <c r="AM38" s="1" t="b">
        <f t="shared" si="1"/>
        <v>1</v>
      </c>
    </row>
    <row r="39" spans="1:39" x14ac:dyDescent="0.3">
      <c r="A39" t="s">
        <v>188</v>
      </c>
      <c r="B39" t="s">
        <v>301</v>
      </c>
      <c r="C39" t="s">
        <v>302</v>
      </c>
      <c r="D39" t="s">
        <v>261</v>
      </c>
      <c r="E39" t="s">
        <v>207</v>
      </c>
      <c r="F39" t="s">
        <v>304</v>
      </c>
      <c r="G39">
        <v>144</v>
      </c>
      <c r="H39" t="s">
        <v>305</v>
      </c>
      <c r="I39" t="s">
        <v>144</v>
      </c>
      <c r="J39" t="s">
        <v>145</v>
      </c>
      <c r="K39" t="s">
        <v>305</v>
      </c>
      <c r="L39" t="s">
        <v>313</v>
      </c>
      <c r="M39">
        <v>0</v>
      </c>
      <c r="N39">
        <v>1299923</v>
      </c>
      <c r="O39" t="s">
        <v>144</v>
      </c>
      <c r="P39" t="s">
        <v>314</v>
      </c>
      <c r="R39" t="s">
        <v>307</v>
      </c>
      <c r="U39" t="s">
        <v>144</v>
      </c>
      <c r="V39">
        <v>-1299923</v>
      </c>
      <c r="W39" t="s">
        <v>157</v>
      </c>
      <c r="X39" s="1" t="str">
        <f>VLOOKUP(I39,'[1]214105'!$I$5:$W$45,15,FALSE)</f>
        <v>HUTANG PPH 23</v>
      </c>
      <c r="Y39" s="1" t="b">
        <v>1</v>
      </c>
      <c r="AA39" t="s">
        <v>308</v>
      </c>
      <c r="AB39" t="s">
        <v>309</v>
      </c>
      <c r="AC39" t="s">
        <v>310</v>
      </c>
      <c r="AD39">
        <v>64996150</v>
      </c>
      <c r="AE39">
        <v>1299923</v>
      </c>
      <c r="AF39">
        <v>0.02</v>
      </c>
      <c r="AG39" t="s">
        <v>250</v>
      </c>
      <c r="AH39">
        <v>104</v>
      </c>
      <c r="AI39" t="s">
        <v>251</v>
      </c>
      <c r="AK39" t="s">
        <v>272</v>
      </c>
      <c r="AL39" s="1" t="str">
        <f>VLOOKUP(I39,'[1]214105'!$I$5:$AH$45,26,FALSE)</f>
        <v>24-104-29</v>
      </c>
      <c r="AM39" s="1" t="b">
        <f t="shared" si="1"/>
        <v>1</v>
      </c>
    </row>
    <row r="40" spans="1:39" x14ac:dyDescent="0.3">
      <c r="A40" t="s">
        <v>188</v>
      </c>
      <c r="B40" t="s">
        <v>301</v>
      </c>
      <c r="C40" t="s">
        <v>302</v>
      </c>
      <c r="D40" t="s">
        <v>261</v>
      </c>
      <c r="E40" t="s">
        <v>207</v>
      </c>
      <c r="F40" t="s">
        <v>304</v>
      </c>
      <c r="G40">
        <v>145</v>
      </c>
      <c r="H40" t="s">
        <v>312</v>
      </c>
      <c r="I40" t="s">
        <v>146</v>
      </c>
      <c r="J40" t="s">
        <v>147</v>
      </c>
      <c r="K40" t="s">
        <v>312</v>
      </c>
      <c r="L40" t="s">
        <v>313</v>
      </c>
      <c r="M40">
        <v>0</v>
      </c>
      <c r="N40">
        <v>148684</v>
      </c>
      <c r="O40" t="s">
        <v>146</v>
      </c>
      <c r="P40" t="s">
        <v>315</v>
      </c>
      <c r="R40" t="s">
        <v>307</v>
      </c>
      <c r="U40" t="s">
        <v>146</v>
      </c>
      <c r="V40">
        <v>-148684</v>
      </c>
      <c r="W40" t="s">
        <v>157</v>
      </c>
      <c r="X40" s="1" t="str">
        <f>VLOOKUP(I40,'[1]214105'!$I$5:$W$45,15,FALSE)</f>
        <v>HUTANG PPH 23</v>
      </c>
      <c r="Y40" s="1" t="b">
        <v>1</v>
      </c>
      <c r="AA40" t="s">
        <v>316</v>
      </c>
      <c r="AB40" t="s">
        <v>317</v>
      </c>
      <c r="AC40" t="s">
        <v>318</v>
      </c>
      <c r="AD40">
        <v>7434200</v>
      </c>
      <c r="AE40">
        <v>148684</v>
      </c>
      <c r="AF40">
        <v>0.02</v>
      </c>
      <c r="AG40" t="s">
        <v>250</v>
      </c>
      <c r="AH40">
        <v>104</v>
      </c>
      <c r="AI40" t="s">
        <v>251</v>
      </c>
      <c r="AK40" t="s">
        <v>272</v>
      </c>
      <c r="AL40" s="1" t="str">
        <f>VLOOKUP(I40,'[1]214105'!$I$5:$AH$45,26,FALSE)</f>
        <v>24-104-29</v>
      </c>
      <c r="AM40" s="1" t="b">
        <f t="shared" si="1"/>
        <v>1</v>
      </c>
    </row>
    <row r="41" spans="1:39" x14ac:dyDescent="0.3">
      <c r="A41" t="s">
        <v>188</v>
      </c>
      <c r="B41" t="s">
        <v>319</v>
      </c>
      <c r="C41" t="s">
        <v>320</v>
      </c>
      <c r="D41" t="s">
        <v>321</v>
      </c>
      <c r="E41" t="s">
        <v>201</v>
      </c>
      <c r="F41" t="s">
        <v>202</v>
      </c>
      <c r="G41">
        <v>10308</v>
      </c>
      <c r="H41" t="s">
        <v>203</v>
      </c>
      <c r="I41" t="s">
        <v>148</v>
      </c>
      <c r="J41" t="s">
        <v>149</v>
      </c>
      <c r="K41" t="s">
        <v>148</v>
      </c>
      <c r="L41" t="s">
        <v>205</v>
      </c>
      <c r="M41">
        <v>0</v>
      </c>
      <c r="N41">
        <v>6050</v>
      </c>
      <c r="U41" t="s">
        <v>148</v>
      </c>
      <c r="V41">
        <v>-6050</v>
      </c>
      <c r="W41" t="s">
        <v>157</v>
      </c>
      <c r="X41" s="1" t="str">
        <f>VLOOKUP(I41,'[1]214105'!$I$5:$W$45,15,FALSE)</f>
        <v>HUTANG PPH 23</v>
      </c>
      <c r="Y41" s="1" t="b">
        <v>1</v>
      </c>
      <c r="AA41" t="s">
        <v>247</v>
      </c>
      <c r="AB41" t="s">
        <v>248</v>
      </c>
      <c r="AC41" t="s">
        <v>249</v>
      </c>
      <c r="AD41">
        <v>302500</v>
      </c>
      <c r="AE41">
        <v>6050</v>
      </c>
      <c r="AF41">
        <v>0.02</v>
      </c>
      <c r="AG41" t="s">
        <v>250</v>
      </c>
      <c r="AH41">
        <v>104</v>
      </c>
      <c r="AI41" t="s">
        <v>251</v>
      </c>
      <c r="AJ41" t="s">
        <v>322</v>
      </c>
      <c r="AK41" t="s">
        <v>272</v>
      </c>
      <c r="AL41" s="1" t="str">
        <f>VLOOKUP(I41,'[1]214105'!$I$5:$AH$45,26,FALSE)</f>
        <v>24-104-29</v>
      </c>
      <c r="AM41" s="1" t="b">
        <f t="shared" si="1"/>
        <v>1</v>
      </c>
    </row>
    <row r="42" spans="1:39" x14ac:dyDescent="0.3">
      <c r="L42" t="s">
        <v>11</v>
      </c>
      <c r="M42">
        <v>153105107</v>
      </c>
      <c r="N42">
        <v>51697432.979999997</v>
      </c>
      <c r="V42">
        <v>101407674.02</v>
      </c>
      <c r="AD42">
        <v>914521999</v>
      </c>
      <c r="AE42">
        <v>18290439.98</v>
      </c>
    </row>
  </sheetData>
  <autoFilter ref="A1:AQ1" xr:uid="{00000000-0001-0000-0300-000000000000}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"/>
  <sheetViews>
    <sheetView topLeftCell="X1" workbookViewId="0"/>
  </sheetViews>
  <sheetFormatPr defaultRowHeight="14.4" x14ac:dyDescent="0.3"/>
  <sheetData>
    <row r="1" spans="1:22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</row>
    <row r="2" spans="1:6" x14ac:dyDescent="0.3">
      <c r="A2" t="s">
        <v>328</v>
      </c>
    </row>
    <row r="3" spans="1:6" x14ac:dyDescent="0.3">
      <c r="A3" t="s">
        <v>329</v>
      </c>
      <c r="B3">
        <v>12</v>
      </c>
      <c r="C3">
        <v>81419707</v>
      </c>
      <c r="D3">
        <v>774949</v>
      </c>
      <c r="E3">
        <v>0</v>
      </c>
      <c r="F3">
        <v>774949</v>
      </c>
    </row>
    <row r="4" spans="1:6" x14ac:dyDescent="0.3">
      <c r="A4" t="s">
        <v>330</v>
      </c>
      <c r="B4">
        <v>3</v>
      </c>
      <c r="C4">
        <v>19965735</v>
      </c>
      <c r="D4">
        <v>115030</v>
      </c>
      <c r="E4">
        <v>0</v>
      </c>
      <c r="F4">
        <v>115030</v>
      </c>
    </row>
    <row r="5" spans="1:6" x14ac:dyDescent="0.3">
      <c r="A5" t="s">
        <v>331</v>
      </c>
      <c r="B5">
        <v>3</v>
      </c>
      <c r="C5">
        <v>17812059</v>
      </c>
      <c r="D5">
        <v>89061</v>
      </c>
      <c r="E5">
        <v>0</v>
      </c>
      <c r="F5">
        <v>89061</v>
      </c>
    </row>
    <row r="6" spans="1:6" x14ac:dyDescent="0.3">
      <c r="A6" t="s">
        <v>332</v>
      </c>
      <c r="B6">
        <v>3</v>
      </c>
      <c r="C6">
        <v>17529827</v>
      </c>
      <c r="D6">
        <v>87650</v>
      </c>
      <c r="E6">
        <v>0</v>
      </c>
      <c r="F6">
        <v>87650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327</v>
      </c>
      <c r="C1" t="s">
        <v>323</v>
      </c>
      <c r="D1" t="s">
        <v>324</v>
      </c>
      <c r="E1" t="s">
        <v>325</v>
      </c>
    </row>
    <row r="2" spans="1:5" x14ac:dyDescent="0.3">
      <c r="A2" t="s">
        <v>328</v>
      </c>
    </row>
    <row r="3" spans="1:5" x14ac:dyDescent="0.3">
      <c r="A3" t="s">
        <v>329</v>
      </c>
      <c r="B3">
        <v>0</v>
      </c>
      <c r="C3">
        <v>4</v>
      </c>
      <c r="D3">
        <v>8272745</v>
      </c>
      <c r="E3">
        <v>0</v>
      </c>
    </row>
    <row r="4" spans="1:5" x14ac:dyDescent="0.3">
      <c r="A4" t="s">
        <v>330</v>
      </c>
      <c r="B4">
        <v>0</v>
      </c>
      <c r="C4">
        <v>4</v>
      </c>
      <c r="D4">
        <v>11333198</v>
      </c>
      <c r="E4">
        <v>0</v>
      </c>
    </row>
    <row r="5" spans="1:5" x14ac:dyDescent="0.3">
      <c r="A5" t="s">
        <v>331</v>
      </c>
      <c r="B5">
        <v>0</v>
      </c>
      <c r="C5">
        <v>4</v>
      </c>
      <c r="D5">
        <v>9142114</v>
      </c>
      <c r="E5">
        <v>0</v>
      </c>
    </row>
    <row r="6" spans="1:5" x14ac:dyDescent="0.3">
      <c r="A6" t="s">
        <v>332</v>
      </c>
      <c r="B6">
        <v>0</v>
      </c>
      <c r="C6">
        <v>3</v>
      </c>
      <c r="D6">
        <v>7598640</v>
      </c>
      <c r="E6"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Rekap</vt:lpstr>
      <vt:lpstr>Rekon PTD</vt:lpstr>
      <vt:lpstr>214103</vt:lpstr>
      <vt:lpstr>214105</vt:lpstr>
      <vt:lpstr>214106</vt:lpstr>
      <vt:lpstr>SSP</vt:lpstr>
      <vt:lpstr>SSP Magang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2025-08-11T02:21:21Z</dcterms:created>
  <dcterms:modified xsi:type="dcterms:W3CDTF">2025-08-11T03:02:50Z</dcterms:modified>
</cp:coreProperties>
</file>