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ians\Desktop\dev\UNDC_AUTOMATIZACION\"/>
    </mc:Choice>
  </mc:AlternateContent>
  <xr:revisionPtr revIDLastSave="0" documentId="13_ncr:1_{B43DDC59-6C44-4D74-BD7A-7495AA7B170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" sheetId="1" r:id="rId1"/>
    <sheet name="item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U14" i="1"/>
  <c r="V14" i="1"/>
  <c r="W14" i="1"/>
  <c r="X14" i="1" s="1"/>
  <c r="Y14" i="1" s="1"/>
  <c r="Z14" i="1"/>
  <c r="U15" i="1"/>
  <c r="V15" i="1"/>
  <c r="W15" i="1"/>
  <c r="X15" i="1" s="1"/>
  <c r="Y15" i="1" s="1"/>
  <c r="Z15" i="1"/>
  <c r="U16" i="1"/>
  <c r="V16" i="1"/>
  <c r="W16" i="1"/>
  <c r="X16" i="1" s="1"/>
  <c r="Y16" i="1" s="1"/>
  <c r="Z16" i="1"/>
  <c r="U17" i="1"/>
  <c r="V17" i="1"/>
  <c r="W17" i="1"/>
  <c r="X17" i="1" s="1"/>
  <c r="Y17" i="1" s="1"/>
  <c r="Z17" i="1"/>
  <c r="U18" i="1"/>
  <c r="V18" i="1"/>
  <c r="W18" i="1"/>
  <c r="X18" i="1" s="1"/>
  <c r="Y18" i="1" s="1"/>
  <c r="Z18" i="1"/>
  <c r="U19" i="1"/>
  <c r="V19" i="1"/>
  <c r="W19" i="1"/>
  <c r="X19" i="1" s="1"/>
  <c r="Y19" i="1" s="1"/>
  <c r="Z19" i="1"/>
  <c r="U20" i="1"/>
  <c r="V20" i="1"/>
  <c r="W20" i="1"/>
  <c r="X20" i="1" s="1"/>
  <c r="Y20" i="1" s="1"/>
  <c r="Z20" i="1"/>
  <c r="U21" i="1"/>
  <c r="V21" i="1"/>
  <c r="W21" i="1"/>
  <c r="X21" i="1" s="1"/>
  <c r="Y21" i="1" s="1"/>
  <c r="Z21" i="1"/>
  <c r="U22" i="1"/>
  <c r="V22" i="1"/>
  <c r="W22" i="1"/>
  <c r="X22" i="1" s="1"/>
  <c r="Y22" i="1" s="1"/>
  <c r="Z22" i="1"/>
  <c r="U23" i="1"/>
  <c r="V23" i="1"/>
  <c r="W23" i="1"/>
  <c r="X23" i="1" s="1"/>
  <c r="Y23" i="1" s="1"/>
  <c r="Z23" i="1"/>
  <c r="U24" i="1"/>
  <c r="V24" i="1"/>
  <c r="W24" i="1"/>
  <c r="X24" i="1" s="1"/>
  <c r="Y24" i="1" s="1"/>
  <c r="Z24" i="1"/>
  <c r="U25" i="1"/>
  <c r="V25" i="1"/>
  <c r="W25" i="1"/>
  <c r="X25" i="1" s="1"/>
  <c r="Y25" i="1" s="1"/>
  <c r="Z25" i="1"/>
  <c r="U26" i="1"/>
  <c r="V26" i="1"/>
  <c r="W26" i="1"/>
  <c r="X26" i="1" s="1"/>
  <c r="Y26" i="1" s="1"/>
  <c r="Z26" i="1"/>
  <c r="U27" i="1"/>
  <c r="V27" i="1"/>
  <c r="W27" i="1"/>
  <c r="X27" i="1" s="1"/>
  <c r="Y27" i="1" s="1"/>
  <c r="Z27" i="1"/>
  <c r="U28" i="1"/>
  <c r="V28" i="1"/>
  <c r="W28" i="1"/>
  <c r="X28" i="1" s="1"/>
  <c r="Y28" i="1" s="1"/>
  <c r="Z28" i="1"/>
  <c r="U29" i="1"/>
  <c r="V29" i="1"/>
  <c r="W29" i="1"/>
  <c r="X29" i="1" s="1"/>
  <c r="Y29" i="1" s="1"/>
  <c r="Z29" i="1"/>
  <c r="U30" i="1"/>
  <c r="V30" i="1"/>
  <c r="W30" i="1"/>
  <c r="X30" i="1"/>
  <c r="Y30" i="1" s="1"/>
  <c r="Z30" i="1"/>
  <c r="U31" i="1"/>
  <c r="V31" i="1"/>
  <c r="W31" i="1"/>
  <c r="X31" i="1" s="1"/>
  <c r="Y31" i="1" s="1"/>
  <c r="Z31" i="1"/>
  <c r="U32" i="1"/>
  <c r="V32" i="1"/>
  <c r="W32" i="1"/>
  <c r="X32" i="1" s="1"/>
  <c r="Y32" i="1" s="1"/>
  <c r="Z32" i="1"/>
  <c r="U33" i="1"/>
  <c r="V33" i="1"/>
  <c r="W33" i="1"/>
  <c r="X33" i="1" s="1"/>
  <c r="Y33" i="1" s="1"/>
  <c r="Z33" i="1"/>
  <c r="U34" i="1"/>
  <c r="V34" i="1"/>
  <c r="W34" i="1"/>
  <c r="X34" i="1" s="1"/>
  <c r="Y34" i="1" s="1"/>
  <c r="Z34" i="1"/>
  <c r="U35" i="1"/>
  <c r="V35" i="1"/>
  <c r="W35" i="1"/>
  <c r="X35" i="1" s="1"/>
  <c r="Y35" i="1" s="1"/>
  <c r="Z35" i="1"/>
  <c r="U36" i="1"/>
  <c r="V36" i="1"/>
  <c r="W36" i="1"/>
  <c r="X36" i="1" s="1"/>
  <c r="Y36" i="1" s="1"/>
  <c r="Z36" i="1"/>
  <c r="U37" i="1"/>
  <c r="V37" i="1"/>
  <c r="W37" i="1"/>
  <c r="X37" i="1" s="1"/>
  <c r="Y37" i="1" s="1"/>
  <c r="Z37" i="1"/>
  <c r="U38" i="1"/>
  <c r="V38" i="1"/>
  <c r="W38" i="1"/>
  <c r="X38" i="1" s="1"/>
  <c r="Y38" i="1" s="1"/>
  <c r="Z38" i="1"/>
  <c r="U39" i="1"/>
  <c r="V39" i="1"/>
  <c r="W39" i="1"/>
  <c r="X39" i="1"/>
  <c r="Y39" i="1" s="1"/>
  <c r="Z39" i="1"/>
  <c r="U40" i="1"/>
  <c r="V40" i="1"/>
  <c r="W40" i="1"/>
  <c r="X40" i="1" s="1"/>
  <c r="Y40" i="1" s="1"/>
  <c r="Z40" i="1"/>
  <c r="U41" i="1"/>
  <c r="V41" i="1"/>
  <c r="W41" i="1"/>
  <c r="X41" i="1" s="1"/>
  <c r="Y41" i="1" s="1"/>
  <c r="Z41" i="1"/>
  <c r="U42" i="1"/>
  <c r="V42" i="1"/>
  <c r="W42" i="1"/>
  <c r="X42" i="1" s="1"/>
  <c r="Y42" i="1" s="1"/>
  <c r="Z42" i="1"/>
  <c r="U43" i="1"/>
  <c r="V43" i="1"/>
  <c r="W43" i="1"/>
  <c r="X43" i="1"/>
  <c r="Y43" i="1" s="1"/>
  <c r="Z43" i="1"/>
  <c r="U44" i="1"/>
  <c r="V44" i="1"/>
  <c r="W44" i="1"/>
  <c r="X44" i="1" s="1"/>
  <c r="Y44" i="1" s="1"/>
  <c r="Z44" i="1"/>
  <c r="U45" i="1"/>
  <c r="V45" i="1"/>
  <c r="W45" i="1"/>
  <c r="X45" i="1" s="1"/>
  <c r="Y45" i="1" s="1"/>
  <c r="Z45" i="1"/>
  <c r="U46" i="1"/>
  <c r="V46" i="1"/>
  <c r="W46" i="1"/>
  <c r="X46" i="1" s="1"/>
  <c r="Y46" i="1" s="1"/>
  <c r="Z46" i="1"/>
  <c r="U47" i="1"/>
  <c r="V47" i="1"/>
  <c r="W47" i="1"/>
  <c r="X47" i="1" s="1"/>
  <c r="Y47" i="1" s="1"/>
  <c r="Z47" i="1"/>
  <c r="U48" i="1"/>
  <c r="V48" i="1"/>
  <c r="W48" i="1"/>
  <c r="X48" i="1" s="1"/>
  <c r="Y48" i="1" s="1"/>
  <c r="Z48" i="1"/>
  <c r="U49" i="1"/>
  <c r="V49" i="1"/>
  <c r="W49" i="1"/>
  <c r="X49" i="1" s="1"/>
  <c r="Y49" i="1" s="1"/>
  <c r="Z49" i="1"/>
  <c r="U50" i="1"/>
  <c r="V50" i="1"/>
  <c r="W50" i="1"/>
  <c r="X50" i="1" s="1"/>
  <c r="Y50" i="1" s="1"/>
  <c r="Z50" i="1"/>
  <c r="U51" i="1"/>
  <c r="V51" i="1"/>
  <c r="W51" i="1"/>
  <c r="X51" i="1" s="1"/>
  <c r="Y51" i="1" s="1"/>
  <c r="Z51" i="1"/>
  <c r="U52" i="1"/>
  <c r="V52" i="1"/>
  <c r="W52" i="1"/>
  <c r="X52" i="1" s="1"/>
  <c r="Y52" i="1" s="1"/>
  <c r="Z52" i="1"/>
  <c r="U53" i="1"/>
  <c r="V53" i="1"/>
  <c r="W53" i="1"/>
  <c r="X53" i="1" s="1"/>
  <c r="Y53" i="1" s="1"/>
  <c r="Z53" i="1"/>
  <c r="U54" i="1"/>
  <c r="V54" i="1"/>
  <c r="W54" i="1"/>
  <c r="X54" i="1"/>
  <c r="Y54" i="1" s="1"/>
  <c r="Z54" i="1"/>
  <c r="U55" i="1"/>
  <c r="V55" i="1"/>
  <c r="W55" i="1"/>
  <c r="X55" i="1"/>
  <c r="Y55" i="1" s="1"/>
  <c r="Z55" i="1"/>
  <c r="U56" i="1"/>
  <c r="V56" i="1"/>
  <c r="W56" i="1"/>
  <c r="X56" i="1" s="1"/>
  <c r="Y56" i="1" s="1"/>
  <c r="Z56" i="1"/>
  <c r="U57" i="1"/>
  <c r="V57" i="1"/>
  <c r="W57" i="1"/>
  <c r="X57" i="1" s="1"/>
  <c r="Y57" i="1" s="1"/>
  <c r="Z57" i="1"/>
  <c r="U58" i="1"/>
  <c r="V58" i="1"/>
  <c r="W58" i="1"/>
  <c r="X58" i="1" s="1"/>
  <c r="Y58" i="1" s="1"/>
  <c r="Z58" i="1"/>
  <c r="U59" i="1"/>
  <c r="V59" i="1"/>
  <c r="W59" i="1"/>
  <c r="X59" i="1" s="1"/>
  <c r="Y59" i="1" s="1"/>
  <c r="Z59" i="1"/>
  <c r="U60" i="1"/>
  <c r="V60" i="1"/>
  <c r="W60" i="1"/>
  <c r="X60" i="1" s="1"/>
  <c r="Y60" i="1" s="1"/>
  <c r="Z60" i="1"/>
  <c r="U61" i="1"/>
  <c r="V61" i="1"/>
  <c r="W61" i="1"/>
  <c r="X61" i="1" s="1"/>
  <c r="Y61" i="1" s="1"/>
  <c r="Z61" i="1"/>
  <c r="U62" i="1"/>
  <c r="V62" i="1"/>
  <c r="W62" i="1"/>
  <c r="X62" i="1" s="1"/>
  <c r="Y62" i="1" s="1"/>
  <c r="Z62" i="1"/>
  <c r="U63" i="1"/>
  <c r="V63" i="1"/>
  <c r="W63" i="1"/>
  <c r="X63" i="1" s="1"/>
  <c r="Y63" i="1" s="1"/>
  <c r="Z63" i="1"/>
  <c r="U64" i="1"/>
  <c r="V64" i="1"/>
  <c r="W64" i="1"/>
  <c r="X64" i="1" s="1"/>
  <c r="Y64" i="1" s="1"/>
  <c r="Z64" i="1"/>
  <c r="U65" i="1"/>
  <c r="V65" i="1"/>
  <c r="W65" i="1"/>
  <c r="X65" i="1" s="1"/>
  <c r="Y65" i="1" s="1"/>
  <c r="Z65" i="1"/>
  <c r="V3" i="1"/>
  <c r="W3" i="1"/>
  <c r="X3" i="1" s="1"/>
  <c r="Y3" i="1" s="1"/>
  <c r="Z3" i="1"/>
  <c r="V4" i="1"/>
  <c r="W4" i="1"/>
  <c r="X4" i="1" s="1"/>
  <c r="Y4" i="1" s="1"/>
  <c r="Z4" i="1"/>
  <c r="V5" i="1"/>
  <c r="W5" i="1"/>
  <c r="X5" i="1" s="1"/>
  <c r="Y5" i="1" s="1"/>
  <c r="Z5" i="1"/>
  <c r="V6" i="1"/>
  <c r="W6" i="1"/>
  <c r="X6" i="1" s="1"/>
  <c r="Y6" i="1" s="1"/>
  <c r="Z6" i="1"/>
  <c r="V7" i="1"/>
  <c r="W7" i="1"/>
  <c r="X7" i="1" s="1"/>
  <c r="Y7" i="1" s="1"/>
  <c r="Z7" i="1"/>
  <c r="V8" i="1"/>
  <c r="W8" i="1"/>
  <c r="X8" i="1" s="1"/>
  <c r="Y8" i="1" s="1"/>
  <c r="Z8" i="1"/>
  <c r="V9" i="1"/>
  <c r="W9" i="1"/>
  <c r="X9" i="1" s="1"/>
  <c r="Y9" i="1" s="1"/>
  <c r="Z9" i="1"/>
  <c r="V10" i="1"/>
  <c r="W10" i="1"/>
  <c r="X10" i="1" s="1"/>
  <c r="Y10" i="1" s="1"/>
  <c r="Z10" i="1"/>
  <c r="V11" i="1"/>
  <c r="W11" i="1"/>
  <c r="X11" i="1" s="1"/>
  <c r="Y11" i="1" s="1"/>
  <c r="Z11" i="1"/>
  <c r="V12" i="1"/>
  <c r="W12" i="1"/>
  <c r="X12" i="1" s="1"/>
  <c r="Y12" i="1" s="1"/>
  <c r="Z12" i="1"/>
  <c r="V13" i="1"/>
  <c r="W13" i="1"/>
  <c r="X13" i="1" s="1"/>
  <c r="Y13" i="1" s="1"/>
  <c r="Z13" i="1"/>
  <c r="Z2" i="1"/>
  <c r="U13" i="1"/>
  <c r="U12" i="1"/>
  <c r="U11" i="1"/>
  <c r="U10" i="1"/>
  <c r="U9" i="1"/>
  <c r="U8" i="1"/>
  <c r="U7" i="1"/>
  <c r="U6" i="1"/>
  <c r="U5" i="1"/>
  <c r="U4" i="1"/>
  <c r="U3" i="1"/>
  <c r="U2" i="1"/>
  <c r="V2" i="1"/>
  <c r="W2" i="1"/>
  <c r="X2" i="1" s="1"/>
  <c r="Y2" i="1" s="1"/>
</calcChain>
</file>

<file path=xl/sharedStrings.xml><?xml version="1.0" encoding="utf-8"?>
<sst xmlns="http://schemas.openxmlformats.org/spreadsheetml/2006/main" count="607" uniqueCount="166">
  <si>
    <t>N°</t>
  </si>
  <si>
    <t>CICLO</t>
  </si>
  <si>
    <t>CODIGO</t>
  </si>
  <si>
    <t>CURSO</t>
  </si>
  <si>
    <t>TURNO</t>
  </si>
  <si>
    <t>CREACION_NOMBRE_DEL_GRUPO</t>
  </si>
  <si>
    <t>NOMBRE_DE_GRUPO</t>
  </si>
  <si>
    <t>TAG_AULA_VIRTUAL</t>
  </si>
  <si>
    <t>LINK_AULA_VIRTUAL</t>
  </si>
  <si>
    <t>M</t>
  </si>
  <si>
    <t>A</t>
  </si>
  <si>
    <t>B</t>
  </si>
  <si>
    <t>T</t>
  </si>
  <si>
    <t>LINK_WHATSAPP</t>
  </si>
  <si>
    <t>AV</t>
  </si>
  <si>
    <t>II</t>
  </si>
  <si>
    <t>Sin asignar</t>
  </si>
  <si>
    <t>IV</t>
  </si>
  <si>
    <t>V</t>
  </si>
  <si>
    <t>VI</t>
  </si>
  <si>
    <t>VIII</t>
  </si>
  <si>
    <t>X</t>
  </si>
  <si>
    <t>CAR</t>
  </si>
  <si>
    <t>TIPO</t>
  </si>
  <si>
    <t>ASIGNATURA</t>
  </si>
  <si>
    <t>AG</t>
  </si>
  <si>
    <t>https://firebasestorage.googleapis.com/v0/b/backup-a2b5c.appspot.com/o/linkwhatsapp.png?alt=media&amp;token=531801e8-d490-42f7-b704-64c0f96eb8c5</t>
  </si>
  <si>
    <t>III</t>
  </si>
  <si>
    <t>I</t>
  </si>
  <si>
    <t>ID_COURSE</t>
  </si>
  <si>
    <t>SECCION</t>
  </si>
  <si>
    <t>BACKUP</t>
  </si>
  <si>
    <t>TAMAÑO</t>
  </si>
  <si>
    <t>IX</t>
  </si>
  <si>
    <t>VII</t>
  </si>
  <si>
    <t>F1.1 - 676 - INTRODUCCIÓN A LA AGRONOMÍA - 3172</t>
  </si>
  <si>
    <t>F1.1 - 676 - INTRODUCCIÓN A LA AGRONOMÍA - 3178</t>
  </si>
  <si>
    <t>CB.1 - 677 - MATEMÁTICA BÁSICA - 3170</t>
  </si>
  <si>
    <t>CB.1 - 677 - MATEMÁTICA BÁSICA - 3176</t>
  </si>
  <si>
    <t>CB.6 - 678 - BIOLOGÍA GENERAL - 3171</t>
  </si>
  <si>
    <t>CB.6 - 678 - BIOLOGÍA GENERAL - 3177</t>
  </si>
  <si>
    <t>FG.7 - 679 - COMUNICACIÓN - 3175</t>
  </si>
  <si>
    <t>FG.7 - 679 - COMUNICACIÓN - 3181</t>
  </si>
  <si>
    <t>FG.3 - 680 - METODOLOGÍA DEL TRABAJO UNIVERSITARIO - 3173</t>
  </si>
  <si>
    <t>FG.3 - 680 - METODOLOGÍA DEL TRABAJO UNIVERSITARIO - 3179</t>
  </si>
  <si>
    <t>FG.5 - 681 - CIUDADANÍA - 3174</t>
  </si>
  <si>
    <t>FG.5 - 681 - CIUDADANÍA - 3180</t>
  </si>
  <si>
    <t>F1.2 - 688 - AGROECOLOGÍA - 3184</t>
  </si>
  <si>
    <t>F1.2 - 688 - AGROECOLOGÍA - 3190</t>
  </si>
  <si>
    <t>F1.4 - 689 - BOTÁNICA SISTÉMICA - 3185</t>
  </si>
  <si>
    <t>F1.4 - 689 - BOTÁNICA SISTÉMICA - 3191</t>
  </si>
  <si>
    <t>CB.3 - 690 - ESTADÍSTICA - 3182</t>
  </si>
  <si>
    <t>CB.3 - 690 - ESTADÍSTICA - 3188</t>
  </si>
  <si>
    <t>CB.9 - 691 - QUÍMICA ORGÁNICA - 3183</t>
  </si>
  <si>
    <t>CB.9 - 691 - QUÍMICA ORGÁNICA - 3189</t>
  </si>
  <si>
    <t>FG.1 - 692 - INGLÉS TÉCNICO I - 3186</t>
  </si>
  <si>
    <t>FG.1 - 692 - INGLÉS TÉCNICO I - 3192</t>
  </si>
  <si>
    <t>FG.4 - 693 - LIDERAZGO Y EMPRENDIMIENTO - 3187</t>
  </si>
  <si>
    <t>FG.4 - 693 - LIDERAZGO Y EMPRENDIMIENTO - 3193</t>
  </si>
  <si>
    <t>AG91 - 599 - LEGUMINOSAS DE GRANO - 3220</t>
  </si>
  <si>
    <t>AG91 - 599 - LEGUMINOSAS DE GRANO - 3227</t>
  </si>
  <si>
    <t>AG95 - 603 - PASTOS Y FORRAJES - 3224</t>
  </si>
  <si>
    <t>AG95 - 603 - PASTOS Y FORRAJES - 3231</t>
  </si>
  <si>
    <t>AG96 - 604 - FITOPATOLOGÍA AGRÍCOLA - 3225</t>
  </si>
  <si>
    <t>AG96 - 604 - FITOPATOLOGÍA AGRÍCOLA - 3232</t>
  </si>
  <si>
    <t>AG92 - 622 - ZOOTECNIA GENERAL - 3221</t>
  </si>
  <si>
    <t>AG92 - 622 - ZOOTECNIA GENERAL - 3228</t>
  </si>
  <si>
    <t>AG93 - 623 - MANEJO Y CONSERVACIÓN DE SUELOS - 3222</t>
  </si>
  <si>
    <t>AG93 - 623 - MANEJO Y CONSERVACIÓN DE SUELOS - 3229</t>
  </si>
  <si>
    <t>AG94 - 624 - SEMINARIO DE TESIS I - 3223</t>
  </si>
  <si>
    <t>AG94 - 624 - SEMINARIO DE TESIS I - 3230</t>
  </si>
  <si>
    <t>AG99 - 633 - MANEJO DE VIVEROS - 3226</t>
  </si>
  <si>
    <t>AG101 - 636 - MALEZAS - 3233</t>
  </si>
  <si>
    <t>AG51 - 574 - MECANIZACIÓN AGRÍCOLA - 3195</t>
  </si>
  <si>
    <t>AG51 - 574 - MECANIZACIÓN AGRÍCOLA - 3202</t>
  </si>
  <si>
    <t>AG52 - 575 - FISIOLOGÍA VEGETAL - 3196</t>
  </si>
  <si>
    <t>AG52 - 575 - FISIOLOGÍA VEGETAL - 3203</t>
  </si>
  <si>
    <t>AG53 - 576 - GENÉTICA VEGETAL - 3197</t>
  </si>
  <si>
    <t>AG53 - 576 - GENÉTICA VEGETAL - 3204</t>
  </si>
  <si>
    <t>AG54 - 577 - METEOROLOGÍA - 3198</t>
  </si>
  <si>
    <t>AG54 - 577 - METEOROLOGÍA - 3205</t>
  </si>
  <si>
    <t>AG55 - 578 - MICROBIOLOGÍA - 3199</t>
  </si>
  <si>
    <t>AG55 - 578 - MICROBIOLOGÍA - 3206</t>
  </si>
  <si>
    <t>EG19 - 580 - CONSTITUCIÓN Y DERECHOS HUMANOS - 3194</t>
  </si>
  <si>
    <t>EG19 - 580 - CONSTITUCIÓN Y DERECHOS HUMANOS - 3201</t>
  </si>
  <si>
    <t>AG56 - 611 - EDAFOLOGIA - 3200</t>
  </si>
  <si>
    <t>AG56 - 611 - EDAFOLOGIA - 3207</t>
  </si>
  <si>
    <t>AG61 - 581 - AGROTECNÍA - 3209</t>
  </si>
  <si>
    <t>AG62 - 582 - FERTILIDAD DEL SUELO - 3210</t>
  </si>
  <si>
    <t>AG63 - 583 - PROPAGACIÓN DE PLANTAS - 3211</t>
  </si>
  <si>
    <t>AG64 - 584 - ENTOMOLOGÍA GENERAL - 3212</t>
  </si>
  <si>
    <t>AG65 - 585 - TOPOGRAFÍA - 3213</t>
  </si>
  <si>
    <t>EG20 - 586 - PENSAMIENTO POLÍTICO CONTEMPORÁNEO - 3208</t>
  </si>
  <si>
    <t>AG71 - 587 - MEJORAMIENTO GENÉTICO Y BIOTECNOLOGÍA - 3214</t>
  </si>
  <si>
    <t>AG72 - 588 - MÉTODOS ESTADÍSTICOS DE INVESTIGACIÓN - 3215</t>
  </si>
  <si>
    <t>AG73 - 589 - MACROECONOMÍA - 3216</t>
  </si>
  <si>
    <t>AG74 - 590 - HIDROLOGÍA Y SISTEMAS DE RIEGO - 3217</t>
  </si>
  <si>
    <t>AG75 - 591 - CEREALES Y PSEUDOCEREALES - 3218</t>
  </si>
  <si>
    <t>AG76 - 592 - FITOPATOLOGÍA GENERAL - 3219</t>
  </si>
  <si>
    <t>IMAGEN UNIRSE GRUPO WHATSAPP</t>
  </si>
  <si>
    <t>CICLOS</t>
  </si>
  <si>
    <t>CANTIDAD</t>
  </si>
  <si>
    <t>https://aula.undc.edu.pe/course/view.php?id=315</t>
  </si>
  <si>
    <t>https://aula.undc.edu.pe/course/view.php?id=321</t>
  </si>
  <si>
    <t>https://aula.undc.edu.pe/course/view.php?id=313</t>
  </si>
  <si>
    <t>https://aula.undc.edu.pe/course/view.php?id=319</t>
  </si>
  <si>
    <t>https://aula.undc.edu.pe/course/view.php?id=314</t>
  </si>
  <si>
    <t>https://aula.undc.edu.pe/course/view.php?id=320</t>
  </si>
  <si>
    <t>https://aula.undc.edu.pe/course/view.php?id=318</t>
  </si>
  <si>
    <t>https://aula.undc.edu.pe/course/view.php?id=324</t>
  </si>
  <si>
    <t>https://aula.undc.edu.pe/course/view.php?id=316</t>
  </si>
  <si>
    <t>https://aula.undc.edu.pe/course/view.php?id=322</t>
  </si>
  <si>
    <t>https://aula.undc.edu.pe/course/view.php?id=317</t>
  </si>
  <si>
    <t>https://aula.undc.edu.pe/course/view.php?id=323</t>
  </si>
  <si>
    <t>https://aula.undc.edu.pe/course/view.php?id=327</t>
  </si>
  <si>
    <t>https://aula.undc.edu.pe/course/view.php?id=333</t>
  </si>
  <si>
    <t>https://aula.undc.edu.pe/course/view.php?id=328</t>
  </si>
  <si>
    <t>https://aula.undc.edu.pe/course/view.php?id=334</t>
  </si>
  <si>
    <t>https://aula.undc.edu.pe/course/view.php?id=325</t>
  </si>
  <si>
    <t>https://aula.undc.edu.pe/course/view.php?id=331</t>
  </si>
  <si>
    <t>https://aula.undc.edu.pe/course/view.php?id=326</t>
  </si>
  <si>
    <t>https://aula.undc.edu.pe/course/view.php?id=332</t>
  </si>
  <si>
    <t>https://aula.undc.edu.pe/course/view.php?id=329</t>
  </si>
  <si>
    <t>https://aula.undc.edu.pe/course/view.php?id=335</t>
  </si>
  <si>
    <t>https://aula.undc.edu.pe/course/view.php?id=330</t>
  </si>
  <si>
    <t>https://aula.undc.edu.pe/course/view.php?id=336</t>
  </si>
  <si>
    <t>https://aula.undc.edu.pe/course/view.php?id=363</t>
  </si>
  <si>
    <t>https://aula.undc.edu.pe/course/view.php?id=370</t>
  </si>
  <si>
    <t>https://aula.undc.edu.pe/course/view.php?id=367</t>
  </si>
  <si>
    <t>https://aula.undc.edu.pe/course/view.php?id=374</t>
  </si>
  <si>
    <t>https://aula.undc.edu.pe/course/view.php?id=368</t>
  </si>
  <si>
    <t>https://aula.undc.edu.pe/course/view.php?id=375</t>
  </si>
  <si>
    <t>https://aula.undc.edu.pe/course/view.php?id=364</t>
  </si>
  <si>
    <t>https://aula.undc.edu.pe/course/view.php?id=371</t>
  </si>
  <si>
    <t>https://aula.undc.edu.pe/course/view.php?id=365</t>
  </si>
  <si>
    <t>https://aula.undc.edu.pe/course/view.php?id=372</t>
  </si>
  <si>
    <t>https://aula.undc.edu.pe/course/view.php?id=366</t>
  </si>
  <si>
    <t>https://aula.undc.edu.pe/course/view.php?id=373</t>
  </si>
  <si>
    <t>https://aula.undc.edu.pe/course/view.php?id=369</t>
  </si>
  <si>
    <t>https://aula.undc.edu.pe/course/view.php?id=376</t>
  </si>
  <si>
    <t>https://aula.undc.edu.pe/course/view.php?id=338</t>
  </si>
  <si>
    <t>https://aula.undc.edu.pe/course/view.php?id=345</t>
  </si>
  <si>
    <t>https://aula.undc.edu.pe/course/view.php?id=339</t>
  </si>
  <si>
    <t>https://aula.undc.edu.pe/course/view.php?id=346</t>
  </si>
  <si>
    <t>https://aula.undc.edu.pe/course/view.php?id=340</t>
  </si>
  <si>
    <t>https://aula.undc.edu.pe/course/view.php?id=347</t>
  </si>
  <si>
    <t>https://aula.undc.edu.pe/course/view.php?id=341</t>
  </si>
  <si>
    <t>https://aula.undc.edu.pe/course/view.php?id=348</t>
  </si>
  <si>
    <t>https://aula.undc.edu.pe/course/view.php?id=342</t>
  </si>
  <si>
    <t>https://aula.undc.edu.pe/course/view.php?id=349</t>
  </si>
  <si>
    <t>https://aula.undc.edu.pe/course/view.php?id=337</t>
  </si>
  <si>
    <t>https://aula.undc.edu.pe/course/view.php?id=344</t>
  </si>
  <si>
    <t>https://aula.undc.edu.pe/course/view.php?id=343</t>
  </si>
  <si>
    <t>https://aula.undc.edu.pe/course/view.php?id=350</t>
  </si>
  <si>
    <t>https://aula.undc.edu.pe/course/view.php?id=352</t>
  </si>
  <si>
    <t>https://aula.undc.edu.pe/course/view.php?id=353</t>
  </si>
  <si>
    <t>https://aula.undc.edu.pe/course/view.php?id=354</t>
  </si>
  <si>
    <t>https://aula.undc.edu.pe/course/view.php?id=355</t>
  </si>
  <si>
    <t>https://aula.undc.edu.pe/course/view.php?id=356</t>
  </si>
  <si>
    <t>https://aula.undc.edu.pe/course/view.php?id=351</t>
  </si>
  <si>
    <t>https://aula.undc.edu.pe/course/view.php?id=357</t>
  </si>
  <si>
    <t>https://aula.undc.edu.pe/course/view.php?id=358</t>
  </si>
  <si>
    <t>https://aula.undc.edu.pe/course/view.php?id=359</t>
  </si>
  <si>
    <t>https://aula.undc.edu.pe/course/view.php?id=360</t>
  </si>
  <si>
    <t>https://aula.undc.edu.pe/course/view.php?id=361</t>
  </si>
  <si>
    <t>https://aula.undc.edu.pe/course/view.php?id=362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</si>
</sst>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wrapText="1"/>
    </xf>
    <xf numFmtId="0" fontId="1" fillId="3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0" fontId="3" fillId="0" borderId="0" xfId="1"/>
    <xf numFmtId="0" fontId="4" fillId="0" borderId="4" xfId="0" applyFont="1" applyBorder="1" applyAlignment="1">
      <alignment horizontal="center" vertical="top"/>
    </xf>
    <xf numFmtId="0" fontId="3" fillId="0" borderId="0" xfId="1" applyAlignment="1" applyProtection="1"/>
    <xf numFmtId="0" fontId="5" fillId="3" borderId="0" xfId="0" applyFont="1" applyFill="1"/>
    <xf numFmtId="0" fontId="0" fillId="4" borderId="0" xfId="0" applyFill="1"/>
    <xf numFmtId="0" fontId="3" fillId="4" borderId="0" xfId="1" applyFill="1" applyAlignment="1" applyProtection="1"/>
    <xf numFmtId="0" fontId="3" fillId="4" borderId="0" xfId="1" applyFill="1"/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ula.undc.edu.pe/course/view.php?id=330" TargetMode="External"/><Relationship Id="rId2" Type="http://schemas.openxmlformats.org/officeDocument/2006/relationships/hyperlink" Target="https://aula.undc.edu.pe/course/view.php?id=322" TargetMode="External"/><Relationship Id="rId1" Type="http://schemas.openxmlformats.org/officeDocument/2006/relationships/hyperlink" Target="https://aula.undc.edu.pe/course/view.php?id=320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aula.undc.edu.pe/course/view.php?id=34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B65"/>
  <sheetViews>
    <sheetView tabSelected="1" topLeftCell="I1" workbookViewId="0">
      <pane ySplit="1" topLeftCell="A32" activePane="bottomLeft" state="frozen"/>
      <selection pane="bottomLeft" activeCell="W44" sqref="W44"/>
    </sheetView>
  </sheetViews>
  <sheetFormatPr baseColWidth="10" defaultColWidth="9.140625" defaultRowHeight="15" x14ac:dyDescent="0.25"/>
  <cols>
    <col min="1" max="1" width="3" bestFit="1" customWidth="1"/>
    <col min="2" max="2" width="4.85546875" bestFit="1" customWidth="1"/>
    <col min="3" max="3" width="6.28515625" customWidth="1"/>
    <col min="4" max="4" width="5" customWidth="1"/>
    <col min="5" max="5" width="6.7109375" bestFit="1" customWidth="1"/>
    <col min="6" max="6" width="7.42578125" bestFit="1" customWidth="1"/>
    <col min="7" max="7" width="9.28515625" bestFit="1" customWidth="1"/>
    <col min="8" max="8" width="0.85546875" customWidth="1"/>
    <col min="9" max="9" width="34.28515625" customWidth="1"/>
    <col min="10" max="18" width="0.85546875" customWidth="1"/>
    <col min="19" max="19" width="17.140625" bestFit="1" customWidth="1"/>
    <col min="20" max="20" width="47.85546875" bestFit="1" customWidth="1"/>
    <col min="21" max="22" width="10.85546875" bestFit="1" customWidth="1"/>
    <col min="23" max="23" width="27.42578125" customWidth="1"/>
    <col min="24" max="24" width="32.42578125" bestFit="1" customWidth="1"/>
    <col min="25" max="25" width="27.42578125" bestFit="1" customWidth="1"/>
    <col min="26" max="26" width="22.5703125" customWidth="1"/>
    <col min="27" max="27" width="19.42578125" customWidth="1"/>
    <col min="28" max="28" width="9.28515625" bestFit="1" customWidth="1"/>
  </cols>
  <sheetData>
    <row r="1" spans="1:28" x14ac:dyDescent="0.25">
      <c r="A1" s="1" t="s">
        <v>0</v>
      </c>
      <c r="B1" s="2" t="s">
        <v>22</v>
      </c>
      <c r="C1" s="2" t="s">
        <v>23</v>
      </c>
      <c r="D1" s="3" t="s">
        <v>24</v>
      </c>
      <c r="E1" s="4" t="s">
        <v>1</v>
      </c>
      <c r="F1" s="4" t="s">
        <v>4</v>
      </c>
      <c r="G1" s="4" t="s">
        <v>30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7" t="s">
        <v>13</v>
      </c>
      <c r="T1" s="4" t="s">
        <v>8</v>
      </c>
      <c r="U1" s="11" t="s">
        <v>29</v>
      </c>
      <c r="V1" s="5" t="s">
        <v>2</v>
      </c>
      <c r="W1" s="5" t="s">
        <v>3</v>
      </c>
      <c r="X1" s="6" t="s">
        <v>5</v>
      </c>
      <c r="Y1" s="6" t="s">
        <v>6</v>
      </c>
      <c r="Z1" s="6" t="s">
        <v>7</v>
      </c>
      <c r="AA1" s="9" t="s">
        <v>31</v>
      </c>
      <c r="AB1" s="9" t="s">
        <v>32</v>
      </c>
    </row>
    <row r="2" spans="1:28" s="12" customFormat="1" x14ac:dyDescent="0.25">
      <c r="A2" s="12">
        <v>1</v>
      </c>
      <c r="B2" s="12" t="s">
        <v>25</v>
      </c>
      <c r="C2" s="12" t="s">
        <v>9</v>
      </c>
      <c r="D2" s="12" t="s">
        <v>35</v>
      </c>
      <c r="E2" s="12" t="s">
        <v>28</v>
      </c>
      <c r="F2" s="12" t="s">
        <v>9</v>
      </c>
      <c r="G2" s="12" t="s">
        <v>10</v>
      </c>
      <c r="H2" s="12">
        <v>0</v>
      </c>
      <c r="I2" s="12" t="s">
        <v>16</v>
      </c>
      <c r="M2" s="12" t="s">
        <v>14</v>
      </c>
      <c r="T2" s="14" t="s">
        <v>102</v>
      </c>
      <c r="U2" s="12" t="str">
        <f>MID(T2,45,4)</f>
        <v>315</v>
      </c>
      <c r="V2" s="12" t="str">
        <f t="shared" ref="V2" si="0">MID(D2,1,10)</f>
        <v>F1.1 - 676</v>
      </c>
      <c r="W2" s="12" t="str">
        <f t="shared" ref="W2" si="1">TRIM(MID(D2,14,222))</f>
        <v>INTRODUCCIÓN A LA AGRONOMÍA - 3172</v>
      </c>
      <c r="X2" s="12" t="str">
        <f t="shared" ref="X2" si="2">CONCATENATE(B2,"_",E2,"-",F2,"-",G2," ",W2)</f>
        <v>AG_I-M-A INTRODUCCIÓN A LA AGRONOMÍA - 3172</v>
      </c>
      <c r="Y2" s="12" t="str">
        <f>TRIM(MID(X2,1,25))</f>
        <v>AG_I-M-A INTRODUCCIÓN A L</v>
      </c>
      <c r="Z2" s="12" t="str">
        <f>CONCATENATE("&lt;p&gt;&lt;a href='",S2,"' target='_blank'&gt;&lt;img src='",items!$C$2,"'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2" s="13"/>
    </row>
    <row r="3" spans="1:28" s="12" customFormat="1" x14ac:dyDescent="0.25">
      <c r="A3" s="12">
        <v>2</v>
      </c>
      <c r="B3" s="12" t="s">
        <v>25</v>
      </c>
      <c r="C3" s="12" t="s">
        <v>9</v>
      </c>
      <c r="D3" s="12" t="s">
        <v>36</v>
      </c>
      <c r="E3" s="12" t="s">
        <v>28</v>
      </c>
      <c r="F3" s="12" t="s">
        <v>12</v>
      </c>
      <c r="G3" s="12" t="s">
        <v>11</v>
      </c>
      <c r="H3" s="12">
        <v>1</v>
      </c>
      <c r="I3" s="12" t="s">
        <v>16</v>
      </c>
      <c r="M3" s="12" t="s">
        <v>14</v>
      </c>
      <c r="T3" s="12" t="s">
        <v>103</v>
      </c>
      <c r="U3" s="12" t="str">
        <f t="shared" ref="U3:U13" si="3">MID(T3,45,4)</f>
        <v>321</v>
      </c>
      <c r="V3" s="12" t="str">
        <f t="shared" ref="V3:V13" si="4">MID(D3,1,10)</f>
        <v>F1.1 - 676</v>
      </c>
      <c r="W3" s="12" t="str">
        <f t="shared" ref="W3:W13" si="5">TRIM(MID(D3,14,222))</f>
        <v>INTRODUCCIÓN A LA AGRONOMÍA - 3178</v>
      </c>
      <c r="X3" s="12" t="str">
        <f t="shared" ref="X3:X13" si="6">CONCATENATE(B3,"_",E3,"-",F3,"-",G3," ",W3)</f>
        <v>AG_I-T-B INTRODUCCIÓN A LA AGRONOMÍA - 3178</v>
      </c>
      <c r="Y3" s="12" t="str">
        <f t="shared" ref="Y3:Y65" si="7">TRIM(MID(X3,1,25))</f>
        <v>AG_I-T-B INTRODUCCIÓN A L</v>
      </c>
      <c r="Z3" s="12" t="str">
        <f>CONCATENATE("&lt;p&gt;&lt;a href='",S3,"' target='_blank'&gt;&lt;img src='",items!$C$2,"'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3" s="13"/>
    </row>
    <row r="4" spans="1:28" s="12" customFormat="1" x14ac:dyDescent="0.25">
      <c r="A4" s="12">
        <v>3</v>
      </c>
      <c r="B4" s="12" t="s">
        <v>25</v>
      </c>
      <c r="C4" s="12" t="s">
        <v>9</v>
      </c>
      <c r="D4" s="12" t="s">
        <v>37</v>
      </c>
      <c r="E4" s="12" t="s">
        <v>28</v>
      </c>
      <c r="F4" s="12" t="s">
        <v>9</v>
      </c>
      <c r="G4" s="12" t="s">
        <v>10</v>
      </c>
      <c r="H4" s="12">
        <v>0</v>
      </c>
      <c r="I4" s="12" t="s">
        <v>16</v>
      </c>
      <c r="M4" s="12" t="s">
        <v>14</v>
      </c>
      <c r="T4" s="12" t="s">
        <v>104</v>
      </c>
      <c r="U4" s="12" t="str">
        <f t="shared" si="3"/>
        <v>313</v>
      </c>
      <c r="V4" s="12" t="str">
        <f t="shared" si="4"/>
        <v>CB.1 - 677</v>
      </c>
      <c r="W4" s="12" t="str">
        <f t="shared" si="5"/>
        <v>MATEMÁTICA BÁSICA - 3170</v>
      </c>
      <c r="X4" s="12" t="str">
        <f t="shared" si="6"/>
        <v>AG_I-M-A MATEMÁTICA BÁSICA - 3170</v>
      </c>
      <c r="Y4" s="12" t="str">
        <f t="shared" si="7"/>
        <v>AG_I-M-A MATEMÁTICA BÁSIC</v>
      </c>
      <c r="Z4" s="12" t="str">
        <f>CONCATENATE("&lt;p&gt;&lt;a href='",S4,"' target='_blank'&gt;&lt;img src='",items!$C$2,"'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4" s="13"/>
    </row>
    <row r="5" spans="1:28" s="12" customFormat="1" x14ac:dyDescent="0.25">
      <c r="A5" s="12">
        <v>4</v>
      </c>
      <c r="B5" s="12" t="s">
        <v>25</v>
      </c>
      <c r="C5" s="12" t="s">
        <v>9</v>
      </c>
      <c r="D5" s="12" t="s">
        <v>38</v>
      </c>
      <c r="E5" s="12" t="s">
        <v>28</v>
      </c>
      <c r="F5" s="12" t="s">
        <v>12</v>
      </c>
      <c r="G5" s="12" t="s">
        <v>11</v>
      </c>
      <c r="H5" s="12">
        <v>1</v>
      </c>
      <c r="I5" s="12" t="s">
        <v>16</v>
      </c>
      <c r="M5" s="12" t="s">
        <v>14</v>
      </c>
      <c r="T5" s="12" t="s">
        <v>105</v>
      </c>
      <c r="U5" s="12" t="str">
        <f t="shared" si="3"/>
        <v>319</v>
      </c>
      <c r="V5" s="12" t="str">
        <f t="shared" si="4"/>
        <v>CB.1 - 677</v>
      </c>
      <c r="W5" s="12" t="str">
        <f t="shared" si="5"/>
        <v>MATEMÁTICA BÁSICA - 3176</v>
      </c>
      <c r="X5" s="12" t="str">
        <f t="shared" si="6"/>
        <v>AG_I-T-B MATEMÁTICA BÁSICA - 3176</v>
      </c>
      <c r="Y5" s="12" t="str">
        <f t="shared" si="7"/>
        <v>AG_I-T-B MATEMÁTICA BÁSIC</v>
      </c>
      <c r="Z5" s="12" t="str">
        <f>CONCATENATE("&lt;p&gt;&lt;a href='",S5,"' target='_blank'&gt;&lt;img src='",items!$C$2,"'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5" s="13"/>
    </row>
    <row r="6" spans="1:28" s="12" customFormat="1" x14ac:dyDescent="0.25">
      <c r="A6" s="12">
        <v>5</v>
      </c>
      <c r="B6" s="12" t="s">
        <v>25</v>
      </c>
      <c r="C6" s="12" t="s">
        <v>9</v>
      </c>
      <c r="D6" s="12" t="s">
        <v>39</v>
      </c>
      <c r="E6" s="12" t="s">
        <v>28</v>
      </c>
      <c r="F6" s="12" t="s">
        <v>9</v>
      </c>
      <c r="G6" s="12" t="s">
        <v>10</v>
      </c>
      <c r="H6" s="12">
        <v>0</v>
      </c>
      <c r="I6" s="12" t="s">
        <v>16</v>
      </c>
      <c r="M6" s="12" t="s">
        <v>14</v>
      </c>
      <c r="T6" s="12" t="s">
        <v>106</v>
      </c>
      <c r="U6" s="12" t="str">
        <f t="shared" si="3"/>
        <v>314</v>
      </c>
      <c r="V6" s="12" t="str">
        <f t="shared" si="4"/>
        <v>CB.6 - 678</v>
      </c>
      <c r="W6" s="12" t="str">
        <f t="shared" si="5"/>
        <v>BIOLOGÍA GENERAL - 3171</v>
      </c>
      <c r="X6" s="12" t="str">
        <f t="shared" si="6"/>
        <v>AG_I-M-A BIOLOGÍA GENERAL - 3171</v>
      </c>
      <c r="Y6" s="12" t="str">
        <f t="shared" si="7"/>
        <v>AG_I-M-A BIOLOGÍA GENERAL</v>
      </c>
      <c r="Z6" s="12" t="str">
        <f>CONCATENATE("&lt;p&gt;&lt;a href='",S6,"' target='_blank'&gt;&lt;img src='",items!$C$2,"'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6" s="13"/>
    </row>
    <row r="7" spans="1:28" s="12" customFormat="1" x14ac:dyDescent="0.25">
      <c r="A7" s="12">
        <v>6</v>
      </c>
      <c r="B7" s="12" t="s">
        <v>25</v>
      </c>
      <c r="C7" s="12" t="s">
        <v>9</v>
      </c>
      <c r="D7" s="12" t="s">
        <v>40</v>
      </c>
      <c r="E7" s="12" t="s">
        <v>28</v>
      </c>
      <c r="F7" s="12" t="s">
        <v>12</v>
      </c>
      <c r="G7" s="12" t="s">
        <v>11</v>
      </c>
      <c r="H7" s="12">
        <v>3</v>
      </c>
      <c r="I7" s="12" t="s">
        <v>16</v>
      </c>
      <c r="M7" s="12" t="s">
        <v>14</v>
      </c>
      <c r="T7" s="14" t="s">
        <v>107</v>
      </c>
      <c r="U7" s="12" t="str">
        <f t="shared" si="3"/>
        <v>320</v>
      </c>
      <c r="V7" s="12" t="str">
        <f t="shared" si="4"/>
        <v>CB.6 - 678</v>
      </c>
      <c r="W7" s="12" t="str">
        <f t="shared" si="5"/>
        <v>BIOLOGÍA GENERAL - 3177</v>
      </c>
      <c r="X7" s="12" t="str">
        <f t="shared" si="6"/>
        <v>AG_I-T-B BIOLOGÍA GENERAL - 3177</v>
      </c>
      <c r="Y7" s="12" t="str">
        <f t="shared" si="7"/>
        <v>AG_I-T-B BIOLOGÍA GENERAL</v>
      </c>
      <c r="Z7" s="12" t="str">
        <f>CONCATENATE("&lt;p&gt;&lt;a href='",S7,"' target='_blank'&gt;&lt;img src='",items!$C$2,"'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7" s="13"/>
    </row>
    <row r="8" spans="1:28" s="12" customFormat="1" x14ac:dyDescent="0.25">
      <c r="A8" s="12">
        <v>7</v>
      </c>
      <c r="B8" s="12" t="s">
        <v>25</v>
      </c>
      <c r="C8" s="12" t="s">
        <v>9</v>
      </c>
      <c r="D8" s="12" t="s">
        <v>41</v>
      </c>
      <c r="E8" s="12" t="s">
        <v>28</v>
      </c>
      <c r="F8" s="12" t="s">
        <v>9</v>
      </c>
      <c r="G8" s="12" t="s">
        <v>10</v>
      </c>
      <c r="H8" s="12">
        <v>0</v>
      </c>
      <c r="I8" s="12" t="s">
        <v>16</v>
      </c>
      <c r="M8" s="12" t="s">
        <v>14</v>
      </c>
      <c r="T8" s="12" t="s">
        <v>108</v>
      </c>
      <c r="U8" s="12" t="str">
        <f t="shared" si="3"/>
        <v>318</v>
      </c>
      <c r="V8" s="12" t="str">
        <f t="shared" si="4"/>
        <v>FG.7 - 679</v>
      </c>
      <c r="W8" s="12" t="str">
        <f t="shared" si="5"/>
        <v>COMUNICACIÓN - 3175</v>
      </c>
      <c r="X8" s="12" t="str">
        <f t="shared" si="6"/>
        <v>AG_I-M-A COMUNICACIÓN - 3175</v>
      </c>
      <c r="Y8" s="12" t="str">
        <f t="shared" si="7"/>
        <v>AG_I-M-A COMUNICACIÓN - 3</v>
      </c>
      <c r="Z8" s="12" t="str">
        <f>CONCATENATE("&lt;p&gt;&lt;a href='",S8,"' target='_blank'&gt;&lt;img src='",items!$C$2,"'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8" s="13"/>
    </row>
    <row r="9" spans="1:28" s="12" customFormat="1" x14ac:dyDescent="0.25">
      <c r="A9" s="12">
        <v>8</v>
      </c>
      <c r="B9" s="12" t="s">
        <v>25</v>
      </c>
      <c r="C9" s="12" t="s">
        <v>9</v>
      </c>
      <c r="D9" s="12" t="s">
        <v>42</v>
      </c>
      <c r="E9" s="12" t="s">
        <v>28</v>
      </c>
      <c r="F9" s="12" t="s">
        <v>12</v>
      </c>
      <c r="G9" s="12" t="s">
        <v>11</v>
      </c>
      <c r="H9" s="12">
        <v>2</v>
      </c>
      <c r="I9" s="12" t="s">
        <v>16</v>
      </c>
      <c r="M9" s="12" t="s">
        <v>14</v>
      </c>
      <c r="T9" s="12" t="s">
        <v>109</v>
      </c>
      <c r="U9" s="12" t="str">
        <f t="shared" si="3"/>
        <v>324</v>
      </c>
      <c r="V9" s="12" t="str">
        <f t="shared" si="4"/>
        <v>FG.7 - 679</v>
      </c>
      <c r="W9" s="12" t="str">
        <f t="shared" si="5"/>
        <v>COMUNICACIÓN - 3181</v>
      </c>
      <c r="X9" s="12" t="str">
        <f t="shared" si="6"/>
        <v>AG_I-T-B COMUNICACIÓN - 3181</v>
      </c>
      <c r="Y9" s="12" t="str">
        <f t="shared" si="7"/>
        <v>AG_I-T-B COMUNICACIÓN - 3</v>
      </c>
      <c r="Z9" s="12" t="str">
        <f>CONCATENATE("&lt;p&gt;&lt;a href='",S9,"' target='_blank'&gt;&lt;img src='",items!$C$2,"'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9" s="13"/>
    </row>
    <row r="10" spans="1:28" s="12" customFormat="1" x14ac:dyDescent="0.25">
      <c r="A10" s="12">
        <v>9</v>
      </c>
      <c r="B10" s="12" t="s">
        <v>25</v>
      </c>
      <c r="C10" s="12" t="s">
        <v>9</v>
      </c>
      <c r="D10" s="12" t="s">
        <v>43</v>
      </c>
      <c r="E10" s="12" t="s">
        <v>28</v>
      </c>
      <c r="F10" s="12" t="s">
        <v>9</v>
      </c>
      <c r="G10" s="12" t="s">
        <v>10</v>
      </c>
      <c r="H10" s="12">
        <v>0</v>
      </c>
      <c r="I10" s="12" t="s">
        <v>16</v>
      </c>
      <c r="M10" s="12" t="s">
        <v>14</v>
      </c>
      <c r="T10" s="12" t="s">
        <v>110</v>
      </c>
      <c r="U10" s="12" t="str">
        <f t="shared" si="3"/>
        <v>316</v>
      </c>
      <c r="V10" s="12" t="str">
        <f t="shared" si="4"/>
        <v>FG.3 - 680</v>
      </c>
      <c r="W10" s="12" t="str">
        <f t="shared" si="5"/>
        <v>METODOLOGÍA DEL TRABAJO UNIVERSITARIO - 3173</v>
      </c>
      <c r="X10" s="12" t="str">
        <f t="shared" si="6"/>
        <v>AG_I-M-A METODOLOGÍA DEL TRABAJO UNIVERSITARIO - 3173</v>
      </c>
      <c r="Y10" s="12" t="str">
        <f t="shared" si="7"/>
        <v>AG_I-M-A METODOLOGÍA DEL</v>
      </c>
      <c r="Z10" s="12" t="str">
        <f>CONCATENATE("&lt;p&gt;&lt;a href='",S10,"' target='_blank'&gt;&lt;img src='",items!$C$2,"'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10" s="13"/>
    </row>
    <row r="11" spans="1:28" s="12" customFormat="1" x14ac:dyDescent="0.25">
      <c r="A11" s="12">
        <v>10</v>
      </c>
      <c r="B11" s="12" t="s">
        <v>25</v>
      </c>
      <c r="C11" s="12" t="s">
        <v>9</v>
      </c>
      <c r="D11" s="12" t="s">
        <v>44</v>
      </c>
      <c r="E11" s="12" t="s">
        <v>28</v>
      </c>
      <c r="F11" s="12" t="s">
        <v>12</v>
      </c>
      <c r="G11" s="12" t="s">
        <v>11</v>
      </c>
      <c r="H11" s="12">
        <v>3</v>
      </c>
      <c r="I11" s="12" t="s">
        <v>16</v>
      </c>
      <c r="M11" s="12" t="s">
        <v>14</v>
      </c>
      <c r="T11" s="14" t="s">
        <v>111</v>
      </c>
      <c r="U11" s="12" t="str">
        <f t="shared" si="3"/>
        <v>322</v>
      </c>
      <c r="V11" s="12" t="str">
        <f t="shared" si="4"/>
        <v>FG.3 - 680</v>
      </c>
      <c r="W11" s="12" t="str">
        <f t="shared" si="5"/>
        <v>METODOLOGÍA DEL TRABAJO UNIVERSITARIO - 3179</v>
      </c>
      <c r="X11" s="12" t="str">
        <f t="shared" si="6"/>
        <v>AG_I-T-B METODOLOGÍA DEL TRABAJO UNIVERSITARIO - 3179</v>
      </c>
      <c r="Y11" s="12" t="str">
        <f t="shared" si="7"/>
        <v>AG_I-T-B METODOLOGÍA DEL</v>
      </c>
      <c r="Z11" s="12" t="str">
        <f>CONCATENATE("&lt;p&gt;&lt;a href='",S11,"' target='_blank'&gt;&lt;img src='",items!$C$2,"'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11" s="13"/>
    </row>
    <row r="12" spans="1:28" s="12" customFormat="1" x14ac:dyDescent="0.25">
      <c r="A12" s="12">
        <v>11</v>
      </c>
      <c r="B12" s="12" t="s">
        <v>25</v>
      </c>
      <c r="C12" s="12" t="s">
        <v>9</v>
      </c>
      <c r="D12" s="12" t="s">
        <v>45</v>
      </c>
      <c r="E12" s="12" t="s">
        <v>28</v>
      </c>
      <c r="F12" s="12" t="s">
        <v>9</v>
      </c>
      <c r="G12" s="12" t="s">
        <v>10</v>
      </c>
      <c r="H12" s="12">
        <v>0</v>
      </c>
      <c r="I12" s="12" t="s">
        <v>16</v>
      </c>
      <c r="M12" s="12" t="s">
        <v>14</v>
      </c>
      <c r="T12" s="12" t="s">
        <v>112</v>
      </c>
      <c r="U12" s="12" t="str">
        <f t="shared" si="3"/>
        <v>317</v>
      </c>
      <c r="V12" s="12" t="str">
        <f t="shared" si="4"/>
        <v>FG.5 - 681</v>
      </c>
      <c r="W12" s="12" t="str">
        <f t="shared" si="5"/>
        <v>CIUDADANÍA - 3174</v>
      </c>
      <c r="X12" s="12" t="str">
        <f t="shared" si="6"/>
        <v>AG_I-M-A CIUDADANÍA - 3174</v>
      </c>
      <c r="Y12" s="12" t="str">
        <f t="shared" si="7"/>
        <v>AG_I-M-A CIUDADANÍA - 317</v>
      </c>
      <c r="Z12" s="12" t="str">
        <f>CONCATENATE("&lt;p&gt;&lt;a href='",S12,"' target='_blank'&gt;&lt;img src='",items!$C$2,"'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12" s="13"/>
    </row>
    <row r="13" spans="1:28" s="12" customFormat="1" x14ac:dyDescent="0.25">
      <c r="A13" s="12">
        <v>12</v>
      </c>
      <c r="B13" s="12" t="s">
        <v>25</v>
      </c>
      <c r="C13" s="12" t="s">
        <v>9</v>
      </c>
      <c r="D13" s="12" t="s">
        <v>46</v>
      </c>
      <c r="E13" s="12" t="s">
        <v>28</v>
      </c>
      <c r="F13" s="12" t="s">
        <v>12</v>
      </c>
      <c r="G13" s="12" t="s">
        <v>11</v>
      </c>
      <c r="H13" s="12">
        <v>2</v>
      </c>
      <c r="I13" s="12" t="s">
        <v>16</v>
      </c>
      <c r="M13" s="12" t="s">
        <v>14</v>
      </c>
      <c r="T13" s="12" t="s">
        <v>113</v>
      </c>
      <c r="U13" s="12" t="str">
        <f t="shared" si="3"/>
        <v>323</v>
      </c>
      <c r="V13" s="12" t="str">
        <f t="shared" si="4"/>
        <v>FG.5 - 681</v>
      </c>
      <c r="W13" s="12" t="str">
        <f t="shared" si="5"/>
        <v>CIUDADANÍA - 3180</v>
      </c>
      <c r="X13" s="12" t="str">
        <f t="shared" si="6"/>
        <v>AG_I-T-B CIUDADANÍA - 3180</v>
      </c>
      <c r="Y13" s="12" t="str">
        <f t="shared" si="7"/>
        <v>AG_I-T-B CIUDADANÍA - 318</v>
      </c>
      <c r="Z13" s="12" t="str">
        <f>CONCATENATE("&lt;p&gt;&lt;a href='",S13,"' target='_blank'&gt;&lt;img src='",items!$C$2,"'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13" s="13"/>
    </row>
    <row r="14" spans="1:28" x14ac:dyDescent="0.25">
      <c r="A14">
        <v>13</v>
      </c>
      <c r="B14" t="s">
        <v>25</v>
      </c>
      <c r="C14" t="s">
        <v>9</v>
      </c>
      <c r="D14" t="s">
        <v>47</v>
      </c>
      <c r="E14" t="s">
        <v>27</v>
      </c>
      <c r="F14" t="s">
        <v>9</v>
      </c>
      <c r="G14" t="s">
        <v>10</v>
      </c>
      <c r="H14">
        <v>37</v>
      </c>
      <c r="I14" t="s">
        <v>16</v>
      </c>
      <c r="M14" t="s">
        <v>14</v>
      </c>
      <c r="T14" t="s">
        <v>114</v>
      </c>
      <c r="U14" t="str">
        <f t="shared" ref="U14:U65" si="8">MID(T14,45,4)</f>
        <v>327</v>
      </c>
      <c r="V14" t="str">
        <f t="shared" ref="V14:V65" si="9">MID(D14,1,10)</f>
        <v>F1.2 - 688</v>
      </c>
      <c r="W14" t="str">
        <f t="shared" ref="W14:W65" si="10">TRIM(MID(D14,14,222))</f>
        <v>AGROECOLOGÍA - 3184</v>
      </c>
      <c r="X14" t="str">
        <f t="shared" ref="X14:X65" si="11">CONCATENATE(B14,"_",E14,"-",F14,"-",G14," ",W14)</f>
        <v>AG_III-M-A AGROECOLOGÍA - 3184</v>
      </c>
      <c r="Y14" t="str">
        <f t="shared" si="7"/>
        <v>AG_III-M-A AGROECOLOGÍA -</v>
      </c>
      <c r="Z14" t="str">
        <f>CONCATENATE("&lt;p&gt;&lt;a href='",S14,"' target='_blank'&gt;&lt;img src='",items!$C$2,"'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14" s="10"/>
    </row>
    <row r="15" spans="1:28" x14ac:dyDescent="0.25">
      <c r="A15">
        <v>14</v>
      </c>
      <c r="B15" t="s">
        <v>25</v>
      </c>
      <c r="C15" t="s">
        <v>9</v>
      </c>
      <c r="D15" t="s">
        <v>48</v>
      </c>
      <c r="E15" t="s">
        <v>27</v>
      </c>
      <c r="F15" t="s">
        <v>12</v>
      </c>
      <c r="G15" t="s">
        <v>11</v>
      </c>
      <c r="H15">
        <v>30</v>
      </c>
      <c r="I15" t="s">
        <v>16</v>
      </c>
      <c r="M15" t="s">
        <v>14</v>
      </c>
      <c r="T15" t="s">
        <v>115</v>
      </c>
      <c r="U15" t="str">
        <f t="shared" si="8"/>
        <v>333</v>
      </c>
      <c r="V15" t="str">
        <f t="shared" si="9"/>
        <v>F1.2 - 688</v>
      </c>
      <c r="W15" t="str">
        <f t="shared" si="10"/>
        <v>AGROECOLOGÍA - 3190</v>
      </c>
      <c r="X15" t="str">
        <f t="shared" si="11"/>
        <v>AG_III-T-B AGROECOLOGÍA - 3190</v>
      </c>
      <c r="Y15" t="str">
        <f t="shared" si="7"/>
        <v>AG_III-T-B AGROECOLOGÍA -</v>
      </c>
      <c r="Z15" t="str">
        <f>CONCATENATE("&lt;p&gt;&lt;a href='",S15,"' target='_blank'&gt;&lt;img src='",items!$C$2,"'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15" s="10"/>
    </row>
    <row r="16" spans="1:28" x14ac:dyDescent="0.25">
      <c r="A16">
        <v>15</v>
      </c>
      <c r="B16" t="s">
        <v>25</v>
      </c>
      <c r="C16" t="s">
        <v>9</v>
      </c>
      <c r="D16" t="s">
        <v>49</v>
      </c>
      <c r="E16" t="s">
        <v>27</v>
      </c>
      <c r="F16" t="s">
        <v>9</v>
      </c>
      <c r="G16" t="s">
        <v>10</v>
      </c>
      <c r="H16">
        <v>35</v>
      </c>
      <c r="I16" t="s">
        <v>16</v>
      </c>
      <c r="M16" t="s">
        <v>14</v>
      </c>
      <c r="T16" t="s">
        <v>116</v>
      </c>
      <c r="U16" t="str">
        <f t="shared" si="8"/>
        <v>328</v>
      </c>
      <c r="V16" t="str">
        <f t="shared" si="9"/>
        <v>F1.4 - 689</v>
      </c>
      <c r="W16" t="str">
        <f t="shared" si="10"/>
        <v>BOTÁNICA SISTÉMICA - 3185</v>
      </c>
      <c r="X16" t="str">
        <f t="shared" si="11"/>
        <v>AG_III-M-A BOTÁNICA SISTÉMICA - 3185</v>
      </c>
      <c r="Y16" t="str">
        <f t="shared" si="7"/>
        <v>AG_III-M-A BOTÁNICA SISTÉ</v>
      </c>
      <c r="Z16" t="str">
        <f>CONCATENATE("&lt;p&gt;&lt;a href='",S16,"' target='_blank'&gt;&lt;img src='",items!$C$2,"'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16" s="10"/>
    </row>
    <row r="17" spans="1:27" x14ac:dyDescent="0.25">
      <c r="A17">
        <v>16</v>
      </c>
      <c r="B17" t="s">
        <v>25</v>
      </c>
      <c r="C17" t="s">
        <v>9</v>
      </c>
      <c r="D17" t="s">
        <v>50</v>
      </c>
      <c r="E17" t="s">
        <v>27</v>
      </c>
      <c r="F17" t="s">
        <v>12</v>
      </c>
      <c r="G17" t="s">
        <v>11</v>
      </c>
      <c r="H17">
        <v>31</v>
      </c>
      <c r="I17" t="s">
        <v>16</v>
      </c>
      <c r="M17" t="s">
        <v>14</v>
      </c>
      <c r="T17" t="s">
        <v>117</v>
      </c>
      <c r="U17" t="str">
        <f t="shared" si="8"/>
        <v>334</v>
      </c>
      <c r="V17" t="str">
        <f t="shared" si="9"/>
        <v>F1.4 - 689</v>
      </c>
      <c r="W17" t="str">
        <f t="shared" si="10"/>
        <v>BOTÁNICA SISTÉMICA - 3191</v>
      </c>
      <c r="X17" t="str">
        <f t="shared" si="11"/>
        <v>AG_III-T-B BOTÁNICA SISTÉMICA - 3191</v>
      </c>
      <c r="Y17" t="str">
        <f t="shared" si="7"/>
        <v>AG_III-T-B BOTÁNICA SISTÉ</v>
      </c>
      <c r="Z17" t="str">
        <f>CONCATENATE("&lt;p&gt;&lt;a href='",S17,"' target='_blank'&gt;&lt;img src='",items!$C$2,"'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17" s="10"/>
    </row>
    <row r="18" spans="1:27" x14ac:dyDescent="0.25">
      <c r="A18">
        <v>17</v>
      </c>
      <c r="B18" t="s">
        <v>25</v>
      </c>
      <c r="C18" t="s">
        <v>9</v>
      </c>
      <c r="D18" t="s">
        <v>51</v>
      </c>
      <c r="E18" t="s">
        <v>27</v>
      </c>
      <c r="F18" t="s">
        <v>9</v>
      </c>
      <c r="G18" t="s">
        <v>10</v>
      </c>
      <c r="H18">
        <v>37</v>
      </c>
      <c r="I18" t="s">
        <v>16</v>
      </c>
      <c r="M18" t="s">
        <v>14</v>
      </c>
      <c r="T18" t="s">
        <v>118</v>
      </c>
      <c r="U18" t="str">
        <f t="shared" si="8"/>
        <v>325</v>
      </c>
      <c r="V18" t="str">
        <f t="shared" si="9"/>
        <v>CB.3 - 690</v>
      </c>
      <c r="W18" t="str">
        <f t="shared" si="10"/>
        <v>ESTADÍSTICA - 3182</v>
      </c>
      <c r="X18" t="str">
        <f t="shared" si="11"/>
        <v>AG_III-M-A ESTADÍSTICA - 3182</v>
      </c>
      <c r="Y18" t="str">
        <f t="shared" si="7"/>
        <v>AG_III-M-A ESTADÍSTICA -</v>
      </c>
      <c r="Z18" t="str">
        <f>CONCATENATE("&lt;p&gt;&lt;a href='",S18,"' target='_blank'&gt;&lt;img src='",items!$C$2,"'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18" s="10"/>
    </row>
    <row r="19" spans="1:27" x14ac:dyDescent="0.25">
      <c r="A19">
        <v>18</v>
      </c>
      <c r="B19" t="s">
        <v>25</v>
      </c>
      <c r="C19" t="s">
        <v>9</v>
      </c>
      <c r="D19" t="s">
        <v>52</v>
      </c>
      <c r="E19" t="s">
        <v>27</v>
      </c>
      <c r="F19" t="s">
        <v>12</v>
      </c>
      <c r="G19" t="s">
        <v>11</v>
      </c>
      <c r="H19">
        <v>26</v>
      </c>
      <c r="I19" t="s">
        <v>16</v>
      </c>
      <c r="M19" t="s">
        <v>14</v>
      </c>
      <c r="T19" t="s">
        <v>119</v>
      </c>
      <c r="U19" t="str">
        <f t="shared" si="8"/>
        <v>331</v>
      </c>
      <c r="V19" t="str">
        <f t="shared" si="9"/>
        <v>CB.3 - 690</v>
      </c>
      <c r="W19" t="str">
        <f t="shared" si="10"/>
        <v>ESTADÍSTICA - 3188</v>
      </c>
      <c r="X19" t="str">
        <f t="shared" si="11"/>
        <v>AG_III-T-B ESTADÍSTICA - 3188</v>
      </c>
      <c r="Y19" t="str">
        <f t="shared" si="7"/>
        <v>AG_III-T-B ESTADÍSTICA -</v>
      </c>
      <c r="Z19" t="str">
        <f>CONCATENATE("&lt;p&gt;&lt;a href='",S19,"' target='_blank'&gt;&lt;img src='",items!$C$2,"'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19" s="10"/>
    </row>
    <row r="20" spans="1:27" x14ac:dyDescent="0.25">
      <c r="A20">
        <v>19</v>
      </c>
      <c r="B20" t="s">
        <v>25</v>
      </c>
      <c r="C20" t="s">
        <v>9</v>
      </c>
      <c r="D20" t="s">
        <v>53</v>
      </c>
      <c r="E20" t="s">
        <v>27</v>
      </c>
      <c r="F20" t="s">
        <v>9</v>
      </c>
      <c r="G20" t="s">
        <v>10</v>
      </c>
      <c r="H20">
        <v>37</v>
      </c>
      <c r="I20" t="s">
        <v>16</v>
      </c>
      <c r="M20" t="s">
        <v>14</v>
      </c>
      <c r="T20" t="s">
        <v>120</v>
      </c>
      <c r="U20" t="str">
        <f t="shared" si="8"/>
        <v>326</v>
      </c>
      <c r="V20" t="str">
        <f t="shared" si="9"/>
        <v>CB.9 - 691</v>
      </c>
      <c r="W20" t="str">
        <f t="shared" si="10"/>
        <v>QUÍMICA ORGÁNICA - 3183</v>
      </c>
      <c r="X20" t="str">
        <f t="shared" si="11"/>
        <v>AG_III-M-A QUÍMICA ORGÁNICA - 3183</v>
      </c>
      <c r="Y20" t="str">
        <f t="shared" si="7"/>
        <v>AG_III-M-A QUÍMICA ORGÁNI</v>
      </c>
      <c r="Z20" t="str">
        <f>CONCATENATE("&lt;p&gt;&lt;a href='",S20,"' target='_blank'&gt;&lt;img src='",items!$C$2,"'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20" s="10"/>
    </row>
    <row r="21" spans="1:27" x14ac:dyDescent="0.25">
      <c r="A21">
        <v>20</v>
      </c>
      <c r="B21" t="s">
        <v>25</v>
      </c>
      <c r="C21" t="s">
        <v>9</v>
      </c>
      <c r="D21" t="s">
        <v>54</v>
      </c>
      <c r="E21" t="s">
        <v>27</v>
      </c>
      <c r="F21" t="s">
        <v>12</v>
      </c>
      <c r="G21" t="s">
        <v>11</v>
      </c>
      <c r="H21">
        <v>29</v>
      </c>
      <c r="I21" t="s">
        <v>16</v>
      </c>
      <c r="M21" t="s">
        <v>14</v>
      </c>
      <c r="T21" t="s">
        <v>121</v>
      </c>
      <c r="U21" t="str">
        <f t="shared" si="8"/>
        <v>332</v>
      </c>
      <c r="V21" t="str">
        <f t="shared" si="9"/>
        <v>CB.9 - 691</v>
      </c>
      <c r="W21" t="str">
        <f t="shared" si="10"/>
        <v>QUÍMICA ORGÁNICA - 3189</v>
      </c>
      <c r="X21" t="str">
        <f t="shared" si="11"/>
        <v>AG_III-T-B QUÍMICA ORGÁNICA - 3189</v>
      </c>
      <c r="Y21" t="str">
        <f t="shared" si="7"/>
        <v>AG_III-T-B QUÍMICA ORGÁNI</v>
      </c>
      <c r="Z21" t="str">
        <f>CONCATENATE("&lt;p&gt;&lt;a href='",S21,"' target='_blank'&gt;&lt;img src='",items!$C$2,"'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21" s="10"/>
    </row>
    <row r="22" spans="1:27" x14ac:dyDescent="0.25">
      <c r="A22">
        <v>21</v>
      </c>
      <c r="B22" t="s">
        <v>25</v>
      </c>
      <c r="C22" t="s">
        <v>9</v>
      </c>
      <c r="D22" t="s">
        <v>55</v>
      </c>
      <c r="E22" t="s">
        <v>27</v>
      </c>
      <c r="F22" t="s">
        <v>9</v>
      </c>
      <c r="G22" t="s">
        <v>10</v>
      </c>
      <c r="H22">
        <v>36</v>
      </c>
      <c r="I22" t="s">
        <v>16</v>
      </c>
      <c r="M22" t="s">
        <v>14</v>
      </c>
      <c r="T22" t="s">
        <v>122</v>
      </c>
      <c r="U22" t="str">
        <f t="shared" si="8"/>
        <v>329</v>
      </c>
      <c r="V22" t="str">
        <f t="shared" si="9"/>
        <v>FG.1 - 692</v>
      </c>
      <c r="W22" t="str">
        <f t="shared" si="10"/>
        <v>INGLÉS TÉCNICO I - 3186</v>
      </c>
      <c r="X22" t="str">
        <f t="shared" si="11"/>
        <v>AG_III-M-A INGLÉS TÉCNICO I - 3186</v>
      </c>
      <c r="Y22" t="str">
        <f t="shared" si="7"/>
        <v>AG_III-M-A INGLÉS TÉCNICO</v>
      </c>
      <c r="Z22" t="str">
        <f>CONCATENATE("&lt;p&gt;&lt;a href='",S22,"' target='_blank'&gt;&lt;img src='",items!$C$2,"'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22" s="10"/>
    </row>
    <row r="23" spans="1:27" x14ac:dyDescent="0.25">
      <c r="A23">
        <v>22</v>
      </c>
      <c r="B23" t="s">
        <v>25</v>
      </c>
      <c r="C23" t="s">
        <v>9</v>
      </c>
      <c r="D23" t="s">
        <v>56</v>
      </c>
      <c r="E23" t="s">
        <v>27</v>
      </c>
      <c r="F23" t="s">
        <v>12</v>
      </c>
      <c r="G23" t="s">
        <v>11</v>
      </c>
      <c r="H23">
        <v>30</v>
      </c>
      <c r="I23" t="s">
        <v>16</v>
      </c>
      <c r="M23" t="s">
        <v>14</v>
      </c>
      <c r="T23" t="s">
        <v>123</v>
      </c>
      <c r="U23" t="str">
        <f t="shared" si="8"/>
        <v>335</v>
      </c>
      <c r="V23" t="str">
        <f t="shared" si="9"/>
        <v>FG.1 - 692</v>
      </c>
      <c r="W23" t="str">
        <f t="shared" si="10"/>
        <v>INGLÉS TÉCNICO I - 3192</v>
      </c>
      <c r="X23" t="str">
        <f t="shared" si="11"/>
        <v>AG_III-T-B INGLÉS TÉCNICO I - 3192</v>
      </c>
      <c r="Y23" t="str">
        <f t="shared" si="7"/>
        <v>AG_III-T-B INGLÉS TÉCNICO</v>
      </c>
      <c r="Z23" t="str">
        <f>CONCATENATE("&lt;p&gt;&lt;a href='",S23,"' target='_blank'&gt;&lt;img src='",items!$C$2,"'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23" s="10"/>
    </row>
    <row r="24" spans="1:27" x14ac:dyDescent="0.25">
      <c r="A24">
        <v>23</v>
      </c>
      <c r="B24" t="s">
        <v>25</v>
      </c>
      <c r="C24" t="s">
        <v>9</v>
      </c>
      <c r="D24" t="s">
        <v>57</v>
      </c>
      <c r="E24" t="s">
        <v>27</v>
      </c>
      <c r="F24" t="s">
        <v>9</v>
      </c>
      <c r="G24" t="s">
        <v>10</v>
      </c>
      <c r="H24">
        <v>35</v>
      </c>
      <c r="I24" t="s">
        <v>16</v>
      </c>
      <c r="M24" t="s">
        <v>14</v>
      </c>
      <c r="T24" s="8" t="s">
        <v>124</v>
      </c>
      <c r="U24" t="str">
        <f t="shared" si="8"/>
        <v>330</v>
      </c>
      <c r="V24" t="str">
        <f t="shared" si="9"/>
        <v>FG.4 - 693</v>
      </c>
      <c r="W24" t="str">
        <f t="shared" si="10"/>
        <v>LIDERAZGO Y EMPRENDIMIENTO - 3187</v>
      </c>
      <c r="X24" t="str">
        <f t="shared" si="11"/>
        <v>AG_III-M-A LIDERAZGO Y EMPRENDIMIENTO - 3187</v>
      </c>
      <c r="Y24" t="str">
        <f t="shared" si="7"/>
        <v>AG_III-M-A LIDERAZGO Y EM</v>
      </c>
      <c r="Z24" t="str">
        <f>CONCATENATE("&lt;p&gt;&lt;a href='",S24,"' target='_blank'&gt;&lt;img src='",items!$C$2,"'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24" s="10"/>
    </row>
    <row r="25" spans="1:27" x14ac:dyDescent="0.25">
      <c r="A25">
        <v>24</v>
      </c>
      <c r="B25" t="s">
        <v>25</v>
      </c>
      <c r="C25" t="s">
        <v>9</v>
      </c>
      <c r="D25" t="s">
        <v>58</v>
      </c>
      <c r="E25" t="s">
        <v>27</v>
      </c>
      <c r="F25" t="s">
        <v>12</v>
      </c>
      <c r="G25" t="s">
        <v>11</v>
      </c>
      <c r="H25">
        <v>31</v>
      </c>
      <c r="I25" t="s">
        <v>16</v>
      </c>
      <c r="M25" t="s">
        <v>14</v>
      </c>
      <c r="T25" t="s">
        <v>125</v>
      </c>
      <c r="U25" t="str">
        <f t="shared" si="8"/>
        <v>336</v>
      </c>
      <c r="V25" t="str">
        <f t="shared" si="9"/>
        <v>FG.4 - 693</v>
      </c>
      <c r="W25" t="str">
        <f t="shared" si="10"/>
        <v>LIDERAZGO Y EMPRENDIMIENTO - 3193</v>
      </c>
      <c r="X25" t="str">
        <f t="shared" si="11"/>
        <v>AG_III-T-B LIDERAZGO Y EMPRENDIMIENTO - 3193</v>
      </c>
      <c r="Y25" t="str">
        <f t="shared" si="7"/>
        <v>AG_III-T-B LIDERAZGO Y EM</v>
      </c>
      <c r="Z25" t="str">
        <f>CONCATENATE("&lt;p&gt;&lt;a href='",S25,"' target='_blank'&gt;&lt;img src='",items!$C$2,"'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25" s="10"/>
    </row>
    <row r="26" spans="1:27" s="12" customFormat="1" x14ac:dyDescent="0.25">
      <c r="A26" s="12">
        <v>25</v>
      </c>
      <c r="B26" s="12" t="s">
        <v>25</v>
      </c>
      <c r="C26" s="12" t="s">
        <v>9</v>
      </c>
      <c r="D26" s="12" t="s">
        <v>59</v>
      </c>
      <c r="E26" s="12" t="s">
        <v>33</v>
      </c>
      <c r="F26" s="12" t="s">
        <v>9</v>
      </c>
      <c r="G26" s="12" t="s">
        <v>10</v>
      </c>
      <c r="H26" s="12">
        <v>31</v>
      </c>
      <c r="I26" s="12" t="s">
        <v>16</v>
      </c>
      <c r="M26" s="12" t="s">
        <v>14</v>
      </c>
      <c r="T26" s="12" t="s">
        <v>126</v>
      </c>
      <c r="U26" s="12" t="str">
        <f t="shared" si="8"/>
        <v>363</v>
      </c>
      <c r="V26" s="12" t="str">
        <f t="shared" si="9"/>
        <v>AG91 - 599</v>
      </c>
      <c r="W26" s="12" t="str">
        <f t="shared" si="10"/>
        <v>LEGUMINOSAS DE GRANO - 3220</v>
      </c>
      <c r="X26" s="12" t="str">
        <f t="shared" si="11"/>
        <v>AG_IX-M-A LEGUMINOSAS DE GRANO - 3220</v>
      </c>
      <c r="Y26" s="12" t="str">
        <f t="shared" si="7"/>
        <v>AG_IX-M-A LEGUMINOSAS DE</v>
      </c>
      <c r="Z26" s="12" t="str">
        <f>CONCATENATE("&lt;p&gt;&lt;a href='",S26,"' target='_blank'&gt;&lt;img src='",items!$C$2,"'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26" s="13"/>
    </row>
    <row r="27" spans="1:27" s="12" customFormat="1" x14ac:dyDescent="0.25">
      <c r="A27" s="12">
        <v>26</v>
      </c>
      <c r="B27" s="12" t="s">
        <v>25</v>
      </c>
      <c r="C27" s="12" t="s">
        <v>9</v>
      </c>
      <c r="D27" s="12" t="s">
        <v>60</v>
      </c>
      <c r="E27" s="12" t="s">
        <v>33</v>
      </c>
      <c r="F27" s="12" t="s">
        <v>12</v>
      </c>
      <c r="G27" s="12" t="s">
        <v>11</v>
      </c>
      <c r="H27" s="12">
        <v>26</v>
      </c>
      <c r="I27" s="12" t="s">
        <v>16</v>
      </c>
      <c r="M27" s="12" t="s">
        <v>14</v>
      </c>
      <c r="T27" s="12" t="s">
        <v>127</v>
      </c>
      <c r="U27" s="12" t="str">
        <f t="shared" si="8"/>
        <v>370</v>
      </c>
      <c r="V27" s="12" t="str">
        <f t="shared" si="9"/>
        <v>AG91 - 599</v>
      </c>
      <c r="W27" s="12" t="str">
        <f t="shared" si="10"/>
        <v>LEGUMINOSAS DE GRANO - 3227</v>
      </c>
      <c r="X27" s="12" t="str">
        <f t="shared" si="11"/>
        <v>AG_IX-T-B LEGUMINOSAS DE GRANO - 3227</v>
      </c>
      <c r="Y27" s="12" t="str">
        <f t="shared" si="7"/>
        <v>AG_IX-T-B LEGUMINOSAS DE</v>
      </c>
      <c r="Z27" s="12" t="str">
        <f>CONCATENATE("&lt;p&gt;&lt;a href='",S27,"' target='_blank'&gt;&lt;img src='",items!$C$2,"'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27" s="13"/>
    </row>
    <row r="28" spans="1:27" s="12" customFormat="1" x14ac:dyDescent="0.25">
      <c r="A28" s="12">
        <v>27</v>
      </c>
      <c r="B28" s="12" t="s">
        <v>25</v>
      </c>
      <c r="C28" s="12" t="s">
        <v>9</v>
      </c>
      <c r="D28" s="12" t="s">
        <v>61</v>
      </c>
      <c r="E28" s="12" t="s">
        <v>33</v>
      </c>
      <c r="F28" s="12" t="s">
        <v>9</v>
      </c>
      <c r="G28" s="12" t="s">
        <v>10</v>
      </c>
      <c r="H28" s="12">
        <v>34</v>
      </c>
      <c r="I28" s="12" t="s">
        <v>16</v>
      </c>
      <c r="M28" s="12" t="s">
        <v>14</v>
      </c>
      <c r="T28" s="12" t="s">
        <v>128</v>
      </c>
      <c r="U28" s="12" t="str">
        <f t="shared" si="8"/>
        <v>367</v>
      </c>
      <c r="V28" s="12" t="str">
        <f t="shared" si="9"/>
        <v>AG95 - 603</v>
      </c>
      <c r="W28" s="12" t="str">
        <f t="shared" si="10"/>
        <v>PASTOS Y FORRAJES - 3224</v>
      </c>
      <c r="X28" s="12" t="str">
        <f t="shared" si="11"/>
        <v>AG_IX-M-A PASTOS Y FORRAJES - 3224</v>
      </c>
      <c r="Y28" s="12" t="str">
        <f t="shared" si="7"/>
        <v>AG_IX-M-A PASTOS Y FORRAJ</v>
      </c>
      <c r="Z28" s="12" t="str">
        <f>CONCATENATE("&lt;p&gt;&lt;a href='",S28,"' target='_blank'&gt;&lt;img src='",items!$C$2,"'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28" s="13"/>
    </row>
    <row r="29" spans="1:27" s="12" customFormat="1" x14ac:dyDescent="0.25">
      <c r="A29" s="12">
        <v>28</v>
      </c>
      <c r="B29" s="12" t="s">
        <v>25</v>
      </c>
      <c r="C29" s="12" t="s">
        <v>9</v>
      </c>
      <c r="D29" s="12" t="s">
        <v>62</v>
      </c>
      <c r="E29" s="12" t="s">
        <v>33</v>
      </c>
      <c r="F29" s="12" t="s">
        <v>12</v>
      </c>
      <c r="G29" s="12" t="s">
        <v>11</v>
      </c>
      <c r="H29" s="12">
        <v>29</v>
      </c>
      <c r="I29" s="12" t="s">
        <v>16</v>
      </c>
      <c r="M29" s="12" t="s">
        <v>14</v>
      </c>
      <c r="T29" s="12" t="s">
        <v>129</v>
      </c>
      <c r="U29" s="12" t="str">
        <f t="shared" si="8"/>
        <v>374</v>
      </c>
      <c r="V29" s="12" t="str">
        <f t="shared" si="9"/>
        <v>AG95 - 603</v>
      </c>
      <c r="W29" s="12" t="str">
        <f t="shared" si="10"/>
        <v>PASTOS Y FORRAJES - 3231</v>
      </c>
      <c r="X29" s="12" t="str">
        <f t="shared" si="11"/>
        <v>AG_IX-T-B PASTOS Y FORRAJES - 3231</v>
      </c>
      <c r="Y29" s="12" t="str">
        <f t="shared" si="7"/>
        <v>AG_IX-T-B PASTOS Y FORRAJ</v>
      </c>
      <c r="Z29" s="12" t="str">
        <f>CONCATENATE("&lt;p&gt;&lt;a href='",S29,"' target='_blank'&gt;&lt;img src='",items!$C$2,"'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29" s="13"/>
    </row>
    <row r="30" spans="1:27" s="12" customFormat="1" x14ac:dyDescent="0.25">
      <c r="A30" s="12">
        <v>29</v>
      </c>
      <c r="B30" s="12" t="s">
        <v>25</v>
      </c>
      <c r="C30" s="12" t="s">
        <v>9</v>
      </c>
      <c r="D30" s="12" t="s">
        <v>63</v>
      </c>
      <c r="E30" s="12" t="s">
        <v>33</v>
      </c>
      <c r="F30" s="12" t="s">
        <v>9</v>
      </c>
      <c r="G30" s="12" t="s">
        <v>10</v>
      </c>
      <c r="H30" s="12">
        <v>51</v>
      </c>
      <c r="I30" s="12" t="s">
        <v>16</v>
      </c>
      <c r="M30" s="12" t="s">
        <v>14</v>
      </c>
      <c r="T30" s="12" t="s">
        <v>130</v>
      </c>
      <c r="U30" s="12" t="str">
        <f>MID(T30,45,4)</f>
        <v>368</v>
      </c>
      <c r="V30" s="12" t="str">
        <f t="shared" si="9"/>
        <v>AG96 - 604</v>
      </c>
      <c r="W30" s="12" t="str">
        <f t="shared" si="10"/>
        <v>FITOPATOLOGÍA AGRÍCOLA - 3225</v>
      </c>
      <c r="X30" s="12" t="str">
        <f t="shared" si="11"/>
        <v>AG_IX-M-A FITOPATOLOGÍA AGRÍCOLA - 3225</v>
      </c>
      <c r="Y30" s="12" t="str">
        <f t="shared" si="7"/>
        <v>AG_IX-M-A FITOPATOLOGÍA A</v>
      </c>
      <c r="Z30" s="12" t="str">
        <f>CONCATENATE("&lt;p&gt;&lt;a href='",S30,"' target='_blank'&gt;&lt;img src='",items!$C$2,"'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30" s="13"/>
    </row>
    <row r="31" spans="1:27" s="12" customFormat="1" x14ac:dyDescent="0.25">
      <c r="A31" s="12">
        <v>30</v>
      </c>
      <c r="B31" s="12" t="s">
        <v>25</v>
      </c>
      <c r="C31" s="12" t="s">
        <v>9</v>
      </c>
      <c r="D31" s="12" t="s">
        <v>64</v>
      </c>
      <c r="E31" s="12" t="s">
        <v>33</v>
      </c>
      <c r="F31" s="12" t="s">
        <v>12</v>
      </c>
      <c r="G31" s="12" t="s">
        <v>11</v>
      </c>
      <c r="H31" s="12">
        <v>14</v>
      </c>
      <c r="I31" s="12" t="s">
        <v>16</v>
      </c>
      <c r="M31" s="12" t="s">
        <v>14</v>
      </c>
      <c r="T31" s="12" t="s">
        <v>131</v>
      </c>
      <c r="U31" s="12" t="str">
        <f>MID(T31,45,4)</f>
        <v>375</v>
      </c>
      <c r="V31" s="12" t="str">
        <f t="shared" si="9"/>
        <v>AG96 - 604</v>
      </c>
      <c r="W31" s="12" t="str">
        <f t="shared" si="10"/>
        <v>FITOPATOLOGÍA AGRÍCOLA - 3232</v>
      </c>
      <c r="X31" s="12" t="str">
        <f t="shared" si="11"/>
        <v>AG_IX-T-B FITOPATOLOGÍA AGRÍCOLA - 3232</v>
      </c>
      <c r="Y31" s="12" t="str">
        <f t="shared" si="7"/>
        <v>AG_IX-T-B FITOPATOLOGÍA A</v>
      </c>
      <c r="Z31" s="12" t="str">
        <f>CONCATENATE("&lt;p&gt;&lt;a href='",S31,"' target='_blank'&gt;&lt;img src='",items!$C$2,"'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31" s="13"/>
    </row>
    <row r="32" spans="1:27" s="12" customFormat="1" x14ac:dyDescent="0.25">
      <c r="A32" s="12">
        <v>31</v>
      </c>
      <c r="B32" s="12" t="s">
        <v>25</v>
      </c>
      <c r="C32" s="12" t="s">
        <v>9</v>
      </c>
      <c r="D32" s="12" t="s">
        <v>65</v>
      </c>
      <c r="E32" s="12" t="s">
        <v>33</v>
      </c>
      <c r="F32" s="12" t="s">
        <v>9</v>
      </c>
      <c r="G32" s="12" t="s">
        <v>10</v>
      </c>
      <c r="H32" s="12">
        <v>45</v>
      </c>
      <c r="I32" s="12" t="s">
        <v>16</v>
      </c>
      <c r="M32" s="12" t="s">
        <v>14</v>
      </c>
      <c r="T32" s="12" t="s">
        <v>132</v>
      </c>
      <c r="U32" s="12" t="str">
        <f t="shared" si="8"/>
        <v>364</v>
      </c>
      <c r="V32" s="12" t="str">
        <f t="shared" si="9"/>
        <v>AG92 - 622</v>
      </c>
      <c r="W32" s="12" t="str">
        <f t="shared" si="10"/>
        <v>ZOOTECNIA GENERAL - 3221</v>
      </c>
      <c r="X32" s="12" t="str">
        <f t="shared" si="11"/>
        <v>AG_IX-M-A ZOOTECNIA GENERAL - 3221</v>
      </c>
      <c r="Y32" s="12" t="str">
        <f t="shared" si="7"/>
        <v>AG_IX-M-A ZOOTECNIA GENER</v>
      </c>
      <c r="Z32" s="12" t="str">
        <f>CONCATENATE("&lt;p&gt;&lt;a href='",S32,"' target='_blank'&gt;&lt;img src='",items!$C$2,"'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32" s="13"/>
    </row>
    <row r="33" spans="1:27" s="12" customFormat="1" x14ac:dyDescent="0.25">
      <c r="A33" s="12">
        <v>32</v>
      </c>
      <c r="B33" s="12" t="s">
        <v>25</v>
      </c>
      <c r="C33" s="12" t="s">
        <v>9</v>
      </c>
      <c r="D33" s="12" t="s">
        <v>66</v>
      </c>
      <c r="E33" s="12" t="s">
        <v>33</v>
      </c>
      <c r="F33" s="12" t="s">
        <v>12</v>
      </c>
      <c r="G33" s="12" t="s">
        <v>11</v>
      </c>
      <c r="H33" s="12">
        <v>16</v>
      </c>
      <c r="I33" s="12" t="s">
        <v>16</v>
      </c>
      <c r="M33" s="12" t="s">
        <v>14</v>
      </c>
      <c r="T33" s="12" t="s">
        <v>133</v>
      </c>
      <c r="U33" s="12" t="str">
        <f t="shared" si="8"/>
        <v>371</v>
      </c>
      <c r="V33" s="12" t="str">
        <f t="shared" si="9"/>
        <v>AG92 - 622</v>
      </c>
      <c r="W33" s="12" t="str">
        <f t="shared" si="10"/>
        <v>ZOOTECNIA GENERAL - 3228</v>
      </c>
      <c r="X33" s="12" t="str">
        <f t="shared" si="11"/>
        <v>AG_IX-T-B ZOOTECNIA GENERAL - 3228</v>
      </c>
      <c r="Y33" s="12" t="str">
        <f t="shared" si="7"/>
        <v>AG_IX-T-B ZOOTECNIA GENER</v>
      </c>
      <c r="Z33" s="12" t="str">
        <f>CONCATENATE("&lt;p&gt;&lt;a href='",S33,"' target='_blank'&gt;&lt;img src='",items!$C$2,"'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33" s="13"/>
    </row>
    <row r="34" spans="1:27" s="12" customFormat="1" x14ac:dyDescent="0.25">
      <c r="A34" s="12">
        <v>33</v>
      </c>
      <c r="B34" s="12" t="s">
        <v>25</v>
      </c>
      <c r="C34" s="12" t="s">
        <v>9</v>
      </c>
      <c r="D34" s="12" t="s">
        <v>67</v>
      </c>
      <c r="E34" s="12" t="s">
        <v>33</v>
      </c>
      <c r="F34" s="12" t="s">
        <v>9</v>
      </c>
      <c r="G34" s="12" t="s">
        <v>10</v>
      </c>
      <c r="H34" s="12">
        <v>44</v>
      </c>
      <c r="I34" s="12" t="s">
        <v>16</v>
      </c>
      <c r="M34" s="12" t="s">
        <v>14</v>
      </c>
      <c r="T34" s="12" t="s">
        <v>134</v>
      </c>
      <c r="U34" s="12" t="str">
        <f t="shared" si="8"/>
        <v>365</v>
      </c>
      <c r="V34" s="12" t="str">
        <f t="shared" si="9"/>
        <v>AG93 - 623</v>
      </c>
      <c r="W34" s="12" t="str">
        <f t="shared" si="10"/>
        <v>MANEJO Y CONSERVACIÓN DE SUELOS - 3222</v>
      </c>
      <c r="X34" s="12" t="str">
        <f t="shared" si="11"/>
        <v>AG_IX-M-A MANEJO Y CONSERVACIÓN DE SUELOS - 3222</v>
      </c>
      <c r="Y34" s="12" t="str">
        <f t="shared" si="7"/>
        <v>AG_IX-M-A MANEJO Y CONSER</v>
      </c>
      <c r="Z34" s="12" t="str">
        <f>CONCATENATE("&lt;p&gt;&lt;a href='",S34,"' target='_blank'&gt;&lt;img src='",items!$C$2,"'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34" s="13"/>
    </row>
    <row r="35" spans="1:27" s="12" customFormat="1" x14ac:dyDescent="0.25">
      <c r="A35" s="12">
        <v>34</v>
      </c>
      <c r="B35" s="12" t="s">
        <v>25</v>
      </c>
      <c r="C35" s="12" t="s">
        <v>9</v>
      </c>
      <c r="D35" s="12" t="s">
        <v>68</v>
      </c>
      <c r="E35" s="12" t="s">
        <v>33</v>
      </c>
      <c r="F35" s="12" t="s">
        <v>12</v>
      </c>
      <c r="G35" s="12" t="s">
        <v>11</v>
      </c>
      <c r="H35" s="12">
        <v>18</v>
      </c>
      <c r="I35" s="12" t="s">
        <v>16</v>
      </c>
      <c r="M35" s="12" t="s">
        <v>14</v>
      </c>
      <c r="T35" s="12" t="s">
        <v>135</v>
      </c>
      <c r="U35" s="12" t="str">
        <f t="shared" si="8"/>
        <v>372</v>
      </c>
      <c r="V35" s="12" t="str">
        <f t="shared" si="9"/>
        <v>AG93 - 623</v>
      </c>
      <c r="W35" s="12" t="str">
        <f t="shared" si="10"/>
        <v>MANEJO Y CONSERVACIÓN DE SUELOS - 3229</v>
      </c>
      <c r="X35" s="12" t="str">
        <f t="shared" si="11"/>
        <v>AG_IX-T-B MANEJO Y CONSERVACIÓN DE SUELOS - 3229</v>
      </c>
      <c r="Y35" s="12" t="str">
        <f t="shared" si="7"/>
        <v>AG_IX-T-B MANEJO Y CONSER</v>
      </c>
      <c r="Z35" s="12" t="str">
        <f>CONCATENATE("&lt;p&gt;&lt;a href='",S35,"' target='_blank'&gt;&lt;img src='",items!$C$2,"'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35" s="13"/>
    </row>
    <row r="36" spans="1:27" s="12" customFormat="1" x14ac:dyDescent="0.25">
      <c r="A36" s="12">
        <v>35</v>
      </c>
      <c r="B36" s="12" t="s">
        <v>25</v>
      </c>
      <c r="C36" s="12" t="s">
        <v>9</v>
      </c>
      <c r="D36" s="12" t="s">
        <v>69</v>
      </c>
      <c r="E36" s="12" t="s">
        <v>33</v>
      </c>
      <c r="F36" s="12" t="s">
        <v>9</v>
      </c>
      <c r="G36" s="12" t="s">
        <v>10</v>
      </c>
      <c r="H36" s="12">
        <v>40</v>
      </c>
      <c r="I36" s="12" t="s">
        <v>16</v>
      </c>
      <c r="M36" s="12" t="s">
        <v>14</v>
      </c>
      <c r="T36" s="12" t="s">
        <v>136</v>
      </c>
      <c r="U36" s="12" t="str">
        <f t="shared" si="8"/>
        <v>366</v>
      </c>
      <c r="V36" s="12" t="str">
        <f t="shared" si="9"/>
        <v>AG94 - 624</v>
      </c>
      <c r="W36" s="12" t="str">
        <f t="shared" si="10"/>
        <v>SEMINARIO DE TESIS I - 3223</v>
      </c>
      <c r="X36" s="12" t="str">
        <f t="shared" si="11"/>
        <v>AG_IX-M-A SEMINARIO DE TESIS I - 3223</v>
      </c>
      <c r="Y36" s="12" t="str">
        <f t="shared" si="7"/>
        <v>AG_IX-M-A SEMINARIO DE TE</v>
      </c>
      <c r="Z36" s="12" t="str">
        <f>CONCATENATE("&lt;p&gt;&lt;a href='",S36,"' target='_blank'&gt;&lt;img src='",items!$C$2,"'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36" s="13"/>
    </row>
    <row r="37" spans="1:27" s="12" customFormat="1" x14ac:dyDescent="0.25">
      <c r="A37" s="12">
        <v>36</v>
      </c>
      <c r="B37" s="12" t="s">
        <v>25</v>
      </c>
      <c r="C37" s="12" t="s">
        <v>9</v>
      </c>
      <c r="D37" s="12" t="s">
        <v>70</v>
      </c>
      <c r="E37" s="12" t="s">
        <v>33</v>
      </c>
      <c r="F37" s="12" t="s">
        <v>12</v>
      </c>
      <c r="G37" s="12" t="s">
        <v>11</v>
      </c>
      <c r="H37" s="12">
        <v>8</v>
      </c>
      <c r="I37" s="12" t="s">
        <v>16</v>
      </c>
      <c r="M37" s="12" t="s">
        <v>14</v>
      </c>
      <c r="T37" s="12" t="s">
        <v>137</v>
      </c>
      <c r="U37" s="12" t="str">
        <f t="shared" si="8"/>
        <v>373</v>
      </c>
      <c r="V37" s="12" t="str">
        <f t="shared" si="9"/>
        <v>AG94 - 624</v>
      </c>
      <c r="W37" s="12" t="str">
        <f t="shared" si="10"/>
        <v>SEMINARIO DE TESIS I - 3230</v>
      </c>
      <c r="X37" s="12" t="str">
        <f t="shared" si="11"/>
        <v>AG_IX-T-B SEMINARIO DE TESIS I - 3230</v>
      </c>
      <c r="Y37" s="12" t="str">
        <f t="shared" si="7"/>
        <v>AG_IX-T-B SEMINARIO DE TE</v>
      </c>
      <c r="Z37" s="12" t="str">
        <f>CONCATENATE("&lt;p&gt;&lt;a href='",S37,"' target='_blank'&gt;&lt;img src='",items!$C$2,"'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37" s="13"/>
    </row>
    <row r="38" spans="1:27" s="12" customFormat="1" x14ac:dyDescent="0.25">
      <c r="A38" s="12">
        <v>37</v>
      </c>
      <c r="B38" s="12" t="s">
        <v>25</v>
      </c>
      <c r="C38" s="12" t="s">
        <v>9</v>
      </c>
      <c r="D38" s="12" t="s">
        <v>71</v>
      </c>
      <c r="E38" s="12" t="s">
        <v>33</v>
      </c>
      <c r="F38" s="12" t="s">
        <v>9</v>
      </c>
      <c r="G38" s="12" t="s">
        <v>10</v>
      </c>
      <c r="H38" s="12">
        <v>26</v>
      </c>
      <c r="I38" s="12" t="s">
        <v>16</v>
      </c>
      <c r="M38" s="12" t="s">
        <v>14</v>
      </c>
      <c r="T38" s="12" t="s">
        <v>138</v>
      </c>
      <c r="U38" s="12" t="str">
        <f t="shared" si="8"/>
        <v>369</v>
      </c>
      <c r="V38" s="12" t="str">
        <f t="shared" si="9"/>
        <v>AG99 - 633</v>
      </c>
      <c r="W38" s="12" t="str">
        <f t="shared" si="10"/>
        <v>MANEJO DE VIVEROS - 3226</v>
      </c>
      <c r="X38" s="12" t="str">
        <f t="shared" si="11"/>
        <v>AG_IX-M-A MANEJO DE VIVEROS - 3226</v>
      </c>
      <c r="Y38" s="12" t="str">
        <f t="shared" si="7"/>
        <v>AG_IX-M-A MANEJO DE VIVER</v>
      </c>
      <c r="Z38" s="12" t="str">
        <f>CONCATENATE("&lt;p&gt;&lt;a href='",S38,"' target='_blank'&gt;&lt;img src='",items!$C$2,"'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38" s="13"/>
    </row>
    <row r="39" spans="1:27" s="12" customFormat="1" x14ac:dyDescent="0.25">
      <c r="A39" s="12">
        <v>38</v>
      </c>
      <c r="B39" s="12" t="s">
        <v>25</v>
      </c>
      <c r="C39" s="12" t="s">
        <v>9</v>
      </c>
      <c r="D39" s="12" t="s">
        <v>72</v>
      </c>
      <c r="E39" s="12" t="s">
        <v>33</v>
      </c>
      <c r="F39" s="12" t="s">
        <v>12</v>
      </c>
      <c r="G39" s="12" t="s">
        <v>11</v>
      </c>
      <c r="H39" s="12">
        <v>34</v>
      </c>
      <c r="I39" s="12" t="s">
        <v>16</v>
      </c>
      <c r="M39" s="12" t="s">
        <v>14</v>
      </c>
      <c r="T39" s="12" t="s">
        <v>139</v>
      </c>
      <c r="U39" s="12" t="str">
        <f t="shared" si="8"/>
        <v>376</v>
      </c>
      <c r="V39" s="12" t="str">
        <f t="shared" si="9"/>
        <v>AG101 - 63</v>
      </c>
      <c r="W39" s="12" t="str">
        <f t="shared" si="10"/>
        <v>MALEZAS - 3233</v>
      </c>
      <c r="X39" s="12" t="str">
        <f t="shared" si="11"/>
        <v>AG_IX-T-B MALEZAS - 3233</v>
      </c>
      <c r="Y39" s="12" t="str">
        <f t="shared" si="7"/>
        <v>AG_IX-T-B MALEZAS - 3233</v>
      </c>
      <c r="Z39" s="12" t="str">
        <f>CONCATENATE("&lt;p&gt;&lt;a href='",S39,"' target='_blank'&gt;&lt;img src='",items!$C$2,"'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39" s="13"/>
    </row>
    <row r="40" spans="1:27" x14ac:dyDescent="0.25">
      <c r="A40">
        <v>39</v>
      </c>
      <c r="B40" t="s">
        <v>25</v>
      </c>
      <c r="C40" t="s">
        <v>9</v>
      </c>
      <c r="D40" t="s">
        <v>73</v>
      </c>
      <c r="E40" t="s">
        <v>18</v>
      </c>
      <c r="F40" t="s">
        <v>9</v>
      </c>
      <c r="G40" t="s">
        <v>10</v>
      </c>
      <c r="H40">
        <v>9</v>
      </c>
      <c r="I40" t="s">
        <v>16</v>
      </c>
      <c r="M40" t="s">
        <v>14</v>
      </c>
      <c r="T40" t="s">
        <v>140</v>
      </c>
      <c r="U40" t="str">
        <f t="shared" si="8"/>
        <v>338</v>
      </c>
      <c r="V40" t="str">
        <f t="shared" si="9"/>
        <v>AG51 - 574</v>
      </c>
      <c r="W40" t="str">
        <f t="shared" si="10"/>
        <v>MECANIZACIÓN AGRÍCOLA - 3195</v>
      </c>
      <c r="X40" t="str">
        <f t="shared" si="11"/>
        <v>AG_V-M-A MECANIZACIÓN AGRÍCOLA - 3195</v>
      </c>
      <c r="Y40" t="str">
        <f t="shared" si="7"/>
        <v>AG_V-M-A MECANIZACIÓN AGR</v>
      </c>
      <c r="Z40" t="str">
        <f>CONCATENATE("&lt;p&gt;&lt;a href='",S40,"' target='_blank'&gt;&lt;img src='",items!$C$2,"'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40" s="10"/>
    </row>
    <row r="41" spans="1:27" x14ac:dyDescent="0.25">
      <c r="A41">
        <v>40</v>
      </c>
      <c r="B41" t="s">
        <v>25</v>
      </c>
      <c r="C41" t="s">
        <v>9</v>
      </c>
      <c r="D41" t="s">
        <v>74</v>
      </c>
      <c r="E41" t="s">
        <v>18</v>
      </c>
      <c r="F41" t="s">
        <v>12</v>
      </c>
      <c r="G41" t="s">
        <v>11</v>
      </c>
      <c r="H41">
        <v>21</v>
      </c>
      <c r="I41" t="s">
        <v>16</v>
      </c>
      <c r="M41" t="s">
        <v>14</v>
      </c>
      <c r="T41" t="s">
        <v>141</v>
      </c>
      <c r="U41" t="str">
        <f t="shared" si="8"/>
        <v>345</v>
      </c>
      <c r="V41" t="str">
        <f t="shared" si="9"/>
        <v>AG51 - 574</v>
      </c>
      <c r="W41" t="str">
        <f t="shared" si="10"/>
        <v>MECANIZACIÓN AGRÍCOLA - 3202</v>
      </c>
      <c r="X41" t="str">
        <f t="shared" si="11"/>
        <v>AG_V-T-B MECANIZACIÓN AGRÍCOLA - 3202</v>
      </c>
      <c r="Y41" t="str">
        <f t="shared" si="7"/>
        <v>AG_V-T-B MECANIZACIÓN AGR</v>
      </c>
      <c r="Z41" t="str">
        <f>CONCATENATE("&lt;p&gt;&lt;a href='",S41,"' target='_blank'&gt;&lt;img src='",items!$C$2,"'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41" s="10"/>
    </row>
    <row r="42" spans="1:27" x14ac:dyDescent="0.25">
      <c r="A42">
        <v>41</v>
      </c>
      <c r="B42" t="s">
        <v>25</v>
      </c>
      <c r="C42" t="s">
        <v>9</v>
      </c>
      <c r="D42" t="s">
        <v>75</v>
      </c>
      <c r="E42" t="s">
        <v>18</v>
      </c>
      <c r="F42" t="s">
        <v>9</v>
      </c>
      <c r="G42" t="s">
        <v>10</v>
      </c>
      <c r="H42">
        <v>34</v>
      </c>
      <c r="I42" t="s">
        <v>16</v>
      </c>
      <c r="M42" t="s">
        <v>14</v>
      </c>
      <c r="T42" t="s">
        <v>142</v>
      </c>
      <c r="U42" t="str">
        <f t="shared" si="8"/>
        <v>339</v>
      </c>
      <c r="V42" t="str">
        <f t="shared" si="9"/>
        <v>AG52 - 575</v>
      </c>
      <c r="W42" t="str">
        <f t="shared" si="10"/>
        <v>FISIOLOGÍA VEGETAL - 3196</v>
      </c>
      <c r="X42" t="str">
        <f t="shared" si="11"/>
        <v>AG_V-M-A FISIOLOGÍA VEGETAL - 3196</v>
      </c>
      <c r="Y42" t="str">
        <f t="shared" si="7"/>
        <v>AG_V-M-A FISIOLOGÍA VEGET</v>
      </c>
      <c r="Z42" t="str">
        <f>CONCATENATE("&lt;p&gt;&lt;a href='",S42,"' target='_blank'&gt;&lt;img src='",items!$C$2,"'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42" s="10"/>
    </row>
    <row r="43" spans="1:27" x14ac:dyDescent="0.25">
      <c r="A43">
        <v>42</v>
      </c>
      <c r="B43" t="s">
        <v>25</v>
      </c>
      <c r="C43" t="s">
        <v>9</v>
      </c>
      <c r="D43" t="s">
        <v>76</v>
      </c>
      <c r="E43" t="s">
        <v>18</v>
      </c>
      <c r="F43" t="s">
        <v>12</v>
      </c>
      <c r="G43" t="s">
        <v>11</v>
      </c>
      <c r="H43">
        <v>27</v>
      </c>
      <c r="I43" t="s">
        <v>16</v>
      </c>
      <c r="M43" t="s">
        <v>14</v>
      </c>
      <c r="T43" t="s">
        <v>143</v>
      </c>
      <c r="U43" t="str">
        <f t="shared" si="8"/>
        <v>346</v>
      </c>
      <c r="V43" t="str">
        <f t="shared" si="9"/>
        <v>AG52 - 575</v>
      </c>
      <c r="W43" t="str">
        <f t="shared" si="10"/>
        <v>FISIOLOGÍA VEGETAL - 3203</v>
      </c>
      <c r="X43" t="str">
        <f t="shared" si="11"/>
        <v>AG_V-T-B FISIOLOGÍA VEGETAL - 3203</v>
      </c>
      <c r="Y43" t="str">
        <f t="shared" si="7"/>
        <v>AG_V-T-B FISIOLOGÍA VEGET</v>
      </c>
      <c r="Z43" t="str">
        <f>CONCATENATE("&lt;p&gt;&lt;a href='",S43,"' target='_blank'&gt;&lt;img src='",items!$C$2,"'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43" s="10"/>
    </row>
    <row r="44" spans="1:27" x14ac:dyDescent="0.25">
      <c r="A44">
        <v>43</v>
      </c>
      <c r="B44" t="s">
        <v>25</v>
      </c>
      <c r="C44" t="s">
        <v>9</v>
      </c>
      <c r="D44" t="s">
        <v>77</v>
      </c>
      <c r="E44" t="s">
        <v>18</v>
      </c>
      <c r="F44" t="s">
        <v>9</v>
      </c>
      <c r="G44" t="s">
        <v>10</v>
      </c>
      <c r="H44">
        <v>34</v>
      </c>
      <c r="I44" t="s">
        <v>16</v>
      </c>
      <c r="M44" t="s">
        <v>14</v>
      </c>
      <c r="T44" t="s">
        <v>144</v>
      </c>
      <c r="U44" t="str">
        <f t="shared" si="8"/>
        <v>340</v>
      </c>
      <c r="V44" t="str">
        <f t="shared" si="9"/>
        <v>AG53 - 576</v>
      </c>
      <c r="W44" t="str">
        <f t="shared" si="10"/>
        <v>GENÉTICA VEGETAL - 3197</v>
      </c>
      <c r="X44" t="str">
        <f t="shared" si="11"/>
        <v>AG_V-M-A GENÉTICA VEGETAL - 3197</v>
      </c>
      <c r="Y44" t="str">
        <f t="shared" si="7"/>
        <v>AG_V-M-A GENÉTICA VEGETAL</v>
      </c>
      <c r="Z44" t="str">
        <f>CONCATENATE("&lt;p&gt;&lt;a href='",S44,"' target='_blank'&gt;&lt;img src='",items!$C$2,"'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44" s="10"/>
    </row>
    <row r="45" spans="1:27" x14ac:dyDescent="0.25">
      <c r="A45">
        <v>44</v>
      </c>
      <c r="B45" t="s">
        <v>25</v>
      </c>
      <c r="C45" t="s">
        <v>9</v>
      </c>
      <c r="D45" t="s">
        <v>78</v>
      </c>
      <c r="E45" t="s">
        <v>18</v>
      </c>
      <c r="F45" t="s">
        <v>12</v>
      </c>
      <c r="G45" t="s">
        <v>11</v>
      </c>
      <c r="H45">
        <v>28</v>
      </c>
      <c r="I45" t="s">
        <v>16</v>
      </c>
      <c r="M45" t="s">
        <v>14</v>
      </c>
      <c r="T45" t="s">
        <v>145</v>
      </c>
      <c r="U45" t="str">
        <f t="shared" si="8"/>
        <v>347</v>
      </c>
      <c r="V45" t="str">
        <f t="shared" si="9"/>
        <v>AG53 - 576</v>
      </c>
      <c r="W45" t="str">
        <f t="shared" si="10"/>
        <v>GENÉTICA VEGETAL - 3204</v>
      </c>
      <c r="X45" t="str">
        <f t="shared" si="11"/>
        <v>AG_V-T-B GENÉTICA VEGETAL - 3204</v>
      </c>
      <c r="Y45" t="str">
        <f t="shared" si="7"/>
        <v>AG_V-T-B GENÉTICA VEGETAL</v>
      </c>
      <c r="Z45" t="str">
        <f>CONCATENATE("&lt;p&gt;&lt;a href='",S45,"' target='_blank'&gt;&lt;img src='",items!$C$2,"'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45" s="10"/>
    </row>
    <row r="46" spans="1:27" x14ac:dyDescent="0.25">
      <c r="A46">
        <v>45</v>
      </c>
      <c r="B46" t="s">
        <v>25</v>
      </c>
      <c r="C46" t="s">
        <v>9</v>
      </c>
      <c r="D46" t="s">
        <v>79</v>
      </c>
      <c r="E46" t="s">
        <v>18</v>
      </c>
      <c r="F46" t="s">
        <v>9</v>
      </c>
      <c r="G46" t="s">
        <v>10</v>
      </c>
      <c r="H46">
        <v>28</v>
      </c>
      <c r="I46" t="s">
        <v>16</v>
      </c>
      <c r="M46" t="s">
        <v>14</v>
      </c>
      <c r="T46" t="s">
        <v>146</v>
      </c>
      <c r="U46" t="str">
        <f t="shared" si="8"/>
        <v>341</v>
      </c>
      <c r="V46" t="str">
        <f t="shared" si="9"/>
        <v>AG54 - 577</v>
      </c>
      <c r="W46" t="str">
        <f t="shared" si="10"/>
        <v>METEOROLOGÍA - 3198</v>
      </c>
      <c r="X46" t="str">
        <f t="shared" si="11"/>
        <v>AG_V-M-A METEOROLOGÍA - 3198</v>
      </c>
      <c r="Y46" t="str">
        <f t="shared" si="7"/>
        <v>AG_V-M-A METEOROLOGÍA - 3</v>
      </c>
      <c r="Z46" t="str">
        <f>CONCATENATE("&lt;p&gt;&lt;a href='",S46,"' target='_blank'&gt;&lt;img src='",items!$C$2,"'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46" s="10"/>
    </row>
    <row r="47" spans="1:27" x14ac:dyDescent="0.25">
      <c r="A47">
        <v>46</v>
      </c>
      <c r="B47" t="s">
        <v>25</v>
      </c>
      <c r="C47" t="s">
        <v>9</v>
      </c>
      <c r="D47" t="s">
        <v>80</v>
      </c>
      <c r="E47" t="s">
        <v>18</v>
      </c>
      <c r="F47" t="s">
        <v>12</v>
      </c>
      <c r="G47" t="s">
        <v>11</v>
      </c>
      <c r="H47">
        <v>21</v>
      </c>
      <c r="I47" t="s">
        <v>16</v>
      </c>
      <c r="M47" t="s">
        <v>14</v>
      </c>
      <c r="T47" s="8" t="s">
        <v>147</v>
      </c>
      <c r="U47" t="str">
        <f t="shared" si="8"/>
        <v>348</v>
      </c>
      <c r="V47" t="str">
        <f t="shared" si="9"/>
        <v>AG54 - 577</v>
      </c>
      <c r="W47" t="str">
        <f t="shared" si="10"/>
        <v>METEOROLOGÍA - 3205</v>
      </c>
      <c r="X47" t="str">
        <f t="shared" si="11"/>
        <v>AG_V-T-B METEOROLOGÍA - 3205</v>
      </c>
      <c r="Y47" t="str">
        <f t="shared" si="7"/>
        <v>AG_V-T-B METEOROLOGÍA - 3</v>
      </c>
      <c r="Z47" t="str">
        <f>CONCATENATE("&lt;p&gt;&lt;a href='",S47,"' target='_blank'&gt;&lt;img src='",items!$C$2,"'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47" s="10"/>
    </row>
    <row r="48" spans="1:27" x14ac:dyDescent="0.25">
      <c r="A48">
        <v>47</v>
      </c>
      <c r="B48" t="s">
        <v>25</v>
      </c>
      <c r="C48" t="s">
        <v>9</v>
      </c>
      <c r="D48" t="s">
        <v>81</v>
      </c>
      <c r="E48" t="s">
        <v>18</v>
      </c>
      <c r="F48" t="s">
        <v>9</v>
      </c>
      <c r="G48" t="s">
        <v>10</v>
      </c>
      <c r="H48">
        <v>33</v>
      </c>
      <c r="I48" t="s">
        <v>16</v>
      </c>
      <c r="M48" t="s">
        <v>14</v>
      </c>
      <c r="T48" t="s">
        <v>148</v>
      </c>
      <c r="U48" t="str">
        <f t="shared" si="8"/>
        <v>342</v>
      </c>
      <c r="V48" t="str">
        <f t="shared" si="9"/>
        <v>AG55 - 578</v>
      </c>
      <c r="W48" t="str">
        <f t="shared" si="10"/>
        <v>MICROBIOLOGÍA - 3199</v>
      </c>
      <c r="X48" t="str">
        <f t="shared" si="11"/>
        <v>AG_V-M-A MICROBIOLOGÍA - 3199</v>
      </c>
      <c r="Y48" t="str">
        <f t="shared" si="7"/>
        <v>AG_V-M-A MICROBIOLOGÍA -</v>
      </c>
      <c r="Z48" t="str">
        <f>CONCATENATE("&lt;p&gt;&lt;a href='",S48,"' target='_blank'&gt;&lt;img src='",items!$C$2,"'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48" s="10"/>
    </row>
    <row r="49" spans="1:27" x14ac:dyDescent="0.25">
      <c r="A49">
        <v>48</v>
      </c>
      <c r="B49" t="s">
        <v>25</v>
      </c>
      <c r="C49" t="s">
        <v>9</v>
      </c>
      <c r="D49" t="s">
        <v>82</v>
      </c>
      <c r="E49" t="s">
        <v>18</v>
      </c>
      <c r="F49" t="s">
        <v>12</v>
      </c>
      <c r="G49" t="s">
        <v>11</v>
      </c>
      <c r="H49">
        <v>27</v>
      </c>
      <c r="I49" t="s">
        <v>16</v>
      </c>
      <c r="M49" t="s">
        <v>14</v>
      </c>
      <c r="T49" t="s">
        <v>149</v>
      </c>
      <c r="U49" t="str">
        <f t="shared" si="8"/>
        <v>349</v>
      </c>
      <c r="V49" t="str">
        <f t="shared" si="9"/>
        <v>AG55 - 578</v>
      </c>
      <c r="W49" t="str">
        <f t="shared" si="10"/>
        <v>MICROBIOLOGÍA - 3206</v>
      </c>
      <c r="X49" t="str">
        <f t="shared" si="11"/>
        <v>AG_V-T-B MICROBIOLOGÍA - 3206</v>
      </c>
      <c r="Y49" t="str">
        <f t="shared" si="7"/>
        <v>AG_V-T-B MICROBIOLOGÍA -</v>
      </c>
      <c r="Z49" t="str">
        <f>CONCATENATE("&lt;p&gt;&lt;a href='",S49,"' target='_blank'&gt;&lt;img src='",items!$C$2,"'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49" s="10"/>
    </row>
    <row r="50" spans="1:27" x14ac:dyDescent="0.25">
      <c r="A50">
        <v>49</v>
      </c>
      <c r="B50" t="s">
        <v>25</v>
      </c>
      <c r="C50" t="s">
        <v>9</v>
      </c>
      <c r="D50" t="s">
        <v>83</v>
      </c>
      <c r="E50" t="s">
        <v>18</v>
      </c>
      <c r="F50" t="s">
        <v>9</v>
      </c>
      <c r="G50" t="s">
        <v>10</v>
      </c>
      <c r="H50">
        <v>12</v>
      </c>
      <c r="I50" t="s">
        <v>16</v>
      </c>
      <c r="M50" t="s">
        <v>14</v>
      </c>
      <c r="T50" t="s">
        <v>150</v>
      </c>
      <c r="U50" t="str">
        <f t="shared" si="8"/>
        <v>337</v>
      </c>
      <c r="V50" t="str">
        <f t="shared" si="9"/>
        <v>EG19 - 580</v>
      </c>
      <c r="W50" t="str">
        <f t="shared" si="10"/>
        <v>CONSTITUCIÓN Y DERECHOS HUMANOS - 3194</v>
      </c>
      <c r="X50" t="str">
        <f t="shared" si="11"/>
        <v>AG_V-M-A CONSTITUCIÓN Y DERECHOS HUMANOS - 3194</v>
      </c>
      <c r="Y50" t="str">
        <f t="shared" si="7"/>
        <v>AG_V-M-A CONSTITUCIÓN Y D</v>
      </c>
      <c r="Z50" t="str">
        <f>CONCATENATE("&lt;p&gt;&lt;a href='",S50,"' target='_blank'&gt;&lt;img src='",items!$C$2,"'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50" s="10"/>
    </row>
    <row r="51" spans="1:27" x14ac:dyDescent="0.25">
      <c r="A51">
        <v>50</v>
      </c>
      <c r="B51" t="s">
        <v>25</v>
      </c>
      <c r="C51" t="s">
        <v>9</v>
      </c>
      <c r="D51" t="s">
        <v>84</v>
      </c>
      <c r="E51" t="s">
        <v>18</v>
      </c>
      <c r="F51" t="s">
        <v>12</v>
      </c>
      <c r="G51" t="s">
        <v>11</v>
      </c>
      <c r="H51">
        <v>17</v>
      </c>
      <c r="I51" t="s">
        <v>16</v>
      </c>
      <c r="M51" t="s">
        <v>14</v>
      </c>
      <c r="T51" t="s">
        <v>151</v>
      </c>
      <c r="U51" t="str">
        <f t="shared" si="8"/>
        <v>344</v>
      </c>
      <c r="V51" t="str">
        <f t="shared" si="9"/>
        <v>EG19 - 580</v>
      </c>
      <c r="W51" t="str">
        <f t="shared" si="10"/>
        <v>CONSTITUCIÓN Y DERECHOS HUMANOS - 3201</v>
      </c>
      <c r="X51" t="str">
        <f t="shared" si="11"/>
        <v>AG_V-T-B CONSTITUCIÓN Y DERECHOS HUMANOS - 3201</v>
      </c>
      <c r="Y51" t="str">
        <f t="shared" si="7"/>
        <v>AG_V-T-B CONSTITUCIÓN Y D</v>
      </c>
      <c r="Z51" t="str">
        <f>CONCATENATE("&lt;p&gt;&lt;a href='",S51,"' target='_blank'&gt;&lt;img src='",items!$C$2,"'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51" s="10"/>
    </row>
    <row r="52" spans="1:27" x14ac:dyDescent="0.25">
      <c r="A52">
        <v>51</v>
      </c>
      <c r="B52" t="s">
        <v>25</v>
      </c>
      <c r="C52" t="s">
        <v>9</v>
      </c>
      <c r="D52" t="s">
        <v>85</v>
      </c>
      <c r="E52" t="s">
        <v>18</v>
      </c>
      <c r="F52" t="s">
        <v>9</v>
      </c>
      <c r="G52" t="s">
        <v>10</v>
      </c>
      <c r="H52">
        <v>13</v>
      </c>
      <c r="I52" t="s">
        <v>16</v>
      </c>
      <c r="M52" t="s">
        <v>14</v>
      </c>
      <c r="T52" t="s">
        <v>152</v>
      </c>
      <c r="U52" t="str">
        <f t="shared" si="8"/>
        <v>343</v>
      </c>
      <c r="V52" t="str">
        <f t="shared" si="9"/>
        <v>AG56 - 611</v>
      </c>
      <c r="W52" t="str">
        <f t="shared" si="10"/>
        <v>EDAFOLOGIA - 3200</v>
      </c>
      <c r="X52" t="str">
        <f t="shared" si="11"/>
        <v>AG_V-M-A EDAFOLOGIA - 3200</v>
      </c>
      <c r="Y52" t="str">
        <f t="shared" si="7"/>
        <v>AG_V-M-A EDAFOLOGIA - 320</v>
      </c>
      <c r="Z52" t="str">
        <f>CONCATENATE("&lt;p&gt;&lt;a href='",S52,"' target='_blank'&gt;&lt;img src='",items!$C$2,"'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52" s="10"/>
    </row>
    <row r="53" spans="1:27" x14ac:dyDescent="0.25">
      <c r="A53">
        <v>52</v>
      </c>
      <c r="B53" t="s">
        <v>25</v>
      </c>
      <c r="C53" t="s">
        <v>9</v>
      </c>
      <c r="D53" t="s">
        <v>86</v>
      </c>
      <c r="E53" t="s">
        <v>18</v>
      </c>
      <c r="F53" t="s">
        <v>12</v>
      </c>
      <c r="G53" t="s">
        <v>11</v>
      </c>
      <c r="H53">
        <v>12</v>
      </c>
      <c r="I53" t="s">
        <v>16</v>
      </c>
      <c r="M53" t="s">
        <v>14</v>
      </c>
      <c r="T53" t="s">
        <v>153</v>
      </c>
      <c r="U53" t="str">
        <f t="shared" si="8"/>
        <v>350</v>
      </c>
      <c r="V53" t="str">
        <f t="shared" si="9"/>
        <v>AG56 - 611</v>
      </c>
      <c r="W53" t="str">
        <f t="shared" si="10"/>
        <v>EDAFOLOGIA - 3207</v>
      </c>
      <c r="X53" t="str">
        <f t="shared" si="11"/>
        <v>AG_V-T-B EDAFOLOGIA - 3207</v>
      </c>
      <c r="Y53" t="str">
        <f t="shared" si="7"/>
        <v>AG_V-T-B EDAFOLOGIA - 320</v>
      </c>
      <c r="Z53" t="str">
        <f>CONCATENATE("&lt;p&gt;&lt;a href='",S53,"' target='_blank'&gt;&lt;img src='",items!$C$2,"'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53" s="10"/>
    </row>
    <row r="54" spans="1:27" s="12" customFormat="1" x14ac:dyDescent="0.25">
      <c r="A54" s="12">
        <v>53</v>
      </c>
      <c r="B54" s="12" t="s">
        <v>25</v>
      </c>
      <c r="C54" s="12" t="s">
        <v>9</v>
      </c>
      <c r="D54" s="12" t="s">
        <v>87</v>
      </c>
      <c r="E54" s="12" t="s">
        <v>19</v>
      </c>
      <c r="F54" s="12" t="s">
        <v>12</v>
      </c>
      <c r="G54" s="12" t="s">
        <v>10</v>
      </c>
      <c r="H54" s="12">
        <v>47</v>
      </c>
      <c r="I54" s="12" t="s">
        <v>16</v>
      </c>
      <c r="M54" s="12" t="s">
        <v>14</v>
      </c>
      <c r="T54" s="12" t="s">
        <v>154</v>
      </c>
      <c r="U54" s="12" t="str">
        <f t="shared" si="8"/>
        <v>352</v>
      </c>
      <c r="V54" s="12" t="str">
        <f t="shared" si="9"/>
        <v>AG61 - 581</v>
      </c>
      <c r="W54" s="12" t="str">
        <f t="shared" si="10"/>
        <v>AGROTECNÍA - 3209</v>
      </c>
      <c r="X54" s="12" t="str">
        <f t="shared" si="11"/>
        <v>AG_VI-T-A AGROTECNÍA - 3209</v>
      </c>
      <c r="Y54" s="12" t="str">
        <f t="shared" si="7"/>
        <v>AG_VI-T-A AGROTECNÍA - 32</v>
      </c>
      <c r="Z54" s="12" t="str">
        <f>CONCATENATE("&lt;p&gt;&lt;a href='",S54,"' target='_blank'&gt;&lt;img src='",items!$C$2,"'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54" s="13"/>
    </row>
    <row r="55" spans="1:27" s="12" customFormat="1" x14ac:dyDescent="0.25">
      <c r="A55" s="12">
        <v>54</v>
      </c>
      <c r="B55" s="12" t="s">
        <v>25</v>
      </c>
      <c r="C55" s="12" t="s">
        <v>9</v>
      </c>
      <c r="D55" s="12" t="s">
        <v>88</v>
      </c>
      <c r="E55" s="12" t="s">
        <v>19</v>
      </c>
      <c r="F55" s="12" t="s">
        <v>12</v>
      </c>
      <c r="G55" s="12" t="s">
        <v>10</v>
      </c>
      <c r="H55" s="12">
        <v>44</v>
      </c>
      <c r="I55" s="12" t="s">
        <v>16</v>
      </c>
      <c r="M55" s="12" t="s">
        <v>14</v>
      </c>
      <c r="T55" s="12" t="s">
        <v>155</v>
      </c>
      <c r="U55" s="12" t="str">
        <f t="shared" si="8"/>
        <v>353</v>
      </c>
      <c r="V55" s="12" t="str">
        <f t="shared" si="9"/>
        <v>AG62 - 582</v>
      </c>
      <c r="W55" s="12" t="str">
        <f t="shared" si="10"/>
        <v>FERTILIDAD DEL SUELO - 3210</v>
      </c>
      <c r="X55" s="12" t="str">
        <f t="shared" si="11"/>
        <v>AG_VI-T-A FERTILIDAD DEL SUELO - 3210</v>
      </c>
      <c r="Y55" s="12" t="str">
        <f t="shared" si="7"/>
        <v>AG_VI-T-A FERTILIDAD DEL</v>
      </c>
      <c r="Z55" s="12" t="str">
        <f>CONCATENATE("&lt;p&gt;&lt;a href='",S55,"' target='_blank'&gt;&lt;img src='",items!$C$2,"'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55" s="13"/>
    </row>
    <row r="56" spans="1:27" s="12" customFormat="1" x14ac:dyDescent="0.25">
      <c r="A56" s="12">
        <v>55</v>
      </c>
      <c r="B56" s="12" t="s">
        <v>25</v>
      </c>
      <c r="C56" s="12" t="s">
        <v>9</v>
      </c>
      <c r="D56" s="12" t="s">
        <v>89</v>
      </c>
      <c r="E56" s="12" t="s">
        <v>19</v>
      </c>
      <c r="F56" s="12" t="s">
        <v>12</v>
      </c>
      <c r="G56" s="12" t="s">
        <v>10</v>
      </c>
      <c r="H56" s="12">
        <v>50</v>
      </c>
      <c r="I56" s="12" t="s">
        <v>16</v>
      </c>
      <c r="M56" s="12" t="s">
        <v>14</v>
      </c>
      <c r="T56" s="12" t="s">
        <v>156</v>
      </c>
      <c r="U56" s="12" t="str">
        <f t="shared" si="8"/>
        <v>354</v>
      </c>
      <c r="V56" s="12" t="str">
        <f t="shared" si="9"/>
        <v>AG63 - 583</v>
      </c>
      <c r="W56" s="12" t="str">
        <f t="shared" si="10"/>
        <v>PROPAGACIÓN DE PLANTAS - 3211</v>
      </c>
      <c r="X56" s="12" t="str">
        <f t="shared" si="11"/>
        <v>AG_VI-T-A PROPAGACIÓN DE PLANTAS - 3211</v>
      </c>
      <c r="Y56" s="12" t="str">
        <f t="shared" si="7"/>
        <v>AG_VI-T-A PROPAGACIÓN DE</v>
      </c>
      <c r="Z56" s="12" t="str">
        <f>CONCATENATE("&lt;p&gt;&lt;a href='",S56,"' target='_blank'&gt;&lt;img src='",items!$C$2,"'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56" s="13"/>
    </row>
    <row r="57" spans="1:27" s="12" customFormat="1" x14ac:dyDescent="0.25">
      <c r="A57" s="12">
        <v>56</v>
      </c>
      <c r="B57" s="12" t="s">
        <v>25</v>
      </c>
      <c r="C57" s="12" t="s">
        <v>9</v>
      </c>
      <c r="D57" s="12" t="s">
        <v>90</v>
      </c>
      <c r="E57" s="12" t="s">
        <v>19</v>
      </c>
      <c r="F57" s="12" t="s">
        <v>12</v>
      </c>
      <c r="G57" s="12" t="s">
        <v>10</v>
      </c>
      <c r="H57" s="12">
        <v>50</v>
      </c>
      <c r="I57" s="12" t="s">
        <v>16</v>
      </c>
      <c r="M57" s="12" t="s">
        <v>14</v>
      </c>
      <c r="T57" s="12" t="s">
        <v>157</v>
      </c>
      <c r="U57" s="12" t="str">
        <f t="shared" si="8"/>
        <v>355</v>
      </c>
      <c r="V57" s="12" t="str">
        <f t="shared" si="9"/>
        <v>AG64 - 584</v>
      </c>
      <c r="W57" s="12" t="str">
        <f t="shared" si="10"/>
        <v>ENTOMOLOGÍA GENERAL - 3212</v>
      </c>
      <c r="X57" s="12" t="str">
        <f t="shared" si="11"/>
        <v>AG_VI-T-A ENTOMOLOGÍA GENERAL - 3212</v>
      </c>
      <c r="Y57" s="12" t="str">
        <f t="shared" si="7"/>
        <v>AG_VI-T-A ENTOMOLOGÍA GEN</v>
      </c>
      <c r="Z57" s="12" t="str">
        <f>CONCATENATE("&lt;p&gt;&lt;a href='",S57,"' target='_blank'&gt;&lt;img src='",items!$C$2,"'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57" s="13"/>
    </row>
    <row r="58" spans="1:27" s="12" customFormat="1" x14ac:dyDescent="0.25">
      <c r="A58" s="12">
        <v>57</v>
      </c>
      <c r="B58" s="12" t="s">
        <v>25</v>
      </c>
      <c r="C58" s="12" t="s">
        <v>9</v>
      </c>
      <c r="D58" s="12" t="s">
        <v>91</v>
      </c>
      <c r="E58" s="12" t="s">
        <v>19</v>
      </c>
      <c r="F58" s="12" t="s">
        <v>12</v>
      </c>
      <c r="G58" s="12" t="s">
        <v>10</v>
      </c>
      <c r="H58" s="12">
        <v>50</v>
      </c>
      <c r="I58" s="12" t="s">
        <v>16</v>
      </c>
      <c r="M58" s="12" t="s">
        <v>14</v>
      </c>
      <c r="T58" s="12" t="s">
        <v>158</v>
      </c>
      <c r="U58" s="12" t="str">
        <f t="shared" si="8"/>
        <v>356</v>
      </c>
      <c r="V58" s="12" t="str">
        <f t="shared" si="9"/>
        <v>AG65 - 585</v>
      </c>
      <c r="W58" s="12" t="str">
        <f t="shared" si="10"/>
        <v>TOPOGRAFÍA - 3213</v>
      </c>
      <c r="X58" s="12" t="str">
        <f t="shared" si="11"/>
        <v>AG_VI-T-A TOPOGRAFÍA - 3213</v>
      </c>
      <c r="Y58" s="12" t="str">
        <f t="shared" si="7"/>
        <v>AG_VI-T-A TOPOGRAFÍA - 32</v>
      </c>
      <c r="Z58" s="12" t="str">
        <f>CONCATENATE("&lt;p&gt;&lt;a href='",S58,"' target='_blank'&gt;&lt;img src='",items!$C$2,"'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58" s="13"/>
    </row>
    <row r="59" spans="1:27" s="12" customFormat="1" x14ac:dyDescent="0.25">
      <c r="A59" s="12">
        <v>58</v>
      </c>
      <c r="B59" s="12" t="s">
        <v>25</v>
      </c>
      <c r="C59" s="12" t="s">
        <v>9</v>
      </c>
      <c r="D59" s="12" t="s">
        <v>92</v>
      </c>
      <c r="E59" s="12" t="s">
        <v>19</v>
      </c>
      <c r="F59" s="12" t="s">
        <v>12</v>
      </c>
      <c r="G59" s="12" t="s">
        <v>10</v>
      </c>
      <c r="H59" s="12">
        <v>50</v>
      </c>
      <c r="I59" s="12" t="s">
        <v>16</v>
      </c>
      <c r="M59" s="12" t="s">
        <v>14</v>
      </c>
      <c r="T59" s="12" t="s">
        <v>159</v>
      </c>
      <c r="U59" s="12" t="str">
        <f t="shared" si="8"/>
        <v>351</v>
      </c>
      <c r="V59" s="12" t="str">
        <f t="shared" si="9"/>
        <v>EG20 - 586</v>
      </c>
      <c r="W59" s="12" t="str">
        <f t="shared" si="10"/>
        <v>PENSAMIENTO POLÍTICO CONTEMPORÁNEO - 3208</v>
      </c>
      <c r="X59" s="12" t="str">
        <f t="shared" si="11"/>
        <v>AG_VI-T-A PENSAMIENTO POLÍTICO CONTEMPORÁNEO - 3208</v>
      </c>
      <c r="Y59" s="12" t="str">
        <f t="shared" si="7"/>
        <v>AG_VI-T-A PENSAMIENTO POL</v>
      </c>
      <c r="Z59" s="12" t="str">
        <f>CONCATENATE("&lt;p&gt;&lt;a href='",S59,"' target='_blank'&gt;&lt;img src='",items!$C$2,"'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59" s="13"/>
    </row>
    <row r="60" spans="1:27" x14ac:dyDescent="0.25">
      <c r="A60">
        <v>59</v>
      </c>
      <c r="B60" t="s">
        <v>25</v>
      </c>
      <c r="C60" t="s">
        <v>9</v>
      </c>
      <c r="D60" t="s">
        <v>93</v>
      </c>
      <c r="E60" t="s">
        <v>34</v>
      </c>
      <c r="F60" t="s">
        <v>12</v>
      </c>
      <c r="G60" t="s">
        <v>10</v>
      </c>
      <c r="H60">
        <v>31</v>
      </c>
      <c r="I60" t="s">
        <v>16</v>
      </c>
      <c r="M60" t="s">
        <v>14</v>
      </c>
      <c r="T60" t="s">
        <v>160</v>
      </c>
      <c r="U60" t="str">
        <f t="shared" si="8"/>
        <v>357</v>
      </c>
      <c r="V60" t="str">
        <f t="shared" si="9"/>
        <v>AG71 - 587</v>
      </c>
      <c r="W60" t="str">
        <f t="shared" si="10"/>
        <v>MEJORAMIENTO GENÉTICO Y BIOTECNOLOGÍA - 3214</v>
      </c>
      <c r="X60" t="str">
        <f t="shared" si="11"/>
        <v>AG_VII-T-A MEJORAMIENTO GENÉTICO Y BIOTECNOLOGÍA - 3214</v>
      </c>
      <c r="Y60" t="str">
        <f t="shared" si="7"/>
        <v>AG_VII-T-A MEJORAMIENTO G</v>
      </c>
      <c r="Z60" t="str">
        <f>CONCATENATE("&lt;p&gt;&lt;a href='",S60,"' target='_blank'&gt;&lt;img src='",items!$C$2,"'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60" s="10"/>
    </row>
    <row r="61" spans="1:27" x14ac:dyDescent="0.25">
      <c r="A61">
        <v>60</v>
      </c>
      <c r="B61" t="s">
        <v>25</v>
      </c>
      <c r="C61" t="s">
        <v>9</v>
      </c>
      <c r="D61" t="s">
        <v>94</v>
      </c>
      <c r="E61" t="s">
        <v>34</v>
      </c>
      <c r="F61" t="s">
        <v>12</v>
      </c>
      <c r="G61" t="s">
        <v>10</v>
      </c>
      <c r="H61">
        <v>32</v>
      </c>
      <c r="I61" t="s">
        <v>16</v>
      </c>
      <c r="M61" t="s">
        <v>14</v>
      </c>
      <c r="T61" t="s">
        <v>161</v>
      </c>
      <c r="U61" t="str">
        <f t="shared" si="8"/>
        <v>358</v>
      </c>
      <c r="V61" t="str">
        <f t="shared" si="9"/>
        <v>AG72 - 588</v>
      </c>
      <c r="W61" t="str">
        <f t="shared" si="10"/>
        <v>MÉTODOS ESTADÍSTICOS DE INVESTIGACIÓN - 3215</v>
      </c>
      <c r="X61" t="str">
        <f t="shared" si="11"/>
        <v>AG_VII-T-A MÉTODOS ESTADÍSTICOS DE INVESTIGACIÓN - 3215</v>
      </c>
      <c r="Y61" t="str">
        <f t="shared" si="7"/>
        <v>AG_VII-T-A MÉTODOS ESTADÍ</v>
      </c>
      <c r="Z61" t="str">
        <f>CONCATENATE("&lt;p&gt;&lt;a href='",S61,"' target='_blank'&gt;&lt;img src='",items!$C$2,"'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61" s="10"/>
    </row>
    <row r="62" spans="1:27" x14ac:dyDescent="0.25">
      <c r="A62">
        <v>61</v>
      </c>
      <c r="B62" t="s">
        <v>25</v>
      </c>
      <c r="C62" t="s">
        <v>9</v>
      </c>
      <c r="D62" t="s">
        <v>95</v>
      </c>
      <c r="E62" t="s">
        <v>34</v>
      </c>
      <c r="F62" t="s">
        <v>12</v>
      </c>
      <c r="G62" t="s">
        <v>10</v>
      </c>
      <c r="H62">
        <v>35</v>
      </c>
      <c r="I62" t="s">
        <v>16</v>
      </c>
      <c r="M62" t="s">
        <v>14</v>
      </c>
      <c r="T62" t="s">
        <v>162</v>
      </c>
      <c r="U62" t="str">
        <f t="shared" si="8"/>
        <v>359</v>
      </c>
      <c r="V62" t="str">
        <f t="shared" si="9"/>
        <v>AG73 - 589</v>
      </c>
      <c r="W62" t="str">
        <f t="shared" si="10"/>
        <v>MACROECONOMÍA - 3216</v>
      </c>
      <c r="X62" t="str">
        <f t="shared" si="11"/>
        <v>AG_VII-T-A MACROECONOMÍA - 3216</v>
      </c>
      <c r="Y62" t="str">
        <f t="shared" si="7"/>
        <v>AG_VII-T-A MACROECONOMÍA</v>
      </c>
      <c r="Z62" t="str">
        <f>CONCATENATE("&lt;p&gt;&lt;a href='",S62,"' target='_blank'&gt;&lt;img src='",items!$C$2,"'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62" s="10"/>
    </row>
    <row r="63" spans="1:27" x14ac:dyDescent="0.25">
      <c r="A63">
        <v>62</v>
      </c>
      <c r="B63" t="s">
        <v>25</v>
      </c>
      <c r="C63" t="s">
        <v>9</v>
      </c>
      <c r="D63" t="s">
        <v>96</v>
      </c>
      <c r="E63" t="s">
        <v>34</v>
      </c>
      <c r="F63" t="s">
        <v>12</v>
      </c>
      <c r="G63" t="s">
        <v>10</v>
      </c>
      <c r="H63">
        <v>26</v>
      </c>
      <c r="I63" t="s">
        <v>16</v>
      </c>
      <c r="M63" t="s">
        <v>14</v>
      </c>
      <c r="T63" t="s">
        <v>163</v>
      </c>
      <c r="U63" t="str">
        <f t="shared" si="8"/>
        <v>360</v>
      </c>
      <c r="V63" t="str">
        <f t="shared" si="9"/>
        <v>AG74 - 590</v>
      </c>
      <c r="W63" t="str">
        <f t="shared" si="10"/>
        <v>HIDROLOGÍA Y SISTEMAS DE RIEGO - 3217</v>
      </c>
      <c r="X63" t="str">
        <f t="shared" si="11"/>
        <v>AG_VII-T-A HIDROLOGÍA Y SISTEMAS DE RIEGO - 3217</v>
      </c>
      <c r="Y63" t="str">
        <f t="shared" si="7"/>
        <v>AG_VII-T-A HIDROLOGÍA Y S</v>
      </c>
      <c r="Z63" t="str">
        <f>CONCATENATE("&lt;p&gt;&lt;a href='",S63,"' target='_blank'&gt;&lt;img src='",items!$C$2,"'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63" s="10"/>
    </row>
    <row r="64" spans="1:27" x14ac:dyDescent="0.25">
      <c r="A64">
        <v>63</v>
      </c>
      <c r="B64" t="s">
        <v>25</v>
      </c>
      <c r="C64" t="s">
        <v>9</v>
      </c>
      <c r="D64" t="s">
        <v>97</v>
      </c>
      <c r="E64" t="s">
        <v>34</v>
      </c>
      <c r="F64" t="s">
        <v>12</v>
      </c>
      <c r="G64" t="s">
        <v>10</v>
      </c>
      <c r="H64">
        <v>34</v>
      </c>
      <c r="I64" t="s">
        <v>16</v>
      </c>
      <c r="M64" t="s">
        <v>14</v>
      </c>
      <c r="T64" t="s">
        <v>164</v>
      </c>
      <c r="U64" t="str">
        <f t="shared" si="8"/>
        <v>361</v>
      </c>
      <c r="V64" t="str">
        <f t="shared" si="9"/>
        <v>AG75 - 591</v>
      </c>
      <c r="W64" t="str">
        <f t="shared" si="10"/>
        <v>CEREALES Y PSEUDOCEREALES - 3218</v>
      </c>
      <c r="X64" t="str">
        <f t="shared" si="11"/>
        <v>AG_VII-T-A CEREALES Y PSEUDOCEREALES - 3218</v>
      </c>
      <c r="Y64" t="str">
        <f t="shared" si="7"/>
        <v>AG_VII-T-A CEREALES Y PSE</v>
      </c>
      <c r="Z64" t="str">
        <f>CONCATENATE("&lt;p&gt;&lt;a href='",S64,"' target='_blank'&gt;&lt;img src='",items!$C$2,"'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64" s="10"/>
    </row>
    <row r="65" spans="1:27" x14ac:dyDescent="0.25">
      <c r="A65">
        <v>64</v>
      </c>
      <c r="B65" t="s">
        <v>25</v>
      </c>
      <c r="C65" t="s">
        <v>9</v>
      </c>
      <c r="D65" t="s">
        <v>98</v>
      </c>
      <c r="E65" t="s">
        <v>34</v>
      </c>
      <c r="F65" t="s">
        <v>12</v>
      </c>
      <c r="G65" t="s">
        <v>10</v>
      </c>
      <c r="H65">
        <v>41</v>
      </c>
      <c r="I65" t="s">
        <v>16</v>
      </c>
      <c r="M65" t="s">
        <v>14</v>
      </c>
      <c r="T65" t="s">
        <v>165</v>
      </c>
      <c r="U65" t="str">
        <f t="shared" si="8"/>
        <v>362</v>
      </c>
      <c r="V65" t="str">
        <f t="shared" si="9"/>
        <v>AG76 - 592</v>
      </c>
      <c r="W65" t="str">
        <f t="shared" si="10"/>
        <v>FITOPATOLOGÍA GENERAL - 3219</v>
      </c>
      <c r="X65" t="str">
        <f t="shared" si="11"/>
        <v>AG_VII-T-A FITOPATOLOGÍA GENERAL - 3219</v>
      </c>
      <c r="Y65" t="str">
        <f t="shared" si="7"/>
        <v>AG_VII-T-A FITOPATOLOGÍA</v>
      </c>
      <c r="Z65" t="str">
        <f>CONCATENATE("&lt;p&gt;&lt;a href='",S65,"' target='_blank'&gt;&lt;img src='",items!$C$2,"' alt='' width='291' height='42' role='presentation' class='img-responsive atto_image_button_text-bottom'&gt;&lt;/a&gt;&lt;br&gt;&lt;/p&gt;")</f>
        <v>&lt;p&gt;&lt;a href='' target='_blank'&gt;&lt;img src='https://firebasestorage.googleapis.com/v0/b/backup-a2b5c.appspot.com/o/linkwhatsapp.png?alt=media&amp;token=531801e8-d490-42f7-b704-64c0f96eb8c5' alt='' width='291' height='42' role='presentation' class='img-responsive atto_image_button_text-bottom'&gt;&lt;/a&gt;&lt;br&gt;&lt;/p&gt;</v>
      </c>
      <c r="AA65" s="10"/>
    </row>
  </sheetData>
  <phoneticPr fontId="2" type="noConversion"/>
  <hyperlinks>
    <hyperlink ref="T7" r:id="rId1" xr:uid="{807CCB80-1F45-4260-BB82-B70E618B25A7}"/>
    <hyperlink ref="T11" r:id="rId2" xr:uid="{98FCBBC1-3601-4C32-9681-B2F050D84327}"/>
    <hyperlink ref="T24" r:id="rId3" xr:uid="{B618A604-A17D-4F27-9C96-733E1F0809A3}"/>
    <hyperlink ref="T47" r:id="rId4" xr:uid="{5C5813EA-A554-4D28-AF2F-08D8EBB32804}"/>
  </hyperlinks>
  <pageMargins left="0.75" right="0.75" top="1" bottom="1" header="0.5" footer="0.5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E4737-6198-4B8E-ADF8-148D6104AE44}">
  <sheetPr codeName="Hoja2"/>
  <dimension ref="B2:C14"/>
  <sheetViews>
    <sheetView workbookViewId="0">
      <selection activeCell="C16" sqref="C16"/>
    </sheetView>
  </sheetViews>
  <sheetFormatPr baseColWidth="10" defaultRowHeight="15" x14ac:dyDescent="0.25"/>
  <cols>
    <col min="2" max="2" width="32.85546875" bestFit="1" customWidth="1"/>
    <col min="4" max="4" width="69.5703125" bestFit="1" customWidth="1"/>
  </cols>
  <sheetData>
    <row r="2" spans="2:3" x14ac:dyDescent="0.25">
      <c r="B2" t="s">
        <v>99</v>
      </c>
      <c r="C2" t="s">
        <v>26</v>
      </c>
    </row>
    <row r="4" spans="2:3" x14ac:dyDescent="0.25">
      <c r="B4" t="s">
        <v>100</v>
      </c>
      <c r="C4" t="s">
        <v>101</v>
      </c>
    </row>
    <row r="5" spans="2:3" x14ac:dyDescent="0.25">
      <c r="B5" t="s">
        <v>28</v>
      </c>
      <c r="C5">
        <f>COUNTIFS(Sheet!E:E,items!B5)</f>
        <v>12</v>
      </c>
    </row>
    <row r="6" spans="2:3" x14ac:dyDescent="0.25">
      <c r="B6" t="s">
        <v>15</v>
      </c>
      <c r="C6">
        <f>COUNTIFS(Sheet!E:E,items!B6)</f>
        <v>0</v>
      </c>
    </row>
    <row r="7" spans="2:3" x14ac:dyDescent="0.25">
      <c r="B7" t="s">
        <v>27</v>
      </c>
      <c r="C7">
        <f>COUNTIFS(Sheet!E:E,items!B7)</f>
        <v>12</v>
      </c>
    </row>
    <row r="8" spans="2:3" x14ac:dyDescent="0.25">
      <c r="B8" t="s">
        <v>17</v>
      </c>
      <c r="C8">
        <f>COUNTIFS(Sheet!E:E,items!B8)</f>
        <v>0</v>
      </c>
    </row>
    <row r="9" spans="2:3" x14ac:dyDescent="0.25">
      <c r="B9" t="s">
        <v>18</v>
      </c>
      <c r="C9">
        <f>COUNTIFS(Sheet!E:E,items!B9)</f>
        <v>14</v>
      </c>
    </row>
    <row r="10" spans="2:3" x14ac:dyDescent="0.25">
      <c r="B10" t="s">
        <v>19</v>
      </c>
      <c r="C10">
        <f>COUNTIFS(Sheet!E:E,items!B10)</f>
        <v>6</v>
      </c>
    </row>
    <row r="11" spans="2:3" x14ac:dyDescent="0.25">
      <c r="B11" t="s">
        <v>34</v>
      </c>
      <c r="C11">
        <f>COUNTIFS(Sheet!E:E,items!B11)</f>
        <v>6</v>
      </c>
    </row>
    <row r="12" spans="2:3" x14ac:dyDescent="0.25">
      <c r="B12" t="s">
        <v>20</v>
      </c>
      <c r="C12">
        <f>COUNTIFS(Sheet!E:E,items!B12)</f>
        <v>0</v>
      </c>
    </row>
    <row r="13" spans="2:3" x14ac:dyDescent="0.25">
      <c r="B13" t="s">
        <v>33</v>
      </c>
      <c r="C13">
        <f>COUNTIFS(Sheet!E:E,items!B13)</f>
        <v>14</v>
      </c>
    </row>
    <row r="14" spans="2:3" x14ac:dyDescent="0.25">
      <c r="B14" t="s">
        <v>21</v>
      </c>
      <c r="C14">
        <f>COUNTIFS(Sheet!E:E,items!B14)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</vt:lpstr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Gianmarcos Daniel Arias Bonifacio</cp:lastModifiedBy>
  <dcterms:created xsi:type="dcterms:W3CDTF">2022-08-18T15:11:55Z</dcterms:created>
  <dcterms:modified xsi:type="dcterms:W3CDTF">2023-03-24T16:42:19Z</dcterms:modified>
</cp:coreProperties>
</file>