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shen.ETS01297\Desktop\CFD_Matlab\Data Structure\CFD simlation\raceWay\dimensionalAnalysis\V3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11" i="1" l="1"/>
  <c r="M111" i="1"/>
  <c r="L111" i="1" s="1"/>
  <c r="N111" i="1" s="1"/>
  <c r="H111" i="1"/>
  <c r="O110" i="1"/>
  <c r="M110" i="1"/>
  <c r="L110" i="1" s="1"/>
  <c r="N110" i="1" s="1"/>
  <c r="H110" i="1"/>
  <c r="O109" i="1"/>
  <c r="M109" i="1"/>
  <c r="L109" i="1" s="1"/>
  <c r="N109" i="1" s="1"/>
  <c r="H109" i="1"/>
  <c r="O108" i="1"/>
  <c r="M108" i="1"/>
  <c r="L108" i="1" s="1"/>
  <c r="N108" i="1" s="1"/>
  <c r="H108" i="1"/>
  <c r="O107" i="1"/>
  <c r="M107" i="1"/>
  <c r="L107" i="1" s="1"/>
  <c r="N107" i="1" s="1"/>
  <c r="H107" i="1"/>
  <c r="O106" i="1"/>
  <c r="M106" i="1"/>
  <c r="L106" i="1" s="1"/>
  <c r="N106" i="1" s="1"/>
  <c r="H106" i="1"/>
  <c r="O105" i="1"/>
  <c r="M105" i="1"/>
  <c r="H105" i="1"/>
  <c r="L105" i="1" s="1"/>
  <c r="N105" i="1" s="1"/>
  <c r="O104" i="1"/>
  <c r="M104" i="1"/>
  <c r="L104" i="1" s="1"/>
  <c r="N104" i="1" s="1"/>
  <c r="H104" i="1"/>
  <c r="O103" i="1"/>
  <c r="M103" i="1"/>
  <c r="H103" i="1"/>
  <c r="L103" i="1" s="1"/>
  <c r="N103" i="1" s="1"/>
  <c r="O102" i="1"/>
  <c r="M102" i="1"/>
  <c r="H102" i="1"/>
  <c r="L102" i="1" s="1"/>
  <c r="N102" i="1" s="1"/>
  <c r="O101" i="1"/>
  <c r="M101" i="1"/>
  <c r="H101" i="1"/>
  <c r="L101" i="1" s="1"/>
  <c r="N101" i="1" s="1"/>
  <c r="O100" i="1"/>
  <c r="M100" i="1"/>
  <c r="L100" i="1" s="1"/>
  <c r="N100" i="1" s="1"/>
  <c r="H100" i="1"/>
  <c r="O99" i="1"/>
  <c r="M99" i="1"/>
  <c r="L99" i="1" s="1"/>
  <c r="N99" i="1" s="1"/>
  <c r="H99" i="1"/>
  <c r="O98" i="1"/>
  <c r="M98" i="1"/>
  <c r="L98" i="1"/>
  <c r="N98" i="1" s="1"/>
  <c r="H98" i="1"/>
  <c r="O97" i="1"/>
  <c r="M97" i="1"/>
  <c r="L97" i="1"/>
  <c r="N97" i="1" s="1"/>
  <c r="H97" i="1"/>
  <c r="O96" i="1"/>
  <c r="M96" i="1"/>
  <c r="L96" i="1"/>
  <c r="N96" i="1" s="1"/>
  <c r="H96" i="1"/>
  <c r="O95" i="1"/>
  <c r="M95" i="1"/>
  <c r="L95" i="1" s="1"/>
  <c r="N95" i="1" s="1"/>
  <c r="H95" i="1"/>
  <c r="O94" i="1"/>
  <c r="M94" i="1"/>
  <c r="L94" i="1" s="1"/>
  <c r="N94" i="1" s="1"/>
  <c r="H94" i="1"/>
  <c r="O93" i="1"/>
  <c r="M93" i="1"/>
  <c r="L93" i="1"/>
  <c r="N93" i="1" s="1"/>
  <c r="H93" i="1"/>
  <c r="O92" i="1"/>
  <c r="M92" i="1"/>
  <c r="H92" i="1"/>
  <c r="L92" i="1" s="1"/>
  <c r="N92" i="1" s="1"/>
  <c r="O91" i="1"/>
  <c r="M91" i="1"/>
  <c r="L91" i="1"/>
  <c r="N91" i="1" s="1"/>
  <c r="H91" i="1"/>
  <c r="O90" i="1"/>
  <c r="M90" i="1"/>
  <c r="H90" i="1"/>
  <c r="L90" i="1" s="1"/>
  <c r="N90" i="1" s="1"/>
  <c r="O89" i="1"/>
  <c r="M89" i="1"/>
  <c r="L89" i="1"/>
  <c r="N89" i="1" s="1"/>
  <c r="H89" i="1"/>
  <c r="O88" i="1"/>
  <c r="M88" i="1"/>
  <c r="L88" i="1"/>
  <c r="N88" i="1" s="1"/>
  <c r="H88" i="1"/>
  <c r="O87" i="1"/>
  <c r="M87" i="1"/>
  <c r="H87" i="1"/>
  <c r="L87" i="1" s="1"/>
  <c r="N87" i="1" s="1"/>
  <c r="O86" i="1"/>
  <c r="M86" i="1"/>
  <c r="H86" i="1"/>
  <c r="L86" i="1" s="1"/>
  <c r="N86" i="1" s="1"/>
  <c r="O85" i="1"/>
  <c r="M85" i="1"/>
  <c r="L85" i="1" s="1"/>
  <c r="N85" i="1" s="1"/>
  <c r="H85" i="1"/>
  <c r="O84" i="1"/>
  <c r="M84" i="1"/>
  <c r="L84" i="1" s="1"/>
  <c r="N84" i="1" s="1"/>
  <c r="H84" i="1"/>
  <c r="O83" i="1"/>
  <c r="M83" i="1"/>
  <c r="H83" i="1"/>
  <c r="L83" i="1" s="1"/>
  <c r="N83" i="1" s="1"/>
  <c r="O82" i="1"/>
  <c r="M82" i="1"/>
  <c r="L82" i="1" s="1"/>
  <c r="N82" i="1" s="1"/>
  <c r="H82" i="1"/>
  <c r="O81" i="1"/>
  <c r="N81" i="1"/>
  <c r="M81" i="1"/>
  <c r="L81" i="1"/>
  <c r="H81" i="1"/>
  <c r="O80" i="1"/>
  <c r="M80" i="1"/>
  <c r="L80" i="1" s="1"/>
  <c r="N80" i="1" s="1"/>
  <c r="H80" i="1"/>
  <c r="O79" i="1"/>
  <c r="M79" i="1"/>
  <c r="H79" i="1"/>
  <c r="L79" i="1" s="1"/>
  <c r="N79" i="1" s="1"/>
  <c r="O78" i="1"/>
  <c r="M78" i="1"/>
  <c r="L78" i="1" s="1"/>
  <c r="N78" i="1" s="1"/>
  <c r="H78" i="1"/>
  <c r="O77" i="1"/>
  <c r="M77" i="1"/>
  <c r="H77" i="1"/>
  <c r="L77" i="1" s="1"/>
  <c r="N77" i="1" s="1"/>
  <c r="O76" i="1"/>
  <c r="M76" i="1"/>
  <c r="L76" i="1" s="1"/>
  <c r="N76" i="1" s="1"/>
  <c r="H76" i="1"/>
  <c r="O75" i="1"/>
  <c r="M75" i="1"/>
  <c r="L75" i="1"/>
  <c r="N75" i="1" s="1"/>
  <c r="H75" i="1"/>
  <c r="O74" i="1"/>
  <c r="M74" i="1"/>
  <c r="L74" i="1" s="1"/>
  <c r="N74" i="1" s="1"/>
  <c r="H74" i="1"/>
  <c r="O73" i="1"/>
  <c r="M73" i="1"/>
  <c r="H73" i="1"/>
  <c r="L73" i="1" s="1"/>
  <c r="N73" i="1" s="1"/>
  <c r="O72" i="1"/>
  <c r="M72" i="1"/>
  <c r="L72" i="1" s="1"/>
  <c r="N72" i="1" s="1"/>
  <c r="H72" i="1"/>
  <c r="O71" i="1"/>
  <c r="M71" i="1"/>
  <c r="H71" i="1"/>
  <c r="L71" i="1" s="1"/>
  <c r="N71" i="1" s="1"/>
  <c r="F71" i="1"/>
  <c r="O70" i="1"/>
  <c r="M70" i="1"/>
  <c r="H70" i="1"/>
  <c r="L70" i="1" s="1"/>
  <c r="N70" i="1" s="1"/>
  <c r="F70" i="1"/>
  <c r="O69" i="1"/>
  <c r="M69" i="1"/>
  <c r="L69" i="1"/>
  <c r="N69" i="1" s="1"/>
  <c r="H69" i="1"/>
  <c r="F69" i="1"/>
  <c r="O68" i="1"/>
  <c r="M68" i="1"/>
  <c r="L68" i="1"/>
  <c r="N68" i="1" s="1"/>
  <c r="H68" i="1"/>
  <c r="F68" i="1"/>
  <c r="O67" i="1"/>
  <c r="M67" i="1"/>
  <c r="H67" i="1"/>
  <c r="L67" i="1" s="1"/>
  <c r="N67" i="1" s="1"/>
  <c r="F67" i="1"/>
  <c r="O66" i="1"/>
  <c r="M66" i="1"/>
  <c r="L66" i="1"/>
  <c r="N66" i="1" s="1"/>
  <c r="H66" i="1"/>
  <c r="F66" i="1"/>
  <c r="O65" i="1"/>
  <c r="M65" i="1"/>
  <c r="H65" i="1"/>
  <c r="L65" i="1" s="1"/>
  <c r="N65" i="1" s="1"/>
  <c r="F65" i="1"/>
  <c r="O64" i="1"/>
  <c r="M64" i="1"/>
  <c r="H64" i="1"/>
  <c r="L64" i="1" s="1"/>
  <c r="N64" i="1" s="1"/>
  <c r="F64" i="1"/>
  <c r="O63" i="1"/>
  <c r="M63" i="1"/>
  <c r="L63" i="1" s="1"/>
  <c r="N63" i="1" s="1"/>
  <c r="H63" i="1"/>
  <c r="O62" i="1"/>
  <c r="M62" i="1"/>
  <c r="H62" i="1"/>
  <c r="L62" i="1" s="1"/>
  <c r="N62" i="1" s="1"/>
  <c r="O61" i="1"/>
  <c r="M61" i="1"/>
  <c r="L61" i="1"/>
  <c r="N61" i="1" s="1"/>
  <c r="H61" i="1"/>
  <c r="O60" i="1"/>
  <c r="M60" i="1"/>
  <c r="L60" i="1" s="1"/>
  <c r="N60" i="1" s="1"/>
  <c r="H60" i="1"/>
  <c r="O59" i="1"/>
  <c r="M59" i="1"/>
  <c r="H59" i="1"/>
  <c r="L59" i="1" s="1"/>
  <c r="N59" i="1" s="1"/>
  <c r="O58" i="1"/>
  <c r="M58" i="1"/>
  <c r="L58" i="1" s="1"/>
  <c r="N58" i="1" s="1"/>
  <c r="H58" i="1"/>
  <c r="O57" i="1"/>
  <c r="N57" i="1"/>
  <c r="M57" i="1"/>
  <c r="L57" i="1"/>
  <c r="H57" i="1"/>
  <c r="O56" i="1"/>
  <c r="M56" i="1"/>
  <c r="L56" i="1" s="1"/>
  <c r="N56" i="1" s="1"/>
  <c r="H56" i="1"/>
  <c r="O55" i="1"/>
  <c r="M55" i="1"/>
  <c r="H55" i="1"/>
  <c r="L55" i="1" s="1"/>
  <c r="N55" i="1" s="1"/>
  <c r="O54" i="1"/>
  <c r="M54" i="1"/>
  <c r="L54" i="1" s="1"/>
  <c r="N54" i="1" s="1"/>
  <c r="H54" i="1"/>
  <c r="O53" i="1"/>
  <c r="M53" i="1"/>
  <c r="H53" i="1"/>
  <c r="L53" i="1" s="1"/>
  <c r="N53" i="1" s="1"/>
  <c r="O52" i="1"/>
  <c r="M52" i="1"/>
  <c r="H52" i="1"/>
  <c r="L52" i="1" s="1"/>
  <c r="N52" i="1" s="1"/>
  <c r="O51" i="1"/>
  <c r="M51" i="1"/>
  <c r="L51" i="1"/>
  <c r="N51" i="1" s="1"/>
  <c r="H51" i="1"/>
  <c r="O50" i="1"/>
  <c r="M50" i="1"/>
  <c r="L50" i="1" s="1"/>
  <c r="N50" i="1" s="1"/>
  <c r="H50" i="1"/>
  <c r="O49" i="1"/>
  <c r="M49" i="1"/>
  <c r="H49" i="1"/>
  <c r="L49" i="1" s="1"/>
  <c r="N49" i="1" s="1"/>
  <c r="O48" i="1"/>
  <c r="M48" i="1"/>
  <c r="L48" i="1" s="1"/>
  <c r="N48" i="1" s="1"/>
  <c r="H48" i="1"/>
  <c r="O47" i="1"/>
  <c r="M47" i="1"/>
  <c r="H47" i="1"/>
  <c r="L47" i="1" s="1"/>
  <c r="N47" i="1" s="1"/>
  <c r="O46" i="1"/>
  <c r="M46" i="1"/>
  <c r="H46" i="1"/>
  <c r="L46" i="1" s="1"/>
  <c r="N46" i="1" s="1"/>
  <c r="O45" i="1"/>
  <c r="M45" i="1"/>
  <c r="H45" i="1"/>
  <c r="L45" i="1" s="1"/>
  <c r="N45" i="1" s="1"/>
  <c r="O44" i="1"/>
  <c r="M44" i="1"/>
  <c r="L44" i="1" s="1"/>
  <c r="N44" i="1" s="1"/>
  <c r="H44" i="1"/>
  <c r="O43" i="1"/>
  <c r="M43" i="1"/>
  <c r="L43" i="1" s="1"/>
  <c r="N43" i="1" s="1"/>
  <c r="H43" i="1"/>
  <c r="O42" i="1"/>
  <c r="M42" i="1"/>
  <c r="H42" i="1"/>
  <c r="L42" i="1" s="1"/>
  <c r="N42" i="1" s="1"/>
  <c r="O41" i="1"/>
  <c r="M41" i="1"/>
  <c r="L41" i="1"/>
  <c r="N41" i="1" s="1"/>
  <c r="H41" i="1"/>
  <c r="O40" i="1"/>
  <c r="M40" i="1"/>
  <c r="H40" i="1"/>
  <c r="L40" i="1" s="1"/>
  <c r="N40" i="1" s="1"/>
  <c r="O39" i="1"/>
  <c r="M39" i="1"/>
  <c r="L39" i="1" s="1"/>
  <c r="N39" i="1" s="1"/>
  <c r="H39" i="1"/>
  <c r="O38" i="1"/>
  <c r="M38" i="1"/>
  <c r="L38" i="1" s="1"/>
  <c r="N38" i="1" s="1"/>
  <c r="H38" i="1"/>
  <c r="O37" i="1"/>
  <c r="M37" i="1"/>
  <c r="L37" i="1"/>
  <c r="N37" i="1" s="1"/>
  <c r="H37" i="1"/>
  <c r="O36" i="1"/>
  <c r="M36" i="1"/>
  <c r="H36" i="1"/>
  <c r="L36" i="1" s="1"/>
  <c r="N36" i="1" s="1"/>
  <c r="O35" i="1"/>
  <c r="M35" i="1"/>
  <c r="L35" i="1"/>
  <c r="N35" i="1" s="1"/>
  <c r="H35" i="1"/>
  <c r="O34" i="1"/>
  <c r="M34" i="1"/>
  <c r="H34" i="1"/>
  <c r="L34" i="1" s="1"/>
  <c r="N34" i="1" s="1"/>
  <c r="O33" i="1"/>
  <c r="M33" i="1"/>
  <c r="H33" i="1"/>
  <c r="L33" i="1" s="1"/>
  <c r="N33" i="1" s="1"/>
  <c r="O32" i="1"/>
  <c r="M32" i="1"/>
  <c r="H32" i="1"/>
  <c r="L32" i="1" s="1"/>
  <c r="N32" i="1" s="1"/>
  <c r="O31" i="1"/>
  <c r="M31" i="1"/>
  <c r="L31" i="1" s="1"/>
  <c r="N31" i="1" s="1"/>
  <c r="H31" i="1"/>
  <c r="O30" i="1"/>
  <c r="M30" i="1"/>
  <c r="H30" i="1"/>
  <c r="L30" i="1" s="1"/>
  <c r="N30" i="1" s="1"/>
  <c r="O29" i="1"/>
  <c r="M29" i="1"/>
  <c r="L29" i="1"/>
  <c r="N29" i="1" s="1"/>
  <c r="H29" i="1"/>
  <c r="O28" i="1"/>
  <c r="M28" i="1"/>
  <c r="L28" i="1" s="1"/>
  <c r="N28" i="1" s="1"/>
  <c r="H28" i="1"/>
  <c r="O27" i="1"/>
  <c r="M27" i="1"/>
  <c r="H27" i="1"/>
  <c r="L27" i="1" s="1"/>
  <c r="N27" i="1" s="1"/>
  <c r="O26" i="1"/>
  <c r="M26" i="1"/>
  <c r="L26" i="1" s="1"/>
  <c r="N26" i="1" s="1"/>
  <c r="H26" i="1"/>
  <c r="O25" i="1"/>
  <c r="N25" i="1"/>
  <c r="M25" i="1"/>
  <c r="L25" i="1"/>
  <c r="H25" i="1"/>
  <c r="O24" i="1"/>
  <c r="M24" i="1"/>
  <c r="L24" i="1" s="1"/>
  <c r="N24" i="1" s="1"/>
  <c r="H24" i="1"/>
  <c r="O23" i="1"/>
  <c r="M23" i="1"/>
  <c r="H23" i="1"/>
  <c r="L23" i="1" s="1"/>
  <c r="N23" i="1" s="1"/>
  <c r="O22" i="1"/>
  <c r="M22" i="1"/>
  <c r="L22" i="1" s="1"/>
  <c r="N22" i="1" s="1"/>
  <c r="H22" i="1"/>
  <c r="O21" i="1"/>
  <c r="M21" i="1"/>
  <c r="H21" i="1"/>
  <c r="L21" i="1" s="1"/>
  <c r="N21" i="1" s="1"/>
  <c r="O20" i="1"/>
  <c r="M20" i="1"/>
  <c r="H20" i="1"/>
  <c r="L20" i="1" s="1"/>
  <c r="N20" i="1" s="1"/>
  <c r="O19" i="1"/>
  <c r="M19" i="1"/>
  <c r="L19" i="1"/>
  <c r="N19" i="1" s="1"/>
  <c r="H19" i="1"/>
  <c r="O18" i="1"/>
  <c r="M18" i="1"/>
  <c r="L18" i="1" s="1"/>
  <c r="N18" i="1" s="1"/>
  <c r="H18" i="1"/>
  <c r="O17" i="1"/>
  <c r="M17" i="1"/>
  <c r="H17" i="1"/>
  <c r="L17" i="1" s="1"/>
  <c r="N17" i="1" s="1"/>
  <c r="O16" i="1"/>
  <c r="M16" i="1"/>
  <c r="L16" i="1" s="1"/>
  <c r="N16" i="1" s="1"/>
  <c r="H16" i="1"/>
  <c r="O15" i="1"/>
  <c r="M15" i="1"/>
  <c r="H15" i="1"/>
  <c r="L15" i="1" s="1"/>
  <c r="N15" i="1" s="1"/>
  <c r="O14" i="1"/>
  <c r="M14" i="1"/>
  <c r="H14" i="1"/>
  <c r="L14" i="1" s="1"/>
  <c r="N14" i="1" s="1"/>
  <c r="O13" i="1"/>
  <c r="M13" i="1"/>
  <c r="H13" i="1"/>
  <c r="L13" i="1" s="1"/>
  <c r="N13" i="1" s="1"/>
  <c r="O12" i="1"/>
  <c r="M12" i="1"/>
  <c r="L12" i="1" s="1"/>
  <c r="N12" i="1" s="1"/>
  <c r="H12" i="1"/>
  <c r="O11" i="1"/>
  <c r="M11" i="1"/>
  <c r="L11" i="1" s="1"/>
  <c r="N11" i="1" s="1"/>
  <c r="H11" i="1"/>
  <c r="O10" i="1"/>
  <c r="M10" i="1"/>
  <c r="H10" i="1"/>
  <c r="L10" i="1" s="1"/>
  <c r="N10" i="1" s="1"/>
  <c r="O9" i="1"/>
  <c r="M9" i="1"/>
  <c r="L9" i="1"/>
  <c r="N9" i="1" s="1"/>
  <c r="H9" i="1"/>
  <c r="F9" i="1"/>
  <c r="O8" i="1"/>
  <c r="M8" i="1"/>
  <c r="H8" i="1"/>
  <c r="L8" i="1" s="1"/>
  <c r="N8" i="1" s="1"/>
  <c r="F8" i="1"/>
  <c r="O7" i="1"/>
  <c r="M7" i="1"/>
  <c r="H7" i="1"/>
  <c r="L7" i="1" s="1"/>
  <c r="N7" i="1" s="1"/>
  <c r="F7" i="1"/>
  <c r="O6" i="1"/>
  <c r="M6" i="1"/>
  <c r="L6" i="1" s="1"/>
  <c r="N6" i="1" s="1"/>
  <c r="H6" i="1"/>
  <c r="F6" i="1"/>
  <c r="O5" i="1"/>
  <c r="M5" i="1"/>
  <c r="H5" i="1"/>
  <c r="L5" i="1" s="1"/>
  <c r="N5" i="1" s="1"/>
  <c r="F5" i="1"/>
  <c r="O4" i="1"/>
  <c r="M4" i="1"/>
  <c r="L4" i="1"/>
  <c r="N4" i="1" s="1"/>
  <c r="H4" i="1"/>
  <c r="F4" i="1"/>
  <c r="O3" i="1"/>
  <c r="M3" i="1"/>
  <c r="H3" i="1"/>
  <c r="L3" i="1" s="1"/>
  <c r="N3" i="1" s="1"/>
  <c r="F3" i="1"/>
  <c r="O2" i="1"/>
  <c r="M2" i="1"/>
  <c r="L2" i="1"/>
  <c r="N2" i="1" s="1"/>
  <c r="H2" i="1"/>
  <c r="F2" i="1"/>
</calcChain>
</file>

<file path=xl/sharedStrings.xml><?xml version="1.0" encoding="utf-8"?>
<sst xmlns="http://schemas.openxmlformats.org/spreadsheetml/2006/main" count="350" uniqueCount="69">
  <si>
    <t>Case</t>
  </si>
  <si>
    <t>which geometry used</t>
  </si>
  <si>
    <t>notes</t>
  </si>
  <si>
    <t>model</t>
  </si>
  <si>
    <t>paddle Radius</t>
  </si>
  <si>
    <t>mesh</t>
  </si>
  <si>
    <t>omega</t>
  </si>
  <si>
    <t>U</t>
  </si>
  <si>
    <t>a</t>
  </si>
  <si>
    <t>b</t>
  </si>
  <si>
    <t>R</t>
  </si>
  <si>
    <t>Re</t>
  </si>
  <si>
    <t>Dh</t>
  </si>
  <si>
    <t>De</t>
  </si>
  <si>
    <t>AR</t>
  </si>
  <si>
    <t>Ucritical3 (R*2R)</t>
  </si>
  <si>
    <t>Critical Length (*R) By UCritical3</t>
  </si>
  <si>
    <t>MeanMagU R*2R</t>
  </si>
  <si>
    <t>UCritical4R</t>
  </si>
  <si>
    <t>meso-scale raceway</t>
  </si>
  <si>
    <t>meso-scale raceway (has .wbgj)</t>
  </si>
  <si>
    <t>LES</t>
  </si>
  <si>
    <t>10% of case1</t>
  </si>
  <si>
    <t>20% of case1</t>
  </si>
  <si>
    <t>40% of case1</t>
  </si>
  <si>
    <t>60% of case1</t>
  </si>
  <si>
    <t>80% of case1</t>
  </si>
  <si>
    <t>120% of case1</t>
  </si>
  <si>
    <t>150% of case1</t>
  </si>
  <si>
    <t>small scale raceway, close to the mini ponds</t>
  </si>
  <si>
    <t>small version of case 1  (has .wbgj)</t>
  </si>
  <si>
    <t>10% of case9</t>
  </si>
  <si>
    <t>20% of case9</t>
  </si>
  <si>
    <t>40% of case9</t>
  </si>
  <si>
    <t>60% of case9</t>
  </si>
  <si>
    <t>80% of case9</t>
  </si>
  <si>
    <t>120% of case9</t>
  </si>
  <si>
    <t>150% of case9</t>
  </si>
  <si>
    <t>Small-tall pond</t>
  </si>
  <si>
    <t>AR=2 version of case 1</t>
  </si>
  <si>
    <t>10% of case17</t>
  </si>
  <si>
    <t>20% of case17</t>
  </si>
  <si>
    <t>40% of case17</t>
  </si>
  <si>
    <t>60% of case17</t>
  </si>
  <si>
    <t>80% of case17</t>
  </si>
  <si>
    <t>120% of case17</t>
  </si>
  <si>
    <t>150% of case17</t>
  </si>
  <si>
    <t>AR=0.8</t>
  </si>
  <si>
    <t>AR=0.8 version of case 1</t>
  </si>
  <si>
    <t>10% of case25</t>
  </si>
  <si>
    <t>20% of case25</t>
  </si>
  <si>
    <t>40% of case25</t>
  </si>
  <si>
    <t>60% of case25</t>
  </si>
  <si>
    <t>80% of case25</t>
  </si>
  <si>
    <t>120% of case25</t>
  </si>
  <si>
    <t>150% of case25</t>
  </si>
  <si>
    <t>AR=0.6</t>
  </si>
  <si>
    <t>AR=0.6 version of case 1</t>
  </si>
  <si>
    <t>AR=0.2</t>
  </si>
  <si>
    <t>AR=0.2 version of case 1</t>
  </si>
  <si>
    <r>
      <rPr>
        <sz val="11"/>
        <color rgb="FF000000"/>
        <rFont val="Calibri"/>
        <family val="2"/>
        <charset val="1"/>
      </rPr>
      <t>RW22</t>
    </r>
    <r>
      <rPr>
        <sz val="11"/>
        <color rgb="FF000000"/>
        <rFont val="Noto Sans CJK SC"/>
        <family val="2"/>
        <charset val="1"/>
      </rPr>
      <t>；</t>
    </r>
    <r>
      <rPr>
        <sz val="11"/>
        <color rgb="FF000000"/>
        <rFont val="Calibri"/>
        <family val="2"/>
        <charset val="1"/>
      </rPr>
      <t>AR=0.141</t>
    </r>
  </si>
  <si>
    <t>AR=0.14</t>
  </si>
  <si>
    <t>AR=1 version of case 1</t>
  </si>
  <si>
    <t xml:space="preserve">Redo case 1, meso scale, coarse mesh. </t>
  </si>
  <si>
    <t>Redo case 1, meso scale, coarse mesh.</t>
  </si>
  <si>
    <t>Redo case 25 AR=0.8</t>
  </si>
  <si>
    <t>Redo case 33 AR=0.6</t>
  </si>
  <si>
    <t>Redo case 41 AR=0.2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</si>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</sst>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000000"/>
      <name val="Noto Sans CJK S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72BF44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72BF44"/>
      </patternFill>
    </fill>
    <fill>
      <patternFill patternType="solid">
        <fgColor rgb="FFFF0000"/>
        <bgColor rgb="FF993300"/>
      </patternFill>
    </fill>
    <fill>
      <patternFill patternType="solid">
        <fgColor rgb="FF00B050"/>
        <bgColor rgb="FF0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"/>
  <sheetViews>
    <sheetView tabSelected="1" topLeftCell="A82" zoomScale="70" zoomScaleNormal="70" workbookViewId="0">
      <selection activeCell="N113" sqref="N113"/>
    </sheetView>
  </sheetViews>
  <sheetFormatPr defaultColWidth="8.5703125" defaultRowHeight="15"/>
  <cols>
    <col min="2" max="2" width="46.7109375" customWidth="1"/>
    <col min="3" max="3" width="26" customWidth="1"/>
    <col min="6" max="6" width="14" customWidth="1"/>
    <col min="14" max="14" width="15.5703125" customWidth="1"/>
    <col min="15" max="15" width="12.5703125" style="1" customWidth="1"/>
    <col min="16" max="16" width="17.42578125" customWidth="1"/>
    <col min="17" max="17" width="48.42578125" customWidth="1"/>
    <col min="18" max="18" width="16.42578125" customWidth="1"/>
    <col min="19" max="19" width="15.28515625" customWidth="1"/>
    <col min="20" max="20" width="14.28515625" customWidth="1"/>
  </cols>
  <sheetData>
    <row r="1" spans="1:20" ht="15.75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68</v>
      </c>
    </row>
    <row r="2" spans="1:20" ht="15.75">
      <c r="A2" s="6">
        <v>1</v>
      </c>
      <c r="B2" s="7" t="s">
        <v>19</v>
      </c>
      <c r="C2" s="7" t="s">
        <v>20</v>
      </c>
      <c r="D2" s="8" t="s">
        <v>21</v>
      </c>
      <c r="E2" s="6">
        <v>0.34499999999999997</v>
      </c>
      <c r="F2" s="9">
        <f t="shared" ref="F2:F9" si="0">9532180+1941600+935567</f>
        <v>12409347</v>
      </c>
      <c r="G2" s="6">
        <v>1.4279999999999999</v>
      </c>
      <c r="H2" s="6">
        <f t="shared" ref="H2:H33" si="1">E2*G2</f>
        <v>0.49265999999999993</v>
      </c>
      <c r="I2" s="6">
        <v>0.51</v>
      </c>
      <c r="J2" s="6">
        <v>0.2</v>
      </c>
      <c r="K2" s="6">
        <v>0.53</v>
      </c>
      <c r="L2" s="6">
        <f t="shared" ref="L2:L33" si="2">1000*M2*H2/0.00089</f>
        <v>248185.30682800346</v>
      </c>
      <c r="M2" s="6">
        <f t="shared" ref="M2:M33" si="3">4*I2*J2/(2*J2+I2)</f>
        <v>0.44835164835164837</v>
      </c>
      <c r="N2" s="6">
        <f t="shared" ref="N2:N33" si="4">L2*SQRT(M2/2/K2)</f>
        <v>161410.77375255621</v>
      </c>
      <c r="O2" s="10">
        <f t="shared" ref="O2:O33" si="5">J2/I2</f>
        <v>0.39215686274509803</v>
      </c>
      <c r="P2" s="6">
        <v>0.15982685999999999</v>
      </c>
      <c r="Q2" s="6">
        <v>4.4000000999999997</v>
      </c>
      <c r="R2" s="6">
        <v>0.30786931388814698</v>
      </c>
      <c r="S2" s="6">
        <v>0.1888427734375</v>
      </c>
    </row>
    <row r="3" spans="1:20" ht="15.75">
      <c r="A3" s="6">
        <v>2</v>
      </c>
      <c r="B3" s="7" t="s">
        <v>19</v>
      </c>
      <c r="C3" s="7" t="s">
        <v>22</v>
      </c>
      <c r="D3" s="6" t="s">
        <v>21</v>
      </c>
      <c r="E3" s="6">
        <v>0.34499999999999997</v>
      </c>
      <c r="F3" s="9">
        <f t="shared" si="0"/>
        <v>12409347</v>
      </c>
      <c r="G3" s="6">
        <v>0.14280000000000001</v>
      </c>
      <c r="H3" s="6">
        <f t="shared" si="1"/>
        <v>4.9265999999999997E-2</v>
      </c>
      <c r="I3" s="6">
        <v>0.51</v>
      </c>
      <c r="J3" s="6">
        <v>0.2</v>
      </c>
      <c r="K3" s="6">
        <v>0.53</v>
      </c>
      <c r="L3" s="6">
        <f t="shared" si="2"/>
        <v>24818.530682800345</v>
      </c>
      <c r="M3" s="6">
        <f t="shared" si="3"/>
        <v>0.44835164835164837</v>
      </c>
      <c r="N3" s="6">
        <f t="shared" si="4"/>
        <v>16141.077375255622</v>
      </c>
      <c r="O3" s="10">
        <f t="shared" si="5"/>
        <v>0.39215686274509803</v>
      </c>
      <c r="P3" s="6">
        <v>2.1875552999999999E-2</v>
      </c>
      <c r="Q3" s="6">
        <v>8.0199995000000008</v>
      </c>
      <c r="R3" s="6">
        <v>3.6197567929824197E-2</v>
      </c>
      <c r="S3" s="6">
        <v>2.84423828125E-2</v>
      </c>
    </row>
    <row r="4" spans="1:20" ht="15.75">
      <c r="A4" s="6">
        <v>3</v>
      </c>
      <c r="B4" s="7" t="s">
        <v>19</v>
      </c>
      <c r="C4" s="7" t="s">
        <v>23</v>
      </c>
      <c r="D4" s="6" t="s">
        <v>21</v>
      </c>
      <c r="E4" s="6">
        <v>0.34499999999999997</v>
      </c>
      <c r="F4" s="9">
        <f t="shared" si="0"/>
        <v>12409347</v>
      </c>
      <c r="G4" s="6">
        <v>0.28560000000000002</v>
      </c>
      <c r="H4" s="6">
        <f t="shared" si="1"/>
        <v>9.8531999999999995E-2</v>
      </c>
      <c r="I4" s="6">
        <v>0.51</v>
      </c>
      <c r="J4" s="6">
        <v>0.2</v>
      </c>
      <c r="K4" s="6">
        <v>0.53</v>
      </c>
      <c r="L4" s="6">
        <f t="shared" si="2"/>
        <v>49637.06136560069</v>
      </c>
      <c r="M4" s="6">
        <f t="shared" si="3"/>
        <v>0.44835164835164837</v>
      </c>
      <c r="N4" s="6">
        <f t="shared" si="4"/>
        <v>32282.154750511243</v>
      </c>
      <c r="O4" s="10">
        <f t="shared" si="5"/>
        <v>0.39215686274509803</v>
      </c>
      <c r="P4" s="6">
        <v>3.5083402E-2</v>
      </c>
      <c r="Q4" s="6">
        <v>7.0599995</v>
      </c>
      <c r="R4" s="6">
        <v>6.5475988288720505E-2</v>
      </c>
      <c r="S4" s="6">
        <v>4.04052734375E-2</v>
      </c>
    </row>
    <row r="5" spans="1:20" ht="15.75">
      <c r="A5" s="6">
        <v>4</v>
      </c>
      <c r="B5" s="7" t="s">
        <v>19</v>
      </c>
      <c r="C5" s="7" t="s">
        <v>24</v>
      </c>
      <c r="D5" s="6" t="s">
        <v>21</v>
      </c>
      <c r="E5" s="6">
        <v>0.34499999999999997</v>
      </c>
      <c r="F5" s="9">
        <f t="shared" si="0"/>
        <v>12409347</v>
      </c>
      <c r="G5" s="6">
        <v>0.57120000000000004</v>
      </c>
      <c r="H5" s="6">
        <f t="shared" si="1"/>
        <v>0.19706399999999999</v>
      </c>
      <c r="I5" s="6">
        <v>0.51</v>
      </c>
      <c r="J5" s="6">
        <v>0.2</v>
      </c>
      <c r="K5" s="6">
        <v>0.53</v>
      </c>
      <c r="L5" s="6">
        <f t="shared" si="2"/>
        <v>99274.12273120138</v>
      </c>
      <c r="M5" s="6">
        <f t="shared" si="3"/>
        <v>0.44835164835164837</v>
      </c>
      <c r="N5" s="6">
        <f t="shared" si="4"/>
        <v>64564.309501022486</v>
      </c>
      <c r="O5" s="10">
        <f t="shared" si="5"/>
        <v>0.39215686274509803</v>
      </c>
      <c r="P5" s="6">
        <v>6.9241575999999999E-2</v>
      </c>
      <c r="Q5" s="6">
        <v>5.1399999000000003</v>
      </c>
      <c r="R5" s="6">
        <v>0.130642237861951</v>
      </c>
      <c r="S5" s="6">
        <v>8.94775390625E-2</v>
      </c>
    </row>
    <row r="6" spans="1:20" ht="15.75">
      <c r="A6" s="6">
        <v>5</v>
      </c>
      <c r="B6" s="7" t="s">
        <v>19</v>
      </c>
      <c r="C6" s="7" t="s">
        <v>25</v>
      </c>
      <c r="D6" s="6" t="s">
        <v>21</v>
      </c>
      <c r="E6" s="6">
        <v>0.34499999999999997</v>
      </c>
      <c r="F6" s="9">
        <f t="shared" si="0"/>
        <v>12409347</v>
      </c>
      <c r="G6" s="6">
        <v>0.85679000000000005</v>
      </c>
      <c r="H6" s="6">
        <f t="shared" si="1"/>
        <v>0.29559255000000001</v>
      </c>
      <c r="I6" s="6">
        <v>0.51</v>
      </c>
      <c r="J6" s="6">
        <v>0.2</v>
      </c>
      <c r="K6" s="6">
        <v>0.53</v>
      </c>
      <c r="L6" s="6">
        <f t="shared" si="2"/>
        <v>148909.44610445737</v>
      </c>
      <c r="M6" s="6">
        <f t="shared" si="3"/>
        <v>0.44835164835164837</v>
      </c>
      <c r="N6" s="6">
        <f t="shared" si="4"/>
        <v>96845.333923986458</v>
      </c>
      <c r="O6" s="10">
        <f t="shared" si="5"/>
        <v>0.39215686274509803</v>
      </c>
      <c r="P6" s="6">
        <v>9.0255074000000005E-2</v>
      </c>
      <c r="Q6" s="6">
        <v>5.8399996999999999</v>
      </c>
      <c r="R6" s="6">
        <v>0.19322054879164999</v>
      </c>
      <c r="S6" s="6">
        <v>0.1365966796875</v>
      </c>
    </row>
    <row r="7" spans="1:20" ht="15.75">
      <c r="A7" s="6">
        <v>6</v>
      </c>
      <c r="B7" s="7" t="s">
        <v>19</v>
      </c>
      <c r="C7" s="7" t="s">
        <v>26</v>
      </c>
      <c r="D7" s="6" t="s">
        <v>21</v>
      </c>
      <c r="E7" s="6">
        <v>0.34499999999999997</v>
      </c>
      <c r="F7" s="9">
        <f t="shared" si="0"/>
        <v>12409347</v>
      </c>
      <c r="G7" s="6">
        <v>1.1424000000000001</v>
      </c>
      <c r="H7" s="6">
        <f t="shared" si="1"/>
        <v>0.39412799999999998</v>
      </c>
      <c r="I7" s="6">
        <v>0.51</v>
      </c>
      <c r="J7" s="6">
        <v>0.2</v>
      </c>
      <c r="K7" s="6">
        <v>0.53</v>
      </c>
      <c r="L7" s="6">
        <f t="shared" si="2"/>
        <v>198548.24546240276</v>
      </c>
      <c r="M7" s="6">
        <f t="shared" si="3"/>
        <v>0.44835164835164837</v>
      </c>
      <c r="N7" s="6">
        <f t="shared" si="4"/>
        <v>129128.61900204497</v>
      </c>
      <c r="O7" s="10">
        <f t="shared" si="5"/>
        <v>0.39215686274509803</v>
      </c>
      <c r="P7" s="6">
        <v>0.1342044</v>
      </c>
      <c r="Q7" s="6">
        <v>4.9000000999999997</v>
      </c>
      <c r="R7" s="6">
        <v>0.259475329120954</v>
      </c>
      <c r="S7" s="6">
        <v>0.1571044921875</v>
      </c>
    </row>
    <row r="8" spans="1:20" ht="15.75">
      <c r="A8" s="6">
        <v>7</v>
      </c>
      <c r="B8" s="7" t="s">
        <v>19</v>
      </c>
      <c r="C8" s="7" t="s">
        <v>27</v>
      </c>
      <c r="D8" s="6" t="s">
        <v>21</v>
      </c>
      <c r="E8" s="6">
        <v>0.34499999999999997</v>
      </c>
      <c r="F8" s="9">
        <f t="shared" si="0"/>
        <v>12409347</v>
      </c>
      <c r="G8" s="6">
        <v>1.7136</v>
      </c>
      <c r="H8" s="6">
        <f t="shared" si="1"/>
        <v>0.59119199999999994</v>
      </c>
      <c r="I8" s="6">
        <v>0.51</v>
      </c>
      <c r="J8" s="6">
        <v>0.2</v>
      </c>
      <c r="K8" s="6">
        <v>0.53</v>
      </c>
      <c r="L8" s="6">
        <f t="shared" si="2"/>
        <v>297822.36819360417</v>
      </c>
      <c r="M8" s="6">
        <f t="shared" si="3"/>
        <v>0.44835164835164837</v>
      </c>
      <c r="N8" s="6">
        <f t="shared" si="4"/>
        <v>193692.92850306747</v>
      </c>
      <c r="O8" s="10">
        <f t="shared" si="5"/>
        <v>0.39215686274509803</v>
      </c>
      <c r="P8" s="6">
        <v>0.17206131999999999</v>
      </c>
      <c r="Q8" s="6">
        <v>4.96</v>
      </c>
      <c r="R8" s="6">
        <v>0.331516730388006</v>
      </c>
      <c r="S8" s="6">
        <v>0.2149658203125</v>
      </c>
    </row>
    <row r="9" spans="1:20" ht="15.75">
      <c r="A9" s="6">
        <v>8</v>
      </c>
      <c r="B9" s="7" t="s">
        <v>19</v>
      </c>
      <c r="C9" s="7" t="s">
        <v>28</v>
      </c>
      <c r="D9" s="6" t="s">
        <v>21</v>
      </c>
      <c r="E9" s="6">
        <v>0.34499999999999997</v>
      </c>
      <c r="F9" s="9">
        <f t="shared" si="0"/>
        <v>12409347</v>
      </c>
      <c r="G9" s="6">
        <v>2.1419999999999999</v>
      </c>
      <c r="H9" s="6">
        <f t="shared" si="1"/>
        <v>0.73898999999999992</v>
      </c>
      <c r="I9" s="6">
        <v>0.51</v>
      </c>
      <c r="J9" s="6">
        <v>0.2</v>
      </c>
      <c r="K9" s="6">
        <v>0.53</v>
      </c>
      <c r="L9" s="6">
        <f t="shared" si="2"/>
        <v>372277.96024200518</v>
      </c>
      <c r="M9" s="6">
        <f t="shared" si="3"/>
        <v>0.44835164835164837</v>
      </c>
      <c r="N9" s="6">
        <f t="shared" si="4"/>
        <v>242116.16062883433</v>
      </c>
      <c r="O9" s="10">
        <f t="shared" si="5"/>
        <v>0.39215686274509803</v>
      </c>
      <c r="P9" s="6">
        <v>0.19542380000000001</v>
      </c>
      <c r="Q9" s="6">
        <v>5.04</v>
      </c>
      <c r="R9" s="6">
        <v>0.38555971582730603</v>
      </c>
      <c r="S9" s="6">
        <v>0.2528076171875</v>
      </c>
    </row>
    <row r="10" spans="1:20" ht="15.75">
      <c r="A10" s="11">
        <v>9</v>
      </c>
      <c r="B10" s="12" t="s">
        <v>29</v>
      </c>
      <c r="C10" s="12" t="s">
        <v>30</v>
      </c>
      <c r="D10" s="11" t="s">
        <v>21</v>
      </c>
      <c r="E10" s="11">
        <v>0.34499999999999997</v>
      </c>
      <c r="F10" s="13">
        <v>12262069</v>
      </c>
      <c r="G10" s="11">
        <v>2.2398377699999998</v>
      </c>
      <c r="H10" s="11">
        <f t="shared" si="1"/>
        <v>0.77274403064999986</v>
      </c>
      <c r="I10" s="11">
        <v>0.18</v>
      </c>
      <c r="J10" s="11">
        <v>0.18</v>
      </c>
      <c r="K10" s="11">
        <v>0.2</v>
      </c>
      <c r="L10" s="11">
        <f t="shared" si="2"/>
        <v>208380.41275955053</v>
      </c>
      <c r="M10" s="11">
        <f t="shared" si="3"/>
        <v>0.23999999999999996</v>
      </c>
      <c r="N10" s="11">
        <f t="shared" si="4"/>
        <v>161410.77365871333</v>
      </c>
      <c r="O10" s="10">
        <f t="shared" si="5"/>
        <v>1</v>
      </c>
      <c r="P10" s="11">
        <v>0.23307045000000001</v>
      </c>
      <c r="Q10" s="11">
        <v>6.04</v>
      </c>
      <c r="R10" s="11">
        <v>0.32470262810295702</v>
      </c>
      <c r="S10" s="11">
        <v>0.2845458984375</v>
      </c>
    </row>
    <row r="11" spans="1:20" ht="15.75">
      <c r="A11" s="11">
        <v>10</v>
      </c>
      <c r="B11" s="12" t="s">
        <v>29</v>
      </c>
      <c r="C11" s="12" t="s">
        <v>31</v>
      </c>
      <c r="D11" s="11" t="s">
        <v>21</v>
      </c>
      <c r="E11" s="11">
        <v>0.34499999999999997</v>
      </c>
      <c r="F11" s="13">
        <v>12262069</v>
      </c>
      <c r="G11" s="11">
        <v>0.223983777</v>
      </c>
      <c r="H11" s="11">
        <f t="shared" si="1"/>
        <v>7.7274403064999997E-2</v>
      </c>
      <c r="I11" s="11">
        <v>0.18</v>
      </c>
      <c r="J11" s="11">
        <v>0.18</v>
      </c>
      <c r="K11" s="11">
        <v>0.2</v>
      </c>
      <c r="L11" s="11">
        <f t="shared" si="2"/>
        <v>20838.041275955056</v>
      </c>
      <c r="M11" s="11">
        <f t="shared" si="3"/>
        <v>0.23999999999999996</v>
      </c>
      <c r="N11" s="11">
        <f t="shared" si="4"/>
        <v>16141.077365871335</v>
      </c>
      <c r="O11" s="10">
        <f t="shared" si="5"/>
        <v>1</v>
      </c>
      <c r="P11" s="11">
        <v>6.0019507999999999E-2</v>
      </c>
      <c r="Q11" s="11">
        <v>9.5399999999999991</v>
      </c>
      <c r="R11" s="11">
        <v>6.5979707547847002E-2</v>
      </c>
      <c r="S11" s="11">
        <v>3.25927734375E-2</v>
      </c>
    </row>
    <row r="12" spans="1:20" ht="15.75">
      <c r="A12" s="11">
        <v>11</v>
      </c>
      <c r="B12" s="12" t="s">
        <v>29</v>
      </c>
      <c r="C12" s="12" t="s">
        <v>32</v>
      </c>
      <c r="D12" s="11" t="s">
        <v>21</v>
      </c>
      <c r="E12" s="11">
        <v>0.34499999999999997</v>
      </c>
      <c r="F12" s="13">
        <v>12262069</v>
      </c>
      <c r="G12" s="11">
        <v>0.44796755399999999</v>
      </c>
      <c r="H12" s="11">
        <f t="shared" si="1"/>
        <v>0.15454880612999999</v>
      </c>
      <c r="I12" s="11">
        <v>0.18</v>
      </c>
      <c r="J12" s="11">
        <v>0.18</v>
      </c>
      <c r="K12" s="11">
        <v>0.2</v>
      </c>
      <c r="L12" s="11">
        <f t="shared" si="2"/>
        <v>41676.082551910113</v>
      </c>
      <c r="M12" s="11">
        <f t="shared" si="3"/>
        <v>0.23999999999999996</v>
      </c>
      <c r="N12" s="11">
        <f t="shared" si="4"/>
        <v>32282.15473174267</v>
      </c>
      <c r="O12" s="10">
        <f t="shared" si="5"/>
        <v>1</v>
      </c>
      <c r="P12" s="11">
        <v>8.1056289000000004E-2</v>
      </c>
      <c r="Q12" s="11">
        <v>9.5399999999999991</v>
      </c>
      <c r="R12" s="11">
        <v>0.11017749750731</v>
      </c>
      <c r="S12" s="11">
        <v>7.40966796875E-2</v>
      </c>
    </row>
    <row r="13" spans="1:20" ht="15.75">
      <c r="A13" s="11">
        <v>12</v>
      </c>
      <c r="B13" s="12" t="s">
        <v>29</v>
      </c>
      <c r="C13" s="12" t="s">
        <v>33</v>
      </c>
      <c r="D13" s="11" t="s">
        <v>21</v>
      </c>
      <c r="E13" s="11">
        <v>0.34499999999999997</v>
      </c>
      <c r="F13" s="13">
        <v>12262069</v>
      </c>
      <c r="G13" s="11">
        <v>0.89593510799999998</v>
      </c>
      <c r="H13" s="11">
        <f t="shared" si="1"/>
        <v>0.30909761225999999</v>
      </c>
      <c r="I13" s="11">
        <v>0.18</v>
      </c>
      <c r="J13" s="11">
        <v>0.18</v>
      </c>
      <c r="K13" s="11">
        <v>0.2</v>
      </c>
      <c r="L13" s="11">
        <f t="shared" si="2"/>
        <v>83352.165103820225</v>
      </c>
      <c r="M13" s="11">
        <f t="shared" si="3"/>
        <v>0.23999999999999996</v>
      </c>
      <c r="N13" s="11">
        <f t="shared" si="4"/>
        <v>64564.309463485341</v>
      </c>
      <c r="O13" s="10">
        <f t="shared" si="5"/>
        <v>1</v>
      </c>
      <c r="P13" s="11">
        <v>0.16703509</v>
      </c>
      <c r="Q13" s="11">
        <v>9.5399999999999991</v>
      </c>
      <c r="R13" s="11">
        <v>0.208934492170811</v>
      </c>
      <c r="S13" s="11">
        <v>0.1444091796875</v>
      </c>
    </row>
    <row r="14" spans="1:20" ht="15.75">
      <c r="A14" s="11">
        <v>13</v>
      </c>
      <c r="B14" s="12" t="s">
        <v>29</v>
      </c>
      <c r="C14" s="12" t="s">
        <v>34</v>
      </c>
      <c r="D14" s="11" t="s">
        <v>21</v>
      </c>
      <c r="E14" s="11">
        <v>0.34499999999999997</v>
      </c>
      <c r="F14" s="13">
        <v>12262069</v>
      </c>
      <c r="G14" s="11">
        <v>1.3439026620000001</v>
      </c>
      <c r="H14" s="11">
        <f t="shared" si="1"/>
        <v>0.46364641838999998</v>
      </c>
      <c r="I14" s="11">
        <v>0.18</v>
      </c>
      <c r="J14" s="11">
        <v>0.18</v>
      </c>
      <c r="K14" s="11">
        <v>0.2</v>
      </c>
      <c r="L14" s="11">
        <f t="shared" si="2"/>
        <v>125028.24765573033</v>
      </c>
      <c r="M14" s="11">
        <f t="shared" si="3"/>
        <v>0.23999999999999996</v>
      </c>
      <c r="N14" s="11">
        <f t="shared" si="4"/>
        <v>96846.464195228007</v>
      </c>
      <c r="O14" s="10">
        <f t="shared" si="5"/>
        <v>1</v>
      </c>
      <c r="P14" s="11">
        <v>0.16152388000000001</v>
      </c>
      <c r="Q14" s="11">
        <v>9.5399999999999991</v>
      </c>
      <c r="R14" s="11">
        <v>0.275608780045135</v>
      </c>
      <c r="S14" s="11">
        <v>0.2030029296875</v>
      </c>
    </row>
    <row r="15" spans="1:20" ht="15.75">
      <c r="A15" s="11">
        <v>14</v>
      </c>
      <c r="B15" s="12" t="s">
        <v>29</v>
      </c>
      <c r="C15" s="12" t="s">
        <v>35</v>
      </c>
      <c r="D15" s="11" t="s">
        <v>21</v>
      </c>
      <c r="E15" s="11">
        <v>0.34499999999999997</v>
      </c>
      <c r="F15" s="11">
        <v>12262069</v>
      </c>
      <c r="G15" s="11">
        <v>1.791870216</v>
      </c>
      <c r="H15" s="11">
        <f t="shared" si="1"/>
        <v>0.61819522451999998</v>
      </c>
      <c r="I15" s="11">
        <v>0.18</v>
      </c>
      <c r="J15" s="11">
        <v>0.18</v>
      </c>
      <c r="K15" s="11">
        <v>0.2</v>
      </c>
      <c r="L15" s="11">
        <f t="shared" si="2"/>
        <v>166704.33020764045</v>
      </c>
      <c r="M15" s="11">
        <f t="shared" si="3"/>
        <v>0.23999999999999996</v>
      </c>
      <c r="N15" s="11">
        <f t="shared" si="4"/>
        <v>129128.61892697068</v>
      </c>
      <c r="O15" s="10">
        <f t="shared" si="5"/>
        <v>1</v>
      </c>
      <c r="P15" s="11">
        <v>0.18368719999999999</v>
      </c>
      <c r="Q15" s="11">
        <v>9.5399999999999991</v>
      </c>
      <c r="R15" s="11">
        <v>0.271539308428764</v>
      </c>
      <c r="S15" s="11">
        <v>0.1956787109375</v>
      </c>
    </row>
    <row r="16" spans="1:20" ht="15.75">
      <c r="A16" s="11">
        <v>15</v>
      </c>
      <c r="B16" s="12" t="s">
        <v>29</v>
      </c>
      <c r="C16" s="12" t="s">
        <v>36</v>
      </c>
      <c r="D16" s="11" t="s">
        <v>21</v>
      </c>
      <c r="E16" s="11">
        <v>0.34499999999999997</v>
      </c>
      <c r="F16" s="11">
        <v>12262069</v>
      </c>
      <c r="G16" s="11">
        <v>2.6878053240000002</v>
      </c>
      <c r="H16" s="11">
        <f t="shared" si="1"/>
        <v>0.92729283677999996</v>
      </c>
      <c r="I16" s="11">
        <v>0.18</v>
      </c>
      <c r="J16" s="11">
        <v>0.18</v>
      </c>
      <c r="K16" s="11">
        <v>0.2</v>
      </c>
      <c r="L16" s="11">
        <f t="shared" si="2"/>
        <v>250056.49531146066</v>
      </c>
      <c r="M16" s="11">
        <f t="shared" si="3"/>
        <v>0.23999999999999996</v>
      </c>
      <c r="N16" s="11">
        <f t="shared" si="4"/>
        <v>193692.92839045601</v>
      </c>
      <c r="O16" s="10">
        <f t="shared" si="5"/>
        <v>1</v>
      </c>
      <c r="P16" s="11">
        <v>0.27659169</v>
      </c>
      <c r="Q16" s="11">
        <v>5.2600002000000003</v>
      </c>
      <c r="R16" s="11">
        <v>0.37721053302288099</v>
      </c>
      <c r="S16" s="11">
        <v>0.2894287109375</v>
      </c>
    </row>
    <row r="17" spans="1:19" ht="15.75">
      <c r="A17" s="11">
        <v>16</v>
      </c>
      <c r="B17" s="12" t="s">
        <v>29</v>
      </c>
      <c r="C17" s="12" t="s">
        <v>37</v>
      </c>
      <c r="D17" s="11" t="s">
        <v>21</v>
      </c>
      <c r="E17" s="11">
        <v>0.34499999999999997</v>
      </c>
      <c r="F17" s="11">
        <v>12262069</v>
      </c>
      <c r="G17" s="11">
        <v>3.359756655</v>
      </c>
      <c r="H17" s="11">
        <f t="shared" si="1"/>
        <v>1.1591160459749998</v>
      </c>
      <c r="I17" s="11">
        <v>0.18</v>
      </c>
      <c r="J17" s="11">
        <v>0.18</v>
      </c>
      <c r="K17" s="11">
        <v>0.2</v>
      </c>
      <c r="L17" s="11">
        <f t="shared" si="2"/>
        <v>312570.61913932581</v>
      </c>
      <c r="M17" s="11">
        <f t="shared" si="3"/>
        <v>0.23999999999999996</v>
      </c>
      <c r="N17" s="11">
        <f t="shared" si="4"/>
        <v>242116.16048806999</v>
      </c>
      <c r="O17" s="10">
        <f t="shared" si="5"/>
        <v>1</v>
      </c>
      <c r="P17" s="11">
        <v>0.31369507000000002</v>
      </c>
      <c r="Q17" s="11">
        <v>7.1399999000000003</v>
      </c>
      <c r="R17" s="11">
        <v>0.39860732913017299</v>
      </c>
      <c r="S17" s="11">
        <v>0.3345947265625</v>
      </c>
    </row>
    <row r="18" spans="1:19">
      <c r="A18" s="14">
        <v>17</v>
      </c>
      <c r="B18" s="14" t="s">
        <v>38</v>
      </c>
      <c r="C18" s="14" t="s">
        <v>39</v>
      </c>
      <c r="D18" s="14" t="s">
        <v>21</v>
      </c>
      <c r="E18" s="14">
        <v>0.34499999999999997</v>
      </c>
      <c r="F18" s="14">
        <v>10349806</v>
      </c>
      <c r="G18" s="14">
        <v>2.1512556839958701</v>
      </c>
      <c r="H18" s="14">
        <f t="shared" si="1"/>
        <v>0.74218321097857509</v>
      </c>
      <c r="I18" s="14">
        <v>0.14000000000000001</v>
      </c>
      <c r="J18" s="14">
        <v>0.28000000000000003</v>
      </c>
      <c r="K18" s="14">
        <v>0.15</v>
      </c>
      <c r="L18" s="14">
        <f t="shared" si="2"/>
        <v>186796.67332494477</v>
      </c>
      <c r="M18" s="14">
        <f t="shared" si="3"/>
        <v>0.224</v>
      </c>
      <c r="N18" s="14">
        <f t="shared" si="4"/>
        <v>161410.77375255566</v>
      </c>
      <c r="O18" s="10">
        <f t="shared" si="5"/>
        <v>2</v>
      </c>
      <c r="P18" s="14">
        <v>0.22162931</v>
      </c>
      <c r="Q18" s="14">
        <v>5.0799998999999998</v>
      </c>
      <c r="R18" s="14">
        <v>0.35956156492233299</v>
      </c>
      <c r="S18" s="14">
        <v>0.3118896484375</v>
      </c>
    </row>
    <row r="19" spans="1:19" ht="15.75">
      <c r="A19" s="14">
        <v>18</v>
      </c>
      <c r="B19" s="14" t="s">
        <v>38</v>
      </c>
      <c r="C19" s="15" t="s">
        <v>40</v>
      </c>
      <c r="D19" s="14" t="s">
        <v>21</v>
      </c>
      <c r="E19" s="14">
        <v>0.34499999999999997</v>
      </c>
      <c r="F19" s="14">
        <v>10349806</v>
      </c>
      <c r="G19" s="14">
        <v>0.21512556839958699</v>
      </c>
      <c r="H19" s="14">
        <f t="shared" si="1"/>
        <v>7.4218321097857504E-2</v>
      </c>
      <c r="I19" s="14">
        <v>0.14000000000000001</v>
      </c>
      <c r="J19" s="14">
        <v>0.28000000000000003</v>
      </c>
      <c r="K19" s="14">
        <v>0.15</v>
      </c>
      <c r="L19" s="14">
        <f t="shared" si="2"/>
        <v>18679.667332494471</v>
      </c>
      <c r="M19" s="14">
        <f t="shared" si="3"/>
        <v>0.224</v>
      </c>
      <c r="N19" s="14">
        <f t="shared" si="4"/>
        <v>16141.077375255561</v>
      </c>
      <c r="O19" s="10">
        <f t="shared" si="5"/>
        <v>2</v>
      </c>
      <c r="P19" s="14">
        <v>5.6153557999999999E-2</v>
      </c>
      <c r="Q19" s="14">
        <v>3.8399996999999999</v>
      </c>
      <c r="R19" s="14">
        <v>5.9169881630177598E-2</v>
      </c>
      <c r="S19" s="14">
        <v>5.18798828125E-2</v>
      </c>
    </row>
    <row r="20" spans="1:19" ht="15.75">
      <c r="A20" s="14">
        <v>19</v>
      </c>
      <c r="B20" s="14" t="s">
        <v>38</v>
      </c>
      <c r="C20" s="15" t="s">
        <v>41</v>
      </c>
      <c r="D20" s="16" t="s">
        <v>21</v>
      </c>
      <c r="E20" s="14">
        <v>0.34499999999999997</v>
      </c>
      <c r="F20" s="14">
        <v>10349806</v>
      </c>
      <c r="G20" s="14">
        <v>0.43025113679917398</v>
      </c>
      <c r="H20" s="14">
        <f t="shared" si="1"/>
        <v>0.14843664219571501</v>
      </c>
      <c r="I20" s="14">
        <v>0.14000000000000001</v>
      </c>
      <c r="J20" s="14">
        <v>0.28000000000000003</v>
      </c>
      <c r="K20" s="14">
        <v>0.15</v>
      </c>
      <c r="L20" s="14">
        <f t="shared" si="2"/>
        <v>37359.334664988943</v>
      </c>
      <c r="M20" s="14">
        <f t="shared" si="3"/>
        <v>0.224</v>
      </c>
      <c r="N20" s="14">
        <f t="shared" si="4"/>
        <v>32282.154750511123</v>
      </c>
      <c r="O20" s="10">
        <f t="shared" si="5"/>
        <v>2</v>
      </c>
      <c r="P20" s="14">
        <v>9.0827144999999998E-2</v>
      </c>
      <c r="Q20" s="14">
        <v>4.6599997999999996</v>
      </c>
      <c r="R20" s="14">
        <v>0.103497279137373</v>
      </c>
      <c r="S20" s="14">
        <v>8.19091796875E-2</v>
      </c>
    </row>
    <row r="21" spans="1:19" ht="15.75">
      <c r="A21" s="14">
        <v>20</v>
      </c>
      <c r="B21" s="14" t="s">
        <v>38</v>
      </c>
      <c r="C21" s="15" t="s">
        <v>42</v>
      </c>
      <c r="D21" s="14" t="s">
        <v>21</v>
      </c>
      <c r="E21" s="14">
        <v>0.34499999999999997</v>
      </c>
      <c r="F21" s="14">
        <v>10349806</v>
      </c>
      <c r="G21" s="14">
        <v>0.86050227359834797</v>
      </c>
      <c r="H21" s="14">
        <f t="shared" si="1"/>
        <v>0.29687328439143001</v>
      </c>
      <c r="I21" s="14">
        <v>0.14000000000000001</v>
      </c>
      <c r="J21" s="14">
        <v>0.28000000000000003</v>
      </c>
      <c r="K21" s="14">
        <v>0.15</v>
      </c>
      <c r="L21" s="14">
        <f t="shared" si="2"/>
        <v>74718.669329977885</v>
      </c>
      <c r="M21" s="14">
        <f t="shared" si="3"/>
        <v>0.224</v>
      </c>
      <c r="N21" s="14">
        <f t="shared" si="4"/>
        <v>64564.309501022246</v>
      </c>
      <c r="O21" s="10">
        <f t="shared" si="5"/>
        <v>2</v>
      </c>
      <c r="P21" s="14">
        <v>0.17766155</v>
      </c>
      <c r="Q21" s="14">
        <v>4.0799998999999998</v>
      </c>
      <c r="R21" s="14">
        <v>0.205520431399345</v>
      </c>
      <c r="S21" s="14">
        <v>0.1639404296875</v>
      </c>
    </row>
    <row r="22" spans="1:19" ht="15.75">
      <c r="A22" s="14">
        <v>21</v>
      </c>
      <c r="B22" s="14" t="s">
        <v>38</v>
      </c>
      <c r="C22" s="15" t="s">
        <v>43</v>
      </c>
      <c r="D22" s="14" t="s">
        <v>21</v>
      </c>
      <c r="E22" s="14">
        <v>0.34499999999999997</v>
      </c>
      <c r="F22" s="14">
        <v>10349806</v>
      </c>
      <c r="G22" s="14">
        <v>1.29075341039752</v>
      </c>
      <c r="H22" s="14">
        <f t="shared" si="1"/>
        <v>0.44530992658714436</v>
      </c>
      <c r="I22" s="14">
        <v>0.14000000000000001</v>
      </c>
      <c r="J22" s="14">
        <v>0.28000000000000003</v>
      </c>
      <c r="K22" s="14">
        <v>0.15</v>
      </c>
      <c r="L22" s="14">
        <f t="shared" si="2"/>
        <v>112078.00399496668</v>
      </c>
      <c r="M22" s="14">
        <f t="shared" si="3"/>
        <v>0.224</v>
      </c>
      <c r="N22" s="14">
        <f t="shared" si="4"/>
        <v>96846.464251533238</v>
      </c>
      <c r="O22" s="10">
        <f t="shared" si="5"/>
        <v>2</v>
      </c>
      <c r="P22" s="14">
        <v>0.24768509</v>
      </c>
      <c r="Q22" s="14">
        <v>5.54</v>
      </c>
      <c r="R22" s="14">
        <v>0.29702978014946002</v>
      </c>
      <c r="S22" s="14">
        <v>0.2462158203125</v>
      </c>
    </row>
    <row r="23" spans="1:19" ht="15.75">
      <c r="A23" s="14">
        <v>22</v>
      </c>
      <c r="B23" s="14" t="s">
        <v>38</v>
      </c>
      <c r="C23" s="15" t="s">
        <v>44</v>
      </c>
      <c r="D23" s="16" t="s">
        <v>21</v>
      </c>
      <c r="E23" s="14">
        <v>0.34499999999999997</v>
      </c>
      <c r="F23" s="14">
        <v>10349806</v>
      </c>
      <c r="G23" s="14">
        <v>1.7210045471966999</v>
      </c>
      <c r="H23" s="14">
        <f t="shared" si="1"/>
        <v>0.59374656878286147</v>
      </c>
      <c r="I23" s="14">
        <v>0.14000000000000001</v>
      </c>
      <c r="J23" s="14">
        <v>0.28000000000000003</v>
      </c>
      <c r="K23" s="14">
        <v>0.15</v>
      </c>
      <c r="L23" s="14">
        <f t="shared" si="2"/>
        <v>149437.33865995618</v>
      </c>
      <c r="M23" s="14">
        <f t="shared" si="3"/>
        <v>0.224</v>
      </c>
      <c r="N23" s="14">
        <f t="shared" si="4"/>
        <v>129128.61900204484</v>
      </c>
      <c r="O23" s="10">
        <f t="shared" si="5"/>
        <v>2</v>
      </c>
      <c r="P23" s="14">
        <v>0.30259501999999999</v>
      </c>
      <c r="Q23" s="14">
        <v>4.7799997000000003</v>
      </c>
      <c r="R23" s="14">
        <v>0.37032494366169</v>
      </c>
      <c r="S23" s="14">
        <v>0.3280029296875</v>
      </c>
    </row>
    <row r="24" spans="1:19" ht="15.75">
      <c r="A24" s="14">
        <v>23</v>
      </c>
      <c r="B24" s="14" t="s">
        <v>38</v>
      </c>
      <c r="C24" s="15" t="s">
        <v>45</v>
      </c>
      <c r="D24" s="14" t="s">
        <v>21</v>
      </c>
      <c r="E24" s="14">
        <v>0.34499999999999997</v>
      </c>
      <c r="F24" s="14">
        <v>10349806</v>
      </c>
      <c r="G24" s="14">
        <v>2.58150682079504</v>
      </c>
      <c r="H24" s="14">
        <f t="shared" si="1"/>
        <v>0.89061985317428871</v>
      </c>
      <c r="I24" s="14">
        <v>0.14000000000000001</v>
      </c>
      <c r="J24" s="14">
        <v>0.28000000000000003</v>
      </c>
      <c r="K24" s="14">
        <v>0.15</v>
      </c>
      <c r="L24" s="14">
        <f t="shared" si="2"/>
        <v>224156.00798993337</v>
      </c>
      <c r="M24" s="14">
        <f t="shared" si="3"/>
        <v>0.224</v>
      </c>
      <c r="N24" s="14">
        <f t="shared" si="4"/>
        <v>193692.92850306648</v>
      </c>
      <c r="O24" s="10">
        <f t="shared" si="5"/>
        <v>2</v>
      </c>
      <c r="P24" s="14">
        <v>0.24532229999999999</v>
      </c>
      <c r="Q24" s="14">
        <v>5.8999996000000001</v>
      </c>
      <c r="R24" s="14">
        <v>0.399920892715454</v>
      </c>
      <c r="S24" s="14">
        <v>0.3477783203125</v>
      </c>
    </row>
    <row r="25" spans="1:19" ht="15.75">
      <c r="A25" s="14">
        <v>24</v>
      </c>
      <c r="B25" s="14" t="s">
        <v>38</v>
      </c>
      <c r="C25" s="15" t="s">
        <v>46</v>
      </c>
      <c r="D25" s="14" t="s">
        <v>21</v>
      </c>
      <c r="E25" s="14">
        <v>0.34499999999999997</v>
      </c>
      <c r="F25" s="14">
        <v>10349806</v>
      </c>
      <c r="G25" s="14">
        <v>3.2268835259938</v>
      </c>
      <c r="H25" s="14">
        <f t="shared" si="1"/>
        <v>1.113274816467861</v>
      </c>
      <c r="I25" s="14">
        <v>0.14000000000000001</v>
      </c>
      <c r="J25" s="14">
        <v>0.28000000000000003</v>
      </c>
      <c r="K25" s="14">
        <v>0.15</v>
      </c>
      <c r="L25" s="14">
        <f t="shared" si="2"/>
        <v>280195.00998741674</v>
      </c>
      <c r="M25" s="14">
        <f t="shared" si="3"/>
        <v>0.224</v>
      </c>
      <c r="N25" s="14">
        <f t="shared" si="4"/>
        <v>242116.16062883314</v>
      </c>
      <c r="O25" s="10">
        <f t="shared" si="5"/>
        <v>2</v>
      </c>
      <c r="P25" s="14">
        <v>0.31347170000000002</v>
      </c>
      <c r="Q25" s="14">
        <v>6.0999999000000003</v>
      </c>
      <c r="R25" s="14">
        <v>0.43692699193954498</v>
      </c>
      <c r="S25" s="14">
        <v>0.3858642578125</v>
      </c>
    </row>
    <row r="26" spans="1:19">
      <c r="A26" s="17">
        <v>25</v>
      </c>
      <c r="B26" s="17" t="s">
        <v>47</v>
      </c>
      <c r="C26" s="17" t="s">
        <v>48</v>
      </c>
      <c r="D26" s="17" t="s">
        <v>21</v>
      </c>
      <c r="E26" s="17">
        <v>0.34499999999999997</v>
      </c>
      <c r="F26" s="17">
        <v>7383941</v>
      </c>
      <c r="G26" s="17">
        <v>1.7927732000000001</v>
      </c>
      <c r="H26" s="17">
        <f t="shared" si="1"/>
        <v>0.61850675399999999</v>
      </c>
      <c r="I26" s="17">
        <v>0.25</v>
      </c>
      <c r="J26" s="17">
        <v>0.2</v>
      </c>
      <c r="K26" s="17">
        <v>0.27</v>
      </c>
      <c r="L26" s="17">
        <f t="shared" si="2"/>
        <v>213831.20276577357</v>
      </c>
      <c r="M26" s="17">
        <f t="shared" si="3"/>
        <v>0.30769230769230771</v>
      </c>
      <c r="N26" s="17">
        <f t="shared" si="4"/>
        <v>161410.77338346787</v>
      </c>
      <c r="O26" s="10">
        <f t="shared" si="5"/>
        <v>0.8</v>
      </c>
      <c r="P26" s="17">
        <v>0.20899226000000001</v>
      </c>
      <c r="Q26" s="17">
        <v>4.3400002000000004</v>
      </c>
      <c r="R26" s="17">
        <v>0.33838019073009501</v>
      </c>
      <c r="S26" s="17">
        <v>0.2420654296875</v>
      </c>
    </row>
    <row r="27" spans="1:19" ht="15.75">
      <c r="A27" s="17">
        <v>26</v>
      </c>
      <c r="B27" s="17" t="s">
        <v>47</v>
      </c>
      <c r="C27" s="18" t="s">
        <v>49</v>
      </c>
      <c r="D27" s="19" t="s">
        <v>21</v>
      </c>
      <c r="E27" s="17">
        <v>0.34499999999999997</v>
      </c>
      <c r="F27" s="17">
        <v>7383941</v>
      </c>
      <c r="G27" s="17">
        <v>0.17927731999999999</v>
      </c>
      <c r="H27" s="17">
        <f t="shared" si="1"/>
        <v>6.1850675399999992E-2</v>
      </c>
      <c r="I27" s="17">
        <v>0.25</v>
      </c>
      <c r="J27" s="17">
        <v>0.2</v>
      </c>
      <c r="K27" s="17">
        <v>0.27</v>
      </c>
      <c r="L27" s="17">
        <f t="shared" si="2"/>
        <v>21383.120276577356</v>
      </c>
      <c r="M27" s="17">
        <f t="shared" si="3"/>
        <v>0.30769230769230771</v>
      </c>
      <c r="N27" s="17">
        <f t="shared" si="4"/>
        <v>16141.077338346786</v>
      </c>
      <c r="O27" s="10">
        <f t="shared" si="5"/>
        <v>0.8</v>
      </c>
      <c r="P27" s="17">
        <v>4.2618933999999997E-2</v>
      </c>
      <c r="Q27" s="17">
        <v>9.4600010000000001</v>
      </c>
      <c r="R27" s="17">
        <v>5.7137205228209503E-2</v>
      </c>
      <c r="S27" s="17">
        <v>3.13720703125E-2</v>
      </c>
    </row>
    <row r="28" spans="1:19" ht="15.75">
      <c r="A28" s="17">
        <v>27</v>
      </c>
      <c r="B28" s="17" t="s">
        <v>47</v>
      </c>
      <c r="C28" s="18" t="s">
        <v>50</v>
      </c>
      <c r="D28" s="17" t="s">
        <v>21</v>
      </c>
      <c r="E28" s="17">
        <v>0.34499999999999997</v>
      </c>
      <c r="F28" s="17">
        <v>7383941</v>
      </c>
      <c r="G28" s="17">
        <v>0.35855463999999998</v>
      </c>
      <c r="H28" s="17">
        <f t="shared" si="1"/>
        <v>0.12370135079999998</v>
      </c>
      <c r="I28" s="17">
        <v>0.25</v>
      </c>
      <c r="J28" s="17">
        <v>0.2</v>
      </c>
      <c r="K28" s="17">
        <v>0.27</v>
      </c>
      <c r="L28" s="17">
        <f t="shared" si="2"/>
        <v>42766.240553154712</v>
      </c>
      <c r="M28" s="17">
        <f t="shared" si="3"/>
        <v>0.30769230769230771</v>
      </c>
      <c r="N28" s="17">
        <f t="shared" si="4"/>
        <v>32282.154676693572</v>
      </c>
      <c r="O28" s="10">
        <f t="shared" si="5"/>
        <v>0.8</v>
      </c>
      <c r="P28" s="17">
        <v>6.6329412000000004E-2</v>
      </c>
      <c r="Q28" s="17">
        <v>3.5799998999999998</v>
      </c>
      <c r="R28" s="17">
        <v>8.2015091478824603E-2</v>
      </c>
      <c r="S28" s="17">
        <v>5.48095703125E-2</v>
      </c>
    </row>
    <row r="29" spans="1:19" ht="15.75">
      <c r="A29" s="17">
        <v>28</v>
      </c>
      <c r="B29" s="17" t="s">
        <v>47</v>
      </c>
      <c r="C29" s="18" t="s">
        <v>51</v>
      </c>
      <c r="D29" s="17" t="s">
        <v>21</v>
      </c>
      <c r="E29" s="17">
        <v>0.34499999999999997</v>
      </c>
      <c r="F29" s="17">
        <v>7383941</v>
      </c>
      <c r="G29" s="17">
        <v>0.71710927999999996</v>
      </c>
      <c r="H29" s="17">
        <f t="shared" si="1"/>
        <v>0.24740270159999997</v>
      </c>
      <c r="I29" s="17">
        <v>0.25</v>
      </c>
      <c r="J29" s="17">
        <v>0.2</v>
      </c>
      <c r="K29" s="17">
        <v>0.27</v>
      </c>
      <c r="L29" s="17">
        <f t="shared" si="2"/>
        <v>85532.481106309424</v>
      </c>
      <c r="M29" s="17">
        <f t="shared" si="3"/>
        <v>0.30769230769230771</v>
      </c>
      <c r="N29" s="17">
        <f t="shared" si="4"/>
        <v>64564.309353387143</v>
      </c>
      <c r="O29" s="10">
        <f t="shared" si="5"/>
        <v>0.8</v>
      </c>
      <c r="P29" s="17">
        <v>8.6191766000000003E-2</v>
      </c>
      <c r="Q29" s="17">
        <v>4.6199998999999998</v>
      </c>
      <c r="R29" s="17">
        <v>0.15119178980588899</v>
      </c>
      <c r="S29" s="17">
        <v>0.1151123046875</v>
      </c>
    </row>
    <row r="30" spans="1:19" ht="15.75">
      <c r="A30" s="17">
        <v>29</v>
      </c>
      <c r="B30" s="17" t="s">
        <v>47</v>
      </c>
      <c r="C30" s="18" t="s">
        <v>52</v>
      </c>
      <c r="D30" s="17" t="s">
        <v>21</v>
      </c>
      <c r="E30" s="17">
        <v>0.34499999999999997</v>
      </c>
      <c r="F30" s="17">
        <v>7383941</v>
      </c>
      <c r="G30" s="17">
        <v>1.07566392</v>
      </c>
      <c r="H30" s="17">
        <f t="shared" si="1"/>
        <v>0.3711040524</v>
      </c>
      <c r="I30" s="17">
        <v>0.25</v>
      </c>
      <c r="J30" s="17">
        <v>0.2</v>
      </c>
      <c r="K30" s="17">
        <v>0.27</v>
      </c>
      <c r="L30" s="17">
        <f t="shared" si="2"/>
        <v>128298.72165946415</v>
      </c>
      <c r="M30" s="17">
        <f t="shared" si="3"/>
        <v>0.30769230769230771</v>
      </c>
      <c r="N30" s="17">
        <f t="shared" si="4"/>
        <v>96846.464030080722</v>
      </c>
      <c r="O30" s="10">
        <f t="shared" si="5"/>
        <v>0.8</v>
      </c>
      <c r="P30" s="17">
        <v>0.14823247000000001</v>
      </c>
      <c r="Q30" s="17">
        <v>3.8400004000000001</v>
      </c>
      <c r="R30" s="17">
        <v>0.230112146513135</v>
      </c>
      <c r="S30" s="17">
        <v>0.1473388671875</v>
      </c>
    </row>
    <row r="31" spans="1:19" ht="15.75">
      <c r="A31" s="17">
        <v>30</v>
      </c>
      <c r="B31" s="17" t="s">
        <v>47</v>
      </c>
      <c r="C31" s="18" t="s">
        <v>53</v>
      </c>
      <c r="D31" s="19" t="s">
        <v>21</v>
      </c>
      <c r="E31" s="17">
        <v>0.34499999999999997</v>
      </c>
      <c r="F31" s="17">
        <v>7383941</v>
      </c>
      <c r="G31" s="17">
        <v>1.4342185599999999</v>
      </c>
      <c r="H31" s="17">
        <f t="shared" si="1"/>
        <v>0.49480540319999994</v>
      </c>
      <c r="I31" s="17">
        <v>0.25</v>
      </c>
      <c r="J31" s="17">
        <v>0.2</v>
      </c>
      <c r="K31" s="17">
        <v>0.27</v>
      </c>
      <c r="L31" s="17">
        <f t="shared" si="2"/>
        <v>171064.96221261885</v>
      </c>
      <c r="M31" s="17">
        <f t="shared" si="3"/>
        <v>0.30769230769230771</v>
      </c>
      <c r="N31" s="17">
        <f t="shared" si="4"/>
        <v>129128.61870677429</v>
      </c>
      <c r="O31" s="10">
        <f t="shared" si="5"/>
        <v>0.8</v>
      </c>
      <c r="P31" s="17">
        <v>0.19028175999999999</v>
      </c>
      <c r="Q31" s="17">
        <v>4.2999996999999999</v>
      </c>
      <c r="R31" s="17">
        <v>0.29416583061218299</v>
      </c>
      <c r="S31" s="17">
        <v>0.1873779296875</v>
      </c>
    </row>
    <row r="32" spans="1:19" ht="15.75">
      <c r="A32" s="17">
        <v>31</v>
      </c>
      <c r="B32" s="17" t="s">
        <v>47</v>
      </c>
      <c r="C32" s="18" t="s">
        <v>54</v>
      </c>
      <c r="D32" s="17" t="s">
        <v>21</v>
      </c>
      <c r="E32" s="17">
        <v>0.34499999999999997</v>
      </c>
      <c r="F32" s="17">
        <v>7383941</v>
      </c>
      <c r="G32" s="17">
        <v>2.15132784</v>
      </c>
      <c r="H32" s="17">
        <f t="shared" si="1"/>
        <v>0.74220810479999999</v>
      </c>
      <c r="I32" s="17">
        <v>0.25</v>
      </c>
      <c r="J32" s="17">
        <v>0.2</v>
      </c>
      <c r="K32" s="17">
        <v>0.27</v>
      </c>
      <c r="L32" s="17">
        <f t="shared" si="2"/>
        <v>256597.4433189283</v>
      </c>
      <c r="M32" s="17">
        <f t="shared" si="3"/>
        <v>0.30769230769230771</v>
      </c>
      <c r="N32" s="17">
        <f t="shared" si="4"/>
        <v>193692.92806016144</v>
      </c>
      <c r="O32" s="10">
        <f t="shared" si="5"/>
        <v>0.8</v>
      </c>
      <c r="P32" s="17">
        <v>0.21204141000000001</v>
      </c>
      <c r="Q32" s="17">
        <v>4.9200001000000002</v>
      </c>
      <c r="R32" s="17">
        <v>0.36285716587421901</v>
      </c>
      <c r="S32" s="17">
        <v>0.2659912109375</v>
      </c>
    </row>
    <row r="33" spans="1:19" ht="15.75">
      <c r="A33" s="17">
        <v>32</v>
      </c>
      <c r="B33" s="17" t="s">
        <v>47</v>
      </c>
      <c r="C33" s="18" t="s">
        <v>55</v>
      </c>
      <c r="D33" s="17" t="s">
        <v>21</v>
      </c>
      <c r="E33" s="17">
        <v>0.34499999999999997</v>
      </c>
      <c r="F33" s="17">
        <v>7383941</v>
      </c>
      <c r="G33" s="17">
        <v>2.6891598000000001</v>
      </c>
      <c r="H33" s="17">
        <f t="shared" si="1"/>
        <v>0.92776013099999999</v>
      </c>
      <c r="I33" s="17">
        <v>0.25</v>
      </c>
      <c r="J33" s="17">
        <v>0.2</v>
      </c>
      <c r="K33" s="17">
        <v>0.27</v>
      </c>
      <c r="L33" s="17">
        <f t="shared" si="2"/>
        <v>320746.80414866033</v>
      </c>
      <c r="M33" s="17">
        <f t="shared" si="3"/>
        <v>0.30769230769230771</v>
      </c>
      <c r="N33" s="17">
        <f t="shared" si="4"/>
        <v>242116.16007520177</v>
      </c>
      <c r="O33" s="10">
        <f t="shared" si="5"/>
        <v>0.8</v>
      </c>
      <c r="P33" s="17">
        <v>0.23584869999999999</v>
      </c>
      <c r="Q33" s="17">
        <v>9.1599997999999996</v>
      </c>
      <c r="R33" s="17">
        <v>0.39705065418692198</v>
      </c>
      <c r="S33" s="17">
        <v>0.2779541015625</v>
      </c>
    </row>
    <row r="34" spans="1:19">
      <c r="A34" s="11">
        <v>33</v>
      </c>
      <c r="B34" s="11" t="s">
        <v>56</v>
      </c>
      <c r="C34" s="11" t="s">
        <v>57</v>
      </c>
      <c r="D34" s="11" t="s">
        <v>21</v>
      </c>
      <c r="E34" s="11">
        <v>0.34499999999999997</v>
      </c>
      <c r="F34" s="13">
        <v>10958895</v>
      </c>
      <c r="G34" s="11">
        <v>1.51821885947042</v>
      </c>
      <c r="H34" s="11">
        <f t="shared" ref="H34:H65" si="6">E34*G34</f>
        <v>0.52378550651729483</v>
      </c>
      <c r="I34" s="11">
        <v>0.35</v>
      </c>
      <c r="J34" s="11">
        <v>0.21</v>
      </c>
      <c r="K34" s="11">
        <v>0.37</v>
      </c>
      <c r="L34" s="11">
        <f t="shared" ref="L34:L65" si="7">1000*M34*H34/0.00089</f>
        <v>224708.797484437</v>
      </c>
      <c r="M34" s="11">
        <f t="shared" ref="M34:M65" si="8">4*I34*J34/(2*J34+I34)</f>
        <v>0.38181818181818178</v>
      </c>
      <c r="N34" s="11">
        <f t="shared" ref="N34:N65" si="9">L34*SQRT(M34/2/K34)</f>
        <v>161410.77338346731</v>
      </c>
      <c r="O34" s="10">
        <f t="shared" ref="O34:O65" si="10">J34/I34</f>
        <v>0.6</v>
      </c>
      <c r="P34" s="11">
        <v>0.21391532999999999</v>
      </c>
      <c r="Q34" s="11">
        <v>4.2800001999999999</v>
      </c>
      <c r="R34" s="11">
        <v>0.33616172254085502</v>
      </c>
      <c r="S34" s="11">
        <v>0.2498779296875</v>
      </c>
    </row>
    <row r="35" spans="1:19" ht="15.75">
      <c r="A35" s="11">
        <v>34</v>
      </c>
      <c r="B35" s="11" t="s">
        <v>56</v>
      </c>
      <c r="C35" s="12" t="s">
        <v>40</v>
      </c>
      <c r="D35" s="11" t="s">
        <v>21</v>
      </c>
      <c r="E35" s="11">
        <v>0.34499999999999997</v>
      </c>
      <c r="F35" s="13">
        <v>10958895</v>
      </c>
      <c r="G35" s="11">
        <v>0.15182188594704199</v>
      </c>
      <c r="H35" s="11">
        <f t="shared" si="6"/>
        <v>5.2378550651729486E-2</v>
      </c>
      <c r="I35" s="11">
        <v>0.35</v>
      </c>
      <c r="J35" s="11">
        <v>0.21</v>
      </c>
      <c r="K35" s="11">
        <v>0.37</v>
      </c>
      <c r="L35" s="11">
        <f t="shared" si="7"/>
        <v>22470.879748443698</v>
      </c>
      <c r="M35" s="11">
        <f t="shared" si="8"/>
        <v>0.38181818181818178</v>
      </c>
      <c r="N35" s="11">
        <f t="shared" si="9"/>
        <v>16141.077338346729</v>
      </c>
      <c r="O35" s="10">
        <f t="shared" si="10"/>
        <v>0.6</v>
      </c>
      <c r="P35" s="11">
        <v>2.6776388000000002E-2</v>
      </c>
      <c r="Q35" s="11">
        <v>3.8</v>
      </c>
      <c r="R35" s="11">
        <v>4.2021389380097397E-2</v>
      </c>
      <c r="S35" s="11">
        <v>1.91650390625E-2</v>
      </c>
    </row>
    <row r="36" spans="1:19" ht="15.75">
      <c r="A36" s="11">
        <v>35</v>
      </c>
      <c r="B36" s="11" t="s">
        <v>56</v>
      </c>
      <c r="C36" s="12" t="s">
        <v>41</v>
      </c>
      <c r="D36" s="11" t="s">
        <v>21</v>
      </c>
      <c r="E36" s="11">
        <v>0.34499999999999997</v>
      </c>
      <c r="F36" s="13">
        <v>10958895</v>
      </c>
      <c r="G36" s="11">
        <v>0.30364376999999998</v>
      </c>
      <c r="H36" s="11">
        <f t="shared" si="6"/>
        <v>0.10475710064999999</v>
      </c>
      <c r="I36" s="11">
        <v>0.35</v>
      </c>
      <c r="J36" s="11">
        <v>0.21</v>
      </c>
      <c r="K36" s="11">
        <v>0.37</v>
      </c>
      <c r="L36" s="11">
        <f t="shared" si="7"/>
        <v>44941.759216547493</v>
      </c>
      <c r="M36" s="11">
        <f t="shared" si="8"/>
        <v>0.38181818181818178</v>
      </c>
      <c r="N36" s="11">
        <f t="shared" si="9"/>
        <v>32282.154475322259</v>
      </c>
      <c r="O36" s="10">
        <f t="shared" si="10"/>
        <v>0.6</v>
      </c>
      <c r="P36" s="11">
        <v>5.4853324000000002E-2</v>
      </c>
      <c r="Q36" s="11">
        <v>3.6199998999999998</v>
      </c>
      <c r="R36" s="11">
        <v>7.1912610232830104E-2</v>
      </c>
      <c r="S36" s="11">
        <v>4.06494140625E-2</v>
      </c>
    </row>
    <row r="37" spans="1:19" ht="15.75">
      <c r="A37" s="11">
        <v>36</v>
      </c>
      <c r="B37" s="11" t="s">
        <v>56</v>
      </c>
      <c r="C37" s="12" t="s">
        <v>42</v>
      </c>
      <c r="D37" s="13" t="s">
        <v>21</v>
      </c>
      <c r="E37" s="11">
        <v>0.34499999999999997</v>
      </c>
      <c r="F37" s="13">
        <v>10958895</v>
      </c>
      <c r="G37" s="11">
        <v>0.60728751999999997</v>
      </c>
      <c r="H37" s="11">
        <f t="shared" si="6"/>
        <v>0.20951419439999996</v>
      </c>
      <c r="I37" s="11">
        <v>0.35</v>
      </c>
      <c r="J37" s="11">
        <v>0.21</v>
      </c>
      <c r="K37" s="11">
        <v>0.37</v>
      </c>
      <c r="L37" s="11">
        <f t="shared" si="7"/>
        <v>89883.515472931525</v>
      </c>
      <c r="M37" s="11">
        <f t="shared" si="8"/>
        <v>0.38181818181818178</v>
      </c>
      <c r="N37" s="11">
        <f t="shared" si="9"/>
        <v>64564.306824326901</v>
      </c>
      <c r="O37" s="10">
        <f t="shared" si="10"/>
        <v>0.6</v>
      </c>
      <c r="P37" s="11">
        <v>9.2745571999999998E-2</v>
      </c>
      <c r="Q37" s="11">
        <v>4.4799994999999999</v>
      </c>
      <c r="R37" s="11">
        <v>0.141669602827592</v>
      </c>
      <c r="S37" s="11">
        <v>9.82666015625E-2</v>
      </c>
    </row>
    <row r="38" spans="1:19" ht="15.75">
      <c r="A38" s="11">
        <v>37</v>
      </c>
      <c r="B38" s="11" t="s">
        <v>56</v>
      </c>
      <c r="C38" s="12" t="s">
        <v>43</v>
      </c>
      <c r="D38" s="11" t="s">
        <v>21</v>
      </c>
      <c r="E38" s="11">
        <v>0.34499999999999997</v>
      </c>
      <c r="F38" s="13">
        <v>10958895</v>
      </c>
      <c r="G38" s="11">
        <v>0.91093128000000001</v>
      </c>
      <c r="H38" s="11">
        <f t="shared" si="6"/>
        <v>0.3142712916</v>
      </c>
      <c r="I38" s="11">
        <v>0.35</v>
      </c>
      <c r="J38" s="11">
        <v>0.21</v>
      </c>
      <c r="K38" s="11">
        <v>0.37</v>
      </c>
      <c r="L38" s="11">
        <f t="shared" si="7"/>
        <v>134825.27320939733</v>
      </c>
      <c r="M38" s="11">
        <f t="shared" si="8"/>
        <v>0.38181818181818178</v>
      </c>
      <c r="N38" s="11">
        <f t="shared" si="9"/>
        <v>96846.460236490384</v>
      </c>
      <c r="O38" s="10">
        <f t="shared" si="10"/>
        <v>0.6</v>
      </c>
      <c r="P38" s="11">
        <v>0.13448086000000001</v>
      </c>
      <c r="Q38" s="11">
        <v>5.1399999000000003</v>
      </c>
      <c r="R38" s="11">
        <v>0.210345933250352</v>
      </c>
      <c r="S38" s="11">
        <v>0.1483154296875</v>
      </c>
    </row>
    <row r="39" spans="1:19" ht="15.75">
      <c r="A39" s="11">
        <v>38</v>
      </c>
      <c r="B39" s="11" t="s">
        <v>56</v>
      </c>
      <c r="C39" s="12" t="s">
        <v>44</v>
      </c>
      <c r="D39" s="11" t="s">
        <v>21</v>
      </c>
      <c r="E39" s="11">
        <v>0.34499999999999997</v>
      </c>
      <c r="F39" s="13">
        <v>10958895</v>
      </c>
      <c r="G39" s="11">
        <v>1.2145750399999999</v>
      </c>
      <c r="H39" s="11">
        <f t="shared" si="6"/>
        <v>0.41902838879999993</v>
      </c>
      <c r="I39" s="11">
        <v>0.35</v>
      </c>
      <c r="J39" s="11">
        <v>0.21</v>
      </c>
      <c r="K39" s="11">
        <v>0.37</v>
      </c>
      <c r="L39" s="11">
        <f t="shared" si="7"/>
        <v>179767.03094586305</v>
      </c>
      <c r="M39" s="11">
        <f t="shared" si="8"/>
        <v>0.38181818181818178</v>
      </c>
      <c r="N39" s="11">
        <f t="shared" si="9"/>
        <v>129128.6136486538</v>
      </c>
      <c r="O39" s="10">
        <f t="shared" si="10"/>
        <v>0.6</v>
      </c>
      <c r="P39" s="11">
        <v>0.18338188999999999</v>
      </c>
      <c r="Q39" s="11">
        <v>4.1199998999999998</v>
      </c>
      <c r="R39" s="11">
        <v>0.27926960766315501</v>
      </c>
      <c r="S39" s="11">
        <v>0.1815185546875</v>
      </c>
    </row>
    <row r="40" spans="1:19" ht="15.75">
      <c r="A40" s="11">
        <v>39</v>
      </c>
      <c r="B40" s="11" t="s">
        <v>56</v>
      </c>
      <c r="C40" s="12" t="s">
        <v>45</v>
      </c>
      <c r="D40" s="11" t="s">
        <v>21</v>
      </c>
      <c r="E40" s="11">
        <v>0.34499999999999997</v>
      </c>
      <c r="F40" s="13">
        <v>10958895</v>
      </c>
      <c r="G40" s="11">
        <v>1.82186256</v>
      </c>
      <c r="H40" s="11">
        <f t="shared" si="6"/>
        <v>0.6285425832</v>
      </c>
      <c r="I40" s="11">
        <v>0.35</v>
      </c>
      <c r="J40" s="11">
        <v>0.21</v>
      </c>
      <c r="K40" s="11">
        <v>0.37</v>
      </c>
      <c r="L40" s="11">
        <f t="shared" si="7"/>
        <v>269650.54641879466</v>
      </c>
      <c r="M40" s="11">
        <f t="shared" si="8"/>
        <v>0.38181818181818178</v>
      </c>
      <c r="N40" s="11">
        <f t="shared" si="9"/>
        <v>193692.92047298077</v>
      </c>
      <c r="O40" s="10">
        <f t="shared" si="10"/>
        <v>0.6</v>
      </c>
      <c r="P40" s="11">
        <v>0.25685465000000002</v>
      </c>
      <c r="Q40" s="11">
        <v>4</v>
      </c>
      <c r="R40" s="11">
        <v>0.39377333045005802</v>
      </c>
      <c r="S40" s="11">
        <v>0.2347412109375</v>
      </c>
    </row>
    <row r="41" spans="1:19" ht="15.75">
      <c r="A41" s="11">
        <v>40</v>
      </c>
      <c r="B41" s="11" t="s">
        <v>56</v>
      </c>
      <c r="C41" s="12" t="s">
        <v>46</v>
      </c>
      <c r="D41" s="11" t="s">
        <v>21</v>
      </c>
      <c r="E41" s="11">
        <v>0.34499999999999997</v>
      </c>
      <c r="F41" s="13">
        <v>10958895</v>
      </c>
      <c r="G41" s="11">
        <v>2.2773281999999999</v>
      </c>
      <c r="H41" s="11">
        <f t="shared" si="6"/>
        <v>0.78567822899999995</v>
      </c>
      <c r="I41" s="11">
        <v>0.35</v>
      </c>
      <c r="J41" s="11">
        <v>0.21</v>
      </c>
      <c r="K41" s="11">
        <v>0.37</v>
      </c>
      <c r="L41" s="11">
        <f t="shared" si="7"/>
        <v>337063.18302349333</v>
      </c>
      <c r="M41" s="11">
        <f t="shared" si="8"/>
        <v>0.38181818181818178</v>
      </c>
      <c r="N41" s="11">
        <f t="shared" si="9"/>
        <v>242116.15059122597</v>
      </c>
      <c r="O41" s="10">
        <f t="shared" si="10"/>
        <v>0.6</v>
      </c>
      <c r="P41" s="11">
        <v>0.26840153</v>
      </c>
      <c r="Q41" s="11">
        <v>4.2000003000000001</v>
      </c>
      <c r="R41" s="11">
        <v>0.444374816417694</v>
      </c>
      <c r="S41" s="11">
        <v>0.2840576171875</v>
      </c>
    </row>
    <row r="42" spans="1:19">
      <c r="A42" s="14">
        <v>41</v>
      </c>
      <c r="B42" s="14" t="s">
        <v>58</v>
      </c>
      <c r="C42" s="14" t="s">
        <v>59</v>
      </c>
      <c r="D42" s="14" t="s">
        <v>21</v>
      </c>
      <c r="E42" s="14">
        <v>0.34499999999999997</v>
      </c>
      <c r="F42" s="16">
        <v>23537083</v>
      </c>
      <c r="G42" s="14">
        <v>1.3768149999999999</v>
      </c>
      <c r="H42" s="14">
        <f t="shared" si="6"/>
        <v>0.47500117499999994</v>
      </c>
      <c r="I42" s="14">
        <v>1</v>
      </c>
      <c r="J42" s="14">
        <v>0.2</v>
      </c>
      <c r="K42" s="14">
        <v>1.02</v>
      </c>
      <c r="L42" s="14">
        <f t="shared" si="7"/>
        <v>304976.67736757628</v>
      </c>
      <c r="M42" s="14">
        <f t="shared" si="8"/>
        <v>0.57142857142857151</v>
      </c>
      <c r="N42" s="14">
        <f t="shared" si="9"/>
        <v>161410.77418157517</v>
      </c>
      <c r="O42" s="10">
        <f t="shared" si="10"/>
        <v>0.2</v>
      </c>
      <c r="P42" s="14">
        <v>0.18124717000000001</v>
      </c>
      <c r="Q42" s="14">
        <v>3.96</v>
      </c>
      <c r="R42" s="14">
        <v>0.323449772000313</v>
      </c>
      <c r="S42" s="14">
        <v>0.1539306640625</v>
      </c>
    </row>
    <row r="43" spans="1:19" ht="15.75">
      <c r="A43" s="14">
        <v>42</v>
      </c>
      <c r="B43" s="14" t="s">
        <v>58</v>
      </c>
      <c r="C43" s="15" t="s">
        <v>40</v>
      </c>
      <c r="D43" s="16" t="s">
        <v>21</v>
      </c>
      <c r="E43" s="14">
        <v>0.34499999999999997</v>
      </c>
      <c r="F43" s="16">
        <v>23537083</v>
      </c>
      <c r="G43" s="16">
        <v>0.13768150000000001</v>
      </c>
      <c r="H43" s="14">
        <f t="shared" si="6"/>
        <v>4.7500117500000001E-2</v>
      </c>
      <c r="I43" s="14">
        <v>1</v>
      </c>
      <c r="J43" s="14">
        <v>0.2</v>
      </c>
      <c r="K43" s="14">
        <v>1.02</v>
      </c>
      <c r="L43" s="14">
        <f t="shared" si="7"/>
        <v>30497.667736757634</v>
      </c>
      <c r="M43" s="14">
        <f t="shared" si="8"/>
        <v>0.57142857142857151</v>
      </c>
      <c r="N43" s="14">
        <f t="shared" si="9"/>
        <v>16141.077418157518</v>
      </c>
      <c r="O43" s="10">
        <f t="shared" si="10"/>
        <v>0.2</v>
      </c>
      <c r="P43" s="14">
        <v>1.2697313E-2</v>
      </c>
      <c r="Q43" s="14">
        <v>2.74</v>
      </c>
      <c r="R43" s="14">
        <v>3.5252887159586001E-2</v>
      </c>
      <c r="S43" s="14">
        <v>6.9580078125E-3</v>
      </c>
    </row>
    <row r="44" spans="1:19" ht="15.75">
      <c r="A44" s="14">
        <v>43</v>
      </c>
      <c r="B44" s="14" t="s">
        <v>58</v>
      </c>
      <c r="C44" s="15" t="s">
        <v>41</v>
      </c>
      <c r="D44" s="14" t="s">
        <v>21</v>
      </c>
      <c r="E44" s="14">
        <v>0.34499999999999997</v>
      </c>
      <c r="F44" s="16">
        <v>23537083</v>
      </c>
      <c r="G44" s="14">
        <v>0.27536300000000002</v>
      </c>
      <c r="H44" s="14">
        <f t="shared" si="6"/>
        <v>9.5000235000000002E-2</v>
      </c>
      <c r="I44" s="14">
        <v>1</v>
      </c>
      <c r="J44" s="14">
        <v>0.2</v>
      </c>
      <c r="K44" s="14">
        <v>1.02</v>
      </c>
      <c r="L44" s="14">
        <f t="shared" si="7"/>
        <v>60995.335473515268</v>
      </c>
      <c r="M44" s="14">
        <f t="shared" si="8"/>
        <v>0.57142857142857151</v>
      </c>
      <c r="N44" s="14">
        <f t="shared" si="9"/>
        <v>32282.154836315036</v>
      </c>
      <c r="O44" s="10">
        <f t="shared" si="10"/>
        <v>0.2</v>
      </c>
      <c r="P44" s="14">
        <v>4.4251262999999999E-2</v>
      </c>
      <c r="Q44" s="14">
        <v>5.9199995999999997</v>
      </c>
      <c r="R44" s="14">
        <v>8.0626679882407196E-2</v>
      </c>
      <c r="S44" s="14">
        <v>4.38232421875E-2</v>
      </c>
    </row>
    <row r="45" spans="1:19" ht="15.75">
      <c r="A45" s="14">
        <v>44</v>
      </c>
      <c r="B45" s="14" t="s">
        <v>58</v>
      </c>
      <c r="C45" s="15" t="s">
        <v>42</v>
      </c>
      <c r="D45" s="14" t="s">
        <v>21</v>
      </c>
      <c r="E45" s="14">
        <v>0.34499999999999997</v>
      </c>
      <c r="F45" s="16">
        <v>23537083</v>
      </c>
      <c r="G45" s="14">
        <v>0.55072600000000005</v>
      </c>
      <c r="H45" s="14">
        <f t="shared" si="6"/>
        <v>0.19000047</v>
      </c>
      <c r="I45" s="14">
        <v>1</v>
      </c>
      <c r="J45" s="14">
        <v>0.2</v>
      </c>
      <c r="K45" s="14">
        <v>1.02</v>
      </c>
      <c r="L45" s="14">
        <f t="shared" si="7"/>
        <v>121990.67094703054</v>
      </c>
      <c r="M45" s="14">
        <f t="shared" si="8"/>
        <v>0.57142857142857151</v>
      </c>
      <c r="N45" s="14">
        <f t="shared" si="9"/>
        <v>64564.309672630072</v>
      </c>
      <c r="O45" s="10">
        <f t="shared" si="10"/>
        <v>0.2</v>
      </c>
      <c r="P45" s="14">
        <v>7.0433757999999999E-2</v>
      </c>
      <c r="Q45" s="14">
        <v>3.7799996999999999</v>
      </c>
      <c r="R45" s="14">
        <v>0.138796044588089</v>
      </c>
      <c r="S45" s="14">
        <v>5.92041015625E-2</v>
      </c>
    </row>
    <row r="46" spans="1:19" ht="15.75">
      <c r="A46" s="14">
        <v>45</v>
      </c>
      <c r="B46" s="14" t="s">
        <v>58</v>
      </c>
      <c r="C46" s="15" t="s">
        <v>43</v>
      </c>
      <c r="D46" s="14" t="s">
        <v>21</v>
      </c>
      <c r="E46" s="14">
        <v>0.34499999999999997</v>
      </c>
      <c r="F46" s="16">
        <v>23537083</v>
      </c>
      <c r="G46" s="14">
        <v>0.82608899999999996</v>
      </c>
      <c r="H46" s="14">
        <f t="shared" si="6"/>
        <v>0.28500070499999997</v>
      </c>
      <c r="I46" s="14">
        <v>1</v>
      </c>
      <c r="J46" s="14">
        <v>0.2</v>
      </c>
      <c r="K46" s="14">
        <v>1.02</v>
      </c>
      <c r="L46" s="14">
        <f t="shared" si="7"/>
        <v>182986.00642054577</v>
      </c>
      <c r="M46" s="14">
        <f t="shared" si="8"/>
        <v>0.57142857142857151</v>
      </c>
      <c r="N46" s="14">
        <f t="shared" si="9"/>
        <v>96846.464508945093</v>
      </c>
      <c r="O46" s="10">
        <f t="shared" si="10"/>
        <v>0.2</v>
      </c>
      <c r="P46" s="14">
        <v>0.10674879</v>
      </c>
      <c r="Q46" s="14">
        <v>4.0599999000000002</v>
      </c>
      <c r="R46" s="14">
        <v>0.20316149264574099</v>
      </c>
      <c r="S46" s="14">
        <v>8.87451171875E-2</v>
      </c>
    </row>
    <row r="47" spans="1:19" ht="15.75">
      <c r="A47" s="14">
        <v>46</v>
      </c>
      <c r="B47" s="14" t="s">
        <v>58</v>
      </c>
      <c r="C47" s="15" t="s">
        <v>44</v>
      </c>
      <c r="D47" s="14" t="s">
        <v>21</v>
      </c>
      <c r="E47" s="14">
        <v>0.34499999999999997</v>
      </c>
      <c r="F47" s="16">
        <v>23537083</v>
      </c>
      <c r="G47" s="14">
        <v>1.1014520000000001</v>
      </c>
      <c r="H47" s="14">
        <f t="shared" si="6"/>
        <v>0.38000094000000001</v>
      </c>
      <c r="I47" s="14">
        <v>1</v>
      </c>
      <c r="J47" s="14">
        <v>0.2</v>
      </c>
      <c r="K47" s="14">
        <v>1.02</v>
      </c>
      <c r="L47" s="14">
        <f t="shared" si="7"/>
        <v>243981.34189406107</v>
      </c>
      <c r="M47" s="14">
        <f t="shared" si="8"/>
        <v>0.57142857142857151</v>
      </c>
      <c r="N47" s="14">
        <f t="shared" si="9"/>
        <v>129128.61934526014</v>
      </c>
      <c r="O47" s="10">
        <f t="shared" si="10"/>
        <v>0.2</v>
      </c>
      <c r="P47" s="14">
        <v>0.14460506000000001</v>
      </c>
      <c r="Q47" s="14">
        <v>4.2799997000000003</v>
      </c>
      <c r="R47" s="14">
        <v>0.27421872198581698</v>
      </c>
      <c r="S47" s="14">
        <v>0.1373291015625</v>
      </c>
    </row>
    <row r="48" spans="1:19" ht="15.75">
      <c r="A48" s="14">
        <v>47</v>
      </c>
      <c r="B48" s="14" t="s">
        <v>58</v>
      </c>
      <c r="C48" s="15" t="s">
        <v>45</v>
      </c>
      <c r="D48" s="14" t="s">
        <v>21</v>
      </c>
      <c r="E48" s="14">
        <v>0.34499999999999997</v>
      </c>
      <c r="F48" s="16">
        <v>23537083</v>
      </c>
      <c r="G48" s="14">
        <v>1.6521779999999999</v>
      </c>
      <c r="H48" s="14">
        <f t="shared" si="6"/>
        <v>0.57000140999999993</v>
      </c>
      <c r="I48" s="14">
        <v>1</v>
      </c>
      <c r="J48" s="14">
        <v>0.2</v>
      </c>
      <c r="K48" s="14">
        <v>1.02</v>
      </c>
      <c r="L48" s="14">
        <f t="shared" si="7"/>
        <v>365972.01284109155</v>
      </c>
      <c r="M48" s="14">
        <f t="shared" si="8"/>
        <v>0.57142857142857151</v>
      </c>
      <c r="N48" s="14">
        <f t="shared" si="9"/>
        <v>193692.92901789019</v>
      </c>
      <c r="O48" s="10">
        <f t="shared" si="10"/>
        <v>0.2</v>
      </c>
      <c r="P48" s="14">
        <v>0.18461382000000001</v>
      </c>
      <c r="Q48" s="14">
        <v>4.1199994000000002</v>
      </c>
      <c r="R48" s="14">
        <v>0.36016584992408801</v>
      </c>
      <c r="S48" s="14">
        <v>0.1873779296875</v>
      </c>
    </row>
    <row r="49" spans="1:20" ht="15.75">
      <c r="A49" s="14">
        <v>48</v>
      </c>
      <c r="B49" s="14" t="s">
        <v>58</v>
      </c>
      <c r="C49" s="15" t="s">
        <v>46</v>
      </c>
      <c r="D49" s="16" t="s">
        <v>21</v>
      </c>
      <c r="E49" s="14">
        <v>0.34499999999999997</v>
      </c>
      <c r="F49" s="16">
        <v>23537083</v>
      </c>
      <c r="G49" s="14">
        <v>2.0652225</v>
      </c>
      <c r="H49" s="14">
        <f t="shared" si="6"/>
        <v>0.71250176249999997</v>
      </c>
      <c r="I49" s="14">
        <v>1</v>
      </c>
      <c r="J49" s="14">
        <v>0.2</v>
      </c>
      <c r="K49" s="14">
        <v>1.02</v>
      </c>
      <c r="L49" s="14">
        <f t="shared" si="7"/>
        <v>457465.01605136448</v>
      </c>
      <c r="M49" s="14">
        <f t="shared" si="8"/>
        <v>0.57142857142857151</v>
      </c>
      <c r="N49" s="14">
        <f t="shared" si="9"/>
        <v>242116.16127236278</v>
      </c>
      <c r="O49" s="10">
        <f t="shared" si="10"/>
        <v>0.2</v>
      </c>
      <c r="P49" s="14">
        <v>0.17244379000000001</v>
      </c>
      <c r="Q49" s="14">
        <v>4.1199994000000002</v>
      </c>
      <c r="R49" s="14">
        <v>0.411778534650803</v>
      </c>
      <c r="S49" s="14">
        <v>0.1873779296875</v>
      </c>
    </row>
    <row r="50" spans="1:20">
      <c r="A50" s="17">
        <v>49</v>
      </c>
      <c r="B50" s="19" t="s">
        <v>60</v>
      </c>
      <c r="C50" s="17" t="s">
        <v>61</v>
      </c>
      <c r="D50" s="17" t="s">
        <v>21</v>
      </c>
      <c r="E50" s="17">
        <v>0.35499999999999998</v>
      </c>
      <c r="F50" s="17">
        <v>25041775</v>
      </c>
      <c r="G50" s="17">
        <v>1.3242613400000001</v>
      </c>
      <c r="H50" s="17">
        <f t="shared" si="6"/>
        <v>0.47011277569999999</v>
      </c>
      <c r="I50" s="17">
        <v>1.48</v>
      </c>
      <c r="J50" s="17">
        <v>0.21</v>
      </c>
      <c r="K50" s="17">
        <v>1.5</v>
      </c>
      <c r="L50" s="17">
        <f t="shared" si="7"/>
        <v>345620.46289192192</v>
      </c>
      <c r="M50" s="17">
        <f t="shared" si="8"/>
        <v>0.65431578947368418</v>
      </c>
      <c r="N50" s="17">
        <f t="shared" si="9"/>
        <v>161410.77413131407</v>
      </c>
      <c r="O50" s="10">
        <f t="shared" si="10"/>
        <v>0.14189189189189189</v>
      </c>
      <c r="P50" s="17">
        <v>0.14420456000000001</v>
      </c>
      <c r="Q50" s="17">
        <v>4.1400002999999996</v>
      </c>
      <c r="R50" s="17">
        <v>0.30200031936168698</v>
      </c>
      <c r="S50" s="17">
        <v>0.2498779296875</v>
      </c>
    </row>
    <row r="51" spans="1:20" ht="15.75">
      <c r="A51" s="17">
        <v>50</v>
      </c>
      <c r="B51" s="19" t="s">
        <v>60</v>
      </c>
      <c r="C51" s="18" t="s">
        <v>40</v>
      </c>
      <c r="D51" s="17" t="s">
        <v>21</v>
      </c>
      <c r="E51" s="17">
        <v>0.35499999999999998</v>
      </c>
      <c r="F51" s="17">
        <v>25041775</v>
      </c>
      <c r="G51" s="17">
        <v>0.132426134</v>
      </c>
      <c r="H51" s="17">
        <f t="shared" si="6"/>
        <v>4.7011277569999996E-2</v>
      </c>
      <c r="I51" s="17">
        <v>1.48</v>
      </c>
      <c r="J51" s="17">
        <v>0.21</v>
      </c>
      <c r="K51" s="17">
        <v>1.5</v>
      </c>
      <c r="L51" s="17">
        <f t="shared" si="7"/>
        <v>34562.046289192185</v>
      </c>
      <c r="M51" s="17">
        <f t="shared" si="8"/>
        <v>0.65431578947368418</v>
      </c>
      <c r="N51" s="17">
        <f t="shared" si="9"/>
        <v>16141.077413131403</v>
      </c>
      <c r="O51" s="10">
        <f t="shared" si="10"/>
        <v>0.14189189189189189</v>
      </c>
      <c r="P51" s="17">
        <v>8.1077032E-3</v>
      </c>
      <c r="Q51" s="17">
        <v>5.2799997000000003</v>
      </c>
      <c r="R51" s="17">
        <v>3.09587936848402E-2</v>
      </c>
      <c r="S51" s="17">
        <v>3.7841796875E-3</v>
      </c>
    </row>
    <row r="52" spans="1:20" ht="15.75">
      <c r="A52" s="17">
        <v>51</v>
      </c>
      <c r="B52" s="19" t="s">
        <v>60</v>
      </c>
      <c r="C52" s="18" t="s">
        <v>41</v>
      </c>
      <c r="D52" s="17" t="s">
        <v>21</v>
      </c>
      <c r="E52" s="17">
        <v>0.35499999999999998</v>
      </c>
      <c r="F52" s="17">
        <v>25041775</v>
      </c>
      <c r="G52" s="17">
        <v>0.264852268</v>
      </c>
      <c r="H52" s="17">
        <f t="shared" si="6"/>
        <v>9.4022555139999991E-2</v>
      </c>
      <c r="I52" s="17">
        <v>1.48</v>
      </c>
      <c r="J52" s="17">
        <v>0.21</v>
      </c>
      <c r="K52" s="17">
        <v>1.5</v>
      </c>
      <c r="L52" s="17">
        <f t="shared" si="7"/>
        <v>69124.09257838437</v>
      </c>
      <c r="M52" s="17">
        <f t="shared" si="8"/>
        <v>0.65431578947368418</v>
      </c>
      <c r="N52" s="17">
        <f t="shared" si="9"/>
        <v>32282.154826262806</v>
      </c>
      <c r="O52" s="10">
        <f t="shared" si="10"/>
        <v>0.14189189189189189</v>
      </c>
      <c r="P52" s="17">
        <v>2.3346730999999999E-2</v>
      </c>
      <c r="Q52" s="17">
        <v>3.3199999</v>
      </c>
      <c r="R52" s="17">
        <v>6.7382896691560806E-2</v>
      </c>
      <c r="S52" s="17">
        <v>3.2958984375E-3</v>
      </c>
    </row>
    <row r="53" spans="1:20" ht="15.75">
      <c r="A53" s="17">
        <v>52</v>
      </c>
      <c r="B53" s="19" t="s">
        <v>60</v>
      </c>
      <c r="C53" s="18" t="s">
        <v>42</v>
      </c>
      <c r="D53" s="17" t="s">
        <v>21</v>
      </c>
      <c r="E53" s="17">
        <v>0.35499999999999998</v>
      </c>
      <c r="F53" s="17">
        <v>25041775</v>
      </c>
      <c r="G53" s="17">
        <v>0.529704536</v>
      </c>
      <c r="H53" s="17">
        <f t="shared" si="6"/>
        <v>0.18804511027999998</v>
      </c>
      <c r="I53" s="17">
        <v>1.48</v>
      </c>
      <c r="J53" s="17">
        <v>0.21</v>
      </c>
      <c r="K53" s="17">
        <v>1.5</v>
      </c>
      <c r="L53" s="17">
        <f t="shared" si="7"/>
        <v>138248.18515676874</v>
      </c>
      <c r="M53" s="17">
        <f t="shared" si="8"/>
        <v>0.65431578947368418</v>
      </c>
      <c r="N53" s="17">
        <f t="shared" si="9"/>
        <v>64564.309652525611</v>
      </c>
      <c r="O53" s="10">
        <f t="shared" si="10"/>
        <v>0.14189189189189189</v>
      </c>
      <c r="P53" s="17">
        <v>6.2064293999999999E-2</v>
      </c>
      <c r="Q53" s="17">
        <v>3.3799999000000001</v>
      </c>
      <c r="R53" s="17">
        <v>0.13214004099369001</v>
      </c>
      <c r="S53" s="17">
        <v>4.28466796875E-2</v>
      </c>
    </row>
    <row r="54" spans="1:20" ht="15.75">
      <c r="A54" s="17">
        <v>53</v>
      </c>
      <c r="B54" s="19" t="s">
        <v>60</v>
      </c>
      <c r="C54" s="18" t="s">
        <v>43</v>
      </c>
      <c r="D54" s="17" t="s">
        <v>21</v>
      </c>
      <c r="E54" s="17">
        <v>0.35499999999999998</v>
      </c>
      <c r="F54" s="17">
        <v>25041775</v>
      </c>
      <c r="G54" s="17">
        <v>0.79455680399999995</v>
      </c>
      <c r="H54" s="17">
        <f t="shared" si="6"/>
        <v>0.28206766541999995</v>
      </c>
      <c r="I54" s="17">
        <v>1.48</v>
      </c>
      <c r="J54" s="17">
        <v>0.21</v>
      </c>
      <c r="K54" s="17">
        <v>1.5</v>
      </c>
      <c r="L54" s="17">
        <f t="shared" si="7"/>
        <v>207372.2777351531</v>
      </c>
      <c r="M54" s="17">
        <f t="shared" si="8"/>
        <v>0.65431578947368418</v>
      </c>
      <c r="N54" s="17">
        <f t="shared" si="9"/>
        <v>96846.464478788417</v>
      </c>
      <c r="O54" s="10">
        <f t="shared" si="10"/>
        <v>0.14189189189189189</v>
      </c>
      <c r="P54" s="17">
        <v>9.4408601999999994E-2</v>
      </c>
      <c r="Q54" s="17">
        <v>3.4399997999999998</v>
      </c>
      <c r="R54" s="17">
        <v>0.19322386085987101</v>
      </c>
      <c r="S54" s="17">
        <v>6.82373046875E-2</v>
      </c>
    </row>
    <row r="55" spans="1:20" ht="15.75">
      <c r="A55" s="17">
        <v>54</v>
      </c>
      <c r="B55" s="19" t="s">
        <v>60</v>
      </c>
      <c r="C55" s="18" t="s">
        <v>44</v>
      </c>
      <c r="D55" s="17" t="s">
        <v>21</v>
      </c>
      <c r="E55" s="17">
        <v>0.35499999999999998</v>
      </c>
      <c r="F55" s="17">
        <v>25041775</v>
      </c>
      <c r="G55" s="17">
        <v>1.059409072</v>
      </c>
      <c r="H55" s="17">
        <f t="shared" si="6"/>
        <v>0.37609022055999997</v>
      </c>
      <c r="I55" s="17">
        <v>1.48</v>
      </c>
      <c r="J55" s="17">
        <v>0.21</v>
      </c>
      <c r="K55" s="17">
        <v>1.5</v>
      </c>
      <c r="L55" s="17">
        <f t="shared" si="7"/>
        <v>276496.37031353748</v>
      </c>
      <c r="M55" s="17">
        <f t="shared" si="8"/>
        <v>0.65431578947368418</v>
      </c>
      <c r="N55" s="17">
        <f t="shared" si="9"/>
        <v>129128.61930505122</v>
      </c>
      <c r="O55" s="10">
        <f t="shared" si="10"/>
        <v>0.14189189189189189</v>
      </c>
      <c r="P55" s="17">
        <v>0.13564876000000001</v>
      </c>
      <c r="Q55" s="17">
        <v>4.1199998999999998</v>
      </c>
      <c r="R55" s="17">
        <v>0.264483553767204</v>
      </c>
      <c r="S55" s="17">
        <v>0.1024169921875</v>
      </c>
    </row>
    <row r="56" spans="1:20" ht="15.75">
      <c r="A56" s="17">
        <v>55</v>
      </c>
      <c r="B56" s="19" t="s">
        <v>60</v>
      </c>
      <c r="C56" s="18" t="s">
        <v>45</v>
      </c>
      <c r="D56" s="19" t="s">
        <v>21</v>
      </c>
      <c r="E56" s="17">
        <v>0.35499999999999998</v>
      </c>
      <c r="F56" s="17">
        <v>25041775</v>
      </c>
      <c r="G56" s="17">
        <v>1.5891136079999999</v>
      </c>
      <c r="H56" s="17">
        <f t="shared" si="6"/>
        <v>0.56413533083999989</v>
      </c>
      <c r="I56" s="17">
        <v>1.48</v>
      </c>
      <c r="J56" s="17">
        <v>0.21</v>
      </c>
      <c r="K56" s="17">
        <v>1.5</v>
      </c>
      <c r="L56" s="17">
        <f t="shared" si="7"/>
        <v>414744.55547030619</v>
      </c>
      <c r="M56" s="17">
        <f t="shared" si="8"/>
        <v>0.65431578947368418</v>
      </c>
      <c r="N56" s="17">
        <f t="shared" si="9"/>
        <v>193692.92895757683</v>
      </c>
      <c r="O56" s="10">
        <f t="shared" si="10"/>
        <v>0.14189189189189189</v>
      </c>
      <c r="P56" s="17">
        <v>0.15026181999999999</v>
      </c>
      <c r="Q56" s="17">
        <v>3.9400000999999998</v>
      </c>
      <c r="R56" s="17">
        <v>0.34399993746888402</v>
      </c>
      <c r="S56" s="17">
        <v>0.1322021484375</v>
      </c>
    </row>
    <row r="57" spans="1:20" ht="15.75">
      <c r="A57" s="17">
        <v>56</v>
      </c>
      <c r="B57" s="19" t="s">
        <v>60</v>
      </c>
      <c r="C57" s="18" t="s">
        <v>46</v>
      </c>
      <c r="D57" s="17" t="s">
        <v>21</v>
      </c>
      <c r="E57" s="17">
        <v>0.35499999999999998</v>
      </c>
      <c r="F57" s="17">
        <v>25041775</v>
      </c>
      <c r="G57" s="17">
        <v>1.9863920100000001</v>
      </c>
      <c r="H57" s="17">
        <f t="shared" si="6"/>
        <v>0.70516916355000003</v>
      </c>
      <c r="I57" s="17">
        <v>1.48</v>
      </c>
      <c r="J57" s="17">
        <v>0.21</v>
      </c>
      <c r="K57" s="17">
        <v>1.5</v>
      </c>
      <c r="L57" s="17">
        <f t="shared" si="7"/>
        <v>518430.69433788292</v>
      </c>
      <c r="M57" s="17">
        <f t="shared" si="8"/>
        <v>0.65431578947368418</v>
      </c>
      <c r="N57" s="17">
        <f t="shared" si="9"/>
        <v>242116.16119697111</v>
      </c>
      <c r="O57" s="10">
        <f t="shared" si="10"/>
        <v>0.14189189189189189</v>
      </c>
      <c r="P57" s="17">
        <v>0.16658472999999999</v>
      </c>
      <c r="Q57" s="17">
        <v>4.0799998999999998</v>
      </c>
      <c r="R57" s="17">
        <v>0.39578010600346802</v>
      </c>
      <c r="S57" s="17">
        <v>0.1483154296875</v>
      </c>
    </row>
    <row r="58" spans="1:20" ht="15.75">
      <c r="A58" s="11">
        <v>57</v>
      </c>
      <c r="B58" s="12" t="s">
        <v>29</v>
      </c>
      <c r="C58" s="11" t="s">
        <v>62</v>
      </c>
      <c r="D58" s="11" t="s">
        <v>21</v>
      </c>
      <c r="E58" s="11">
        <v>0.34499999999999997</v>
      </c>
      <c r="F58" s="13">
        <v>12262069</v>
      </c>
      <c r="G58" s="11">
        <v>1.4279999999999999</v>
      </c>
      <c r="H58" s="11">
        <f t="shared" si="6"/>
        <v>0.49265999999999993</v>
      </c>
      <c r="I58" s="11">
        <v>0.18</v>
      </c>
      <c r="J58" s="11">
        <v>0.18</v>
      </c>
      <c r="K58" s="11">
        <v>0.2</v>
      </c>
      <c r="L58" s="11">
        <f t="shared" si="7"/>
        <v>132852.13483146066</v>
      </c>
      <c r="M58" s="11">
        <f t="shared" si="8"/>
        <v>0.23999999999999996</v>
      </c>
      <c r="N58" s="11">
        <f t="shared" si="9"/>
        <v>102906.82114206988</v>
      </c>
      <c r="O58" s="10">
        <f t="shared" si="10"/>
        <v>1</v>
      </c>
      <c r="P58" s="11">
        <v>0.12812220999999999</v>
      </c>
      <c r="Q58" s="11">
        <v>9.5399999999999991</v>
      </c>
      <c r="R58" s="11">
        <v>0.22609866563587999</v>
      </c>
      <c r="S58" s="11">
        <v>0.19013671874999999</v>
      </c>
    </row>
    <row r="59" spans="1:20">
      <c r="A59" s="14">
        <v>58</v>
      </c>
      <c r="B59" s="14" t="s">
        <v>38</v>
      </c>
      <c r="C59" s="14" t="s">
        <v>39</v>
      </c>
      <c r="D59" s="14" t="s">
        <v>21</v>
      </c>
      <c r="E59" s="14">
        <v>0.34499999999999997</v>
      </c>
      <c r="F59" s="14">
        <v>10349806</v>
      </c>
      <c r="G59" s="14">
        <v>1.4279999999999999</v>
      </c>
      <c r="H59" s="14">
        <f t="shared" si="6"/>
        <v>0.49265999999999993</v>
      </c>
      <c r="I59" s="14">
        <v>0.14000000000000001</v>
      </c>
      <c r="J59" s="14">
        <v>0.28000000000000003</v>
      </c>
      <c r="K59" s="14">
        <v>0.15</v>
      </c>
      <c r="L59" s="14">
        <f t="shared" si="7"/>
        <v>123995.32584269662</v>
      </c>
      <c r="M59" s="14">
        <f t="shared" si="8"/>
        <v>0.224</v>
      </c>
      <c r="N59" s="14">
        <f t="shared" si="9"/>
        <v>107144.20728014772</v>
      </c>
      <c r="O59" s="10">
        <f t="shared" si="10"/>
        <v>2</v>
      </c>
      <c r="P59" s="14">
        <v>0.22739894999999999</v>
      </c>
      <c r="Q59" s="14">
        <v>4.6799998</v>
      </c>
      <c r="R59" s="14">
        <v>0.31063983603177803</v>
      </c>
      <c r="S59" s="14">
        <v>0.29990234375000002</v>
      </c>
    </row>
    <row r="60" spans="1:20">
      <c r="A60" s="17">
        <v>59</v>
      </c>
      <c r="B60" s="17" t="s">
        <v>47</v>
      </c>
      <c r="C60" s="17" t="s">
        <v>48</v>
      </c>
      <c r="D60" s="17" t="s">
        <v>21</v>
      </c>
      <c r="E60" s="17">
        <v>0.34499999999999997</v>
      </c>
      <c r="F60" s="17">
        <v>7383941</v>
      </c>
      <c r="G60" s="17">
        <v>1.4279999999999999</v>
      </c>
      <c r="H60" s="17">
        <f t="shared" si="6"/>
        <v>0.49265999999999993</v>
      </c>
      <c r="I60" s="17">
        <v>0.25</v>
      </c>
      <c r="J60" s="17">
        <v>0.2</v>
      </c>
      <c r="K60" s="17">
        <v>0.27</v>
      </c>
      <c r="L60" s="17">
        <f t="shared" si="7"/>
        <v>170323.24978392397</v>
      </c>
      <c r="M60" s="17">
        <f t="shared" si="8"/>
        <v>0.30769230769230771</v>
      </c>
      <c r="N60" s="17">
        <f t="shared" si="9"/>
        <v>128568.7360741404</v>
      </c>
      <c r="O60" s="10">
        <f t="shared" si="10"/>
        <v>0.8</v>
      </c>
      <c r="P60" s="17">
        <v>0.19239018999999999</v>
      </c>
      <c r="Q60" s="17">
        <v>4.2400001999999999</v>
      </c>
      <c r="R60" s="17">
        <v>0.29117482125759098</v>
      </c>
      <c r="S60" s="17">
        <v>0.24990234375000001</v>
      </c>
    </row>
    <row r="61" spans="1:20">
      <c r="A61" s="11">
        <v>60</v>
      </c>
      <c r="B61" s="11" t="s">
        <v>56</v>
      </c>
      <c r="C61" s="11" t="s">
        <v>57</v>
      </c>
      <c r="D61" s="11" t="s">
        <v>21</v>
      </c>
      <c r="E61" s="11">
        <v>0.34499999999999997</v>
      </c>
      <c r="F61" s="13">
        <v>10958895</v>
      </c>
      <c r="G61" s="11">
        <v>1.4279999999999999</v>
      </c>
      <c r="H61" s="11">
        <f t="shared" si="6"/>
        <v>0.49265999999999993</v>
      </c>
      <c r="I61" s="11">
        <v>0.35</v>
      </c>
      <c r="J61" s="11">
        <v>0.21</v>
      </c>
      <c r="K61" s="11">
        <v>0.37</v>
      </c>
      <c r="L61" s="11">
        <f t="shared" si="7"/>
        <v>211355.66905005102</v>
      </c>
      <c r="M61" s="11">
        <f t="shared" si="8"/>
        <v>0.38181818181818178</v>
      </c>
      <c r="N61" s="11">
        <f t="shared" si="9"/>
        <v>151819.07598749737</v>
      </c>
      <c r="O61" s="10">
        <f t="shared" si="10"/>
        <v>0.6</v>
      </c>
      <c r="P61" s="11">
        <v>0.20565921000000001</v>
      </c>
      <c r="Q61" s="11">
        <v>5.0199999999999996</v>
      </c>
      <c r="R61" s="11">
        <v>0.32130927937786802</v>
      </c>
      <c r="S61" s="11">
        <v>0.26025390625</v>
      </c>
    </row>
    <row r="62" spans="1:20">
      <c r="A62" s="14">
        <v>61</v>
      </c>
      <c r="B62" s="14" t="s">
        <v>58</v>
      </c>
      <c r="C62" s="14" t="s">
        <v>59</v>
      </c>
      <c r="D62" s="14" t="s">
        <v>21</v>
      </c>
      <c r="E62" s="14">
        <v>0.34499999999999997</v>
      </c>
      <c r="F62" s="16">
        <v>23537083</v>
      </c>
      <c r="G62" s="14">
        <v>1.4279999999999999</v>
      </c>
      <c r="H62" s="14">
        <f t="shared" si="6"/>
        <v>0.49265999999999993</v>
      </c>
      <c r="I62" s="14">
        <v>1</v>
      </c>
      <c r="J62" s="14">
        <v>0.2</v>
      </c>
      <c r="K62" s="14">
        <v>1.02</v>
      </c>
      <c r="L62" s="14">
        <f t="shared" si="7"/>
        <v>316314.60674157308</v>
      </c>
      <c r="M62" s="14">
        <f t="shared" si="8"/>
        <v>0.57142857142857151</v>
      </c>
      <c r="N62" s="14">
        <f t="shared" si="9"/>
        <v>167411.44273652547</v>
      </c>
      <c r="O62" s="10">
        <f t="shared" si="10"/>
        <v>0.2</v>
      </c>
      <c r="P62" s="14">
        <v>0.16105892999999999</v>
      </c>
      <c r="Q62" s="14">
        <v>5.0799998999999998</v>
      </c>
      <c r="R62" s="14">
        <v>0.331288321108758</v>
      </c>
      <c r="S62" s="14">
        <v>0.19951171875000001</v>
      </c>
    </row>
    <row r="63" spans="1:20">
      <c r="A63" s="17">
        <v>62</v>
      </c>
      <c r="B63" s="19" t="s">
        <v>60</v>
      </c>
      <c r="C63" s="17" t="s">
        <v>61</v>
      </c>
      <c r="D63" s="17" t="s">
        <v>21</v>
      </c>
      <c r="E63" s="17">
        <v>0.34499999999999997</v>
      </c>
      <c r="F63" s="17">
        <v>25041775</v>
      </c>
      <c r="G63" s="17">
        <v>1.4279999999999999</v>
      </c>
      <c r="H63" s="17">
        <f t="shared" si="6"/>
        <v>0.49265999999999993</v>
      </c>
      <c r="I63" s="17">
        <v>1.48</v>
      </c>
      <c r="J63" s="17">
        <v>0.21</v>
      </c>
      <c r="K63" s="17">
        <v>1.5</v>
      </c>
      <c r="L63" s="17">
        <f t="shared" si="7"/>
        <v>362196.872856298</v>
      </c>
      <c r="M63" s="17">
        <f t="shared" si="8"/>
        <v>0.65431578947368418</v>
      </c>
      <c r="N63" s="17">
        <f t="shared" si="9"/>
        <v>169152.24621395709</v>
      </c>
      <c r="O63" s="10">
        <f t="shared" si="10"/>
        <v>0.14189189189189189</v>
      </c>
      <c r="P63" s="17">
        <v>0.14682770000000001</v>
      </c>
      <c r="Q63" s="17">
        <v>4.0599999000000002</v>
      </c>
      <c r="R63" s="17">
        <v>0.32741863071918498</v>
      </c>
      <c r="S63" s="17">
        <v>0.16533203125000001</v>
      </c>
    </row>
    <row r="64" spans="1:20" ht="15.75">
      <c r="A64" s="20">
        <v>63</v>
      </c>
      <c r="B64" s="20" t="s">
        <v>63</v>
      </c>
      <c r="C64" s="21" t="s">
        <v>20</v>
      </c>
      <c r="D64" s="22" t="s">
        <v>21</v>
      </c>
      <c r="E64" s="20">
        <v>0.34499999999999997</v>
      </c>
      <c r="F64" s="20">
        <f t="shared" ref="F64:F71" si="11">9532180+1941600+935567</f>
        <v>12409347</v>
      </c>
      <c r="G64" s="20">
        <v>1.4279999999999999</v>
      </c>
      <c r="H64" s="20">
        <f t="shared" si="6"/>
        <v>0.49265999999999993</v>
      </c>
      <c r="I64" s="20">
        <v>0.51</v>
      </c>
      <c r="J64" s="20">
        <v>0.2</v>
      </c>
      <c r="K64" s="20">
        <v>0.53</v>
      </c>
      <c r="L64" s="20">
        <f t="shared" si="7"/>
        <v>248185.30682800346</v>
      </c>
      <c r="M64" s="20">
        <f t="shared" si="8"/>
        <v>0.44835164835164837</v>
      </c>
      <c r="N64" s="20">
        <f t="shared" si="9"/>
        <v>161410.77375255621</v>
      </c>
      <c r="O64" s="23">
        <f t="shared" si="10"/>
        <v>0.39215686274509803</v>
      </c>
      <c r="P64" s="20">
        <v>0.16077137999999999</v>
      </c>
      <c r="Q64" s="20">
        <v>4.9800000000000004</v>
      </c>
      <c r="R64" s="20">
        <v>0.307238237085668</v>
      </c>
      <c r="S64" s="20">
        <v>0.1966552734375</v>
      </c>
      <c r="T64" s="20">
        <v>0.61799999999999999</v>
      </c>
    </row>
    <row r="65" spans="1:20" ht="15.75">
      <c r="A65" s="20">
        <v>64</v>
      </c>
      <c r="B65" s="20" t="s">
        <v>64</v>
      </c>
      <c r="C65" s="21" t="s">
        <v>22</v>
      </c>
      <c r="D65" s="20" t="s">
        <v>21</v>
      </c>
      <c r="E65" s="20">
        <v>0.34499999999999997</v>
      </c>
      <c r="F65" s="20">
        <f t="shared" si="11"/>
        <v>12409347</v>
      </c>
      <c r="G65" s="20">
        <v>0.14280000000000001</v>
      </c>
      <c r="H65" s="20">
        <f t="shared" si="6"/>
        <v>4.9265999999999997E-2</v>
      </c>
      <c r="I65" s="20">
        <v>0.51</v>
      </c>
      <c r="J65" s="20">
        <v>0.2</v>
      </c>
      <c r="K65" s="20">
        <v>0.53</v>
      </c>
      <c r="L65" s="20">
        <f t="shared" si="7"/>
        <v>24818.530682800345</v>
      </c>
      <c r="M65" s="20">
        <f t="shared" si="8"/>
        <v>0.44835164835164837</v>
      </c>
      <c r="N65" s="20">
        <f t="shared" si="9"/>
        <v>16141.077375255622</v>
      </c>
      <c r="O65" s="23">
        <f t="shared" si="10"/>
        <v>0.39215686274509803</v>
      </c>
      <c r="P65" s="20">
        <v>2.3096120000000001E-2</v>
      </c>
      <c r="Q65" s="20">
        <v>3.5999998999999998</v>
      </c>
      <c r="R65" s="20">
        <v>3.4499599767679502E-2</v>
      </c>
      <c r="S65" s="20">
        <v>1.94091796875E-2</v>
      </c>
    </row>
    <row r="66" spans="1:20" ht="15.75">
      <c r="A66" s="20">
        <v>65</v>
      </c>
      <c r="B66" s="20" t="s">
        <v>64</v>
      </c>
      <c r="C66" s="21" t="s">
        <v>23</v>
      </c>
      <c r="D66" s="20" t="s">
        <v>21</v>
      </c>
      <c r="E66" s="20">
        <v>0.34499999999999997</v>
      </c>
      <c r="F66" s="20">
        <f t="shared" si="11"/>
        <v>12409347</v>
      </c>
      <c r="G66" s="20">
        <v>0.28560000000000002</v>
      </c>
      <c r="H66" s="20">
        <f t="shared" ref="H66:H97" si="12">E66*G66</f>
        <v>9.8531999999999995E-2</v>
      </c>
      <c r="I66" s="20">
        <v>0.51</v>
      </c>
      <c r="J66" s="20">
        <v>0.2</v>
      </c>
      <c r="K66" s="20">
        <v>0.53</v>
      </c>
      <c r="L66" s="20">
        <f t="shared" ref="L66:L97" si="13">1000*M66*H66/0.00089</f>
        <v>49637.06136560069</v>
      </c>
      <c r="M66" s="20">
        <f t="shared" ref="M66:M97" si="14">4*I66*J66/(2*J66+I66)</f>
        <v>0.44835164835164837</v>
      </c>
      <c r="N66" s="20">
        <f t="shared" ref="N66:N97" si="15">L66*SQRT(M66/2/K66)</f>
        <v>32282.154750511243</v>
      </c>
      <c r="O66" s="23">
        <f t="shared" ref="O66:O97" si="16">J66/I66</f>
        <v>0.39215686274509803</v>
      </c>
      <c r="P66" s="20">
        <v>3.8599014000000001E-2</v>
      </c>
      <c r="Q66" s="20">
        <v>4.4599995999999997</v>
      </c>
      <c r="R66" s="20">
        <v>6.5329140814190598E-2</v>
      </c>
      <c r="S66" s="20">
        <v>3.82080078125E-2</v>
      </c>
    </row>
    <row r="67" spans="1:20" ht="15.75">
      <c r="A67" s="20">
        <v>66</v>
      </c>
      <c r="B67" s="20" t="s">
        <v>64</v>
      </c>
      <c r="C67" s="21" t="s">
        <v>24</v>
      </c>
      <c r="D67" s="20" t="s">
        <v>21</v>
      </c>
      <c r="E67" s="20">
        <v>0.34499999999999997</v>
      </c>
      <c r="F67" s="20">
        <f t="shared" si="11"/>
        <v>12409347</v>
      </c>
      <c r="G67" s="20">
        <v>0.57120000000000004</v>
      </c>
      <c r="H67" s="20">
        <f t="shared" si="12"/>
        <v>0.19706399999999999</v>
      </c>
      <c r="I67" s="20">
        <v>0.51</v>
      </c>
      <c r="J67" s="20">
        <v>0.2</v>
      </c>
      <c r="K67" s="20">
        <v>0.53</v>
      </c>
      <c r="L67" s="20">
        <f t="shared" si="13"/>
        <v>99274.12273120138</v>
      </c>
      <c r="M67" s="20">
        <f t="shared" si="14"/>
        <v>0.44835164835164837</v>
      </c>
      <c r="N67" s="20">
        <f t="shared" si="15"/>
        <v>64564.309501022486</v>
      </c>
      <c r="O67" s="23">
        <f t="shared" si="16"/>
        <v>0.39215686274509803</v>
      </c>
      <c r="P67" s="20">
        <v>7.9608372999999996E-2</v>
      </c>
      <c r="Q67" s="20">
        <v>4.9400000999999998</v>
      </c>
      <c r="R67" s="20">
        <v>0.13263014018197</v>
      </c>
      <c r="S67" s="20">
        <v>8.31298828125E-2</v>
      </c>
    </row>
    <row r="68" spans="1:20" ht="15.75">
      <c r="A68" s="20">
        <v>67</v>
      </c>
      <c r="B68" s="20" t="s">
        <v>64</v>
      </c>
      <c r="C68" s="21" t="s">
        <v>25</v>
      </c>
      <c r="D68" s="20" t="s">
        <v>21</v>
      </c>
      <c r="E68" s="20">
        <v>0.34499999999999997</v>
      </c>
      <c r="F68" s="20">
        <f t="shared" si="11"/>
        <v>12409347</v>
      </c>
      <c r="G68" s="20">
        <v>0.85679000000000005</v>
      </c>
      <c r="H68" s="20">
        <f t="shared" si="12"/>
        <v>0.29559255000000001</v>
      </c>
      <c r="I68" s="20">
        <v>0.51</v>
      </c>
      <c r="J68" s="20">
        <v>0.2</v>
      </c>
      <c r="K68" s="20">
        <v>0.53</v>
      </c>
      <c r="L68" s="20">
        <f t="shared" si="13"/>
        <v>148909.44610445737</v>
      </c>
      <c r="M68" s="20">
        <f t="shared" si="14"/>
        <v>0.44835164835164837</v>
      </c>
      <c r="N68" s="20">
        <f t="shared" si="15"/>
        <v>96845.333923986458</v>
      </c>
      <c r="O68" s="23">
        <f t="shared" si="16"/>
        <v>0.39215686274509803</v>
      </c>
      <c r="P68" s="20">
        <v>0.10114942</v>
      </c>
      <c r="Q68" s="20">
        <v>5.52</v>
      </c>
      <c r="R68" s="20">
        <v>0.196002176539464</v>
      </c>
      <c r="S68" s="20">
        <v>0.1326904296875</v>
      </c>
    </row>
    <row r="69" spans="1:20" ht="15.75">
      <c r="A69" s="20">
        <v>68</v>
      </c>
      <c r="B69" s="20" t="s">
        <v>64</v>
      </c>
      <c r="C69" s="21" t="s">
        <v>26</v>
      </c>
      <c r="D69" s="20" t="s">
        <v>21</v>
      </c>
      <c r="E69" s="20">
        <v>0.34499999999999997</v>
      </c>
      <c r="F69" s="20">
        <f t="shared" si="11"/>
        <v>12409347</v>
      </c>
      <c r="G69" s="20">
        <v>1.1424000000000001</v>
      </c>
      <c r="H69" s="20">
        <f t="shared" si="12"/>
        <v>0.39412799999999998</v>
      </c>
      <c r="I69" s="20">
        <v>0.51</v>
      </c>
      <c r="J69" s="20">
        <v>0.2</v>
      </c>
      <c r="K69" s="20">
        <v>0.53</v>
      </c>
      <c r="L69" s="20">
        <f t="shared" si="13"/>
        <v>198548.24546240276</v>
      </c>
      <c r="M69" s="20">
        <f t="shared" si="14"/>
        <v>0.44835164835164837</v>
      </c>
      <c r="N69" s="20">
        <f t="shared" si="15"/>
        <v>129128.61900204497</v>
      </c>
      <c r="O69" s="23">
        <f t="shared" si="16"/>
        <v>0.39215686274509803</v>
      </c>
      <c r="P69" s="20">
        <v>0.12276831000000001</v>
      </c>
      <c r="Q69" s="20">
        <v>7.1599997999999996</v>
      </c>
      <c r="R69" s="20">
        <v>0.24921681833538101</v>
      </c>
      <c r="S69" s="20">
        <v>0.1781005859375</v>
      </c>
    </row>
    <row r="70" spans="1:20" ht="15.75">
      <c r="A70" s="20">
        <v>69</v>
      </c>
      <c r="B70" s="20" t="s">
        <v>64</v>
      </c>
      <c r="C70" s="21" t="s">
        <v>27</v>
      </c>
      <c r="D70" s="20" t="s">
        <v>21</v>
      </c>
      <c r="E70" s="20">
        <v>0.34499999999999997</v>
      </c>
      <c r="F70" s="20">
        <f t="shared" si="11"/>
        <v>12409347</v>
      </c>
      <c r="G70" s="20">
        <v>1.7136</v>
      </c>
      <c r="H70" s="20">
        <f t="shared" si="12"/>
        <v>0.59119199999999994</v>
      </c>
      <c r="I70" s="20">
        <v>0.51</v>
      </c>
      <c r="J70" s="20">
        <v>0.2</v>
      </c>
      <c r="K70" s="20">
        <v>0.53</v>
      </c>
      <c r="L70" s="20">
        <f t="shared" si="13"/>
        <v>297822.36819360417</v>
      </c>
      <c r="M70" s="20">
        <f t="shared" si="14"/>
        <v>0.44835164835164837</v>
      </c>
      <c r="N70" s="20">
        <f t="shared" si="15"/>
        <v>193692.92850306747</v>
      </c>
      <c r="O70" s="23">
        <f t="shared" si="16"/>
        <v>0.39215686274509803</v>
      </c>
      <c r="P70" s="20">
        <v>0.18051322</v>
      </c>
      <c r="Q70" s="20">
        <v>6.1400002999999996</v>
      </c>
      <c r="R70" s="20">
        <v>0.35973921824585298</v>
      </c>
      <c r="S70" s="20">
        <v>0.2318115234375</v>
      </c>
    </row>
    <row r="71" spans="1:20" ht="15.75">
      <c r="A71" s="20">
        <v>70</v>
      </c>
      <c r="B71" s="20" t="s">
        <v>64</v>
      </c>
      <c r="C71" s="21" t="s">
        <v>28</v>
      </c>
      <c r="D71" s="20" t="s">
        <v>21</v>
      </c>
      <c r="E71" s="20">
        <v>0.34499999999999997</v>
      </c>
      <c r="F71" s="20">
        <f t="shared" si="11"/>
        <v>12409347</v>
      </c>
      <c r="G71" s="20">
        <v>2.1419999999999999</v>
      </c>
      <c r="H71" s="20">
        <f t="shared" si="12"/>
        <v>0.73898999999999992</v>
      </c>
      <c r="I71" s="20">
        <v>0.51</v>
      </c>
      <c r="J71" s="20">
        <v>0.2</v>
      </c>
      <c r="K71" s="20">
        <v>0.53</v>
      </c>
      <c r="L71" s="20">
        <f t="shared" si="13"/>
        <v>372277.96024200518</v>
      </c>
      <c r="M71" s="20">
        <f t="shared" si="14"/>
        <v>0.44835164835164837</v>
      </c>
      <c r="N71" s="20">
        <f t="shared" si="15"/>
        <v>242116.16062883433</v>
      </c>
      <c r="O71" s="23">
        <f t="shared" si="16"/>
        <v>0.39215686274509803</v>
      </c>
      <c r="P71" s="20">
        <v>0.20917680999999999</v>
      </c>
      <c r="Q71" s="20">
        <v>5.7800001999999999</v>
      </c>
      <c r="R71" s="20">
        <v>0.43085209941596098</v>
      </c>
      <c r="S71" s="20">
        <v>0.3123779296875</v>
      </c>
    </row>
    <row r="72" spans="1:20">
      <c r="A72" s="13">
        <v>71</v>
      </c>
      <c r="B72" s="11" t="s">
        <v>65</v>
      </c>
      <c r="C72" s="11" t="s">
        <v>48</v>
      </c>
      <c r="D72" s="11" t="s">
        <v>21</v>
      </c>
      <c r="E72" s="11">
        <v>0.34499999999999997</v>
      </c>
      <c r="F72" s="11">
        <v>1499410</v>
      </c>
      <c r="G72" s="11">
        <v>1.7927732000000001</v>
      </c>
      <c r="H72" s="11">
        <f t="shared" si="12"/>
        <v>0.61850675399999999</v>
      </c>
      <c r="I72" s="11">
        <v>0.25</v>
      </c>
      <c r="J72" s="11">
        <v>0.2</v>
      </c>
      <c r="K72" s="11">
        <v>0.27</v>
      </c>
      <c r="L72" s="11">
        <f t="shared" si="13"/>
        <v>213831.20276577357</v>
      </c>
      <c r="M72" s="11">
        <f t="shared" si="14"/>
        <v>0.30769230769230771</v>
      </c>
      <c r="N72" s="11">
        <f t="shared" si="15"/>
        <v>161410.77338346787</v>
      </c>
      <c r="O72" s="10">
        <f t="shared" si="16"/>
        <v>0.8</v>
      </c>
      <c r="P72" s="11">
        <v>0.23201425000000001</v>
      </c>
      <c r="Q72" s="11">
        <v>4.74</v>
      </c>
      <c r="R72" s="11">
        <v>0.34041064781578001</v>
      </c>
      <c r="S72" s="11">
        <v>0.2357177734375</v>
      </c>
      <c r="T72" s="11">
        <v>0.71040000000000003</v>
      </c>
    </row>
    <row r="73" spans="1:20" ht="15.75">
      <c r="A73" s="13">
        <v>72</v>
      </c>
      <c r="B73" s="11" t="s">
        <v>47</v>
      </c>
      <c r="C73" s="12" t="s">
        <v>49</v>
      </c>
      <c r="D73" s="13" t="s">
        <v>21</v>
      </c>
      <c r="E73" s="11">
        <v>0.34499999999999997</v>
      </c>
      <c r="F73" s="11">
        <v>1499410</v>
      </c>
      <c r="G73" s="11">
        <v>0.17927731999999999</v>
      </c>
      <c r="H73" s="11">
        <f t="shared" si="12"/>
        <v>6.1850675399999992E-2</v>
      </c>
      <c r="I73" s="11">
        <v>0.25</v>
      </c>
      <c r="J73" s="11">
        <v>0.2</v>
      </c>
      <c r="K73" s="11">
        <v>0.27</v>
      </c>
      <c r="L73" s="11">
        <f t="shared" si="13"/>
        <v>21383.120276577356</v>
      </c>
      <c r="M73" s="11">
        <f t="shared" si="14"/>
        <v>0.30769230769230771</v>
      </c>
      <c r="N73" s="11">
        <f t="shared" si="15"/>
        <v>16141.077338346786</v>
      </c>
      <c r="O73" s="10">
        <f t="shared" si="16"/>
        <v>0.8</v>
      </c>
      <c r="P73" s="11">
        <v>3.4479010999999997E-2</v>
      </c>
      <c r="Q73" s="11">
        <v>2.6000000999999999</v>
      </c>
      <c r="R73" s="11">
        <v>4.2049627751111998E-2</v>
      </c>
      <c r="S73" s="11">
        <v>2.42919921875E-2</v>
      </c>
    </row>
    <row r="74" spans="1:20" ht="15.75">
      <c r="A74" s="13">
        <v>73</v>
      </c>
      <c r="B74" s="11" t="s">
        <v>47</v>
      </c>
      <c r="C74" s="12" t="s">
        <v>50</v>
      </c>
      <c r="D74" s="11" t="s">
        <v>21</v>
      </c>
      <c r="E74" s="11">
        <v>0.34499999999999997</v>
      </c>
      <c r="F74" s="11">
        <v>1499410</v>
      </c>
      <c r="G74" s="11">
        <v>0.35855463999999998</v>
      </c>
      <c r="H74" s="11">
        <f t="shared" si="12"/>
        <v>0.12370135079999998</v>
      </c>
      <c r="I74" s="11">
        <v>0.25</v>
      </c>
      <c r="J74" s="11">
        <v>0.2</v>
      </c>
      <c r="K74" s="11">
        <v>0.27</v>
      </c>
      <c r="L74" s="11">
        <f t="shared" si="13"/>
        <v>42766.240553154712</v>
      </c>
      <c r="M74" s="11">
        <f t="shared" si="14"/>
        <v>0.30769230769230771</v>
      </c>
      <c r="N74" s="11">
        <f t="shared" si="15"/>
        <v>32282.154676693572</v>
      </c>
      <c r="O74" s="10">
        <f t="shared" si="16"/>
        <v>0.8</v>
      </c>
      <c r="P74" s="11">
        <v>5.5890974000000003E-2</v>
      </c>
      <c r="Q74" s="11">
        <v>4.3600000999999997</v>
      </c>
      <c r="R74" s="11">
        <v>7.9525620921662002E-2</v>
      </c>
      <c r="S74" s="11">
        <v>5.09033203125E-2</v>
      </c>
    </row>
    <row r="75" spans="1:20" ht="15.75">
      <c r="A75" s="13">
        <v>74</v>
      </c>
      <c r="B75" s="11" t="s">
        <v>47</v>
      </c>
      <c r="C75" s="12" t="s">
        <v>51</v>
      </c>
      <c r="D75" s="11" t="s">
        <v>21</v>
      </c>
      <c r="E75" s="11">
        <v>0.34499999999999997</v>
      </c>
      <c r="F75" s="11">
        <v>1499410</v>
      </c>
      <c r="G75" s="11">
        <v>0.71710927999999996</v>
      </c>
      <c r="H75" s="11">
        <f t="shared" si="12"/>
        <v>0.24740270159999997</v>
      </c>
      <c r="I75" s="11">
        <v>0.25</v>
      </c>
      <c r="J75" s="11">
        <v>0.2</v>
      </c>
      <c r="K75" s="11">
        <v>0.27</v>
      </c>
      <c r="L75" s="11">
        <f t="shared" si="13"/>
        <v>85532.481106309424</v>
      </c>
      <c r="M75" s="11">
        <f t="shared" si="14"/>
        <v>0.30769230769230771</v>
      </c>
      <c r="N75" s="11">
        <f t="shared" si="15"/>
        <v>64564.309353387143</v>
      </c>
      <c r="O75" s="10">
        <f t="shared" si="16"/>
        <v>0.8</v>
      </c>
      <c r="P75" s="11">
        <v>0.11619208</v>
      </c>
      <c r="Q75" s="11">
        <v>4.46</v>
      </c>
      <c r="R75" s="11">
        <v>0.16095920318835699</v>
      </c>
      <c r="S75" s="11">
        <v>0.1170654296875</v>
      </c>
    </row>
    <row r="76" spans="1:20" ht="15.75">
      <c r="A76" s="13">
        <v>75</v>
      </c>
      <c r="B76" s="11" t="s">
        <v>47</v>
      </c>
      <c r="C76" s="12" t="s">
        <v>52</v>
      </c>
      <c r="D76" s="11" t="s">
        <v>21</v>
      </c>
      <c r="E76" s="11">
        <v>0.34499999999999997</v>
      </c>
      <c r="F76" s="11">
        <v>1499410</v>
      </c>
      <c r="G76" s="11">
        <v>1.07566392</v>
      </c>
      <c r="H76" s="11">
        <f t="shared" si="12"/>
        <v>0.3711040524</v>
      </c>
      <c r="I76" s="11">
        <v>0.25</v>
      </c>
      <c r="J76" s="11">
        <v>0.2</v>
      </c>
      <c r="K76" s="11">
        <v>0.27</v>
      </c>
      <c r="L76" s="11">
        <f t="shared" si="13"/>
        <v>128298.72165946415</v>
      </c>
      <c r="M76" s="11">
        <f t="shared" si="14"/>
        <v>0.30769230769230771</v>
      </c>
      <c r="N76" s="11">
        <f t="shared" si="15"/>
        <v>96846.464030080722</v>
      </c>
      <c r="O76" s="10">
        <f t="shared" si="16"/>
        <v>0.8</v>
      </c>
      <c r="P76" s="11">
        <v>0.16329469999999999</v>
      </c>
      <c r="Q76" s="11">
        <v>4.5999999000000003</v>
      </c>
      <c r="R76" s="11">
        <v>0.234809319243619</v>
      </c>
      <c r="S76" s="11">
        <v>0.1717529296875</v>
      </c>
    </row>
    <row r="77" spans="1:20" ht="15.75">
      <c r="A77" s="13">
        <v>76</v>
      </c>
      <c r="B77" s="11" t="s">
        <v>47</v>
      </c>
      <c r="C77" s="12" t="s">
        <v>53</v>
      </c>
      <c r="D77" s="13" t="s">
        <v>21</v>
      </c>
      <c r="E77" s="11">
        <v>0.34499999999999997</v>
      </c>
      <c r="F77" s="11">
        <v>1499410</v>
      </c>
      <c r="G77" s="11">
        <v>1.4342185599999999</v>
      </c>
      <c r="H77" s="11">
        <f t="shared" si="12"/>
        <v>0.49480540319999994</v>
      </c>
      <c r="I77" s="11">
        <v>0.25</v>
      </c>
      <c r="J77" s="11">
        <v>0.2</v>
      </c>
      <c r="K77" s="11">
        <v>0.27</v>
      </c>
      <c r="L77" s="11">
        <f t="shared" si="13"/>
        <v>171064.96221261885</v>
      </c>
      <c r="M77" s="11">
        <f t="shared" si="14"/>
        <v>0.30769230769230771</v>
      </c>
      <c r="N77" s="11">
        <f t="shared" si="15"/>
        <v>129128.61870677429</v>
      </c>
      <c r="O77" s="10">
        <f t="shared" si="16"/>
        <v>0.8</v>
      </c>
      <c r="P77" s="11">
        <v>0.18448350999999999</v>
      </c>
      <c r="Q77" s="11">
        <v>5.2600002000000003</v>
      </c>
      <c r="R77" s="11">
        <v>0.29861109664565599</v>
      </c>
      <c r="S77" s="11">
        <v>0.2186279296875</v>
      </c>
    </row>
    <row r="78" spans="1:20" ht="15.75">
      <c r="A78" s="13">
        <v>77</v>
      </c>
      <c r="B78" s="11" t="s">
        <v>47</v>
      </c>
      <c r="C78" s="12" t="s">
        <v>54</v>
      </c>
      <c r="D78" s="11" t="s">
        <v>21</v>
      </c>
      <c r="E78" s="11">
        <v>0.34499999999999997</v>
      </c>
      <c r="F78" s="11">
        <v>1499410</v>
      </c>
      <c r="G78" s="11">
        <v>2.15132784</v>
      </c>
      <c r="H78" s="11">
        <f t="shared" si="12"/>
        <v>0.74220810479999999</v>
      </c>
      <c r="I78" s="11">
        <v>0.25</v>
      </c>
      <c r="J78" s="11">
        <v>0.2</v>
      </c>
      <c r="K78" s="11">
        <v>0.27</v>
      </c>
      <c r="L78" s="11">
        <f t="shared" si="13"/>
        <v>256597.4433189283</v>
      </c>
      <c r="M78" s="11">
        <f t="shared" si="14"/>
        <v>0.30769230769230771</v>
      </c>
      <c r="N78" s="11">
        <f t="shared" si="15"/>
        <v>193692.92806016144</v>
      </c>
      <c r="O78" s="10">
        <f t="shared" si="16"/>
        <v>0.8</v>
      </c>
      <c r="P78" s="11">
        <v>0.26420853</v>
      </c>
      <c r="Q78" s="11">
        <v>4.96</v>
      </c>
      <c r="R78" s="11">
        <v>0.41243471911078999</v>
      </c>
      <c r="S78" s="11">
        <v>0.2911376953125</v>
      </c>
    </row>
    <row r="79" spans="1:20" ht="15.75">
      <c r="A79" s="13">
        <v>78</v>
      </c>
      <c r="B79" s="11" t="s">
        <v>47</v>
      </c>
      <c r="C79" s="12" t="s">
        <v>55</v>
      </c>
      <c r="D79" s="11" t="s">
        <v>21</v>
      </c>
      <c r="E79" s="11">
        <v>0.34499999999999997</v>
      </c>
      <c r="F79" s="11">
        <v>1499410</v>
      </c>
      <c r="G79" s="11">
        <v>2.6891598000000001</v>
      </c>
      <c r="H79" s="11">
        <f t="shared" si="12"/>
        <v>0.92776013099999999</v>
      </c>
      <c r="I79" s="11">
        <v>0.25</v>
      </c>
      <c r="J79" s="11">
        <v>0.2</v>
      </c>
      <c r="K79" s="11">
        <v>0.27</v>
      </c>
      <c r="L79" s="11">
        <f t="shared" si="13"/>
        <v>320746.80414866033</v>
      </c>
      <c r="M79" s="11">
        <f t="shared" si="14"/>
        <v>0.30769230769230771</v>
      </c>
      <c r="N79" s="11">
        <f t="shared" si="15"/>
        <v>242116.16007520177</v>
      </c>
      <c r="O79" s="10">
        <f t="shared" si="16"/>
        <v>0.8</v>
      </c>
      <c r="P79" s="11">
        <v>0.28087540999999999</v>
      </c>
      <c r="Q79" s="11">
        <v>4.5600003999999998</v>
      </c>
      <c r="R79" s="11">
        <v>0.46317574577896198</v>
      </c>
      <c r="S79" s="11">
        <v>0.2906494140625</v>
      </c>
    </row>
    <row r="80" spans="1:20">
      <c r="A80" s="24">
        <v>79</v>
      </c>
      <c r="B80" s="24" t="s">
        <v>66</v>
      </c>
      <c r="C80" s="24" t="s">
        <v>57</v>
      </c>
      <c r="D80" s="24" t="s">
        <v>21</v>
      </c>
      <c r="E80" s="24">
        <v>0.34499999999999997</v>
      </c>
      <c r="F80" s="24">
        <v>1341340</v>
      </c>
      <c r="G80" s="24">
        <v>1.51821885947042</v>
      </c>
      <c r="H80" s="24">
        <f t="shared" si="12"/>
        <v>0.52378550651729483</v>
      </c>
      <c r="I80" s="24">
        <v>0.35</v>
      </c>
      <c r="J80" s="24">
        <v>0.21</v>
      </c>
      <c r="K80" s="24">
        <v>0.37</v>
      </c>
      <c r="L80" s="24">
        <f t="shared" si="13"/>
        <v>224708.797484437</v>
      </c>
      <c r="M80" s="24">
        <f t="shared" si="14"/>
        <v>0.38181818181818178</v>
      </c>
      <c r="N80" s="24">
        <f t="shared" si="15"/>
        <v>161410.77338346731</v>
      </c>
      <c r="O80" s="10">
        <f t="shared" si="16"/>
        <v>0.6</v>
      </c>
      <c r="P80" s="24">
        <v>0.21066900999999999</v>
      </c>
      <c r="Q80" s="24">
        <v>4.8199997000000003</v>
      </c>
      <c r="R80" s="24">
        <v>0.33921772547257301</v>
      </c>
      <c r="S80" s="24">
        <v>0.2313232421875</v>
      </c>
      <c r="T80" s="24">
        <v>0.66739999999999999</v>
      </c>
    </row>
    <row r="81" spans="1:20" ht="15.75">
      <c r="A81" s="24">
        <v>80</v>
      </c>
      <c r="B81" s="24" t="s">
        <v>56</v>
      </c>
      <c r="C81" s="25" t="s">
        <v>40</v>
      </c>
      <c r="D81" s="24" t="s">
        <v>21</v>
      </c>
      <c r="E81" s="24">
        <v>0.34499999999999997</v>
      </c>
      <c r="F81" s="24">
        <v>1341340</v>
      </c>
      <c r="G81" s="24">
        <v>0.15182188594704199</v>
      </c>
      <c r="H81" s="24">
        <f t="shared" si="12"/>
        <v>5.2378550651729486E-2</v>
      </c>
      <c r="I81" s="24">
        <v>0.35</v>
      </c>
      <c r="J81" s="24">
        <v>0.21</v>
      </c>
      <c r="K81" s="24">
        <v>0.37</v>
      </c>
      <c r="L81" s="24">
        <f t="shared" si="13"/>
        <v>22470.879748443698</v>
      </c>
      <c r="M81" s="24">
        <f t="shared" si="14"/>
        <v>0.38181818181818178</v>
      </c>
      <c r="N81" s="24">
        <f t="shared" si="15"/>
        <v>16141.077338346729</v>
      </c>
      <c r="O81" s="10">
        <f t="shared" si="16"/>
        <v>0.6</v>
      </c>
      <c r="P81" s="24">
        <v>2.6004681000000002E-2</v>
      </c>
      <c r="Q81" s="24">
        <v>3.4399997999999998</v>
      </c>
      <c r="R81" s="24">
        <v>3.9157727128499499E-2</v>
      </c>
      <c r="S81" s="24">
        <v>2.52685546875E-2</v>
      </c>
    </row>
    <row r="82" spans="1:20" ht="15.75">
      <c r="A82" s="24">
        <v>81</v>
      </c>
      <c r="B82" s="24" t="s">
        <v>56</v>
      </c>
      <c r="C82" s="25" t="s">
        <v>41</v>
      </c>
      <c r="D82" s="24" t="s">
        <v>21</v>
      </c>
      <c r="E82" s="24">
        <v>0.34499999999999997</v>
      </c>
      <c r="F82" s="24">
        <v>1341340</v>
      </c>
      <c r="G82" s="24">
        <v>0.30364376999999998</v>
      </c>
      <c r="H82" s="24">
        <f t="shared" si="12"/>
        <v>0.10475710064999999</v>
      </c>
      <c r="I82" s="24">
        <v>0.35</v>
      </c>
      <c r="J82" s="24">
        <v>0.21</v>
      </c>
      <c r="K82" s="24">
        <v>0.37</v>
      </c>
      <c r="L82" s="24">
        <f t="shared" si="13"/>
        <v>44941.759216547493</v>
      </c>
      <c r="M82" s="24">
        <f t="shared" si="14"/>
        <v>0.38181818181818178</v>
      </c>
      <c r="N82" s="24">
        <f t="shared" si="15"/>
        <v>32282.154475322259</v>
      </c>
      <c r="O82" s="10">
        <f t="shared" si="16"/>
        <v>0.6</v>
      </c>
      <c r="P82" s="24">
        <v>4.7410924E-2</v>
      </c>
      <c r="Q82" s="24">
        <v>3.3199999</v>
      </c>
      <c r="R82" s="24">
        <v>7.4062063128917305E-2</v>
      </c>
      <c r="S82" s="24">
        <v>3.99169921875E-2</v>
      </c>
    </row>
    <row r="83" spans="1:20" ht="15.75">
      <c r="A83" s="24">
        <v>82</v>
      </c>
      <c r="B83" s="24" t="s">
        <v>56</v>
      </c>
      <c r="C83" s="25" t="s">
        <v>42</v>
      </c>
      <c r="D83" s="24" t="s">
        <v>21</v>
      </c>
      <c r="E83" s="24">
        <v>0.34499999999999997</v>
      </c>
      <c r="F83" s="24">
        <v>1341340</v>
      </c>
      <c r="G83" s="24">
        <v>0.60728751999999997</v>
      </c>
      <c r="H83" s="24">
        <f t="shared" si="12"/>
        <v>0.20951419439999996</v>
      </c>
      <c r="I83" s="24">
        <v>0.35</v>
      </c>
      <c r="J83" s="24">
        <v>0.21</v>
      </c>
      <c r="K83" s="24">
        <v>0.37</v>
      </c>
      <c r="L83" s="24">
        <f t="shared" si="13"/>
        <v>89883.515472931525</v>
      </c>
      <c r="M83" s="24">
        <f t="shared" si="14"/>
        <v>0.38181818181818178</v>
      </c>
      <c r="N83" s="24">
        <f t="shared" si="15"/>
        <v>64564.306824326901</v>
      </c>
      <c r="O83" s="10">
        <f t="shared" si="16"/>
        <v>0.6</v>
      </c>
      <c r="P83" s="24">
        <v>9.4322078000000004E-2</v>
      </c>
      <c r="Q83" s="24">
        <v>4.3999996000000001</v>
      </c>
      <c r="R83" s="24">
        <v>0.145683618141459</v>
      </c>
      <c r="S83" s="24">
        <v>9.43603515625E-2</v>
      </c>
    </row>
    <row r="84" spans="1:20" ht="15.75">
      <c r="A84" s="24">
        <v>83</v>
      </c>
      <c r="B84" s="24" t="s">
        <v>56</v>
      </c>
      <c r="C84" s="25" t="s">
        <v>43</v>
      </c>
      <c r="D84" s="24" t="s">
        <v>21</v>
      </c>
      <c r="E84" s="24">
        <v>0.34499999999999997</v>
      </c>
      <c r="F84" s="24">
        <v>1341340</v>
      </c>
      <c r="G84" s="24">
        <v>0.91093128000000001</v>
      </c>
      <c r="H84" s="24">
        <f t="shared" si="12"/>
        <v>0.3142712916</v>
      </c>
      <c r="I84" s="24">
        <v>0.35</v>
      </c>
      <c r="J84" s="24">
        <v>0.21</v>
      </c>
      <c r="K84" s="24">
        <v>0.37</v>
      </c>
      <c r="L84" s="24">
        <f t="shared" si="13"/>
        <v>134825.27320939733</v>
      </c>
      <c r="M84" s="24">
        <f t="shared" si="14"/>
        <v>0.38181818181818178</v>
      </c>
      <c r="N84" s="24">
        <f t="shared" si="15"/>
        <v>96846.460236490384</v>
      </c>
      <c r="O84" s="10">
        <f t="shared" si="16"/>
        <v>0.6</v>
      </c>
      <c r="P84" s="24">
        <v>0.13318342999999999</v>
      </c>
      <c r="Q84" s="24">
        <v>4.6599997999999996</v>
      </c>
      <c r="R84" s="24">
        <v>0.21397328531587301</v>
      </c>
      <c r="S84" s="24">
        <v>0.1485595703125</v>
      </c>
    </row>
    <row r="85" spans="1:20" ht="15.75">
      <c r="A85" s="24">
        <v>84</v>
      </c>
      <c r="B85" s="24" t="s">
        <v>56</v>
      </c>
      <c r="C85" s="25" t="s">
        <v>44</v>
      </c>
      <c r="D85" s="24" t="s">
        <v>21</v>
      </c>
      <c r="E85" s="24">
        <v>0.34499999999999997</v>
      </c>
      <c r="F85" s="24">
        <v>1341340</v>
      </c>
      <c r="G85" s="24">
        <v>1.2145750399999999</v>
      </c>
      <c r="H85" s="24">
        <f t="shared" si="12"/>
        <v>0.41902838879999993</v>
      </c>
      <c r="I85" s="24">
        <v>0.35</v>
      </c>
      <c r="J85" s="24">
        <v>0.21</v>
      </c>
      <c r="K85" s="24">
        <v>0.37</v>
      </c>
      <c r="L85" s="24">
        <f t="shared" si="13"/>
        <v>179767.03094586305</v>
      </c>
      <c r="M85" s="24">
        <f t="shared" si="14"/>
        <v>0.38181818181818178</v>
      </c>
      <c r="N85" s="24">
        <f t="shared" si="15"/>
        <v>129128.6136486538</v>
      </c>
      <c r="O85" s="10">
        <f t="shared" si="16"/>
        <v>0.6</v>
      </c>
      <c r="P85" s="24">
        <v>0.18693568999999999</v>
      </c>
      <c r="Q85" s="24">
        <v>4.1599997999999996</v>
      </c>
      <c r="R85" s="24">
        <v>0.28394312750209499</v>
      </c>
      <c r="S85" s="24">
        <v>0.1834716796875</v>
      </c>
    </row>
    <row r="86" spans="1:20" ht="15.75">
      <c r="A86" s="24">
        <v>85</v>
      </c>
      <c r="B86" s="24" t="s">
        <v>56</v>
      </c>
      <c r="C86" s="25" t="s">
        <v>45</v>
      </c>
      <c r="D86" s="24" t="s">
        <v>21</v>
      </c>
      <c r="E86" s="24">
        <v>0.34499999999999997</v>
      </c>
      <c r="F86" s="24">
        <v>1341340</v>
      </c>
      <c r="G86" s="24">
        <v>1.82186256</v>
      </c>
      <c r="H86" s="24">
        <f t="shared" si="12"/>
        <v>0.6285425832</v>
      </c>
      <c r="I86" s="24">
        <v>0.35</v>
      </c>
      <c r="J86" s="24">
        <v>0.21</v>
      </c>
      <c r="K86" s="24">
        <v>0.37</v>
      </c>
      <c r="L86" s="24">
        <f t="shared" si="13"/>
        <v>269650.54641879466</v>
      </c>
      <c r="M86" s="24">
        <f t="shared" si="14"/>
        <v>0.38181818181818178</v>
      </c>
      <c r="N86" s="24">
        <f t="shared" si="15"/>
        <v>193692.92047298077</v>
      </c>
      <c r="O86" s="10">
        <f t="shared" si="16"/>
        <v>0.6</v>
      </c>
      <c r="P86" s="24">
        <v>0.22431476</v>
      </c>
      <c r="Q86" s="24">
        <v>5.0799998999999998</v>
      </c>
      <c r="R86" s="24">
        <v>0.388431443796529</v>
      </c>
      <c r="S86" s="24">
        <v>0.2655029296875</v>
      </c>
    </row>
    <row r="87" spans="1:20" ht="15.75">
      <c r="A87" s="24">
        <v>86</v>
      </c>
      <c r="B87" s="24" t="s">
        <v>56</v>
      </c>
      <c r="C87" s="25" t="s">
        <v>46</v>
      </c>
      <c r="D87" s="24" t="s">
        <v>21</v>
      </c>
      <c r="E87" s="24">
        <v>0.34499999999999997</v>
      </c>
      <c r="F87" s="24">
        <v>1341340</v>
      </c>
      <c r="G87" s="24">
        <v>2.2773281999999999</v>
      </c>
      <c r="H87" s="24">
        <f t="shared" si="12"/>
        <v>0.78567822899999995</v>
      </c>
      <c r="I87" s="24">
        <v>0.35</v>
      </c>
      <c r="J87" s="24">
        <v>0.21</v>
      </c>
      <c r="K87" s="24">
        <v>0.37</v>
      </c>
      <c r="L87" s="24">
        <f t="shared" si="13"/>
        <v>337063.18302349333</v>
      </c>
      <c r="M87" s="24">
        <f t="shared" si="14"/>
        <v>0.38181818181818178</v>
      </c>
      <c r="N87" s="24">
        <f t="shared" si="15"/>
        <v>242116.15059122597</v>
      </c>
      <c r="O87" s="10">
        <f t="shared" si="16"/>
        <v>0.6</v>
      </c>
      <c r="P87" s="24">
        <v>0.24525672000000001</v>
      </c>
      <c r="Q87" s="24">
        <v>6.7799993000000001</v>
      </c>
      <c r="R87" s="24">
        <v>0.45315036680791299</v>
      </c>
      <c r="S87" s="24">
        <v>0.2969970703125</v>
      </c>
    </row>
    <row r="88" spans="1:20">
      <c r="A88" s="16">
        <v>87</v>
      </c>
      <c r="B88" s="14" t="s">
        <v>67</v>
      </c>
      <c r="C88" s="14" t="s">
        <v>59</v>
      </c>
      <c r="D88" s="14" t="s">
        <v>21</v>
      </c>
      <c r="E88" s="14">
        <v>0.34499999999999997</v>
      </c>
      <c r="F88" s="16">
        <v>2417494</v>
      </c>
      <c r="G88" s="14">
        <v>1.3768149999999999</v>
      </c>
      <c r="H88" s="14">
        <f t="shared" si="12"/>
        <v>0.47500117499999994</v>
      </c>
      <c r="I88" s="14">
        <v>1</v>
      </c>
      <c r="J88" s="14">
        <v>0.2</v>
      </c>
      <c r="K88" s="14">
        <v>1.02</v>
      </c>
      <c r="L88" s="14">
        <f t="shared" si="13"/>
        <v>304976.67736757628</v>
      </c>
      <c r="M88" s="14">
        <f t="shared" si="14"/>
        <v>0.57142857142857151</v>
      </c>
      <c r="N88" s="14">
        <f t="shared" si="15"/>
        <v>161410.77418157517</v>
      </c>
      <c r="O88" s="10">
        <f t="shared" si="16"/>
        <v>0.2</v>
      </c>
      <c r="P88" s="14">
        <v>0.17398727999999999</v>
      </c>
      <c r="Q88" s="14">
        <v>4.4000000999999997</v>
      </c>
      <c r="R88" s="14">
        <v>0.33131702728085699</v>
      </c>
      <c r="S88" s="14">
        <v>0.1695556640625</v>
      </c>
      <c r="T88">
        <v>0.45810000000000001</v>
      </c>
    </row>
    <row r="89" spans="1:20" ht="15.75">
      <c r="A89" s="16">
        <v>88</v>
      </c>
      <c r="B89" s="14" t="s">
        <v>58</v>
      </c>
      <c r="C89" s="15" t="s">
        <v>40</v>
      </c>
      <c r="D89" s="16" t="s">
        <v>21</v>
      </c>
      <c r="E89" s="14">
        <v>0.34499999999999997</v>
      </c>
      <c r="F89" s="16">
        <v>2417494</v>
      </c>
      <c r="G89" s="16">
        <v>0.13768150000000001</v>
      </c>
      <c r="H89" s="14">
        <f t="shared" si="12"/>
        <v>4.7500117500000001E-2</v>
      </c>
      <c r="I89" s="14">
        <v>1</v>
      </c>
      <c r="J89" s="14">
        <v>0.2</v>
      </c>
      <c r="K89" s="14">
        <v>1.02</v>
      </c>
      <c r="L89" s="14">
        <f t="shared" si="13"/>
        <v>30497.667736757634</v>
      </c>
      <c r="M89" s="14">
        <f t="shared" si="14"/>
        <v>0.57142857142857151</v>
      </c>
      <c r="N89" s="14">
        <f t="shared" si="15"/>
        <v>16141.077418157518</v>
      </c>
      <c r="O89" s="10">
        <f t="shared" si="16"/>
        <v>0.2</v>
      </c>
      <c r="P89" s="14">
        <v>2.3330752E-2</v>
      </c>
      <c r="Q89" s="14">
        <v>5.96</v>
      </c>
      <c r="R89" s="14">
        <v>5.7101078718513602E-2</v>
      </c>
      <c r="S89" s="14">
        <v>4.52880859375E-2</v>
      </c>
    </row>
    <row r="90" spans="1:20" ht="15.75">
      <c r="A90" s="16">
        <v>89</v>
      </c>
      <c r="B90" s="14" t="s">
        <v>58</v>
      </c>
      <c r="C90" s="15" t="s">
        <v>41</v>
      </c>
      <c r="D90" s="14" t="s">
        <v>21</v>
      </c>
      <c r="E90" s="14">
        <v>0.34499999999999997</v>
      </c>
      <c r="F90" s="16">
        <v>2417494</v>
      </c>
      <c r="G90" s="14">
        <v>0.27536300000000002</v>
      </c>
      <c r="H90" s="14">
        <f t="shared" si="12"/>
        <v>9.5000235000000002E-2</v>
      </c>
      <c r="I90" s="14">
        <v>1</v>
      </c>
      <c r="J90" s="14">
        <v>0.2</v>
      </c>
      <c r="K90" s="14">
        <v>1.02</v>
      </c>
      <c r="L90" s="14">
        <f t="shared" si="13"/>
        <v>60995.335473515268</v>
      </c>
      <c r="M90" s="14">
        <f t="shared" si="14"/>
        <v>0.57142857142857151</v>
      </c>
      <c r="N90" s="14">
        <f t="shared" si="15"/>
        <v>32282.154836315036</v>
      </c>
      <c r="O90" s="10">
        <f t="shared" si="16"/>
        <v>0.2</v>
      </c>
      <c r="P90" s="14">
        <v>3.5286114E-2</v>
      </c>
      <c r="Q90" s="14">
        <v>3.24</v>
      </c>
      <c r="R90" s="14">
        <v>8.20916632746721E-2</v>
      </c>
      <c r="S90" s="14">
        <v>2.60009765625E-2</v>
      </c>
    </row>
    <row r="91" spans="1:20" ht="15.75">
      <c r="A91" s="16">
        <v>90</v>
      </c>
      <c r="B91" s="14" t="s">
        <v>58</v>
      </c>
      <c r="C91" s="15" t="s">
        <v>42</v>
      </c>
      <c r="D91" s="14" t="s">
        <v>21</v>
      </c>
      <c r="E91" s="14">
        <v>0.34499999999999997</v>
      </c>
      <c r="F91" s="16">
        <v>2417494</v>
      </c>
      <c r="G91" s="14">
        <v>0.55072600000000005</v>
      </c>
      <c r="H91" s="14">
        <f t="shared" si="12"/>
        <v>0.19000047</v>
      </c>
      <c r="I91" s="14">
        <v>1</v>
      </c>
      <c r="J91" s="14">
        <v>0.2</v>
      </c>
      <c r="K91" s="14">
        <v>1.02</v>
      </c>
      <c r="L91" s="14">
        <f t="shared" si="13"/>
        <v>121990.67094703054</v>
      </c>
      <c r="M91" s="14">
        <f t="shared" si="14"/>
        <v>0.57142857142857151</v>
      </c>
      <c r="N91" s="14">
        <f t="shared" si="15"/>
        <v>64564.309672630072</v>
      </c>
      <c r="O91" s="10">
        <f t="shared" si="16"/>
        <v>0.2</v>
      </c>
      <c r="P91" s="14">
        <v>7.4738726000000005E-2</v>
      </c>
      <c r="Q91" s="14">
        <v>4.5</v>
      </c>
      <c r="R91" s="14">
        <v>0.15018494156273901</v>
      </c>
      <c r="S91" s="14">
        <v>6.31103515625E-2</v>
      </c>
    </row>
    <row r="92" spans="1:20" ht="15.75">
      <c r="A92" s="16">
        <v>91</v>
      </c>
      <c r="B92" s="14" t="s">
        <v>58</v>
      </c>
      <c r="C92" s="15" t="s">
        <v>43</v>
      </c>
      <c r="D92" s="14" t="s">
        <v>21</v>
      </c>
      <c r="E92" s="14">
        <v>0.34499999999999997</v>
      </c>
      <c r="F92" s="16">
        <v>2417494</v>
      </c>
      <c r="G92" s="14">
        <v>0.82608899999999996</v>
      </c>
      <c r="H92" s="14">
        <f t="shared" si="12"/>
        <v>0.28500070499999997</v>
      </c>
      <c r="I92" s="14">
        <v>1</v>
      </c>
      <c r="J92" s="14">
        <v>0.2</v>
      </c>
      <c r="K92" s="14">
        <v>1.02</v>
      </c>
      <c r="L92" s="14">
        <f t="shared" si="13"/>
        <v>182986.00642054577</v>
      </c>
      <c r="M92" s="14">
        <f t="shared" si="14"/>
        <v>0.57142857142857151</v>
      </c>
      <c r="N92" s="14">
        <f t="shared" si="15"/>
        <v>96846.464508945093</v>
      </c>
      <c r="O92" s="10">
        <f t="shared" si="16"/>
        <v>0.2</v>
      </c>
      <c r="P92" s="14">
        <v>9.4536170000000003E-2</v>
      </c>
      <c r="Q92" s="14">
        <v>4.2999996999999999</v>
      </c>
      <c r="R92" s="14">
        <v>0.20862453924371099</v>
      </c>
      <c r="S92" s="14">
        <v>8.36181640625E-2</v>
      </c>
    </row>
    <row r="93" spans="1:20" ht="15.75">
      <c r="A93" s="16">
        <v>92</v>
      </c>
      <c r="B93" s="14" t="s">
        <v>58</v>
      </c>
      <c r="C93" s="15" t="s">
        <v>44</v>
      </c>
      <c r="D93" s="14" t="s">
        <v>21</v>
      </c>
      <c r="E93" s="14">
        <v>0.34499999999999997</v>
      </c>
      <c r="F93" s="16">
        <v>2417494</v>
      </c>
      <c r="G93" s="14">
        <v>1.1014520000000001</v>
      </c>
      <c r="H93" s="14">
        <f t="shared" si="12"/>
        <v>0.38000094000000001</v>
      </c>
      <c r="I93" s="14">
        <v>1</v>
      </c>
      <c r="J93" s="14">
        <v>0.2</v>
      </c>
      <c r="K93" s="14">
        <v>1.02</v>
      </c>
      <c r="L93" s="14">
        <f t="shared" si="13"/>
        <v>243981.34189406107</v>
      </c>
      <c r="M93" s="14">
        <f t="shared" si="14"/>
        <v>0.57142857142857151</v>
      </c>
      <c r="N93" s="14">
        <f t="shared" si="15"/>
        <v>129128.61934526014</v>
      </c>
      <c r="O93" s="10">
        <f t="shared" si="16"/>
        <v>0.2</v>
      </c>
      <c r="P93" s="14">
        <v>0.13383006</v>
      </c>
      <c r="Q93" s="14">
        <v>4.3800001000000002</v>
      </c>
      <c r="R93" s="14">
        <v>0.27202721656142897</v>
      </c>
      <c r="S93" s="14">
        <v>0.1124267578125</v>
      </c>
    </row>
    <row r="94" spans="1:20" ht="15.75">
      <c r="A94" s="16">
        <v>93</v>
      </c>
      <c r="B94" s="14" t="s">
        <v>58</v>
      </c>
      <c r="C94" s="15" t="s">
        <v>45</v>
      </c>
      <c r="D94" s="14" t="s">
        <v>21</v>
      </c>
      <c r="E94" s="14">
        <v>0.34499999999999997</v>
      </c>
      <c r="F94" s="16">
        <v>2417494</v>
      </c>
      <c r="G94" s="14">
        <v>1.6521779999999999</v>
      </c>
      <c r="H94" s="14">
        <f t="shared" si="12"/>
        <v>0.57000140999999993</v>
      </c>
      <c r="I94" s="14">
        <v>1</v>
      </c>
      <c r="J94" s="14">
        <v>0.2</v>
      </c>
      <c r="K94" s="14">
        <v>1.02</v>
      </c>
      <c r="L94" s="14">
        <f t="shared" si="13"/>
        <v>365972.01284109155</v>
      </c>
      <c r="M94" s="14">
        <f t="shared" si="14"/>
        <v>0.57142857142857151</v>
      </c>
      <c r="N94" s="14">
        <f t="shared" si="15"/>
        <v>193692.92901789019</v>
      </c>
      <c r="O94" s="10">
        <f t="shared" si="16"/>
        <v>0.2</v>
      </c>
      <c r="P94" s="14">
        <v>0.20765072000000001</v>
      </c>
      <c r="Q94" s="14">
        <v>3.9599997999999998</v>
      </c>
      <c r="R94" s="14">
        <v>0.39363188828740803</v>
      </c>
      <c r="S94" s="14">
        <v>0.1795654296875</v>
      </c>
    </row>
    <row r="95" spans="1:20" ht="15.75">
      <c r="A95" s="16">
        <v>94</v>
      </c>
      <c r="B95" s="14" t="s">
        <v>58</v>
      </c>
      <c r="C95" s="15" t="s">
        <v>46</v>
      </c>
      <c r="D95" s="16" t="s">
        <v>21</v>
      </c>
      <c r="E95" s="14">
        <v>0.34499999999999997</v>
      </c>
      <c r="F95" s="16">
        <v>2417494</v>
      </c>
      <c r="G95" s="14">
        <v>2.0652225</v>
      </c>
      <c r="H95" s="14">
        <f t="shared" si="12"/>
        <v>0.71250176249999997</v>
      </c>
      <c r="I95" s="14">
        <v>1</v>
      </c>
      <c r="J95" s="14">
        <v>0.2</v>
      </c>
      <c r="K95" s="14">
        <v>1.02</v>
      </c>
      <c r="L95" s="14">
        <f t="shared" si="13"/>
        <v>457465.01605136448</v>
      </c>
      <c r="M95" s="14">
        <f t="shared" si="14"/>
        <v>0.57142857142857151</v>
      </c>
      <c r="N95" s="14">
        <f t="shared" si="15"/>
        <v>242116.16127236278</v>
      </c>
      <c r="O95" s="10">
        <f t="shared" si="16"/>
        <v>0.2</v>
      </c>
      <c r="P95" s="14">
        <v>0.24004297999999999</v>
      </c>
      <c r="Q95" s="14">
        <v>4.1800002999999997</v>
      </c>
      <c r="R95" s="14">
        <v>0.44873198170166501</v>
      </c>
      <c r="S95" s="14">
        <v>0.2100830078125</v>
      </c>
    </row>
    <row r="96" spans="1:20" ht="15.75">
      <c r="A96" s="13">
        <v>95</v>
      </c>
      <c r="B96" s="12" t="s">
        <v>29</v>
      </c>
      <c r="C96" s="12" t="s">
        <v>30</v>
      </c>
      <c r="D96" s="11" t="s">
        <v>21</v>
      </c>
      <c r="E96" s="11">
        <v>0.34499999999999997</v>
      </c>
      <c r="F96" s="13">
        <v>12262069</v>
      </c>
      <c r="G96" s="11">
        <v>2.2398377699999998</v>
      </c>
      <c r="H96" s="11">
        <f t="shared" si="12"/>
        <v>0.77274403064999986</v>
      </c>
      <c r="I96" s="11">
        <v>0.18</v>
      </c>
      <c r="J96" s="11">
        <v>0.18</v>
      </c>
      <c r="K96" s="11">
        <v>0.2</v>
      </c>
      <c r="L96" s="11">
        <f t="shared" si="13"/>
        <v>208380.41275955053</v>
      </c>
      <c r="M96" s="11">
        <f t="shared" si="14"/>
        <v>0.23999999999999996</v>
      </c>
      <c r="N96" s="11">
        <f t="shared" si="15"/>
        <v>161410.77365871333</v>
      </c>
      <c r="O96" s="10">
        <f t="shared" si="16"/>
        <v>1</v>
      </c>
      <c r="P96" s="11">
        <v>0.28348913999999997</v>
      </c>
      <c r="Q96" s="11">
        <v>4.46</v>
      </c>
      <c r="R96" s="11">
        <v>0.42537029675747201</v>
      </c>
      <c r="S96" s="11">
        <v>0.3006591796875</v>
      </c>
      <c r="T96" s="11">
        <v>0.65469999999999995</v>
      </c>
    </row>
    <row r="97" spans="1:20" ht="15.75">
      <c r="A97" s="13">
        <v>96</v>
      </c>
      <c r="B97" s="12" t="s">
        <v>29</v>
      </c>
      <c r="C97" s="12" t="s">
        <v>31</v>
      </c>
      <c r="D97" s="11" t="s">
        <v>21</v>
      </c>
      <c r="E97" s="11">
        <v>0.34499999999999997</v>
      </c>
      <c r="F97" s="13">
        <v>12262069</v>
      </c>
      <c r="G97" s="11">
        <v>0.223983777</v>
      </c>
      <c r="H97" s="11">
        <f t="shared" si="12"/>
        <v>7.7274403064999997E-2</v>
      </c>
      <c r="I97" s="11">
        <v>0.18</v>
      </c>
      <c r="J97" s="11">
        <v>0.18</v>
      </c>
      <c r="K97" s="11">
        <v>0.2</v>
      </c>
      <c r="L97" s="11">
        <f t="shared" si="13"/>
        <v>20838.041275955056</v>
      </c>
      <c r="M97" s="11">
        <f t="shared" si="14"/>
        <v>0.23999999999999996</v>
      </c>
      <c r="N97" s="11">
        <f t="shared" si="15"/>
        <v>16141.077365871335</v>
      </c>
      <c r="O97" s="10">
        <f t="shared" si="16"/>
        <v>1</v>
      </c>
      <c r="P97" s="11">
        <v>4.7428746000000001E-2</v>
      </c>
      <c r="Q97" s="11">
        <v>3.1000000999999999</v>
      </c>
      <c r="R97" s="11">
        <v>5.57953117367549E-2</v>
      </c>
      <c r="S97" s="11">
        <v>2.74658203125E-2</v>
      </c>
    </row>
    <row r="98" spans="1:20" ht="15.75">
      <c r="A98" s="13">
        <v>97</v>
      </c>
      <c r="B98" s="12" t="s">
        <v>29</v>
      </c>
      <c r="C98" s="12" t="s">
        <v>32</v>
      </c>
      <c r="D98" s="11" t="s">
        <v>21</v>
      </c>
      <c r="E98" s="11">
        <v>0.34499999999999997</v>
      </c>
      <c r="F98" s="13">
        <v>12262069</v>
      </c>
      <c r="G98" s="11">
        <v>0.44796755399999999</v>
      </c>
      <c r="H98" s="11">
        <f t="shared" ref="H98:H111" si="17">E98*G98</f>
        <v>0.15454880612999999</v>
      </c>
      <c r="I98" s="11">
        <v>0.18</v>
      </c>
      <c r="J98" s="11">
        <v>0.18</v>
      </c>
      <c r="K98" s="11">
        <v>0.2</v>
      </c>
      <c r="L98" s="11">
        <f t="shared" ref="L98:L111" si="18">1000*M98*H98/0.00089</f>
        <v>41676.082551910113</v>
      </c>
      <c r="M98" s="11">
        <f t="shared" ref="M98:M111" si="19">4*I98*J98/(2*J98+I98)</f>
        <v>0.23999999999999996</v>
      </c>
      <c r="N98" s="11">
        <f t="shared" ref="N98:N111" si="20">L98*SQRT(M98/2/K98)</f>
        <v>32282.15473174267</v>
      </c>
      <c r="O98" s="10">
        <f t="shared" ref="O98:O111" si="21">J98/I98</f>
        <v>1</v>
      </c>
      <c r="P98" s="11">
        <v>7.8945003E-2</v>
      </c>
      <c r="Q98" s="11">
        <v>4.3800001000000002</v>
      </c>
      <c r="R98" s="11">
        <v>0.10651959217600999</v>
      </c>
      <c r="S98" s="11">
        <v>7.80029296875E-2</v>
      </c>
    </row>
    <row r="99" spans="1:20" ht="15.75">
      <c r="A99" s="13">
        <v>98</v>
      </c>
      <c r="B99" s="12" t="s">
        <v>29</v>
      </c>
      <c r="C99" s="12" t="s">
        <v>33</v>
      </c>
      <c r="D99" s="11" t="s">
        <v>21</v>
      </c>
      <c r="E99" s="11">
        <v>0.34499999999999997</v>
      </c>
      <c r="F99" s="13">
        <v>12262069</v>
      </c>
      <c r="G99" s="11">
        <v>0.89593510799999998</v>
      </c>
      <c r="H99" s="11">
        <f t="shared" si="17"/>
        <v>0.30909761225999999</v>
      </c>
      <c r="I99" s="11">
        <v>0.18</v>
      </c>
      <c r="J99" s="11">
        <v>0.18</v>
      </c>
      <c r="K99" s="11">
        <v>0.2</v>
      </c>
      <c r="L99" s="11">
        <f t="shared" si="18"/>
        <v>83352.165103820225</v>
      </c>
      <c r="M99" s="11">
        <f t="shared" si="19"/>
        <v>0.23999999999999996</v>
      </c>
      <c r="N99" s="11">
        <f t="shared" si="20"/>
        <v>64564.309463485341</v>
      </c>
      <c r="O99" s="10">
        <f t="shared" si="21"/>
        <v>1</v>
      </c>
      <c r="P99" s="11">
        <v>0.15506744</v>
      </c>
      <c r="Q99" s="11">
        <v>4.54</v>
      </c>
      <c r="R99" s="11">
        <v>0.210588299415328</v>
      </c>
      <c r="S99" s="11">
        <v>0.1575927734375</v>
      </c>
    </row>
    <row r="100" spans="1:20" ht="15.75">
      <c r="A100" s="13">
        <v>99</v>
      </c>
      <c r="B100" s="12" t="s">
        <v>29</v>
      </c>
      <c r="C100" s="12" t="s">
        <v>34</v>
      </c>
      <c r="D100" s="11" t="s">
        <v>21</v>
      </c>
      <c r="E100" s="11">
        <v>0.34499999999999997</v>
      </c>
      <c r="F100" s="13">
        <v>12262069</v>
      </c>
      <c r="G100" s="11">
        <v>1.3439026620000001</v>
      </c>
      <c r="H100" s="11">
        <f t="shared" si="17"/>
        <v>0.46364641838999998</v>
      </c>
      <c r="I100" s="11">
        <v>0.18</v>
      </c>
      <c r="J100" s="11">
        <v>0.18</v>
      </c>
      <c r="K100" s="11">
        <v>0.2</v>
      </c>
      <c r="L100" s="11">
        <f t="shared" si="18"/>
        <v>125028.24765573033</v>
      </c>
      <c r="M100" s="11">
        <f t="shared" si="19"/>
        <v>0.23999999999999996</v>
      </c>
      <c r="N100" s="11">
        <f t="shared" si="20"/>
        <v>96846.464195228007</v>
      </c>
      <c r="O100" s="10">
        <f t="shared" si="21"/>
        <v>1</v>
      </c>
      <c r="P100" s="11">
        <v>0.21109447000000001</v>
      </c>
      <c r="Q100" s="11">
        <v>4.2999996999999999</v>
      </c>
      <c r="R100" s="11">
        <v>0.29465719273215801</v>
      </c>
      <c r="S100" s="11">
        <v>0.2010498046875</v>
      </c>
    </row>
    <row r="101" spans="1:20" ht="15.75">
      <c r="A101" s="13">
        <v>100</v>
      </c>
      <c r="B101" s="12" t="s">
        <v>29</v>
      </c>
      <c r="C101" s="12" t="s">
        <v>35</v>
      </c>
      <c r="D101" s="11" t="s">
        <v>21</v>
      </c>
      <c r="E101" s="11">
        <v>0.34499999999999997</v>
      </c>
      <c r="F101" s="11">
        <v>12262069</v>
      </c>
      <c r="G101" s="11">
        <v>1.791870216</v>
      </c>
      <c r="H101" s="11">
        <f t="shared" si="17"/>
        <v>0.61819522451999998</v>
      </c>
      <c r="I101" s="11">
        <v>0.18</v>
      </c>
      <c r="J101" s="11">
        <v>0.18</v>
      </c>
      <c r="K101" s="11">
        <v>0.2</v>
      </c>
      <c r="L101" s="11">
        <f t="shared" si="18"/>
        <v>166704.33020764045</v>
      </c>
      <c r="M101" s="11">
        <f t="shared" si="19"/>
        <v>0.23999999999999996</v>
      </c>
      <c r="N101" s="11">
        <f t="shared" si="20"/>
        <v>129128.61892697068</v>
      </c>
      <c r="O101" s="10">
        <f t="shared" si="21"/>
        <v>1</v>
      </c>
      <c r="P101" s="11">
        <v>0.25165680000000001</v>
      </c>
      <c r="Q101" s="11">
        <v>3.9400000999999998</v>
      </c>
      <c r="R101" s="11">
        <v>0.36208515662651602</v>
      </c>
      <c r="S101" s="11">
        <v>0.2164306640625</v>
      </c>
    </row>
    <row r="102" spans="1:20" ht="15.75">
      <c r="A102" s="13">
        <v>101</v>
      </c>
      <c r="B102" s="12" t="s">
        <v>29</v>
      </c>
      <c r="C102" s="12" t="s">
        <v>36</v>
      </c>
      <c r="D102" s="11" t="s">
        <v>21</v>
      </c>
      <c r="E102" s="11">
        <v>0.34499999999999997</v>
      </c>
      <c r="F102" s="11">
        <v>12262069</v>
      </c>
      <c r="G102" s="11">
        <v>2.6878053240000002</v>
      </c>
      <c r="H102" s="11">
        <f t="shared" si="17"/>
        <v>0.92729283677999996</v>
      </c>
      <c r="I102" s="11">
        <v>0.18</v>
      </c>
      <c r="J102" s="11">
        <v>0.18</v>
      </c>
      <c r="K102" s="11">
        <v>0.2</v>
      </c>
      <c r="L102" s="11">
        <f t="shared" si="18"/>
        <v>250056.49531146066</v>
      </c>
      <c r="M102" s="11">
        <f t="shared" si="19"/>
        <v>0.23999999999999996</v>
      </c>
      <c r="N102" s="11">
        <f t="shared" si="20"/>
        <v>193692.92839045601</v>
      </c>
      <c r="O102" s="10">
        <f t="shared" si="21"/>
        <v>1</v>
      </c>
      <c r="P102" s="11">
        <v>0.31028715000000001</v>
      </c>
      <c r="Q102" s="11">
        <v>4.3400002000000004</v>
      </c>
      <c r="R102" s="11">
        <v>0.46202077068291703</v>
      </c>
      <c r="S102" s="11">
        <v>0.3123779296875</v>
      </c>
    </row>
    <row r="103" spans="1:20" ht="15.75">
      <c r="A103" s="13">
        <v>102</v>
      </c>
      <c r="B103" s="12" t="s">
        <v>29</v>
      </c>
      <c r="C103" s="12" t="s">
        <v>37</v>
      </c>
      <c r="D103" s="11" t="s">
        <v>21</v>
      </c>
      <c r="E103" s="11">
        <v>0.34499999999999997</v>
      </c>
      <c r="F103" s="11">
        <v>12262069</v>
      </c>
      <c r="G103" s="11">
        <v>3.359756655</v>
      </c>
      <c r="H103" s="11">
        <f t="shared" si="17"/>
        <v>1.1591160459749998</v>
      </c>
      <c r="I103" s="11">
        <v>0.18</v>
      </c>
      <c r="J103" s="11">
        <v>0.18</v>
      </c>
      <c r="K103" s="11">
        <v>0.2</v>
      </c>
      <c r="L103" s="11">
        <f t="shared" si="18"/>
        <v>312570.61913932581</v>
      </c>
      <c r="M103" s="11">
        <f t="shared" si="19"/>
        <v>0.23999999999999996</v>
      </c>
      <c r="N103" s="11">
        <f t="shared" si="20"/>
        <v>242116.16048806999</v>
      </c>
      <c r="O103" s="10">
        <f t="shared" si="21"/>
        <v>1</v>
      </c>
      <c r="P103" s="11">
        <v>0.29961827000000002</v>
      </c>
      <c r="Q103" s="11">
        <v>3.78</v>
      </c>
      <c r="R103" s="11">
        <v>0.45104622879585698</v>
      </c>
      <c r="S103" s="11">
        <v>0.2655029296875</v>
      </c>
    </row>
    <row r="104" spans="1:20">
      <c r="A104" s="16">
        <v>103</v>
      </c>
      <c r="B104" s="14" t="s">
        <v>38</v>
      </c>
      <c r="C104" s="14" t="s">
        <v>39</v>
      </c>
      <c r="D104" s="14" t="s">
        <v>21</v>
      </c>
      <c r="E104" s="14">
        <v>0.34499999999999997</v>
      </c>
      <c r="F104" s="14">
        <v>10349806</v>
      </c>
      <c r="G104" s="14">
        <v>3.0516505296318499</v>
      </c>
      <c r="H104" s="14">
        <f t="shared" si="17"/>
        <v>1.0528194327229881</v>
      </c>
      <c r="I104" s="14">
        <v>0.1</v>
      </c>
      <c r="J104" s="14">
        <v>0.2</v>
      </c>
      <c r="K104" s="14">
        <v>0.11</v>
      </c>
      <c r="L104" s="14">
        <f t="shared" si="18"/>
        <v>189270.90925357095</v>
      </c>
      <c r="M104" s="14">
        <f t="shared" si="19"/>
        <v>0.16000000000000003</v>
      </c>
      <c r="N104" s="14">
        <f t="shared" si="20"/>
        <v>161410.77375255624</v>
      </c>
      <c r="O104" s="10">
        <f t="shared" si="21"/>
        <v>2</v>
      </c>
      <c r="P104" s="14">
        <v>0.35683978</v>
      </c>
      <c r="Q104" s="14">
        <v>3.48</v>
      </c>
      <c r="R104" s="14">
        <v>0.44508607472692202</v>
      </c>
      <c r="S104" s="14">
        <v>0.3321533203125</v>
      </c>
      <c r="T104" s="14">
        <v>0.80500000000000005</v>
      </c>
    </row>
    <row r="105" spans="1:20" ht="15.75">
      <c r="A105" s="16">
        <v>104</v>
      </c>
      <c r="B105" s="14" t="s">
        <v>38</v>
      </c>
      <c r="C105" s="15" t="s">
        <v>40</v>
      </c>
      <c r="D105" s="14" t="s">
        <v>21</v>
      </c>
      <c r="E105" s="14">
        <v>0.34499999999999997</v>
      </c>
      <c r="F105" s="14">
        <v>10349806</v>
      </c>
      <c r="G105" s="14">
        <v>0.30516505296318502</v>
      </c>
      <c r="H105" s="14">
        <f t="shared" si="17"/>
        <v>0.10528194327229883</v>
      </c>
      <c r="I105" s="14">
        <v>0.1</v>
      </c>
      <c r="J105" s="14">
        <v>0.2</v>
      </c>
      <c r="K105" s="14">
        <v>0.11</v>
      </c>
      <c r="L105" s="14">
        <f t="shared" si="18"/>
        <v>18927.090925357097</v>
      </c>
      <c r="M105" s="14">
        <f t="shared" si="19"/>
        <v>0.16000000000000003</v>
      </c>
      <c r="N105" s="14">
        <f t="shared" si="20"/>
        <v>16141.077375255627</v>
      </c>
      <c r="O105" s="10">
        <f t="shared" si="21"/>
        <v>2</v>
      </c>
      <c r="P105" s="14">
        <v>6.2129267000000002E-2</v>
      </c>
      <c r="Q105" s="14">
        <v>4.3400002000000004</v>
      </c>
      <c r="R105" s="14">
        <v>6.7493743710703699E-2</v>
      </c>
      <c r="S105" s="14">
        <v>6.23779296875E-2</v>
      </c>
    </row>
    <row r="106" spans="1:20" ht="15.75">
      <c r="A106" s="16">
        <v>105</v>
      </c>
      <c r="B106" s="14" t="s">
        <v>38</v>
      </c>
      <c r="C106" s="15" t="s">
        <v>41</v>
      </c>
      <c r="D106" s="16" t="s">
        <v>21</v>
      </c>
      <c r="E106" s="14">
        <v>0.34499999999999997</v>
      </c>
      <c r="F106" s="14">
        <v>10349806</v>
      </c>
      <c r="G106" s="14">
        <v>0.61033010592636905</v>
      </c>
      <c r="H106" s="14">
        <f t="shared" si="17"/>
        <v>0.21056388654459732</v>
      </c>
      <c r="I106" s="14">
        <v>0.1</v>
      </c>
      <c r="J106" s="14">
        <v>0.2</v>
      </c>
      <c r="K106" s="14">
        <v>0.11</v>
      </c>
      <c r="L106" s="14">
        <f t="shared" si="18"/>
        <v>37854.181850714129</v>
      </c>
      <c r="M106" s="14">
        <f t="shared" si="19"/>
        <v>0.16000000000000003</v>
      </c>
      <c r="N106" s="14">
        <f t="shared" si="20"/>
        <v>32282.154750511199</v>
      </c>
      <c r="O106" s="10">
        <f t="shared" si="21"/>
        <v>2</v>
      </c>
      <c r="P106" s="14">
        <v>0.13281398999999999</v>
      </c>
      <c r="Q106" s="14">
        <v>4.46</v>
      </c>
      <c r="R106" s="14">
        <v>0.14141469226254999</v>
      </c>
      <c r="S106" s="14">
        <v>0.1334228515625</v>
      </c>
    </row>
    <row r="107" spans="1:20" ht="15.75">
      <c r="A107" s="16">
        <v>106</v>
      </c>
      <c r="B107" s="14" t="s">
        <v>38</v>
      </c>
      <c r="C107" s="15" t="s">
        <v>42</v>
      </c>
      <c r="D107" s="14" t="s">
        <v>21</v>
      </c>
      <c r="E107" s="14">
        <v>0.34499999999999997</v>
      </c>
      <c r="F107" s="14">
        <v>10349806</v>
      </c>
      <c r="G107" s="14">
        <v>1.2206602118527401</v>
      </c>
      <c r="H107" s="14">
        <f t="shared" si="17"/>
        <v>0.4211277730891953</v>
      </c>
      <c r="I107" s="14">
        <v>0.1</v>
      </c>
      <c r="J107" s="14">
        <v>0.2</v>
      </c>
      <c r="K107" s="14">
        <v>0.11</v>
      </c>
      <c r="L107" s="14">
        <f t="shared" si="18"/>
        <v>75708.363701428389</v>
      </c>
      <c r="M107" s="14">
        <f t="shared" si="19"/>
        <v>0.16000000000000003</v>
      </c>
      <c r="N107" s="14">
        <f t="shared" si="20"/>
        <v>64564.309501022508</v>
      </c>
      <c r="O107" s="10">
        <f t="shared" si="21"/>
        <v>2</v>
      </c>
      <c r="P107" s="14">
        <v>0.24802611999999999</v>
      </c>
      <c r="Q107" s="14">
        <v>3.9200001000000002</v>
      </c>
      <c r="R107" s="14">
        <v>0.27292060387598999</v>
      </c>
      <c r="S107" s="14">
        <v>0.2362060546875</v>
      </c>
    </row>
    <row r="108" spans="1:20" ht="15.75">
      <c r="A108" s="16">
        <v>107</v>
      </c>
      <c r="B108" s="14" t="s">
        <v>38</v>
      </c>
      <c r="C108" s="15" t="s">
        <v>43</v>
      </c>
      <c r="D108" s="14" t="s">
        <v>21</v>
      </c>
      <c r="E108" s="14">
        <v>0.34499999999999997</v>
      </c>
      <c r="F108" s="14">
        <v>10349806</v>
      </c>
      <c r="G108" s="14">
        <v>1.8309689476773601</v>
      </c>
      <c r="H108" s="14">
        <f t="shared" si="17"/>
        <v>0.63168428694868917</v>
      </c>
      <c r="I108" s="14">
        <v>0.1</v>
      </c>
      <c r="J108" s="14">
        <v>0.2</v>
      </c>
      <c r="K108" s="14">
        <v>0.11</v>
      </c>
      <c r="L108" s="14">
        <f t="shared" si="18"/>
        <v>113561.22012560707</v>
      </c>
      <c r="M108" s="14">
        <f t="shared" si="19"/>
        <v>0.16000000000000003</v>
      </c>
      <c r="N108" s="14">
        <f t="shared" si="20"/>
        <v>96845.333923986371</v>
      </c>
      <c r="O108" s="10">
        <f t="shared" si="21"/>
        <v>2</v>
      </c>
      <c r="P108" s="14">
        <v>0.32208409999999998</v>
      </c>
      <c r="Q108" s="14">
        <v>3.98</v>
      </c>
      <c r="R108" s="14">
        <v>0.37862443769132897</v>
      </c>
      <c r="S108" s="14">
        <v>0.3123779296875</v>
      </c>
    </row>
    <row r="109" spans="1:20" ht="15.75">
      <c r="A109" s="16">
        <v>108</v>
      </c>
      <c r="B109" s="14" t="s">
        <v>38</v>
      </c>
      <c r="C109" s="15" t="s">
        <v>44</v>
      </c>
      <c r="D109" s="16" t="s">
        <v>21</v>
      </c>
      <c r="E109" s="14">
        <v>0.34499999999999997</v>
      </c>
      <c r="F109" s="14">
        <v>10349806</v>
      </c>
      <c r="G109" s="14">
        <v>2.4413204237054802</v>
      </c>
      <c r="H109" s="14">
        <f t="shared" si="17"/>
        <v>0.8422555461783906</v>
      </c>
      <c r="I109" s="14">
        <v>0.1</v>
      </c>
      <c r="J109" s="14">
        <v>0.2</v>
      </c>
      <c r="K109" s="14">
        <v>0.11</v>
      </c>
      <c r="L109" s="14">
        <f t="shared" si="18"/>
        <v>151416.72740285678</v>
      </c>
      <c r="M109" s="14">
        <f t="shared" si="19"/>
        <v>0.16000000000000003</v>
      </c>
      <c r="N109" s="14">
        <f t="shared" si="20"/>
        <v>129128.61900204502</v>
      </c>
      <c r="O109" s="10">
        <f t="shared" si="21"/>
        <v>2</v>
      </c>
      <c r="P109" s="14">
        <v>0.34719457999999997</v>
      </c>
      <c r="Q109" s="14">
        <v>4.1000003999999999</v>
      </c>
      <c r="R109" s="14">
        <v>0.43947699395093098</v>
      </c>
      <c r="S109" s="14">
        <v>0.3206787109375</v>
      </c>
    </row>
    <row r="110" spans="1:20" ht="15.75">
      <c r="A110" s="16">
        <v>109</v>
      </c>
      <c r="B110" s="14" t="s">
        <v>38</v>
      </c>
      <c r="C110" s="15" t="s">
        <v>45</v>
      </c>
      <c r="D110" s="14" t="s">
        <v>21</v>
      </c>
      <c r="E110" s="14">
        <v>0.34499999999999997</v>
      </c>
      <c r="F110" s="14">
        <v>10349806</v>
      </c>
      <c r="G110" s="14">
        <v>3.6619806355582099</v>
      </c>
      <c r="H110" s="14">
        <f t="shared" si="17"/>
        <v>1.2633833192675823</v>
      </c>
      <c r="I110" s="14">
        <v>0.1</v>
      </c>
      <c r="J110" s="14">
        <v>0.2</v>
      </c>
      <c r="K110" s="14">
        <v>0.11</v>
      </c>
      <c r="L110" s="14">
        <f t="shared" si="18"/>
        <v>227125.09110428451</v>
      </c>
      <c r="M110" s="14">
        <f t="shared" si="19"/>
        <v>0.16000000000000003</v>
      </c>
      <c r="N110" s="14">
        <f t="shared" si="20"/>
        <v>193692.92850306697</v>
      </c>
      <c r="O110" s="10">
        <f t="shared" si="21"/>
        <v>2</v>
      </c>
      <c r="P110" s="14">
        <v>0.33382847999999998</v>
      </c>
      <c r="Q110" s="14">
        <v>4.1000003999999999</v>
      </c>
      <c r="R110" s="14">
        <v>0.41481002507271703</v>
      </c>
      <c r="S110" s="14">
        <v>0.3145751953125</v>
      </c>
    </row>
    <row r="111" spans="1:20" ht="15.75">
      <c r="A111" s="16">
        <v>110</v>
      </c>
      <c r="B111" s="14" t="s">
        <v>38</v>
      </c>
      <c r="C111" s="15" t="s">
        <v>46</v>
      </c>
      <c r="D111" s="14" t="s">
        <v>21</v>
      </c>
      <c r="E111" s="14">
        <v>0.34499999999999997</v>
      </c>
      <c r="F111" s="14">
        <v>10349806</v>
      </c>
      <c r="G111" s="14">
        <v>4.5774757944477704</v>
      </c>
      <c r="H111" s="14">
        <f t="shared" si="17"/>
        <v>1.5792291490844808</v>
      </c>
      <c r="I111" s="14">
        <v>0.1</v>
      </c>
      <c r="J111" s="14">
        <v>0.2</v>
      </c>
      <c r="K111" s="14">
        <v>0.11</v>
      </c>
      <c r="L111" s="14">
        <f t="shared" si="18"/>
        <v>283906.36388035619</v>
      </c>
      <c r="M111" s="14">
        <f t="shared" si="19"/>
        <v>0.16000000000000003</v>
      </c>
      <c r="N111" s="14">
        <f t="shared" si="20"/>
        <v>242116.16062883419</v>
      </c>
      <c r="O111" s="10">
        <f t="shared" si="21"/>
        <v>2</v>
      </c>
      <c r="P111" s="14">
        <v>0.31754163000000002</v>
      </c>
      <c r="Q111" s="14">
        <v>4.5199999999999996</v>
      </c>
      <c r="R111" s="14">
        <v>0.38676765269225399</v>
      </c>
      <c r="S111" s="14">
        <v>0.3721923828125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.</cp:lastModifiedBy>
  <cp:revision>1</cp:revision>
  <dcterms:created xsi:type="dcterms:W3CDTF">2015-06-05T18:17:20Z</dcterms:created>
  <dcterms:modified xsi:type="dcterms:W3CDTF">2021-08-12T18:18:56Z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