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 activeTab="4"/>
  </bookViews>
  <sheets>
    <sheet name="Cover" sheetId="2" r:id="rId1"/>
    <sheet name="FunctionList" sheetId="3" r:id="rId2"/>
    <sheet name="Test Report" sheetId="4" r:id="rId3"/>
    <sheet name="Test DaysInMonth" sheetId="5" r:id="rId4"/>
    <sheet name="Test IsValidDate" sheetId="6" r:id="rId5"/>
  </sheets>
  <definedNames>
    <definedName name="_xlnm.Print_Area" localSheetId="1">FunctionList!$A$1:$H$39</definedName>
    <definedName name="_xlnm.Print_Area" localSheetId="2">'Test Report'!$A$1:$I$41</definedName>
    <definedName name="Z_2C0D9096_8D85_462A_A9B5_0B488ADB4269_.wvu.PrintArea" localSheetId="2" hidden="1">'Test Report'!$A:$I</definedName>
    <definedName name="Z_6F1DCD5D_5DAC_4817_BF40_2B66F6F593E6_.wvu.PrintArea" localSheetId="2" hidden="1">'Test Report'!$A:$I</definedName>
    <definedName name="Z_BE54E0AD_3725_4423_92D7_4F1C045BE1BC_.wvu.PrintArea" localSheetId="2" hidden="1">'Test Report'!$A:$I</definedName>
    <definedName name="_xlnm.Print_Area" localSheetId="3">'Test DaysInMonth'!$A$1:$T$58</definedName>
    <definedName name="Z_2C0D9096_8D85_462A_A9B5_0B488ADB4269_.wvu.Cols" localSheetId="3" hidden="1">'Test DaysInMonth'!$E:$E</definedName>
    <definedName name="Z_6F1DCD5D_5DAC_4817_BF40_2B66F6F593E6_.wvu.Cols" localSheetId="3" hidden="1">'Test DaysInMonth'!$E:$E</definedName>
    <definedName name="Z_BE54E0AD_3725_4423_92D7_4F1C045BE1BC_.wvu.Cols" localSheetId="3" hidden="1">'Test DaysInMonth'!$E:$E</definedName>
    <definedName name="_xlnm.Print_Area" localSheetId="4">'Test IsValidDate'!$A$1:$U$57</definedName>
    <definedName name="Z_2C0D9096_8D85_462A_A9B5_0B488ADB4269_.wvu.Cols" localSheetId="4" hidden="1">'Test IsValidDate'!$E:$E</definedName>
    <definedName name="Z_6F1DCD5D_5DAC_4817_BF40_2B66F6F593E6_.wvu.Cols" localSheetId="4" hidden="1">'Test IsValidDate'!$E:$E</definedName>
    <definedName name="Z_BE54E0AD_3725_4423_92D7_4F1C045BE1BC_.wvu.Cols" localSheetId="4" hidden="1">'Test IsValidDate'!$E:$E</definedName>
    <definedName name="ACTION">#REF!</definedName>
  </definedNames>
  <calcPr calcId="144525"/>
</workbook>
</file>

<file path=xl/comments1.xml><?xml version="1.0" encoding="utf-8"?>
<comments xmlns="http://schemas.openxmlformats.org/spreadsheetml/2006/main">
  <authors>
    <author>tc={6E867D1C-3560-4E40-B9C9-3DF34B890505}</author>
  </authors>
  <commentList>
    <comment ref="D11" authorId="0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*A: Add
  M: Modify
  D: Delete
</t>
        </r>
      </text>
    </comment>
  </commentList>
</comments>
</file>

<file path=xl/comments2.xml><?xml version="1.0" encoding="utf-8"?>
<comments xmlns="http://schemas.openxmlformats.org/spreadsheetml/2006/main">
  <authors>
    <author>tc={02B31A91-1CF0-420B-8130-1CB3556F7C73}</author>
    <author>tc={0FBA450C-1873-4DD1-88E6-50A416C8309D}</author>
  </authors>
  <commentList>
    <comment ref="A5" authorId="0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Not mandatory
</t>
        </r>
      </text>
    </comment>
    <comment ref="C10" authorId="1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Not mandatory
</t>
        </r>
      </text>
    </comment>
  </commentList>
</comments>
</file>

<file path=xl/comments3.xml><?xml version="1.0" encoding="utf-8"?>
<comments xmlns="http://schemas.openxmlformats.org/spreadsheetml/2006/main">
  <authors>
    <author>tc={5DBF3C6C-00CE-4998-82F4-47B010B126F2}</author>
    <author>tc={75CF15B6-5854-4F45-880E-65270150736D}</author>
  </authors>
  <commentList>
    <comment ref="A5" authorId="0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Not mandatory
</t>
        </r>
      </text>
    </comment>
    <comment ref="C10" authorId="1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Not mandatory
</t>
        </r>
      </text>
    </comment>
  </commentList>
</comments>
</file>

<file path=xl/sharedStrings.xml><?xml version="1.0" encoding="utf-8"?>
<sst xmlns="http://schemas.openxmlformats.org/spreadsheetml/2006/main" count="297" uniqueCount="99">
  <si>
    <t>UNIT 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</si>
  <si>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</si>
  <si>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</si>
  <si>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</si>
  <si>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</si>
  <si>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</si>
  <si>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</si>
  <si>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</si>
  <si>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</si>
  <si>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</si>
  <si>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</si>
  <si>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</si>
  <si>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</si>
  <si>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</si>
  <si>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</si>
  <si>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</si>
  <si>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</si>
  <si>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</si>
  <si>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</si>
  <si>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UNIT TEST CASE LIST</t>
  </si>
  <si>
    <t xml:space="preserve">Normal number of Test cases/KLOC 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</si>
  <si>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</si>
  <si>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</si>
  <si>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</si>
  <si>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</si>
  <si>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</si>
  <si>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</si>
  <si>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</si>
  <si>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</si>
  <si>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</si>
  <si>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</si>
  <si>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Class1</t>
  </si>
  <si>
    <t>DaysInMonth</t>
  </si>
  <si>
    <t>Function1</t>
  </si>
  <si>
    <t>Test DaysInMonth</t>
  </si>
  <si>
    <t>Class2</t>
  </si>
  <si>
    <t>IsValidDate</t>
  </si>
  <si>
    <t>Function2</t>
  </si>
  <si>
    <t>Test IsValidDate</t>
  </si>
  <si>
    <t>UNIT TEST REPORT</t>
  </si>
  <si>
    <t>Notes</t>
  </si>
  <si>
    <t>&lt;List modules included in this release&gt; ex: Release 1 includes 2 modules: Module1 and Module2</t>
  </si>
  <si>
    <t>Function code</t>
  </si>
  <si>
    <t>Passed</t>
  </si>
  <si>
    <t>Failed</t>
  </si>
  <si>
    <t>Untested</t>
  </si>
  <si>
    <t>N</t>
  </si>
  <si>
    <t>A</t>
  </si>
  <si>
    <t>B</t>
  </si>
  <si>
    <t>Total Test Cases</t>
  </si>
  <si>
    <t>Function3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</si>
  <si>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</si>
  <si>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</si>
  <si>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</si>
  <si>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</si>
  <si>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</si>
  <si>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</si>
  <si>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</si>
  <si>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</si>
  <si>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</si>
  <si>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giatkse130708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</si>
  <si>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</si>
  <si>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</si>
  <si>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</si>
  <si>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</si>
  <si>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</si>
  <si>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</si>
  <si>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</si>
  <si>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</si>
  <si>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</si>
  <si>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</si>
  <si>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</si>
  <si>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</si>
  <si>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</si>
  <si>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</si>
  <si>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Condition</t>
  </si>
  <si>
    <t xml:space="preserve">Precondition </t>
  </si>
  <si>
    <t>1 &lt;= Month &lt;= 12</t>
  </si>
  <si>
    <t>O</t>
  </si>
  <si>
    <t>1000 &lt;= Year &lt;= 3000</t>
  </si>
  <si>
    <t>Month</t>
  </si>
  <si>
    <t>Year</t>
  </si>
  <si>
    <t>Confirm</t>
  </si>
  <si>
    <t>Return</t>
  </si>
  <si>
    <t>Exception</t>
  </si>
  <si>
    <t>Log message</t>
  </si>
  <si>
    <t>Result</t>
  </si>
  <si>
    <t>Type(N : Normal, A : Abnormal, B : Boundary)</t>
  </si>
  <si>
    <t>Passed/Failed</t>
  </si>
  <si>
    <t>Executed Date</t>
  </si>
  <si>
    <t>Defect ID</t>
  </si>
  <si>
    <t>UTCID09</t>
  </si>
  <si>
    <t>UTCID10</t>
  </si>
  <si>
    <t>UTCID11</t>
  </si>
  <si>
    <t>UTCID12</t>
  </si>
  <si>
    <t>1 &lt;= Day &lt;= 31</t>
  </si>
  <si>
    <t>Day</t>
  </si>
  <si>
    <t>T</t>
  </si>
  <si>
    <t>F</t>
  </si>
</sst>
</file>

<file path=xl/styles.xml><?xml version="1.0" encoding="utf-8"?>
<styleSheet xmlns="http://schemas.openxmlformats.org/spreadsheetml/2006/main">
  <numFmts count="4">
    <numFmt numFmtId="176" formatCode="&quot;\&quot;#,##0;[Red]&quot;\&quot;\-#,##0"/>
    <numFmt numFmtId="177" formatCode="d\-mmm\-yy;@"/>
    <numFmt numFmtId="178" formatCode="&quot;\&quot;#,##0.00;[Red]&quot;\&quot;\-#,##0.00"/>
    <numFmt numFmtId="179" formatCode="mm/dd"/>
  </numFmts>
  <fonts count="48">
    <font>
      <sz val="11"/>
      <color theme="1"/>
      <name val="ＭＳ Ｐゴシック"/>
      <charset val="134"/>
    </font>
    <font>
      <sz val="8"/>
      <name val="Tahoma"/>
      <charset val="134"/>
    </font>
    <font>
      <b/>
      <sz val="8"/>
      <name val="Tahoma"/>
      <charset val="134"/>
    </font>
    <font>
      <i/>
      <sz val="8"/>
      <name val="Tahoma"/>
      <charset val="134"/>
    </font>
    <font>
      <sz val="8"/>
      <name val="ＭＳ Ｐゴシック"/>
      <charset val="134"/>
    </font>
    <font>
      <sz val="8"/>
      <color indexed="65"/>
      <name val="Tahoma"/>
      <charset val="134"/>
    </font>
    <font>
      <b/>
      <sz val="8"/>
      <color indexed="65"/>
      <name val="Tahoma"/>
      <charset val="134"/>
    </font>
    <font>
      <b/>
      <sz val="12"/>
      <name val="Courier New"/>
      <charset val="134"/>
    </font>
    <font>
      <sz val="8"/>
      <name val="Courier New"/>
      <charset val="134"/>
    </font>
    <font>
      <sz val="8"/>
      <color indexed="17"/>
      <name val="Tahoma"/>
      <charset val="134"/>
    </font>
    <font>
      <b/>
      <sz val="8"/>
      <name val="Courier New"/>
      <charset val="134"/>
    </font>
    <font>
      <b/>
      <sz val="10"/>
      <color indexed="65"/>
      <name val="Tahoma"/>
      <charset val="134"/>
    </font>
    <font>
      <b/>
      <sz val="12"/>
      <name val="Tahoma"/>
      <charset val="134"/>
    </font>
    <font>
      <sz val="11"/>
      <name val="Tahoma"/>
      <charset val="134"/>
    </font>
    <font>
      <sz val="11"/>
      <name val="ＭＳ Ｐゴシック"/>
      <charset val="134"/>
    </font>
    <font>
      <sz val="10"/>
      <name val="Tahoma"/>
      <charset val="134"/>
    </font>
    <font>
      <b/>
      <sz val="20"/>
      <name val="Tahoma"/>
      <charset val="134"/>
    </font>
    <font>
      <b/>
      <sz val="10"/>
      <name val="Tahoma"/>
      <charset val="134"/>
    </font>
    <font>
      <i/>
      <sz val="10"/>
      <name val="Tahoma"/>
      <charset val="134"/>
    </font>
    <font>
      <b/>
      <sz val="10"/>
      <color indexed="60"/>
      <name val="Tahoma"/>
      <charset val="134"/>
    </font>
    <font>
      <i/>
      <sz val="10"/>
      <color indexed="17"/>
      <name val="Tahoma"/>
      <charset val="134"/>
    </font>
    <font>
      <u/>
      <sz val="10"/>
      <color indexed="4"/>
      <name val="Tahoma"/>
      <charset val="134"/>
    </font>
    <font>
      <u/>
      <sz val="11"/>
      <color indexed="4"/>
      <name val="Tahoma"/>
      <charset val="134"/>
    </font>
    <font>
      <sz val="10"/>
      <color indexed="65"/>
      <name val="Tahoma"/>
      <charset val="134"/>
    </font>
    <font>
      <b/>
      <sz val="11"/>
      <color indexed="65"/>
      <name val="Tahoma"/>
      <charset val="134"/>
    </font>
    <font>
      <b/>
      <sz val="10"/>
      <color indexed="2"/>
      <name val="Tahoma"/>
      <charset val="134"/>
    </font>
    <font>
      <u/>
      <sz val="11"/>
      <color indexed="20"/>
      <name val="ＭＳ Ｐゴシック"/>
      <charset val="134"/>
    </font>
    <font>
      <b/>
      <sz val="26"/>
      <color indexed="2"/>
      <name val="Tahoma"/>
      <charset val="134"/>
    </font>
    <font>
      <b/>
      <sz val="11"/>
      <color indexed="56"/>
      <name val="Calibri"/>
      <charset val="134"/>
    </font>
    <font>
      <b/>
      <sz val="13"/>
      <color indexed="56"/>
      <name val="Calibri"/>
      <charset val="134"/>
    </font>
    <font>
      <sz val="11"/>
      <name val="Calibri"/>
      <charset val="134"/>
    </font>
    <font>
      <sz val="11"/>
      <color indexed="65"/>
      <name val="Calibri"/>
      <charset val="134"/>
    </font>
    <font>
      <sz val="11"/>
      <color indexed="60"/>
      <name val="Calibri"/>
      <charset val="134"/>
    </font>
    <font>
      <b/>
      <sz val="11"/>
      <name val="Calibri"/>
      <charset val="134"/>
    </font>
    <font>
      <b/>
      <sz val="11"/>
      <color indexed="65"/>
      <name val="Calibri"/>
      <charset val="134"/>
    </font>
    <font>
      <sz val="9"/>
      <name val="ＭＳ ゴシック"/>
      <charset val="134"/>
    </font>
    <font>
      <sz val="11"/>
      <color indexed="20"/>
      <name val="Calibri"/>
      <charset val="134"/>
    </font>
    <font>
      <sz val="11"/>
      <color indexed="52"/>
      <name val="Calibri"/>
      <charset val="134"/>
    </font>
    <font>
      <b/>
      <sz val="11"/>
      <color indexed="52"/>
      <name val="Calibri"/>
      <charset val="134"/>
    </font>
    <font>
      <sz val="11"/>
      <color indexed="17"/>
      <name val="Calibri"/>
      <charset val="134"/>
    </font>
    <font>
      <b/>
      <sz val="11"/>
      <color indexed="63"/>
      <name val="Calibri"/>
      <charset val="134"/>
    </font>
    <font>
      <b/>
      <sz val="15"/>
      <color indexed="56"/>
      <name val="Calibri"/>
      <charset val="134"/>
    </font>
    <font>
      <i/>
      <sz val="11"/>
      <color indexed="23"/>
      <name val="Calibri"/>
      <charset val="134"/>
    </font>
    <font>
      <b/>
      <sz val="18"/>
      <color indexed="56"/>
      <name val="Cambria"/>
      <charset val="134"/>
    </font>
    <font>
      <sz val="11"/>
      <color indexed="2"/>
      <name val="Calibri"/>
      <charset val="134"/>
    </font>
    <font>
      <u/>
      <sz val="11"/>
      <color indexed="4"/>
      <name val="ＭＳ Ｐゴシック"/>
      <charset val="134"/>
    </font>
    <font>
      <sz val="11"/>
      <color indexed="62"/>
      <name val="Calibri"/>
      <charset val="134"/>
    </font>
    <font>
      <sz val="10"/>
      <name val="SimSun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65"/>
        <b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8"/>
        <bgColor indexed="18"/>
      </patternFill>
    </fill>
    <fill>
      <patternFill patternType="solid">
        <fgColor indexed="62"/>
        <bgColor indexed="56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80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double">
        <color theme="1"/>
      </left>
      <right/>
      <top style="double">
        <color theme="1"/>
      </top>
      <bottom/>
      <diagonal/>
    </border>
    <border>
      <left/>
      <right/>
      <top style="double">
        <color theme="1"/>
      </top>
      <bottom style="thin">
        <color theme="1"/>
      </bottom>
      <diagonal/>
    </border>
    <border>
      <left style="double">
        <color theme="1"/>
      </left>
      <right style="thin">
        <color theme="1"/>
      </right>
      <top style="medium">
        <color indexed="65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double">
        <color theme="1"/>
      </left>
      <right style="thin">
        <color theme="1"/>
      </right>
      <top/>
      <bottom style="double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double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double">
        <color theme="1"/>
      </left>
      <right style="hair">
        <color theme="1"/>
      </right>
      <top style="double">
        <color theme="1"/>
      </top>
      <bottom style="medium">
        <color indexed="65"/>
      </bottom>
      <diagonal/>
    </border>
    <border>
      <left/>
      <right/>
      <top style="double">
        <color theme="1"/>
      </top>
      <bottom style="medium">
        <color indexed="65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double">
        <color theme="1"/>
      </right>
      <top style="double">
        <color theme="1"/>
      </top>
      <bottom style="medium">
        <color indexed="65"/>
      </bottom>
      <diagonal/>
    </border>
    <border>
      <left/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/>
      <top style="thin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thin">
        <color theme="1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55">
    <xf numFmtId="0" fontId="0" fillId="0" borderId="0">
      <alignment vertical="center"/>
    </xf>
    <xf numFmtId="0" fontId="30" fillId="9" borderId="0"/>
    <xf numFmtId="40" fontId="0" fillId="0" borderId="0">
      <alignment vertical="center"/>
    </xf>
    <xf numFmtId="38" fontId="0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9" fontId="0" fillId="0" borderId="0">
      <alignment vertical="center"/>
    </xf>
    <xf numFmtId="0" fontId="34" fillId="20" borderId="73"/>
    <xf numFmtId="0" fontId="29" fillId="0" borderId="71"/>
    <xf numFmtId="0" fontId="0" fillId="28" borderId="78"/>
    <xf numFmtId="0" fontId="45" fillId="0" borderId="0"/>
    <xf numFmtId="0" fontId="0" fillId="0" borderId="0"/>
    <xf numFmtId="0" fontId="31" fillId="11" borderId="0"/>
    <xf numFmtId="0" fontId="26" fillId="0" borderId="0">
      <alignment vertical="top"/>
    </xf>
    <xf numFmtId="0" fontId="30" fillId="19" borderId="0"/>
    <xf numFmtId="0" fontId="44" fillId="0" borderId="0"/>
    <xf numFmtId="0" fontId="30" fillId="18" borderId="0"/>
    <xf numFmtId="0" fontId="43" fillId="0" borderId="0"/>
    <xf numFmtId="0" fontId="42" fillId="0" borderId="0"/>
    <xf numFmtId="0" fontId="41" fillId="0" borderId="77"/>
    <xf numFmtId="0" fontId="28" fillId="0" borderId="79"/>
    <xf numFmtId="0" fontId="28" fillId="0" borderId="0"/>
    <xf numFmtId="0" fontId="46" fillId="24" borderId="75"/>
    <xf numFmtId="0" fontId="31" fillId="19" borderId="0"/>
    <xf numFmtId="0" fontId="39" fillId="23" borderId="0"/>
    <xf numFmtId="0" fontId="40" fillId="27" borderId="76"/>
    <xf numFmtId="0" fontId="30" fillId="17" borderId="0"/>
    <xf numFmtId="0" fontId="38" fillId="27" borderId="75"/>
    <xf numFmtId="0" fontId="37" fillId="0" borderId="74"/>
    <xf numFmtId="0" fontId="33" fillId="0" borderId="72"/>
    <xf numFmtId="0" fontId="36" fillId="25" borderId="0"/>
    <xf numFmtId="0" fontId="0" fillId="0" borderId="0"/>
    <xf numFmtId="0" fontId="32" fillId="16" borderId="0"/>
    <xf numFmtId="0" fontId="31" fillId="15" borderId="0"/>
    <xf numFmtId="0" fontId="30" fillId="14" borderId="0"/>
    <xf numFmtId="0" fontId="31" fillId="26" borderId="0"/>
    <xf numFmtId="0" fontId="0" fillId="0" borderId="0"/>
    <xf numFmtId="0" fontId="31" fillId="13" borderId="0"/>
    <xf numFmtId="0" fontId="30" fillId="25" borderId="0"/>
    <xf numFmtId="0" fontId="30" fillId="24" borderId="0"/>
    <xf numFmtId="0" fontId="31" fillId="18" borderId="0"/>
    <xf numFmtId="0" fontId="31" fillId="12" borderId="0"/>
    <xf numFmtId="0" fontId="30" fillId="23" borderId="0"/>
    <xf numFmtId="0" fontId="31" fillId="11" borderId="0"/>
    <xf numFmtId="0" fontId="30" fillId="22" borderId="0"/>
    <xf numFmtId="0" fontId="30" fillId="22" borderId="0"/>
    <xf numFmtId="0" fontId="31" fillId="10" borderId="0"/>
    <xf numFmtId="0" fontId="30" fillId="9" borderId="0"/>
    <xf numFmtId="0" fontId="31" fillId="10" borderId="0"/>
    <xf numFmtId="0" fontId="31" fillId="21" borderId="0"/>
    <xf numFmtId="0" fontId="35" fillId="0" borderId="0"/>
    <xf numFmtId="0" fontId="30" fillId="8" borderId="0"/>
    <xf numFmtId="0" fontId="31" fillId="5" borderId="0"/>
    <xf numFmtId="0" fontId="0" fillId="0" borderId="0"/>
    <xf numFmtId="0" fontId="0" fillId="0" borderId="0"/>
  </cellStyleXfs>
  <cellXfs count="261">
    <xf numFmtId="0" fontId="0" fillId="0" borderId="0" xfId="0" applyBorder="1" applyAlignment="1">
      <alignment vertical="center"/>
    </xf>
    <xf numFmtId="0" fontId="1" fillId="0" borderId="0" xfId="54" applyFont="1" applyBorder="1"/>
    <xf numFmtId="0" fontId="2" fillId="0" borderId="0" xfId="54" applyFont="1" applyBorder="1" applyAlignment="1">
      <alignment horizontal="left"/>
    </xf>
    <xf numFmtId="0" fontId="1" fillId="0" borderId="0" xfId="54" applyFont="1" applyBorder="1" applyAlignment="1">
      <alignment horizontal="right"/>
    </xf>
    <xf numFmtId="0" fontId="1" fillId="0" borderId="0" xfId="54" applyFont="1" applyBorder="1" applyAlignment="1">
      <alignment horizontal="center"/>
    </xf>
    <xf numFmtId="0" fontId="2" fillId="2" borderId="1" xfId="36" applyFont="1" applyFill="1" applyBorder="1" applyAlignment="1">
      <alignment horizontal="left" wrapText="1"/>
    </xf>
    <xf numFmtId="0" fontId="2" fillId="2" borderId="2" xfId="36" applyFont="1" applyFill="1" applyBorder="1" applyAlignment="1">
      <alignment horizontal="left" wrapText="1"/>
    </xf>
    <xf numFmtId="0" fontId="3" fillId="2" borderId="2" xfId="36" applyNumberFormat="1" applyFont="1" applyFill="1" applyBorder="1" applyAlignment="1">
      <alignment horizontal="left" wrapText="1"/>
    </xf>
    <xf numFmtId="0" fontId="4" fillId="0" borderId="2" xfId="0" applyNumberFormat="1" applyFont="1" applyBorder="1" applyAlignment="1">
      <alignment vertical="center"/>
    </xf>
    <xf numFmtId="0" fontId="1" fillId="0" borderId="2" xfId="54" applyFont="1" applyBorder="1"/>
    <xf numFmtId="0" fontId="2" fillId="2" borderId="3" xfId="36" applyFont="1" applyFill="1" applyBorder="1" applyAlignment="1">
      <alignment horizontal="left" wrapText="1"/>
    </xf>
    <xf numFmtId="0" fontId="2" fillId="2" borderId="4" xfId="36" applyFont="1" applyFill="1" applyBorder="1" applyAlignment="1">
      <alignment horizontal="left" wrapText="1"/>
    </xf>
    <xf numFmtId="0" fontId="3" fillId="2" borderId="5" xfId="36" applyFont="1" applyFill="1" applyBorder="1" applyAlignment="1">
      <alignment horizontal="left" wrapText="1"/>
    </xf>
    <xf numFmtId="0" fontId="3" fillId="2" borderId="6" xfId="36" applyFont="1" applyFill="1" applyBorder="1" applyAlignment="1">
      <alignment horizontal="left" wrapText="1"/>
    </xf>
    <xf numFmtId="0" fontId="3" fillId="2" borderId="4" xfId="36" applyFont="1" applyFill="1" applyBorder="1" applyAlignment="1">
      <alignment horizontal="left" wrapText="1"/>
    </xf>
    <xf numFmtId="0" fontId="2" fillId="2" borderId="5" xfId="36" applyFont="1" applyFill="1" applyBorder="1" applyAlignment="1">
      <alignment horizontal="left" wrapText="1"/>
    </xf>
    <xf numFmtId="0" fontId="2" fillId="2" borderId="6" xfId="36" applyFont="1" applyFill="1" applyBorder="1" applyAlignment="1">
      <alignment horizontal="left" wrapText="1"/>
    </xf>
    <xf numFmtId="0" fontId="2" fillId="2" borderId="7" xfId="36" applyFont="1" applyFill="1" applyBorder="1" applyAlignment="1">
      <alignment horizontal="left" wrapText="1"/>
    </xf>
    <xf numFmtId="0" fontId="2" fillId="2" borderId="8" xfId="36" applyFont="1" applyFill="1" applyBorder="1" applyAlignment="1">
      <alignment horizontal="left" wrapText="1"/>
    </xf>
    <xf numFmtId="0" fontId="3" fillId="2" borderId="9" xfId="36" applyFont="1" applyFill="1" applyBorder="1" applyAlignment="1">
      <alignment horizontal="center" wrapText="1"/>
    </xf>
    <xf numFmtId="0" fontId="3" fillId="2" borderId="10" xfId="36" applyFont="1" applyFill="1" applyBorder="1" applyAlignment="1">
      <alignment horizontal="center" wrapText="1"/>
    </xf>
    <xf numFmtId="0" fontId="3" fillId="2" borderId="10" xfId="36" applyFont="1" applyFill="1" applyBorder="1" applyAlignment="1">
      <alignment horizontal="left" wrapText="1"/>
    </xf>
    <xf numFmtId="0" fontId="2" fillId="2" borderId="9" xfId="36" applyFont="1" applyFill="1" applyBorder="1" applyAlignment="1">
      <alignment horizontal="left" wrapText="1"/>
    </xf>
    <xf numFmtId="0" fontId="2" fillId="2" borderId="10" xfId="36" applyFont="1" applyFill="1" applyBorder="1" applyAlignment="1">
      <alignment horizontal="left" wrapText="1"/>
    </xf>
    <xf numFmtId="0" fontId="3" fillId="2" borderId="11" xfId="36" applyFont="1" applyFill="1" applyBorder="1" applyAlignment="1">
      <alignment horizontal="left" wrapText="1"/>
    </xf>
    <xf numFmtId="0" fontId="3" fillId="2" borderId="12" xfId="36" applyFont="1" applyFill="1" applyBorder="1" applyAlignment="1">
      <alignment horizontal="left" wrapText="1"/>
    </xf>
    <xf numFmtId="0" fontId="2" fillId="2" borderId="7" xfId="54" applyFont="1" applyFill="1" applyBorder="1" applyAlignment="1">
      <alignment horizontal="center" vertical="center"/>
    </xf>
    <xf numFmtId="0" fontId="2" fillId="2" borderId="8" xfId="54" applyFont="1" applyFill="1" applyBorder="1" applyAlignment="1">
      <alignment horizontal="center" vertical="center"/>
    </xf>
    <xf numFmtId="0" fontId="2" fillId="2" borderId="9" xfId="54" applyFont="1" applyFill="1" applyBorder="1" applyAlignment="1">
      <alignment horizontal="center" vertical="center" wrapText="1"/>
    </xf>
    <xf numFmtId="0" fontId="2" fillId="2" borderId="10" xfId="54" applyFont="1" applyFill="1" applyBorder="1" applyAlignment="1">
      <alignment horizontal="center" vertical="center" wrapText="1"/>
    </xf>
    <xf numFmtId="0" fontId="2" fillId="2" borderId="8" xfId="54" applyFont="1" applyFill="1" applyBorder="1" applyAlignment="1">
      <alignment horizontal="center" vertical="center" wrapText="1"/>
    </xf>
    <xf numFmtId="0" fontId="1" fillId="2" borderId="13" xfId="54" applyFont="1" applyFill="1" applyBorder="1" applyAlignment="1">
      <alignment horizontal="center" vertical="center"/>
    </xf>
    <xf numFmtId="0" fontId="1" fillId="2" borderId="14" xfId="54" applyFont="1" applyFill="1" applyBorder="1" applyAlignment="1">
      <alignment horizontal="center" vertical="center"/>
    </xf>
    <xf numFmtId="0" fontId="1" fillId="2" borderId="15" xfId="54" applyFont="1" applyFill="1" applyBorder="1" applyAlignment="1">
      <alignment horizontal="center" vertical="center"/>
    </xf>
    <xf numFmtId="0" fontId="1" fillId="2" borderId="16" xfId="54" applyFont="1" applyFill="1" applyBorder="1" applyAlignment="1">
      <alignment horizontal="center" vertical="center"/>
    </xf>
    <xf numFmtId="0" fontId="5" fillId="3" borderId="17" xfId="54" applyFont="1" applyFill="1" applyBorder="1"/>
    <xf numFmtId="0" fontId="6" fillId="3" borderId="18" xfId="54" applyFont="1" applyFill="1" applyBorder="1" applyAlignment="1">
      <alignment horizontal="left"/>
    </xf>
    <xf numFmtId="0" fontId="5" fillId="3" borderId="18" xfId="54" applyFont="1" applyFill="1" applyBorder="1"/>
    <xf numFmtId="0" fontId="5" fillId="3" borderId="18" xfId="54" applyFont="1" applyFill="1" applyBorder="1" applyAlignment="1">
      <alignment horizontal="right"/>
    </xf>
    <xf numFmtId="0" fontId="6" fillId="3" borderId="18" xfId="54" applyFont="1" applyFill="1" applyBorder="1" applyAlignment="1">
      <alignment vertical="top" textRotation="180"/>
    </xf>
    <xf numFmtId="0" fontId="6" fillId="3" borderId="19" xfId="54" applyFont="1" applyFill="1" applyBorder="1" applyAlignment="1">
      <alignment vertical="center"/>
    </xf>
    <xf numFmtId="0" fontId="2" fillId="4" borderId="9" xfId="54" applyFont="1" applyFill="1" applyBorder="1" applyAlignment="1">
      <alignment horizontal="left" vertical="top"/>
    </xf>
    <xf numFmtId="0" fontId="1" fillId="4" borderId="10" xfId="54" applyFont="1" applyFill="1" applyBorder="1" applyAlignment="1">
      <alignment horizontal="center" vertical="top"/>
    </xf>
    <xf numFmtId="0" fontId="1" fillId="4" borderId="8" xfId="54" applyFont="1" applyFill="1" applyBorder="1" applyAlignment="1">
      <alignment horizontal="right" vertical="top"/>
    </xf>
    <xf numFmtId="0" fontId="3" fillId="5" borderId="20" xfId="54" applyFont="1" applyFill="1" applyBorder="1" applyAlignment="1">
      <alignment horizontal="right"/>
    </xf>
    <xf numFmtId="0" fontId="7" fillId="0" borderId="21" xfId="54" applyFont="1" applyBorder="1" applyAlignment="1">
      <alignment horizontal="center"/>
    </xf>
    <xf numFmtId="0" fontId="6" fillId="3" borderId="22" xfId="54" applyFont="1" applyFill="1" applyBorder="1" applyAlignment="1">
      <alignment vertical="center"/>
    </xf>
    <xf numFmtId="0" fontId="3" fillId="5" borderId="0" xfId="54" applyFont="1" applyFill="1" applyBorder="1" applyAlignment="1">
      <alignment horizontal="right"/>
    </xf>
    <xf numFmtId="0" fontId="1" fillId="0" borderId="0" xfId="54" applyFont="1" applyBorder="1" applyAlignment="1">
      <alignment vertical="top"/>
    </xf>
    <xf numFmtId="0" fontId="1" fillId="5" borderId="0" xfId="54" applyFont="1" applyFill="1" applyBorder="1" applyAlignment="1">
      <alignment horizontal="right"/>
    </xf>
    <xf numFmtId="0" fontId="1" fillId="4" borderId="6" xfId="54" applyFont="1" applyFill="1" applyBorder="1" applyAlignment="1">
      <alignment horizontal="right" vertical="top"/>
    </xf>
    <xf numFmtId="0" fontId="2" fillId="4" borderId="23" xfId="54" applyFont="1" applyFill="1" applyBorder="1" applyAlignment="1">
      <alignment horizontal="left" vertical="top"/>
    </xf>
    <xf numFmtId="0" fontId="1" fillId="4" borderId="24" xfId="54" applyFont="1" applyFill="1" applyBorder="1" applyAlignment="1">
      <alignment horizontal="center" vertical="top"/>
    </xf>
    <xf numFmtId="0" fontId="1" fillId="4" borderId="25" xfId="54" applyFont="1" applyFill="1" applyBorder="1" applyAlignment="1">
      <alignment horizontal="right" vertical="top"/>
    </xf>
    <xf numFmtId="0" fontId="1" fillId="5" borderId="26" xfId="54" applyFont="1" applyFill="1" applyBorder="1" applyAlignment="1">
      <alignment horizontal="right"/>
    </xf>
    <xf numFmtId="0" fontId="7" fillId="0" borderId="27" xfId="54" applyFont="1" applyBorder="1" applyAlignment="1">
      <alignment horizontal="center"/>
    </xf>
    <xf numFmtId="0" fontId="6" fillId="3" borderId="19" xfId="54" applyFont="1" applyFill="1" applyBorder="1" applyAlignment="1">
      <alignment vertical="top"/>
    </xf>
    <xf numFmtId="0" fontId="2" fillId="4" borderId="5" xfId="54" applyFont="1" applyFill="1" applyBorder="1"/>
    <xf numFmtId="0" fontId="2" fillId="4" borderId="6" xfId="54" applyFont="1" applyFill="1" applyBorder="1"/>
    <xf numFmtId="0" fontId="1" fillId="4" borderId="4" xfId="54" applyFont="1" applyFill="1" applyBorder="1" applyAlignment="1">
      <alignment horizontal="right"/>
    </xf>
    <xf numFmtId="0" fontId="1" fillId="5" borderId="28" xfId="54" applyFont="1" applyFill="1" applyBorder="1" applyAlignment="1">
      <alignment horizontal="left"/>
    </xf>
    <xf numFmtId="0" fontId="7" fillId="0" borderId="28" xfId="54" applyFont="1" applyBorder="1" applyAlignment="1">
      <alignment horizontal="center"/>
    </xf>
    <xf numFmtId="0" fontId="6" fillId="3" borderId="22" xfId="54" applyFont="1" applyFill="1" applyBorder="1" applyAlignment="1">
      <alignment vertical="top"/>
    </xf>
    <xf numFmtId="0" fontId="2" fillId="4" borderId="9" xfId="54" applyFont="1" applyFill="1" applyBorder="1"/>
    <xf numFmtId="0" fontId="1" fillId="4" borderId="10" xfId="54" applyFont="1" applyFill="1" applyBorder="1"/>
    <xf numFmtId="0" fontId="1" fillId="4" borderId="8" xfId="54" applyFont="1" applyFill="1" applyBorder="1" applyAlignment="1">
      <alignment horizontal="right"/>
    </xf>
    <xf numFmtId="0" fontId="1" fillId="5" borderId="21" xfId="54" applyFont="1" applyFill="1" applyBorder="1" applyAlignment="1">
      <alignment horizontal="left"/>
    </xf>
    <xf numFmtId="0" fontId="0" fillId="4" borderId="10" xfId="54" applyFill="1" applyBorder="1"/>
    <xf numFmtId="0" fontId="1" fillId="5" borderId="21" xfId="54" applyFont="1" applyFill="1" applyBorder="1"/>
    <xf numFmtId="0" fontId="2" fillId="4" borderId="29" xfId="54" applyFont="1" applyFill="1" applyBorder="1"/>
    <xf numFmtId="0" fontId="1" fillId="4" borderId="20" xfId="54" applyFont="1" applyFill="1" applyBorder="1"/>
    <xf numFmtId="0" fontId="1" fillId="4" borderId="30" xfId="54" applyFont="1" applyFill="1" applyBorder="1" applyAlignment="1">
      <alignment horizontal="right"/>
    </xf>
    <xf numFmtId="0" fontId="1" fillId="5" borderId="31" xfId="54" applyFont="1" applyFill="1" applyBorder="1" applyAlignment="1">
      <alignment horizontal="left"/>
    </xf>
    <xf numFmtId="0" fontId="7" fillId="0" borderId="31" xfId="54" applyFont="1" applyBorder="1" applyAlignment="1">
      <alignment horizontal="center"/>
    </xf>
    <xf numFmtId="0" fontId="1" fillId="0" borderId="32" xfId="54" applyFont="1" applyBorder="1" applyAlignment="1">
      <alignment horizontal="left"/>
    </xf>
    <xf numFmtId="0" fontId="8" fillId="0" borderId="32" xfId="54" applyFont="1" applyBorder="1" applyAlignment="1">
      <alignment horizontal="center"/>
    </xf>
    <xf numFmtId="0" fontId="1" fillId="0" borderId="21" xfId="54" applyFont="1" applyBorder="1" applyAlignment="1">
      <alignment horizontal="left"/>
    </xf>
    <xf numFmtId="0" fontId="9" fillId="0" borderId="21" xfId="54" applyFont="1" applyBorder="1" applyAlignment="1">
      <alignment horizontal="left"/>
    </xf>
    <xf numFmtId="0" fontId="10" fillId="0" borderId="21" xfId="54" applyFont="1" applyBorder="1" applyAlignment="1">
      <alignment horizontal="center"/>
    </xf>
    <xf numFmtId="0" fontId="1" fillId="0" borderId="21" xfId="54" applyFont="1" applyBorder="1" applyAlignment="1">
      <alignment horizontal="left" vertical="top"/>
    </xf>
    <xf numFmtId="0" fontId="1" fillId="0" borderId="21" xfId="54" applyFont="1" applyBorder="1"/>
    <xf numFmtId="179" fontId="1" fillId="0" borderId="21" xfId="54" applyNumberFormat="1" applyFont="1" applyBorder="1" applyAlignment="1">
      <alignment vertical="top"/>
    </xf>
    <xf numFmtId="0" fontId="6" fillId="3" borderId="33" xfId="54" applyFont="1" applyFill="1" applyBorder="1" applyAlignment="1">
      <alignment vertical="top"/>
    </xf>
    <xf numFmtId="0" fontId="1" fillId="0" borderId="27" xfId="54" applyFont="1" applyBorder="1" applyAlignment="1">
      <alignment horizontal="left" vertical="top"/>
    </xf>
    <xf numFmtId="0" fontId="1" fillId="0" borderId="27" xfId="54" applyFont="1" applyBorder="1"/>
    <xf numFmtId="0" fontId="3" fillId="2" borderId="2" xfId="36" applyNumberFormat="1" applyFont="1" applyFill="1" applyBorder="1" applyAlignment="1">
      <alignment horizontal="center" wrapText="1"/>
    </xf>
    <xf numFmtId="0" fontId="3" fillId="2" borderId="6" xfId="36" applyFont="1" applyFill="1" applyBorder="1" applyAlignment="1">
      <alignment wrapText="1"/>
    </xf>
    <xf numFmtId="0" fontId="1" fillId="2" borderId="9" xfId="36" applyFont="1" applyFill="1" applyBorder="1" applyAlignment="1">
      <alignment horizontal="center" wrapText="1"/>
    </xf>
    <xf numFmtId="0" fontId="1" fillId="2" borderId="10" xfId="36" applyFont="1" applyFill="1" applyBorder="1" applyAlignment="1">
      <alignment horizontal="center" wrapText="1"/>
    </xf>
    <xf numFmtId="0" fontId="3" fillId="2" borderId="34" xfId="36" applyNumberFormat="1" applyFont="1" applyFill="1" applyBorder="1" applyAlignment="1">
      <alignment horizontal="center" wrapText="1"/>
    </xf>
    <xf numFmtId="0" fontId="3" fillId="2" borderId="35" xfId="36" applyFont="1" applyFill="1" applyBorder="1" applyAlignment="1">
      <alignment wrapText="1"/>
    </xf>
    <xf numFmtId="0" fontId="1" fillId="2" borderId="36" xfId="36" applyFont="1" applyFill="1" applyBorder="1" applyAlignment="1">
      <alignment horizontal="center" wrapText="1"/>
    </xf>
    <xf numFmtId="49" fontId="1" fillId="0" borderId="0" xfId="54" applyNumberFormat="1" applyFont="1" applyBorder="1"/>
    <xf numFmtId="0" fontId="2" fillId="2" borderId="36" xfId="54" applyFont="1" applyFill="1" applyBorder="1" applyAlignment="1">
      <alignment horizontal="center" vertical="center" wrapText="1"/>
    </xf>
    <xf numFmtId="0" fontId="1" fillId="2" borderId="37" xfId="54" applyFont="1" applyFill="1" applyBorder="1" applyAlignment="1">
      <alignment horizontal="center" vertical="center"/>
    </xf>
    <xf numFmtId="0" fontId="1" fillId="0" borderId="38" xfId="54" applyFont="1" applyBorder="1"/>
    <xf numFmtId="0" fontId="6" fillId="3" borderId="39" xfId="54" applyFont="1" applyFill="1" applyBorder="1" applyAlignment="1">
      <alignment vertical="top" textRotation="180"/>
    </xf>
    <xf numFmtId="0" fontId="2" fillId="0" borderId="0" xfId="54" applyFont="1" applyBorder="1"/>
    <xf numFmtId="0" fontId="7" fillId="0" borderId="40" xfId="54" applyFont="1" applyBorder="1" applyAlignment="1">
      <alignment horizontal="center"/>
    </xf>
    <xf numFmtId="0" fontId="10" fillId="0" borderId="0" xfId="54" applyFont="1" applyBorder="1" applyAlignment="1">
      <alignment horizontal="center"/>
    </xf>
    <xf numFmtId="0" fontId="7" fillId="0" borderId="41" xfId="54" applyFont="1" applyBorder="1" applyAlignment="1">
      <alignment horizontal="center"/>
    </xf>
    <xf numFmtId="0" fontId="7" fillId="0" borderId="42" xfId="54" applyFont="1" applyBorder="1" applyAlignment="1">
      <alignment horizontal="center"/>
    </xf>
    <xf numFmtId="0" fontId="7" fillId="0" borderId="43" xfId="54" applyFont="1" applyBorder="1" applyAlignment="1">
      <alignment horizontal="center"/>
    </xf>
    <xf numFmtId="0" fontId="8" fillId="0" borderId="44" xfId="54" applyFont="1" applyBorder="1" applyAlignment="1">
      <alignment horizontal="center"/>
    </xf>
    <xf numFmtId="0" fontId="8" fillId="0" borderId="21" xfId="54" applyFont="1" applyBorder="1" applyAlignment="1">
      <alignment horizontal="center"/>
    </xf>
    <xf numFmtId="0" fontId="8" fillId="0" borderId="40" xfId="54" applyFont="1" applyBorder="1" applyAlignment="1">
      <alignment horizontal="center"/>
    </xf>
    <xf numFmtId="179" fontId="1" fillId="0" borderId="40" xfId="54" applyNumberFormat="1" applyFont="1" applyBorder="1" applyAlignment="1">
      <alignment vertical="top"/>
    </xf>
    <xf numFmtId="0" fontId="1" fillId="0" borderId="41" xfId="54" applyFont="1" applyBorder="1"/>
    <xf numFmtId="0" fontId="1" fillId="0" borderId="45" xfId="54" applyFont="1" applyBorder="1"/>
    <xf numFmtId="0" fontId="2" fillId="0" borderId="45" xfId="54" applyFont="1" applyBorder="1" applyAlignment="1">
      <alignment horizontal="left"/>
    </xf>
    <xf numFmtId="0" fontId="2" fillId="2" borderId="46" xfId="36" applyFont="1" applyFill="1" applyBorder="1" applyAlignment="1">
      <alignment horizontal="left" wrapText="1"/>
    </xf>
    <xf numFmtId="0" fontId="2" fillId="2" borderId="47" xfId="36" applyFont="1" applyFill="1" applyBorder="1" applyAlignment="1">
      <alignment horizontal="left" wrapText="1"/>
    </xf>
    <xf numFmtId="49" fontId="3" fillId="2" borderId="48" xfId="36" applyNumberFormat="1" applyFont="1" applyFill="1" applyBorder="1" applyAlignment="1">
      <alignment horizontal="left" wrapText="1"/>
    </xf>
    <xf numFmtId="0" fontId="3" fillId="2" borderId="47" xfId="36" applyFont="1" applyFill="1" applyBorder="1" applyAlignment="1">
      <alignment horizontal="left" wrapText="1"/>
    </xf>
    <xf numFmtId="0" fontId="3" fillId="2" borderId="49" xfId="36" applyFont="1" applyFill="1" applyBorder="1" applyAlignment="1">
      <alignment horizontal="left" wrapText="1"/>
    </xf>
    <xf numFmtId="0" fontId="2" fillId="2" borderId="50" xfId="36" applyFont="1" applyFill="1" applyBorder="1" applyAlignment="1">
      <alignment horizontal="left" wrapText="1"/>
    </xf>
    <xf numFmtId="0" fontId="2" fillId="2" borderId="51" xfId="36" applyFont="1" applyFill="1" applyBorder="1" applyAlignment="1">
      <alignment horizontal="left" wrapText="1"/>
    </xf>
    <xf numFmtId="177" fontId="11" fillId="6" borderId="52" xfId="54" applyNumberFormat="1" applyFont="1" applyFill="1" applyBorder="1" applyAlignment="1">
      <alignment horizontal="center" vertical="center"/>
    </xf>
    <xf numFmtId="0" fontId="6" fillId="3" borderId="53" xfId="54" applyFont="1" applyFill="1" applyBorder="1" applyAlignment="1">
      <alignment horizontal="left"/>
    </xf>
    <xf numFmtId="0" fontId="5" fillId="3" borderId="53" xfId="54" applyFont="1" applyFill="1" applyBorder="1"/>
    <xf numFmtId="0" fontId="5" fillId="3" borderId="53" xfId="54" applyFont="1" applyFill="1" applyBorder="1" applyAlignment="1">
      <alignment horizontal="right"/>
    </xf>
    <xf numFmtId="0" fontId="6" fillId="3" borderId="53" xfId="54" applyFont="1" applyFill="1" applyBorder="1" applyAlignment="1">
      <alignment vertical="top" textRotation="180"/>
    </xf>
    <xf numFmtId="0" fontId="2" fillId="4" borderId="5" xfId="54" applyFont="1" applyFill="1" applyBorder="1" applyAlignment="1">
      <alignment horizontal="left" vertical="top"/>
    </xf>
    <xf numFmtId="0" fontId="1" fillId="4" borderId="6" xfId="54" applyFont="1" applyFill="1" applyBorder="1" applyAlignment="1">
      <alignment horizontal="center" vertical="top"/>
    </xf>
    <xf numFmtId="0" fontId="1" fillId="4" borderId="4" xfId="54" applyFont="1" applyFill="1" applyBorder="1" applyAlignment="1">
      <alignment horizontal="right" vertical="top"/>
    </xf>
    <xf numFmtId="0" fontId="12" fillId="0" borderId="28" xfId="54" applyFont="1" applyBorder="1" applyAlignment="1">
      <alignment horizontal="center"/>
    </xf>
    <xf numFmtId="0" fontId="12" fillId="0" borderId="21" xfId="54" applyFont="1" applyBorder="1" applyAlignment="1">
      <alignment horizontal="center"/>
    </xf>
    <xf numFmtId="0" fontId="1" fillId="0" borderId="0" xfId="54" applyFont="1" applyBorder="1" applyAlignment="1">
      <alignment horizontal="right" vertical="top"/>
    </xf>
    <xf numFmtId="0" fontId="1" fillId="5" borderId="0" xfId="54" applyFont="1" applyFill="1" applyBorder="1" applyAlignment="1">
      <alignment horizontal="right" vertical="top"/>
    </xf>
    <xf numFmtId="0" fontId="12" fillId="0" borderId="27" xfId="54" applyFont="1" applyBorder="1" applyAlignment="1">
      <alignment horizontal="center"/>
    </xf>
    <xf numFmtId="0" fontId="13" fillId="4" borderId="10" xfId="54" applyFont="1" applyFill="1" applyBorder="1"/>
    <xf numFmtId="0" fontId="12" fillId="0" borderId="31" xfId="54" applyFont="1" applyBorder="1" applyAlignment="1">
      <alignment horizontal="center"/>
    </xf>
    <xf numFmtId="0" fontId="1" fillId="0" borderId="32" xfId="54" applyFont="1" applyBorder="1" applyAlignment="1">
      <alignment horizontal="center"/>
    </xf>
    <xf numFmtId="0" fontId="1" fillId="0" borderId="21" xfId="54" applyFont="1" applyBorder="1" applyAlignment="1">
      <alignment horizontal="center"/>
    </xf>
    <xf numFmtId="0" fontId="6" fillId="0" borderId="0" xfId="54" applyFont="1" applyBorder="1" applyAlignment="1">
      <alignment vertical="top"/>
    </xf>
    <xf numFmtId="49" fontId="3" fillId="2" borderId="48" xfId="36" applyNumberFormat="1" applyFont="1" applyFill="1" applyBorder="1" applyAlignment="1">
      <alignment horizontal="center" wrapText="1"/>
    </xf>
    <xf numFmtId="0" fontId="3" fillId="2" borderId="47" xfId="36" applyFont="1" applyFill="1" applyBorder="1" applyAlignment="1">
      <alignment horizontal="center" wrapText="1"/>
    </xf>
    <xf numFmtId="0" fontId="3" fillId="2" borderId="54" xfId="36" applyFont="1" applyFill="1" applyBorder="1" applyAlignment="1">
      <alignment horizontal="center" wrapText="1"/>
    </xf>
    <xf numFmtId="49" fontId="14" fillId="0" borderId="0" xfId="54" applyNumberFormat="1" applyFont="1" applyBorder="1"/>
    <xf numFmtId="0" fontId="6" fillId="3" borderId="55" xfId="54" applyFont="1" applyFill="1" applyBorder="1" applyAlignment="1">
      <alignment vertical="top" textRotation="180"/>
    </xf>
    <xf numFmtId="0" fontId="12" fillId="0" borderId="42" xfId="54" applyFont="1" applyBorder="1" applyAlignment="1">
      <alignment horizontal="center"/>
    </xf>
    <xf numFmtId="0" fontId="12" fillId="0" borderId="40" xfId="54" applyFont="1" applyBorder="1" applyAlignment="1">
      <alignment horizontal="center"/>
    </xf>
    <xf numFmtId="0" fontId="2" fillId="0" borderId="0" xfId="54" applyFont="1" applyBorder="1" applyAlignment="1">
      <alignment horizontal="center"/>
    </xf>
    <xf numFmtId="0" fontId="12" fillId="0" borderId="41" xfId="54" applyFont="1" applyBorder="1" applyAlignment="1">
      <alignment horizontal="center"/>
    </xf>
    <xf numFmtId="0" fontId="12" fillId="0" borderId="43" xfId="54" applyFont="1" applyBorder="1" applyAlignment="1">
      <alignment horizontal="center"/>
    </xf>
    <xf numFmtId="0" fontId="1" fillId="0" borderId="44" xfId="54" applyFont="1" applyBorder="1" applyAlignment="1">
      <alignment horizontal="center"/>
    </xf>
    <xf numFmtId="0" fontId="1" fillId="0" borderId="40" xfId="54" applyFont="1" applyBorder="1" applyAlignment="1">
      <alignment horizontal="center"/>
    </xf>
    <xf numFmtId="0" fontId="15" fillId="2" borderId="0" xfId="54" applyFont="1" applyFill="1" applyBorder="1"/>
    <xf numFmtId="0" fontId="16" fillId="2" borderId="0" xfId="11" applyFont="1" applyFill="1" applyBorder="1" applyAlignment="1">
      <alignment horizontal="center"/>
    </xf>
    <xf numFmtId="0" fontId="17" fillId="2" borderId="0" xfId="11" applyFont="1" applyFill="1" applyBorder="1"/>
    <xf numFmtId="0" fontId="15" fillId="2" borderId="0" xfId="11" applyFont="1" applyFill="1" applyBorder="1"/>
    <xf numFmtId="0" fontId="17" fillId="2" borderId="21" xfId="54" applyFont="1" applyFill="1" applyBorder="1" applyAlignment="1">
      <alignment horizontal="left" vertical="center"/>
    </xf>
    <xf numFmtId="0" fontId="18" fillId="2" borderId="21" xfId="54" applyFont="1" applyFill="1" applyBorder="1" applyAlignment="1">
      <alignment horizontal="left"/>
    </xf>
    <xf numFmtId="0" fontId="17" fillId="2" borderId="21" xfId="54" applyFont="1" applyFill="1" applyBorder="1" applyAlignment="1">
      <alignment horizontal="left"/>
    </xf>
    <xf numFmtId="0" fontId="17" fillId="2" borderId="9" xfId="54" applyFont="1" applyFill="1" applyBorder="1" applyAlignment="1">
      <alignment horizontal="center"/>
    </xf>
    <xf numFmtId="0" fontId="17" fillId="2" borderId="10" xfId="54" applyFont="1" applyFill="1" applyBorder="1" applyAlignment="1">
      <alignment horizontal="center"/>
    </xf>
    <xf numFmtId="0" fontId="17" fillId="2" borderId="21" xfId="54" applyFont="1" applyFill="1" applyBorder="1" applyAlignment="1">
      <alignment vertical="center"/>
    </xf>
    <xf numFmtId="0" fontId="18" fillId="2" borderId="9" xfId="54" applyFont="1" applyFill="1" applyBorder="1" applyAlignment="1">
      <alignment horizontal="left" vertical="top"/>
    </xf>
    <xf numFmtId="0" fontId="18" fillId="2" borderId="10" xfId="54" applyFont="1" applyFill="1" applyBorder="1" applyAlignment="1">
      <alignment horizontal="left" vertical="top"/>
    </xf>
    <xf numFmtId="0" fontId="18" fillId="2" borderId="21" xfId="11" applyFont="1" applyFill="1" applyBorder="1" applyAlignment="1">
      <alignment vertical="top"/>
    </xf>
    <xf numFmtId="0" fontId="19" fillId="2" borderId="0" xfId="54" applyFont="1" applyFill="1" applyBorder="1"/>
    <xf numFmtId="0" fontId="20" fillId="2" borderId="0" xfId="11" applyFont="1" applyFill="1" applyBorder="1"/>
    <xf numFmtId="0" fontId="11" fillId="6" borderId="56" xfId="54" applyFont="1" applyFill="1" applyBorder="1" applyAlignment="1">
      <alignment horizontal="center"/>
    </xf>
    <xf numFmtId="0" fontId="11" fillId="6" borderId="57" xfId="54" applyFont="1" applyFill="1" applyBorder="1" applyAlignment="1">
      <alignment horizontal="center"/>
    </xf>
    <xf numFmtId="0" fontId="11" fillId="6" borderId="57" xfId="54" applyFont="1" applyFill="1" applyBorder="1" applyAlignment="1">
      <alignment horizontal="center" wrapText="1"/>
    </xf>
    <xf numFmtId="0" fontId="11" fillId="6" borderId="58" xfId="54" applyFont="1" applyFill="1" applyBorder="1" applyAlignment="1">
      <alignment horizontal="center"/>
    </xf>
    <xf numFmtId="0" fontId="15" fillId="2" borderId="59" xfId="54" applyFont="1" applyFill="1" applyBorder="1" applyAlignment="1">
      <alignment horizontal="center"/>
    </xf>
    <xf numFmtId="49" fontId="21" fillId="2" borderId="60" xfId="22" applyNumberFormat="1" applyFont="1" applyFill="1" applyBorder="1"/>
    <xf numFmtId="0" fontId="15" fillId="2" borderId="60" xfId="54" applyFont="1" applyFill="1" applyBorder="1" applyAlignment="1">
      <alignment horizontal="center"/>
    </xf>
    <xf numFmtId="0" fontId="15" fillId="2" borderId="61" xfId="54" applyFont="1" applyFill="1" applyBorder="1" applyAlignment="1">
      <alignment horizontal="center"/>
    </xf>
    <xf numFmtId="0" fontId="22" fillId="2" borderId="60" xfId="22" applyNumberFormat="1" applyFont="1" applyFill="1" applyBorder="1"/>
    <xf numFmtId="0" fontId="13" fillId="2" borderId="60" xfId="54" applyFont="1" applyFill="1" applyBorder="1" applyAlignment="1">
      <alignment horizontal="center"/>
    </xf>
    <xf numFmtId="0" fontId="23" fillId="6" borderId="62" xfId="54" applyFont="1" applyFill="1" applyBorder="1" applyAlignment="1">
      <alignment horizontal="center"/>
    </xf>
    <xf numFmtId="0" fontId="24" fillId="3" borderId="0" xfId="0" applyFont="1" applyFill="1" applyBorder="1" applyAlignment="1">
      <alignment vertical="center"/>
    </xf>
    <xf numFmtId="0" fontId="23" fillId="6" borderId="63" xfId="54" applyFont="1" applyFill="1" applyBorder="1" applyAlignment="1">
      <alignment horizontal="center"/>
    </xf>
    <xf numFmtId="0" fontId="15" fillId="2" borderId="0" xfId="54" applyFont="1" applyFill="1" applyBorder="1" applyAlignment="1">
      <alignment horizontal="center"/>
    </xf>
    <xf numFmtId="10" fontId="15" fillId="2" borderId="0" xfId="54" applyNumberFormat="1" applyFont="1" applyFill="1" applyBorder="1" applyAlignment="1">
      <alignment horizontal="center"/>
    </xf>
    <xf numFmtId="9" fontId="15" fillId="2" borderId="0" xfId="54" applyNumberFormat="1" applyFont="1" applyFill="1" applyBorder="1" applyAlignment="1">
      <alignment horizontal="center"/>
    </xf>
    <xf numFmtId="0" fontId="17" fillId="2" borderId="0" xfId="54" applyFont="1" applyFill="1" applyBorder="1" applyAlignment="1">
      <alignment horizontal="left"/>
    </xf>
    <xf numFmtId="2" fontId="17" fillId="2" borderId="0" xfId="54" applyNumberFormat="1" applyFont="1" applyFill="1" applyBorder="1" applyAlignment="1">
      <alignment horizontal="right" wrapText="1"/>
    </xf>
    <xf numFmtId="177" fontId="15" fillId="2" borderId="0" xfId="11" applyNumberFormat="1" applyFont="1" applyFill="1" applyBorder="1"/>
    <xf numFmtId="0" fontId="17" fillId="2" borderId="8" xfId="54" applyFont="1" applyFill="1" applyBorder="1" applyAlignment="1">
      <alignment horizontal="center"/>
    </xf>
    <xf numFmtId="0" fontId="18" fillId="2" borderId="8" xfId="54" applyFont="1" applyFill="1" applyBorder="1" applyAlignment="1">
      <alignment horizontal="left" vertical="top"/>
    </xf>
    <xf numFmtId="0" fontId="11" fillId="6" borderId="64" xfId="54" applyFont="1" applyFill="1" applyBorder="1" applyAlignment="1">
      <alignment horizontal="center" wrapText="1"/>
    </xf>
    <xf numFmtId="0" fontId="15" fillId="2" borderId="0" xfId="54" applyFont="1" applyFill="1" applyBorder="1" applyAlignment="1">
      <alignment horizontal="center" wrapText="1"/>
    </xf>
    <xf numFmtId="0" fontId="15" fillId="2" borderId="0" xfId="54" applyFont="1" applyFill="1" applyBorder="1" applyAlignment="1">
      <alignment wrapText="1"/>
    </xf>
    <xf numFmtId="0" fontId="15" fillId="2" borderId="0" xfId="54" applyFont="1" applyFill="1" applyBorder="1" applyAlignment="1">
      <alignment vertical="center"/>
    </xf>
    <xf numFmtId="0" fontId="17" fillId="2" borderId="0" xfId="54" applyFont="1" applyFill="1" applyBorder="1" applyAlignment="1">
      <alignment horizontal="center"/>
    </xf>
    <xf numFmtId="1" fontId="15" fillId="2" borderId="0" xfId="54" applyNumberFormat="1" applyFont="1" applyFill="1" applyBorder="1"/>
    <xf numFmtId="0" fontId="15" fillId="2" borderId="0" xfId="54" applyFont="1" applyFill="1" applyBorder="1" applyAlignment="1">
      <alignment horizontal="left"/>
    </xf>
    <xf numFmtId="0" fontId="15" fillId="2" borderId="0" xfId="54" applyFont="1" applyFill="1" applyBorder="1" applyAlignment="1">
      <alignment horizontal="left" wrapText="1"/>
    </xf>
    <xf numFmtId="0" fontId="16" fillId="2" borderId="0" xfId="54" applyFont="1" applyFill="1" applyBorder="1" applyAlignment="1">
      <alignment horizontal="left"/>
    </xf>
    <xf numFmtId="0" fontId="25" fillId="2" borderId="0" xfId="54" applyFont="1" applyFill="1" applyBorder="1" applyAlignment="1">
      <alignment horizontal="left"/>
    </xf>
    <xf numFmtId="1" fontId="17" fillId="2" borderId="9" xfId="54" applyNumberFormat="1" applyFont="1" applyFill="1" applyBorder="1"/>
    <xf numFmtId="0" fontId="18" fillId="2" borderId="9" xfId="54" applyFont="1" applyFill="1" applyBorder="1" applyAlignment="1">
      <alignment horizontal="left"/>
    </xf>
    <xf numFmtId="0" fontId="18" fillId="2" borderId="10" xfId="54" applyFont="1" applyFill="1" applyBorder="1" applyAlignment="1">
      <alignment horizontal="left"/>
    </xf>
    <xf numFmtId="0" fontId="18" fillId="2" borderId="8" xfId="54" applyFont="1" applyFill="1" applyBorder="1" applyAlignment="1">
      <alignment horizontal="left"/>
    </xf>
    <xf numFmtId="1" fontId="17" fillId="2" borderId="9" xfId="54" applyNumberFormat="1" applyFont="1" applyFill="1" applyBorder="1" applyAlignment="1">
      <alignment horizontal="left"/>
    </xf>
    <xf numFmtId="1" fontId="17" fillId="2" borderId="10" xfId="54" applyNumberFormat="1" applyFont="1" applyFill="1" applyBorder="1" applyAlignment="1">
      <alignment horizontal="left"/>
    </xf>
    <xf numFmtId="1" fontId="17" fillId="2" borderId="8" xfId="54" applyNumberFormat="1" applyFont="1" applyFill="1" applyBorder="1" applyAlignment="1">
      <alignment horizontal="left"/>
    </xf>
    <xf numFmtId="1" fontId="17" fillId="2" borderId="21" xfId="54" applyNumberFormat="1" applyFont="1" applyFill="1" applyBorder="1" applyAlignment="1">
      <alignment vertical="center" wrapText="1"/>
    </xf>
    <xf numFmtId="0" fontId="18" fillId="2" borderId="9" xfId="54" applyFont="1" applyFill="1" applyBorder="1" applyAlignment="1">
      <alignment horizontal="left" vertical="top" wrapText="1"/>
    </xf>
    <xf numFmtId="0" fontId="18" fillId="2" borderId="10" xfId="54" applyFont="1" applyFill="1" applyBorder="1" applyAlignment="1">
      <alignment horizontal="left" vertical="top" wrapText="1"/>
    </xf>
    <xf numFmtId="0" fontId="18" fillId="2" borderId="8" xfId="54" applyFont="1" applyFill="1" applyBorder="1" applyAlignment="1">
      <alignment horizontal="left" vertical="top" wrapText="1"/>
    </xf>
    <xf numFmtId="1" fontId="19" fillId="2" borderId="0" xfId="54" applyNumberFormat="1" applyFont="1" applyFill="1" applyBorder="1"/>
    <xf numFmtId="1" fontId="15" fillId="2" borderId="0" xfId="54" applyNumberFormat="1" applyFont="1" applyFill="1" applyBorder="1" applyAlignment="1">
      <alignment vertical="center"/>
    </xf>
    <xf numFmtId="0" fontId="15" fillId="2" borderId="0" xfId="54" applyFont="1" applyFill="1" applyBorder="1" applyAlignment="1">
      <alignment horizontal="left" vertical="center"/>
    </xf>
    <xf numFmtId="0" fontId="15" fillId="2" borderId="0" xfId="54" applyFont="1" applyFill="1" applyBorder="1" applyAlignment="1">
      <alignment horizontal="left" vertical="center" wrapText="1"/>
    </xf>
    <xf numFmtId="1" fontId="11" fillId="7" borderId="65" xfId="54" applyNumberFormat="1" applyFont="1" applyFill="1" applyBorder="1" applyAlignment="1">
      <alignment horizontal="center" vertical="center"/>
    </xf>
    <xf numFmtId="1" fontId="11" fillId="7" borderId="56" xfId="54" applyNumberFormat="1" applyFont="1" applyFill="1" applyBorder="1" applyAlignment="1">
      <alignment horizontal="center" vertical="center" wrapText="1"/>
    </xf>
    <xf numFmtId="1" fontId="11" fillId="7" borderId="56" xfId="54" applyNumberFormat="1" applyFont="1" applyFill="1" applyBorder="1" applyAlignment="1">
      <alignment horizontal="center" vertical="center"/>
    </xf>
    <xf numFmtId="0" fontId="11" fillId="7" borderId="57" xfId="54" applyFont="1" applyFill="1" applyBorder="1" applyAlignment="1">
      <alignment horizontal="center" vertical="center"/>
    </xf>
    <xf numFmtId="0" fontId="11" fillId="7" borderId="57" xfId="54" applyFont="1" applyFill="1" applyBorder="1" applyAlignment="1">
      <alignment horizontal="center" vertical="center" wrapText="1"/>
    </xf>
    <xf numFmtId="0" fontId="11" fillId="7" borderId="58" xfId="54" applyFont="1" applyFill="1" applyBorder="1" applyAlignment="1">
      <alignment horizontal="center" vertical="center"/>
    </xf>
    <xf numFmtId="0" fontId="11" fillId="7" borderId="66" xfId="54" applyFont="1" applyFill="1" applyBorder="1" applyAlignment="1">
      <alignment horizontal="center" vertical="center"/>
    </xf>
    <xf numFmtId="1" fontId="15" fillId="2" borderId="67" xfId="54" applyNumberFormat="1" applyFont="1" applyFill="1" applyBorder="1" applyAlignment="1">
      <alignment horizontal="center" vertical="center"/>
    </xf>
    <xf numFmtId="1" fontId="15" fillId="2" borderId="59" xfId="54" applyNumberFormat="1" applyFont="1" applyFill="1" applyBorder="1" applyAlignment="1">
      <alignment vertical="center"/>
    </xf>
    <xf numFmtId="49" fontId="15" fillId="2" borderId="60" xfId="54" applyNumberFormat="1" applyFont="1" applyFill="1" applyBorder="1" applyAlignment="1">
      <alignment horizontal="left" vertical="center"/>
    </xf>
    <xf numFmtId="49" fontId="15" fillId="2" borderId="60" xfId="54" applyNumberFormat="1" applyFont="1" applyFill="1" applyBorder="1" applyAlignment="1">
      <alignment horizontal="left" vertical="center" wrapText="1"/>
    </xf>
    <xf numFmtId="0" fontId="26" fillId="0" borderId="0" xfId="10" applyFont="1" applyBorder="1"/>
    <xf numFmtId="0" fontId="21" fillId="2" borderId="60" xfId="22" applyFont="1" applyFill="1" applyBorder="1" applyAlignment="1">
      <alignment horizontal="left" vertical="center"/>
    </xf>
    <xf numFmtId="0" fontId="15" fillId="2" borderId="68" xfId="54" applyFont="1" applyFill="1" applyBorder="1" applyAlignment="1">
      <alignment horizontal="left" vertical="center"/>
    </xf>
    <xf numFmtId="0" fontId="15" fillId="2" borderId="60" xfId="54" applyFont="1" applyFill="1" applyBorder="1" applyAlignment="1">
      <alignment horizontal="left" vertical="center"/>
    </xf>
    <xf numFmtId="1" fontId="15" fillId="2" borderId="69" xfId="54" applyNumberFormat="1" applyFont="1" applyFill="1" applyBorder="1" applyAlignment="1">
      <alignment horizontal="center" vertical="center"/>
    </xf>
    <xf numFmtId="1" fontId="15" fillId="2" borderId="62" xfId="54" applyNumberFormat="1" applyFont="1" applyFill="1" applyBorder="1" applyAlignment="1">
      <alignment vertical="center"/>
    </xf>
    <xf numFmtId="49" fontId="15" fillId="2" borderId="63" xfId="54" applyNumberFormat="1" applyFont="1" applyFill="1" applyBorder="1" applyAlignment="1">
      <alignment horizontal="left" vertical="center"/>
    </xf>
    <xf numFmtId="49" fontId="15" fillId="2" borderId="63" xfId="54" applyNumberFormat="1" applyFont="1" applyFill="1" applyBorder="1" applyAlignment="1">
      <alignment horizontal="left" vertical="center" wrapText="1"/>
    </xf>
    <xf numFmtId="0" fontId="15" fillId="2" borderId="63" xfId="54" applyFont="1" applyFill="1" applyBorder="1" applyAlignment="1">
      <alignment horizontal="left" vertical="center"/>
    </xf>
    <xf numFmtId="0" fontId="15" fillId="2" borderId="70" xfId="54" applyFont="1" applyFill="1" applyBorder="1" applyAlignment="1">
      <alignment horizontal="left" vertical="center"/>
    </xf>
    <xf numFmtId="0" fontId="15" fillId="0" borderId="0" xfId="54" applyFont="1" applyBorder="1" applyAlignment="1">
      <alignment horizontal="center" vertical="center"/>
    </xf>
    <xf numFmtId="0" fontId="15" fillId="0" borderId="0" xfId="54" applyFont="1" applyBorder="1" applyAlignment="1">
      <alignment vertical="center"/>
    </xf>
    <xf numFmtId="0" fontId="15" fillId="0" borderId="0" xfId="54" applyFont="1" applyBorder="1" applyAlignment="1">
      <alignment vertical="top"/>
    </xf>
    <xf numFmtId="0" fontId="15" fillId="0" borderId="0" xfId="54" applyFont="1" applyBorder="1" applyAlignment="1">
      <alignment horizontal="left" indent="1"/>
    </xf>
    <xf numFmtId="0" fontId="15" fillId="0" borderId="0" xfId="54" applyFont="1" applyBorder="1"/>
    <xf numFmtId="0" fontId="27" fillId="0" borderId="9" xfId="54" applyFont="1" applyBorder="1" applyAlignment="1">
      <alignment horizontal="center" vertical="center"/>
    </xf>
    <xf numFmtId="0" fontId="16" fillId="0" borderId="21" xfId="54" applyFont="1" applyBorder="1" applyAlignment="1">
      <alignment horizontal="center" vertical="center"/>
    </xf>
    <xf numFmtId="0" fontId="19" fillId="2" borderId="0" xfId="54" applyFont="1" applyFill="1" applyBorder="1" applyAlignment="1">
      <alignment horizontal="left" indent="1"/>
    </xf>
    <xf numFmtId="0" fontId="20" fillId="0" borderId="0" xfId="54" applyFont="1" applyBorder="1" applyAlignment="1">
      <alignment horizontal="left" indent="1"/>
    </xf>
    <xf numFmtId="0" fontId="18" fillId="0" borderId="21" xfId="54" applyFont="1" applyBorder="1" applyAlignment="1">
      <alignment horizontal="left"/>
    </xf>
    <xf numFmtId="0" fontId="15" fillId="0" borderId="8" xfId="54" applyFont="1" applyBorder="1"/>
    <xf numFmtId="0" fontId="18" fillId="0" borderId="21" xfId="54" applyFont="1" applyBorder="1" applyAlignment="1">
      <alignment horizontal="left" vertical="center"/>
    </xf>
    <xf numFmtId="0" fontId="18" fillId="0" borderId="8" xfId="54" applyFont="1" applyBorder="1"/>
    <xf numFmtId="0" fontId="18" fillId="0" borderId="8" xfId="54" applyFont="1" applyBorder="1" applyAlignment="1">
      <alignment horizontal="left" indent="1"/>
    </xf>
    <xf numFmtId="0" fontId="17" fillId="0" borderId="0" xfId="54" applyFont="1" applyBorder="1"/>
    <xf numFmtId="0" fontId="20" fillId="0" borderId="0" xfId="54" applyFont="1" applyBorder="1" applyAlignment="1">
      <alignment horizontal="left"/>
    </xf>
    <xf numFmtId="0" fontId="19" fillId="0" borderId="0" xfId="54" applyFont="1" applyBorder="1" applyAlignment="1">
      <alignment horizontal="left" indent="1"/>
    </xf>
    <xf numFmtId="0" fontId="17" fillId="0" borderId="0" xfId="54" applyFont="1" applyBorder="1" applyAlignment="1">
      <alignment horizontal="left"/>
    </xf>
    <xf numFmtId="177" fontId="11" fillId="6" borderId="65" xfId="54" applyNumberFormat="1" applyFont="1" applyFill="1" applyBorder="1" applyAlignment="1">
      <alignment horizontal="center" vertical="center"/>
    </xf>
    <xf numFmtId="0" fontId="11" fillId="6" borderId="57" xfId="54" applyFont="1" applyFill="1" applyBorder="1" applyAlignment="1">
      <alignment horizontal="center" vertical="center"/>
    </xf>
    <xf numFmtId="0" fontId="11" fillId="6" borderId="66" xfId="54" applyFont="1" applyFill="1" applyBorder="1" applyAlignment="1">
      <alignment horizontal="center" vertical="center"/>
    </xf>
    <xf numFmtId="0" fontId="18" fillId="0" borderId="67" xfId="54" applyFont="1" applyBorder="1" applyAlignment="1">
      <alignment vertical="top" wrapText="1"/>
    </xf>
    <xf numFmtId="49" fontId="15" fillId="0" borderId="60" xfId="54" applyNumberFormat="1" applyFont="1" applyBorder="1" applyAlignment="1">
      <alignment vertical="top"/>
    </xf>
    <xf numFmtId="0" fontId="15" fillId="0" borderId="60" xfId="54" applyFont="1" applyBorder="1" applyAlignment="1">
      <alignment vertical="top"/>
    </xf>
    <xf numFmtId="15" fontId="15" fillId="0" borderId="60" xfId="54" applyNumberFormat="1" applyFont="1" applyBorder="1" applyAlignment="1">
      <alignment vertical="top"/>
    </xf>
    <xf numFmtId="0" fontId="18" fillId="0" borderId="68" xfId="54" applyFont="1" applyBorder="1" applyAlignment="1">
      <alignment vertical="top" wrapText="1"/>
    </xf>
    <xf numFmtId="177" fontId="15" fillId="0" borderId="67" xfId="54" applyNumberFormat="1" applyFont="1" applyBorder="1" applyAlignment="1">
      <alignment vertical="top"/>
    </xf>
    <xf numFmtId="0" fontId="15" fillId="0" borderId="68" xfId="54" applyFont="1" applyBorder="1" applyAlignment="1">
      <alignment vertical="top"/>
    </xf>
    <xf numFmtId="177" fontId="15" fillId="0" borderId="69" xfId="54" applyNumberFormat="1" applyFont="1" applyBorder="1" applyAlignment="1">
      <alignment vertical="top"/>
    </xf>
    <xf numFmtId="49" fontId="15" fillId="0" borderId="63" xfId="54" applyNumberFormat="1" applyFont="1" applyBorder="1" applyAlignment="1">
      <alignment vertical="top"/>
    </xf>
    <xf numFmtId="0" fontId="15" fillId="0" borderId="63" xfId="54" applyFont="1" applyBorder="1" applyAlignment="1">
      <alignment vertical="top"/>
    </xf>
    <xf numFmtId="0" fontId="15" fillId="0" borderId="70" xfId="54" applyFont="1" applyBorder="1" applyAlignment="1">
      <alignment vertical="top"/>
    </xf>
  </cellXfs>
  <cellStyles count="55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Normal_Sheet1" xfId="11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ormal_Template_UnitTest Case_v0.9" xfId="31"/>
    <cellStyle name="Neutral" xfId="32" builtinId="28"/>
    <cellStyle name="Accent1" xfId="33" builtinId="29"/>
    <cellStyle name="20% - Accent5" xfId="34" builtinId="46"/>
    <cellStyle name="60% - Accent1" xfId="35" builtinId="32"/>
    <cellStyle name="Normal_Sheet1_Template_UnitTest Case_v0.9" xfId="36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標準_結合試験(AllOvertheWorld)" xfId="50"/>
    <cellStyle name="40% - Accent6" xfId="51" builtinId="51"/>
    <cellStyle name="60% - Accent6" xfId="52" builtinId="52"/>
    <cellStyle name="Normal_Functional Test Case v1.0" xfId="53"/>
    <cellStyle name="Normal_Template_UnitTest Case_v0.9_Template_UnitTest Case_v0.9" xfId="5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000000"/>
                </a:solidFill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defRPr>
            </a:pPr>
            <a:r>
              <a:t>Test Type</a:t>
            </a:r>
          </a:p>
        </c:rich>
      </c:tx>
      <c:layout>
        <c:manualLayout>
          <c:xMode val="edge"/>
          <c:yMode val="edge"/>
          <c:x val="0.418367"/>
          <c:y val="0.039062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1531"/>
          <c:y val="0.265626"/>
          <c:w val="0.397959"/>
          <c:h val="0.60937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0"/>
          <c:dPt>
            <c:idx val="0"/>
            <c:bubble3D val="0"/>
            <c:explosion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explosion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explosion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12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explosion val="0"/>
          <c:dPt>
            <c:idx val="0"/>
            <c:bubble3D val="0"/>
            <c:explosion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explosion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explosion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Report'!$F$16:$H$16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explosion val="0"/>
          <c:dPt>
            <c:idx val="0"/>
            <c:bubble3D val="0"/>
            <c:explosion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DaysInMonth'!#REF!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explosion val="0"/>
          <c:dPt>
            <c:idx val="0"/>
            <c:bubble3D val="0"/>
            <c:explosion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DaysInMonth'!#REF!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explosion val="0"/>
          <c:dPt>
            <c:idx val="0"/>
            <c:bubble3D val="0"/>
            <c:explosion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explosion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explosion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12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0.813776"/>
          <c:y val="0.394532"/>
          <c:w val="0.897959"/>
          <c:h val="0.7109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750" b="0" i="0" u="none" strike="noStrike" kern="1200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defRPr>
          </a:pPr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rgbClr val="000000"/>
                </a:solidFill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defRPr>
            </a:pPr>
            <a:r>
              <a:t>Passed Percent</a:t>
            </a:r>
          </a:p>
        </c:rich>
      </c:tx>
      <c:layout>
        <c:manualLayout>
          <c:xMode val="edge"/>
          <c:yMode val="edge"/>
          <c:x val="0.365471"/>
          <c:y val="0.039525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0942"/>
          <c:y val="0.280633"/>
          <c:w val="0.338565"/>
          <c:h val="0.59683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0"/>
          <c:dPt>
            <c:idx val="0"/>
            <c:bubble3D val="0"/>
            <c:explosion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explosion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explosion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explosion val="0"/>
          <c:dPt>
            <c:idx val="0"/>
            <c:bubble3D val="0"/>
            <c:explosion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explosion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explosion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12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explosion val="0"/>
          <c:dPt>
            <c:idx val="0"/>
            <c:bubble3D val="0"/>
            <c:explosion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DaysInMonth'!#REF!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explosion val="0"/>
          <c:dPt>
            <c:idx val="0"/>
            <c:bubble3D val="0"/>
            <c:explosion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DaysInMonth'!#REF!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explosion val="0"/>
          <c:dPt>
            <c:idx val="0"/>
            <c:bubble3D val="0"/>
            <c:explosion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explosion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explosion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0.800448"/>
          <c:y val="0.438736"/>
          <c:w val="0.991031"/>
          <c:h val="0.7391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950" b="0" i="0" u="none" strike="noStrike" kern="1200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defRPr>
          </a:pPr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58990</xdr:colOff>
      <xdr:row>1</xdr:row>
      <xdr:rowOff>124011</xdr:rowOff>
    </xdr:from>
    <xdr:to>
      <xdr:col>0</xdr:col>
      <xdr:colOff>1160171</xdr:colOff>
      <xdr:row>1</xdr:row>
      <xdr:rowOff>849287</xdr:rowOff>
    </xdr:to>
    <xdr:pic>
      <xdr:nvPicPr>
        <xdr:cNvPr id="4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420" y="285750"/>
          <a:ext cx="1101725" cy="72517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500602</xdr:colOff>
      <xdr:row>24</xdr:row>
      <xdr:rowOff>0</xdr:rowOff>
    </xdr:from>
    <xdr:to>
      <xdr:col>9</xdr:col>
      <xdr:colOff>0</xdr:colOff>
      <xdr:row>39</xdr:row>
      <xdr:rowOff>10715</xdr:rowOff>
    </xdr:to>
    <xdr:graphicFrame>
      <xdr:nvGraphicFramePr>
        <xdr:cNvPr id="4" name="Chart 16"/>
        <xdr:cNvGraphicFramePr/>
      </xdr:nvGraphicFramePr>
      <xdr:xfrm>
        <a:off x="4213225" y="2438400"/>
        <a:ext cx="3348990" cy="2439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102319</xdr:colOff>
      <xdr:row>24</xdr:row>
      <xdr:rowOff>21430</xdr:rowOff>
    </xdr:from>
    <xdr:to>
      <xdr:col>3</xdr:col>
      <xdr:colOff>219260</xdr:colOff>
      <xdr:row>39</xdr:row>
      <xdr:rowOff>0</xdr:rowOff>
    </xdr:to>
    <xdr:graphicFrame>
      <xdr:nvGraphicFramePr>
        <xdr:cNvPr id="5" name="Chart 17"/>
        <xdr:cNvGraphicFramePr/>
      </xdr:nvGraphicFramePr>
      <xdr:xfrm>
        <a:off x="102235" y="2459355"/>
        <a:ext cx="3829685" cy="240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8"/>
  <sheetViews>
    <sheetView workbookViewId="0">
      <selection activeCell="B6" sqref="B6:D7"/>
    </sheetView>
  </sheetViews>
  <sheetFormatPr defaultColWidth="9" defaultRowHeight="12.75" customHeight="1" outlineLevelCol="5"/>
  <cols>
    <col min="1" max="1" width="21.3796296296296" style="232" customWidth="1"/>
    <col min="2" max="2" width="10" style="233" customWidth="1"/>
    <col min="3" max="3" width="14.3796296296296" style="233" customWidth="1"/>
    <col min="4" max="4" width="8" style="233" customWidth="1"/>
    <col min="5" max="5" width="38" style="233" customWidth="1"/>
    <col min="6" max="6" width="48.25" style="233" customWidth="1"/>
    <col min="7" max="257" width="9" style="233" customWidth="1"/>
  </cols>
  <sheetData>
    <row r="2" s="229" customFormat="1" ht="75.75" customHeight="1" spans="1:6">
      <c r="A2" s="234"/>
      <c r="B2" s="235" t="s">
        <v>0</v>
      </c>
      <c r="C2" s="235"/>
      <c r="D2" s="235"/>
      <c r="E2" s="235"/>
      <c r="F2" s="235"/>
    </row>
    <row r="3" hidden="1" customHeight="1" spans="1:5">
      <c r="A3" s="236"/>
      <c r="B3" s="237"/>
      <c r="E3" s="147"/>
    </row>
    <row r="4" ht="14.25" customHeight="1" spans="1:6">
      <c r="A4" s="153" t="s">
        <v>1</v>
      </c>
      <c r="B4" s="238" t="s">
        <v>2</v>
      </c>
      <c r="C4" s="238"/>
      <c r="D4" s="238"/>
      <c r="E4" s="153" t="s">
        <v>3</v>
      </c>
      <c r="F4" s="239"/>
    </row>
    <row r="5" ht="14.25" customHeight="1" spans="1:6">
      <c r="A5" s="153" t="s">
        <v>4</v>
      </c>
      <c r="B5" s="238" t="s">
        <v>5</v>
      </c>
      <c r="C5" s="238"/>
      <c r="D5" s="238"/>
      <c r="E5" s="153" t="s">
        <v>6</v>
      </c>
      <c r="F5" s="239"/>
    </row>
    <row r="6" ht="15.75" customHeight="1" spans="1:6">
      <c r="A6" s="151" t="s">
        <v>7</v>
      </c>
      <c r="B6" s="240" t="str">
        <f>B5&amp;"_"&amp;"XXX"&amp;"_"&amp;"vx.x"</f>
        <v>&lt;Project Code&gt;_XXX_vx.x</v>
      </c>
      <c r="C6" s="240"/>
      <c r="D6" s="240"/>
      <c r="E6" s="153" t="s">
        <v>8</v>
      </c>
      <c r="F6" s="241" t="s">
        <v>9</v>
      </c>
    </row>
    <row r="7" ht="13.5" customHeight="1" spans="1:6">
      <c r="A7" s="151"/>
      <c r="B7" s="240"/>
      <c r="C7" s="240"/>
      <c r="D7" s="240"/>
      <c r="E7" s="153" t="s">
        <v>10</v>
      </c>
      <c r="F7" s="242"/>
    </row>
    <row r="8" hidden="1" customHeight="1" spans="1:6">
      <c r="A8" s="243"/>
      <c r="B8" s="244"/>
      <c r="E8" s="245"/>
      <c r="F8" s="237"/>
    </row>
    <row r="9" hidden="1" customHeight="1" spans="1:1">
      <c r="A9" s="233"/>
    </row>
    <row r="10" hidden="1" customHeight="1" spans="1:1">
      <c r="A10" s="246" t="s">
        <v>11</v>
      </c>
    </row>
    <row r="11" s="230" customFormat="1" hidden="1" customHeight="1" spans="1:6">
      <c r="A11" s="247" t="s">
        <v>12</v>
      </c>
      <c r="B11" s="248" t="s">
        <v>10</v>
      </c>
      <c r="C11" s="248" t="s">
        <v>13</v>
      </c>
      <c r="D11" s="248" t="s">
        <v>14</v>
      </c>
      <c r="E11" s="248" t="s">
        <v>15</v>
      </c>
      <c r="F11" s="249" t="s">
        <v>16</v>
      </c>
    </row>
    <row r="12" s="231" customFormat="1" ht="26.25" customHeight="1" spans="1:6">
      <c r="A12" s="250" t="s">
        <v>17</v>
      </c>
      <c r="B12" s="251"/>
      <c r="C12" s="252"/>
      <c r="D12" s="252"/>
      <c r="E12" s="253"/>
      <c r="F12" s="254" t="s">
        <v>18</v>
      </c>
    </row>
    <row r="13" s="231" customFormat="1" ht="21.75" customHeight="1" spans="1:6">
      <c r="A13" s="255"/>
      <c r="B13" s="251"/>
      <c r="C13" s="252"/>
      <c r="D13" s="252"/>
      <c r="E13" s="252"/>
      <c r="F13" s="256"/>
    </row>
    <row r="14" s="231" customFormat="1" ht="19.5" customHeight="1" spans="1:6">
      <c r="A14" s="255"/>
      <c r="B14" s="251"/>
      <c r="C14" s="252"/>
      <c r="D14" s="252"/>
      <c r="E14" s="252"/>
      <c r="F14" s="256"/>
    </row>
    <row r="15" s="231" customFormat="1" ht="21.75" customHeight="1" spans="1:6">
      <c r="A15" s="255"/>
      <c r="B15" s="251"/>
      <c r="C15" s="252"/>
      <c r="D15" s="252"/>
      <c r="E15" s="252"/>
      <c r="F15" s="256"/>
    </row>
    <row r="16" s="231" customFormat="1" ht="19.5" customHeight="1" spans="1:6">
      <c r="A16" s="255"/>
      <c r="B16" s="251"/>
      <c r="C16" s="252"/>
      <c r="D16" s="252"/>
      <c r="E16" s="252"/>
      <c r="F16" s="256"/>
    </row>
    <row r="17" s="231" customFormat="1" ht="21.75" customHeight="1" spans="1:6">
      <c r="A17" s="255"/>
      <c r="B17" s="251"/>
      <c r="C17" s="252"/>
      <c r="D17" s="252"/>
      <c r="E17" s="252"/>
      <c r="F17" s="256"/>
    </row>
    <row r="18" s="231" customFormat="1" ht="19.5" customHeight="1" spans="1:6">
      <c r="A18" s="257"/>
      <c r="B18" s="258"/>
      <c r="C18" s="259"/>
      <c r="D18" s="259"/>
      <c r="E18" s="259"/>
      <c r="F18" s="260"/>
    </row>
  </sheetData>
  <mergeCells count="5">
    <mergeCell ref="B2:F2"/>
    <mergeCell ref="B4:D4"/>
    <mergeCell ref="B5:D5"/>
    <mergeCell ref="A6:A7"/>
    <mergeCell ref="B6:D7"/>
  </mergeCells>
  <pageMargins left="0.470139" right="0.470139" top="0.5" bottom="0.351389" header="0.511806" footer="0.170139"/>
  <pageSetup paperSize="9" scale="90" firstPageNumber="0" fitToWidth="0" fitToHeight="0" orientation="landscape" useFirstPageNumber="1" horizontalDpi="300" verticalDpi="300"/>
  <headerFooter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3"/>
  <sheetViews>
    <sheetView zoomScale="145" zoomScaleNormal="145" workbookViewId="0">
      <selection activeCell="F11" sqref="F11"/>
    </sheetView>
  </sheetViews>
  <sheetFormatPr defaultColWidth="9" defaultRowHeight="12.75" customHeight="1" outlineLevelCol="7"/>
  <cols>
    <col min="1" max="1" width="7.12962962962963" style="188" customWidth="1"/>
    <col min="2" max="2" width="14.75" style="188" customWidth="1"/>
    <col min="3" max="3" width="9.87962962962963" style="188" customWidth="1"/>
    <col min="4" max="4" width="12.3796296296296" style="189" customWidth="1"/>
    <col min="5" max="5" width="21" style="190" customWidth="1"/>
    <col min="6" max="6" width="18.2314814814815" style="189" customWidth="1"/>
    <col min="7" max="7" width="22.5" style="189" customWidth="1"/>
    <col min="8" max="8" width="33.75" style="189" customWidth="1"/>
    <col min="9" max="257" width="9" style="147" customWidth="1"/>
  </cols>
  <sheetData>
    <row r="2" ht="25.5" customHeight="1" spans="5:7">
      <c r="E2" s="191" t="s">
        <v>19</v>
      </c>
      <c r="F2" s="191"/>
      <c r="G2" s="178"/>
    </row>
    <row r="3" ht="13.5" customHeight="1" spans="6:7">
      <c r="F3" s="192"/>
      <c r="G3" s="192"/>
    </row>
    <row r="4" ht="14.25" customHeight="1" spans="1:8">
      <c r="A4" s="193" t="s">
        <v>1</v>
      </c>
      <c r="B4" s="193"/>
      <c r="C4" s="193"/>
      <c r="D4" s="193"/>
      <c r="E4" s="194" t="str">
        <f>Cover!B4</f>
        <v>&lt;Project Name&gt;</v>
      </c>
      <c r="F4" s="195"/>
      <c r="G4" s="195"/>
      <c r="H4" s="196"/>
    </row>
    <row r="5" ht="14.25" customHeight="1" spans="1:8">
      <c r="A5" s="193" t="s">
        <v>4</v>
      </c>
      <c r="B5" s="193"/>
      <c r="C5" s="193"/>
      <c r="D5" s="193"/>
      <c r="E5" s="194" t="str">
        <f>Cover!B5</f>
        <v>&lt;Project Code&gt;</v>
      </c>
      <c r="F5" s="195"/>
      <c r="G5" s="195"/>
      <c r="H5" s="196"/>
    </row>
    <row r="6" ht="13.2" spans="1:8">
      <c r="A6" s="197" t="s">
        <v>20</v>
      </c>
      <c r="B6" s="198"/>
      <c r="C6" s="198"/>
      <c r="D6" s="199"/>
      <c r="E6" s="194">
        <v>100</v>
      </c>
      <c r="F6" s="195"/>
      <c r="G6" s="195"/>
      <c r="H6" s="196"/>
    </row>
    <row r="7" s="185" customFormat="1" ht="13.2" spans="1:8">
      <c r="A7" s="200" t="s">
        <v>21</v>
      </c>
      <c r="B7" s="200"/>
      <c r="C7" s="200"/>
      <c r="D7" s="200"/>
      <c r="E7" s="201" t="s">
        <v>22</v>
      </c>
      <c r="F7" s="202"/>
      <c r="G7" s="202"/>
      <c r="H7" s="203"/>
    </row>
    <row r="8" ht="13.2" spans="1:8">
      <c r="A8" s="204"/>
      <c r="B8" s="204"/>
      <c r="C8" s="204"/>
      <c r="D8" s="147"/>
      <c r="E8" s="185"/>
      <c r="F8" s="147"/>
      <c r="G8" s="147"/>
      <c r="H8" s="147"/>
    </row>
    <row r="9" s="186" customFormat="1" ht="13.2" spans="1:8">
      <c r="A9" s="205"/>
      <c r="B9" s="205"/>
      <c r="C9" s="205"/>
      <c r="D9" s="206"/>
      <c r="E9" s="207"/>
      <c r="F9" s="206"/>
      <c r="G9" s="206"/>
      <c r="H9" s="206"/>
    </row>
    <row r="10" s="187" customFormat="1" ht="26.4" spans="1:8">
      <c r="A10" s="208" t="s">
        <v>23</v>
      </c>
      <c r="B10" s="209" t="s">
        <v>24</v>
      </c>
      <c r="C10" s="210" t="s">
        <v>25</v>
      </c>
      <c r="D10" s="211" t="s">
        <v>26</v>
      </c>
      <c r="E10" s="212" t="s">
        <v>27</v>
      </c>
      <c r="F10" s="211" t="s">
        <v>28</v>
      </c>
      <c r="G10" s="213" t="s">
        <v>29</v>
      </c>
      <c r="H10" s="214" t="s">
        <v>30</v>
      </c>
    </row>
    <row r="11" ht="13.2" spans="1:8">
      <c r="A11" s="215">
        <v>1</v>
      </c>
      <c r="B11" s="216"/>
      <c r="C11" s="216" t="s">
        <v>31</v>
      </c>
      <c r="D11" s="217" t="s">
        <v>32</v>
      </c>
      <c r="E11" s="218" t="s">
        <v>33</v>
      </c>
      <c r="F11" s="219" t="s">
        <v>34</v>
      </c>
      <c r="G11" s="220"/>
      <c r="H11" s="221"/>
    </row>
    <row r="12" ht="13.2" spans="1:8">
      <c r="A12" s="215">
        <v>2</v>
      </c>
      <c r="B12" s="216"/>
      <c r="C12" s="216" t="s">
        <v>35</v>
      </c>
      <c r="D12" s="217" t="s">
        <v>36</v>
      </c>
      <c r="E12" s="218" t="s">
        <v>37</v>
      </c>
      <c r="F12" s="219" t="s">
        <v>38</v>
      </c>
      <c r="G12" s="220"/>
      <c r="H12" s="221"/>
    </row>
    <row r="13" ht="13.2" spans="1:8">
      <c r="A13" s="215"/>
      <c r="B13" s="216"/>
      <c r="C13" s="216"/>
      <c r="D13" s="217"/>
      <c r="E13" s="218"/>
      <c r="F13" s="220"/>
      <c r="G13" s="220"/>
      <c r="H13" s="221"/>
    </row>
    <row r="14" ht="13.2" spans="1:8">
      <c r="A14" s="215"/>
      <c r="B14" s="216"/>
      <c r="C14" s="216"/>
      <c r="D14" s="217"/>
      <c r="E14" s="218"/>
      <c r="F14" s="220"/>
      <c r="G14" s="220"/>
      <c r="H14" s="221"/>
    </row>
    <row r="15" ht="13.2" spans="1:8">
      <c r="A15" s="215"/>
      <c r="B15" s="216"/>
      <c r="C15" s="216"/>
      <c r="D15" s="217"/>
      <c r="E15" s="218"/>
      <c r="F15" s="220"/>
      <c r="G15" s="220"/>
      <c r="H15" s="221"/>
    </row>
    <row r="16" ht="13.2" spans="1:8">
      <c r="A16" s="215"/>
      <c r="B16" s="216"/>
      <c r="C16" s="216"/>
      <c r="D16" s="217"/>
      <c r="E16" s="218"/>
      <c r="F16" s="222"/>
      <c r="G16" s="222"/>
      <c r="H16" s="221"/>
    </row>
    <row r="17" ht="13.2" spans="1:8">
      <c r="A17" s="215"/>
      <c r="B17" s="216"/>
      <c r="C17" s="216"/>
      <c r="D17" s="217"/>
      <c r="E17" s="218"/>
      <c r="F17" s="222"/>
      <c r="G17" s="222"/>
      <c r="H17" s="221"/>
    </row>
    <row r="18" ht="13.2" spans="1:8">
      <c r="A18" s="215"/>
      <c r="B18" s="216"/>
      <c r="C18" s="216"/>
      <c r="D18" s="217"/>
      <c r="E18" s="218"/>
      <c r="F18" s="222"/>
      <c r="G18" s="222"/>
      <c r="H18" s="221"/>
    </row>
    <row r="19" ht="13.2" spans="1:8">
      <c r="A19" s="215"/>
      <c r="B19" s="216"/>
      <c r="C19" s="216"/>
      <c r="D19" s="217"/>
      <c r="E19" s="218"/>
      <c r="F19" s="222"/>
      <c r="G19" s="222"/>
      <c r="H19" s="221"/>
    </row>
    <row r="20" ht="13.2" spans="1:8">
      <c r="A20" s="215"/>
      <c r="B20" s="216"/>
      <c r="C20" s="216"/>
      <c r="D20" s="217"/>
      <c r="E20" s="218"/>
      <c r="F20" s="222"/>
      <c r="G20" s="222"/>
      <c r="H20" s="221"/>
    </row>
    <row r="21" ht="13.2" spans="1:8">
      <c r="A21" s="215"/>
      <c r="B21" s="216"/>
      <c r="C21" s="216"/>
      <c r="D21" s="217"/>
      <c r="E21" s="218"/>
      <c r="F21" s="222"/>
      <c r="G21" s="222"/>
      <c r="H21" s="221"/>
    </row>
    <row r="22" ht="13.2" spans="1:8">
      <c r="A22" s="215"/>
      <c r="B22" s="216"/>
      <c r="C22" s="216"/>
      <c r="D22" s="217"/>
      <c r="E22" s="218"/>
      <c r="F22" s="222"/>
      <c r="G22" s="222"/>
      <c r="H22" s="221"/>
    </row>
    <row r="23" ht="13.2" spans="1:8">
      <c r="A23" s="223"/>
      <c r="B23" s="224"/>
      <c r="C23" s="224"/>
      <c r="D23" s="225"/>
      <c r="E23" s="226"/>
      <c r="F23" s="227"/>
      <c r="G23" s="227"/>
      <c r="H23" s="228"/>
    </row>
  </sheetData>
  <mergeCells count="7">
    <mergeCell ref="A4:D4"/>
    <mergeCell ref="E4:H4"/>
    <mergeCell ref="A5:D5"/>
    <mergeCell ref="E5:H5"/>
    <mergeCell ref="A6:D6"/>
    <mergeCell ref="A7:D7"/>
    <mergeCell ref="E7:H7"/>
  </mergeCells>
  <hyperlinks>
    <hyperlink ref="F11" location="'Test DaysInMonth'!A1" display="Test DaysInMonth"/>
    <hyperlink ref="F12" location="'Test IsValidDate'!A1" display="Test IsValidDate"/>
  </hyperlinks>
  <pageMargins left="0.65" right="0.65" top="0.75" bottom="0.75" header="0.5" footer="0.5"/>
  <pageSetup paperSize="9" scale="90" firstPageNumber="0" fitToWidth="0" fitToHeight="0" orientation="landscape" useFirstPageNumber="1" horizontalDpi="300" verticalDpi="300"/>
  <headerFooter>
    <oddFooter>&amp;L&amp;"Tahoma,Regular"&amp;8 02ae-BM/PM/HDCV/FSOFT v2/1&amp;C&amp;"Tahoma,Regular"&amp;8Internal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3"/>
  <sheetViews>
    <sheetView topLeftCell="A5" workbookViewId="0">
      <selection activeCell="E16" sqref="E16"/>
    </sheetView>
  </sheetViews>
  <sheetFormatPr defaultColWidth="9" defaultRowHeight="12.75" customHeight="1"/>
  <cols>
    <col min="1" max="1" width="15.3796296296296" style="147" customWidth="1"/>
    <col min="2" max="2" width="26.6296296296296" style="147" customWidth="1"/>
    <col min="3" max="3" width="12.1296296296296" style="147" customWidth="1"/>
    <col min="4" max="4" width="9.62962962962963" style="147" customWidth="1"/>
    <col min="5" max="5" width="9.75" style="147" customWidth="1"/>
    <col min="6" max="8" width="5.25" style="147" customWidth="1"/>
    <col min="9" max="9" width="21" style="147" customWidth="1"/>
    <col min="10" max="10" width="33.1296296296296" style="147" customWidth="1"/>
    <col min="11" max="257" width="9" style="147" customWidth="1"/>
  </cols>
  <sheetData>
    <row r="2" ht="25.5" customHeight="1" spans="1:9">
      <c r="A2" s="148" t="s">
        <v>39</v>
      </c>
      <c r="B2" s="148"/>
      <c r="C2" s="148"/>
      <c r="D2" s="148"/>
      <c r="E2" s="148"/>
      <c r="F2" s="148"/>
      <c r="G2" s="148"/>
      <c r="H2" s="148"/>
      <c r="I2" s="148"/>
    </row>
    <row r="3" ht="14.25" customHeight="1" spans="1:9">
      <c r="A3" s="149"/>
      <c r="B3" s="150"/>
      <c r="C3" s="150"/>
      <c r="D3" s="150"/>
      <c r="E3" s="150"/>
      <c r="F3" s="150"/>
      <c r="G3" s="150"/>
      <c r="H3" s="150"/>
      <c r="I3" s="180"/>
    </row>
    <row r="4" ht="13.5" customHeight="1" spans="1:9">
      <c r="A4" s="151" t="s">
        <v>1</v>
      </c>
      <c r="B4" s="152" t="str">
        <f>Cover!B4</f>
        <v>&lt;Project Name&gt;</v>
      </c>
      <c r="C4" s="152"/>
      <c r="D4" s="153" t="s">
        <v>3</v>
      </c>
      <c r="E4" s="153"/>
      <c r="F4" s="154"/>
      <c r="G4" s="155"/>
      <c r="H4" s="155"/>
      <c r="I4" s="181"/>
    </row>
    <row r="5" ht="13.5" customHeight="1" spans="1:9">
      <c r="A5" s="151" t="s">
        <v>4</v>
      </c>
      <c r="B5" s="152" t="str">
        <f>Cover!B5</f>
        <v>&lt;Project Code&gt;</v>
      </c>
      <c r="C5" s="152"/>
      <c r="D5" s="153" t="s">
        <v>6</v>
      </c>
      <c r="E5" s="153"/>
      <c r="F5" s="154"/>
      <c r="G5" s="155"/>
      <c r="H5" s="155"/>
      <c r="I5" s="181"/>
    </row>
    <row r="6" hidden="1" customHeight="1" spans="1:9">
      <c r="A6" s="156" t="s">
        <v>7</v>
      </c>
      <c r="B6" s="152" t="str">
        <f>B5&amp;"_"&amp;"Test Report"&amp;"_"&amp;"vx.x"</f>
        <v>&lt;Project Code&gt;_Test Report_vx.x</v>
      </c>
      <c r="C6" s="152"/>
      <c r="D6" s="153" t="s">
        <v>8</v>
      </c>
      <c r="E6" s="153"/>
      <c r="F6" s="157" t="s">
        <v>9</v>
      </c>
      <c r="G6" s="158"/>
      <c r="H6" s="158"/>
      <c r="I6" s="182"/>
    </row>
    <row r="7" ht="15.75" customHeight="1" spans="1:9">
      <c r="A7" s="156" t="s">
        <v>40</v>
      </c>
      <c r="B7" s="159" t="s">
        <v>41</v>
      </c>
      <c r="C7" s="159"/>
      <c r="D7" s="159"/>
      <c r="E7" s="159"/>
      <c r="F7" s="159"/>
      <c r="G7" s="159"/>
      <c r="H7" s="159"/>
      <c r="I7" s="159"/>
    </row>
    <row r="8" ht="14.25" customHeight="1" spans="1:9">
      <c r="A8" s="160"/>
      <c r="B8" s="161"/>
      <c r="C8" s="150"/>
      <c r="D8" s="150"/>
      <c r="E8" s="150"/>
      <c r="F8" s="150"/>
      <c r="G8" s="150"/>
      <c r="H8" s="150"/>
      <c r="I8" s="180"/>
    </row>
    <row r="9" hidden="1" customHeight="1" spans="1:9">
      <c r="A9" s="160"/>
      <c r="B9" s="161"/>
      <c r="C9" s="150"/>
      <c r="D9" s="150"/>
      <c r="E9" s="150"/>
      <c r="F9" s="150"/>
      <c r="G9" s="150"/>
      <c r="H9" s="150"/>
      <c r="I9" s="180"/>
    </row>
    <row r="11" ht="14.25" customHeight="1" spans="1:9">
      <c r="A11" s="162" t="s">
        <v>23</v>
      </c>
      <c r="B11" s="163" t="s">
        <v>42</v>
      </c>
      <c r="C11" s="164" t="s">
        <v>43</v>
      </c>
      <c r="D11" s="163" t="s">
        <v>44</v>
      </c>
      <c r="E11" s="165" t="s">
        <v>45</v>
      </c>
      <c r="F11" s="165" t="s">
        <v>46</v>
      </c>
      <c r="G11" s="165" t="s">
        <v>47</v>
      </c>
      <c r="H11" s="165" t="s">
        <v>48</v>
      </c>
      <c r="I11" s="183" t="s">
        <v>49</v>
      </c>
    </row>
    <row r="12" hidden="1" customHeight="1" spans="1:9">
      <c r="A12" s="166">
        <v>1</v>
      </c>
      <c r="B12" s="167" t="s">
        <v>33</v>
      </c>
      <c r="C12" s="168">
        <f>'Test DaysInMonth'!A7</f>
        <v>0</v>
      </c>
      <c r="D12" s="168">
        <f>'Test DaysInMonth'!C7</f>
        <v>0</v>
      </c>
      <c r="E12" s="168">
        <f>'Test DaysInMonth'!F7</f>
        <v>8</v>
      </c>
      <c r="F12" s="169">
        <f>'Test DaysInMonth'!L7</f>
        <v>5</v>
      </c>
      <c r="G12" s="168">
        <f>'Test DaysInMonth'!M7</f>
        <v>1</v>
      </c>
      <c r="H12" s="168">
        <f>'Test DaysInMonth'!N7</f>
        <v>2</v>
      </c>
      <c r="I12" s="168">
        <f>'Test DaysInMonth'!O7</f>
        <v>8</v>
      </c>
    </row>
    <row r="13" hidden="1" customHeight="1" spans="1:9">
      <c r="A13" s="166">
        <v>2</v>
      </c>
      <c r="B13" s="167" t="s">
        <v>37</v>
      </c>
      <c r="C13" s="168">
        <f>'Test IsValidDate'!A7</f>
        <v>0</v>
      </c>
      <c r="D13" s="168">
        <f>'Test IsValidDate'!C7</f>
        <v>0</v>
      </c>
      <c r="E13" s="168">
        <f>'Test IsValidDate'!F7</f>
        <v>12</v>
      </c>
      <c r="F13" s="169">
        <f>'Test IsValidDate'!M7</f>
        <v>7</v>
      </c>
      <c r="G13" s="168">
        <f>'Test IsValidDate'!N7</f>
        <v>3</v>
      </c>
      <c r="H13" s="168">
        <f>'Test IsValidDate'!O7</f>
        <v>2</v>
      </c>
      <c r="I13" s="168">
        <f>'Test IsValidDate'!P7</f>
        <v>12</v>
      </c>
    </row>
    <row r="14" hidden="1" customHeight="1" spans="1:9">
      <c r="A14" s="166">
        <v>3</v>
      </c>
      <c r="B14" s="167" t="s">
        <v>50</v>
      </c>
      <c r="C14" s="168" t="e">
        <f>#REF!</f>
        <v>#REF!</v>
      </c>
      <c r="D14" s="168" t="e">
        <f>#REF!</f>
        <v>#REF!</v>
      </c>
      <c r="E14" s="168" t="e">
        <f>#REF!</f>
        <v>#REF!</v>
      </c>
      <c r="F14" s="169" t="e">
        <f>#REF!</f>
        <v>#REF!</v>
      </c>
      <c r="G14" s="168" t="e">
        <f>#REF!</f>
        <v>#REF!</v>
      </c>
      <c r="H14" s="168" t="e">
        <f>#REF!</f>
        <v>#REF!</v>
      </c>
      <c r="I14" s="168" t="e">
        <f>#REF!</f>
        <v>#REF!</v>
      </c>
    </row>
    <row r="15" ht="14.25" customHeight="1" spans="1:9">
      <c r="A15" s="166">
        <v>1</v>
      </c>
      <c r="B15" s="170" t="str">
        <f>FunctionList!E11</f>
        <v>Function1</v>
      </c>
      <c r="C15" s="168">
        <f>COUNTIF('Test DaysInMonth'!F45:T45,"P")</f>
        <v>0</v>
      </c>
      <c r="D15" s="168">
        <f>COUNTIF('Test DaysInMonth'!F45:T45,"F")</f>
        <v>0</v>
      </c>
      <c r="E15" s="168">
        <f>I15-(C15+D15)</f>
        <v>8</v>
      </c>
      <c r="F15" s="169">
        <f ca="1">COUNTIF('Test DaysInMonth'!F44:'Test DaysInMonth'!T44,"N")</f>
        <v>5</v>
      </c>
      <c r="G15" s="168">
        <f ca="1">COUNTIF('Test DaysInMonth'!F44:'Test DaysInMonth'!T44,"A")</f>
        <v>1</v>
      </c>
      <c r="H15" s="168">
        <f ca="1">COUNTIF('Test DaysInMonth'!F44:'Test DaysInMonth'!T44,"B")</f>
        <v>2</v>
      </c>
      <c r="I15" s="168">
        <f>COUNTIF('Test DaysInMonth'!F9:U9,"&lt;&gt;"&amp;"")</f>
        <v>8</v>
      </c>
    </row>
    <row r="16" ht="14.25" customHeight="1" spans="1:9">
      <c r="A16" s="166">
        <v>2</v>
      </c>
      <c r="B16" s="170" t="str">
        <f>FunctionList!E12</f>
        <v>Function2</v>
      </c>
      <c r="C16" s="168">
        <f>COUNTIF('Test IsValidDate'!F45:T45,"P")</f>
        <v>0</v>
      </c>
      <c r="D16" s="168">
        <f ca="1">COUNTIF('Test IsValidDate'!F45:'Test IsValidDate'!T45,"F")</f>
        <v>0</v>
      </c>
      <c r="E16" s="168">
        <f ca="1">I16-(C16+D16)</f>
        <v>12</v>
      </c>
      <c r="F16" s="169">
        <f ca="1">COUNTIF('Test IsValidDate'!F44:'Test IsValidDate'!T44,"N")</f>
        <v>7</v>
      </c>
      <c r="G16" s="168">
        <f ca="1">COUNTIF('Test IsValidDate'!F44:'Test IsValidDate'!T44,"A")</f>
        <v>3</v>
      </c>
      <c r="H16" s="171">
        <f ca="1">COUNTIF('Test IsValidDate'!F44:'Test IsValidDate'!T44,"B")</f>
        <v>2</v>
      </c>
      <c r="I16" s="168">
        <f>COUNTIF('Test IsValidDate'!F9:U9,"&lt;&gt;"&amp;"")</f>
        <v>12</v>
      </c>
    </row>
    <row r="17" ht="14.25" customHeight="1" spans="1:9">
      <c r="A17" s="172"/>
      <c r="B17" s="173" t="s">
        <v>51</v>
      </c>
      <c r="C17" s="174">
        <f>SUM(C15:C16)</f>
        <v>0</v>
      </c>
      <c r="D17" s="174">
        <f ca="1">SUM(D15:D16)</f>
        <v>0</v>
      </c>
      <c r="E17" s="174">
        <f ca="1">SUM(E15:E16)</f>
        <v>20</v>
      </c>
      <c r="F17" s="174">
        <f ca="1">SUM(F15:F16)</f>
        <v>12</v>
      </c>
      <c r="G17" s="174">
        <f ca="1">SUM(G15:G16)</f>
        <v>4</v>
      </c>
      <c r="H17" s="174">
        <f ca="1" t="shared" ref="E17:I17" si="0">SUM(H15:H16)</f>
        <v>4</v>
      </c>
      <c r="I17" s="174">
        <f ca="1" t="shared" si="0"/>
        <v>20</v>
      </c>
    </row>
    <row r="18" hidden="1" customHeight="1" spans="1:9">
      <c r="A18" s="175"/>
      <c r="C18" s="176"/>
      <c r="D18" s="177"/>
      <c r="E18" s="177"/>
      <c r="F18" s="177"/>
      <c r="G18" s="177"/>
      <c r="H18" s="177"/>
      <c r="I18" s="177"/>
    </row>
    <row r="19" hidden="1" customHeight="1" spans="2:9">
      <c r="B19" s="178" t="s">
        <v>52</v>
      </c>
      <c r="D19" s="179">
        <f ca="1">(C17+D17)*100/(I17)</f>
        <v>0</v>
      </c>
      <c r="E19" s="147" t="s">
        <v>53</v>
      </c>
      <c r="I19" s="184"/>
    </row>
    <row r="20" hidden="1" customHeight="1" spans="2:9">
      <c r="B20" s="178" t="s">
        <v>54</v>
      </c>
      <c r="D20" s="179">
        <f ca="1">C17*100/(I17)</f>
        <v>0</v>
      </c>
      <c r="E20" s="147" t="s">
        <v>53</v>
      </c>
      <c r="I20" s="184"/>
    </row>
    <row r="21" hidden="1" customHeight="1" spans="2:5">
      <c r="B21" s="178" t="s">
        <v>55</v>
      </c>
      <c r="D21" s="179">
        <f ca="1">F17*100/I17</f>
        <v>60</v>
      </c>
      <c r="E21" s="147" t="s">
        <v>53</v>
      </c>
    </row>
    <row r="22" hidden="1" customHeight="1" spans="2:5">
      <c r="B22" s="178" t="s">
        <v>56</v>
      </c>
      <c r="D22" s="179">
        <f ca="1">G17*100/I17</f>
        <v>20</v>
      </c>
      <c r="E22" s="147" t="s">
        <v>53</v>
      </c>
    </row>
    <row r="23" hidden="1" customHeight="1" spans="2:5">
      <c r="B23" s="178" t="s">
        <v>57</v>
      </c>
      <c r="D23" s="179">
        <f ca="1">H17*100/I17</f>
        <v>20</v>
      </c>
      <c r="E23" s="147" t="s">
        <v>53</v>
      </c>
    </row>
  </sheetData>
  <mergeCells count="11">
    <mergeCell ref="A2:I2"/>
    <mergeCell ref="B4:C4"/>
    <mergeCell ref="D4:E4"/>
    <mergeCell ref="F4:I4"/>
    <mergeCell ref="B5:C5"/>
    <mergeCell ref="D5:E5"/>
    <mergeCell ref="F5:I5"/>
    <mergeCell ref="B6:C6"/>
    <mergeCell ref="D6:E6"/>
    <mergeCell ref="F6:I6"/>
    <mergeCell ref="B7:I7"/>
  </mergeCells>
  <hyperlinks>
    <hyperlink ref="B12" location="Function1!A1" display="Function1"/>
    <hyperlink ref="B13" location="Function2!A1" display="Function2"/>
    <hyperlink ref="B14" location="Function2!A1" display="Function3"/>
  </hyperlinks>
  <pageMargins left="0.65" right="0.65" top="0.75" bottom="0.75" header="0.5" footer="0.5"/>
  <pageSetup paperSize="1" scale="90" firstPageNumber="0" fitToWidth="0" fitToHeight="0" orientation="landscape" useFirstPageNumber="1" horizontalDpi="300" verticalDpi="300"/>
  <headerFooter>
    <oddFooter>&amp;L&amp;"Tahoma,Regular"&amp;8 02ae-BM/PM/HDCV/FSOFT v2/1&amp;C&amp;"Tahoma,Regular"&amp;8Internal use&amp;R&amp;"Tahoma,Regular"&amp;8&amp;P/&amp;N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8"/>
  <sheetViews>
    <sheetView topLeftCell="A19" workbookViewId="0">
      <selection activeCell="A1" sqref="A1"/>
    </sheetView>
  </sheetViews>
  <sheetFormatPr defaultColWidth="9" defaultRowHeight="13.2"/>
  <cols>
    <col min="1" max="1" width="8.12962962962963" style="1" customWidth="1"/>
    <col min="2" max="2" width="13.3796296296296" style="2" customWidth="1"/>
    <col min="3" max="3" width="10.75" style="1" customWidth="1"/>
    <col min="4" max="4" width="11.3796296296296" style="3" customWidth="1"/>
    <col min="5" max="5" width="1.75" style="1" hidden="1" customWidth="1"/>
    <col min="6" max="21" width="2.87962962962963" style="1" customWidth="1"/>
    <col min="22" max="257" width="9" style="1" customWidth="1"/>
  </cols>
  <sheetData>
    <row r="1" ht="13.95" spans="1:2">
      <c r="A1" s="108"/>
      <c r="B1" s="109"/>
    </row>
    <row r="2" spans="1:22">
      <c r="A2" s="110" t="s">
        <v>58</v>
      </c>
      <c r="B2" s="111"/>
      <c r="C2" s="112" t="str">
        <f>FunctionList!E11</f>
        <v>Function1</v>
      </c>
      <c r="D2" s="113"/>
      <c r="E2" s="114"/>
      <c r="F2" s="115" t="s">
        <v>26</v>
      </c>
      <c r="G2" s="116"/>
      <c r="H2" s="116"/>
      <c r="I2" s="116"/>
      <c r="J2" s="116"/>
      <c r="K2" s="116"/>
      <c r="L2" s="135" t="str">
        <f>FunctionList!D11</f>
        <v>DaysInMonth</v>
      </c>
      <c r="M2" s="136"/>
      <c r="N2" s="136"/>
      <c r="O2" s="136"/>
      <c r="P2" s="136"/>
      <c r="Q2" s="136"/>
      <c r="R2" s="136"/>
      <c r="S2" s="136"/>
      <c r="T2" s="137"/>
      <c r="V2" s="92"/>
    </row>
    <row r="3" spans="1:20">
      <c r="A3" s="17" t="s">
        <v>59</v>
      </c>
      <c r="B3" s="18"/>
      <c r="C3" s="12" t="s">
        <v>60</v>
      </c>
      <c r="D3" s="13"/>
      <c r="E3" s="14"/>
      <c r="F3" s="22" t="s">
        <v>61</v>
      </c>
      <c r="G3" s="23"/>
      <c r="H3" s="23"/>
      <c r="I3" s="23"/>
      <c r="J3" s="23"/>
      <c r="K3" s="18"/>
      <c r="L3" s="13"/>
      <c r="M3" s="13"/>
      <c r="N3" s="13"/>
      <c r="O3" s="86"/>
      <c r="P3" s="86"/>
      <c r="Q3" s="86"/>
      <c r="R3" s="86"/>
      <c r="S3" s="86"/>
      <c r="T3" s="90"/>
    </row>
    <row r="4" spans="1:23">
      <c r="A4" s="17" t="s">
        <v>62</v>
      </c>
      <c r="B4" s="18"/>
      <c r="C4" s="19">
        <f>41-9</f>
        <v>32</v>
      </c>
      <c r="D4" s="20"/>
      <c r="E4" s="21"/>
      <c r="F4" s="22" t="s">
        <v>63</v>
      </c>
      <c r="G4" s="23"/>
      <c r="H4" s="23"/>
      <c r="I4" s="23"/>
      <c r="J4" s="23"/>
      <c r="K4" s="18"/>
      <c r="L4" s="87">
        <f>IF(FunctionList!E6&lt;&gt;"N/A",SUM(C4*FunctionList!E6/1000,-O7),"N/A")</f>
        <v>-4.8</v>
      </c>
      <c r="M4" s="88"/>
      <c r="N4" s="88"/>
      <c r="O4" s="88"/>
      <c r="P4" s="88"/>
      <c r="Q4" s="88"/>
      <c r="R4" s="88"/>
      <c r="S4" s="88"/>
      <c r="T4" s="91"/>
      <c r="V4" s="92"/>
      <c r="W4" s="92"/>
    </row>
    <row r="5" spans="1:20">
      <c r="A5" s="17" t="s">
        <v>64</v>
      </c>
      <c r="B5" s="18"/>
      <c r="C5" s="24" t="s">
        <v>65</v>
      </c>
      <c r="D5" s="24"/>
      <c r="E5" s="24"/>
      <c r="F5" s="25"/>
      <c r="G5" s="25"/>
      <c r="H5" s="25"/>
      <c r="I5" s="25"/>
      <c r="J5" s="25"/>
      <c r="K5" s="25"/>
      <c r="L5" s="24"/>
      <c r="M5" s="24"/>
      <c r="N5" s="24"/>
      <c r="O5" s="24"/>
      <c r="P5" s="24"/>
      <c r="Q5" s="24"/>
      <c r="R5" s="24"/>
      <c r="S5" s="24"/>
      <c r="T5" s="24"/>
    </row>
    <row r="6" spans="1:22">
      <c r="A6" s="26" t="s">
        <v>43</v>
      </c>
      <c r="B6" s="27"/>
      <c r="C6" s="28" t="s">
        <v>44</v>
      </c>
      <c r="D6" s="29"/>
      <c r="E6" s="30"/>
      <c r="F6" s="28" t="s">
        <v>45</v>
      </c>
      <c r="G6" s="29"/>
      <c r="H6" s="29"/>
      <c r="I6" s="29"/>
      <c r="J6" s="29"/>
      <c r="K6" s="30"/>
      <c r="L6" s="29" t="s">
        <v>66</v>
      </c>
      <c r="M6" s="29"/>
      <c r="N6" s="29"/>
      <c r="O6" s="28" t="s">
        <v>49</v>
      </c>
      <c r="P6" s="29"/>
      <c r="Q6" s="29"/>
      <c r="R6" s="29"/>
      <c r="S6" s="29"/>
      <c r="T6" s="93"/>
      <c r="V6" s="92"/>
    </row>
    <row r="7" ht="13.95" spans="1:21">
      <c r="A7" s="31">
        <f>COUNTIF(F45:HQ45,"P")</f>
        <v>0</v>
      </c>
      <c r="B7" s="32"/>
      <c r="C7" s="33">
        <f>COUNTIF(F45:HQ45,"F")</f>
        <v>0</v>
      </c>
      <c r="D7" s="34"/>
      <c r="E7" s="32"/>
      <c r="F7" s="33">
        <f>SUM(O7,-A7,-C7)</f>
        <v>8</v>
      </c>
      <c r="G7" s="34"/>
      <c r="H7" s="34"/>
      <c r="I7" s="34"/>
      <c r="J7" s="34"/>
      <c r="K7" s="32"/>
      <c r="L7" s="33">
        <f>COUNTIF(E44:HQ44,"N")</f>
        <v>5</v>
      </c>
      <c r="M7" s="33">
        <f>COUNTIF(E44:HQ44,"A")</f>
        <v>1</v>
      </c>
      <c r="N7" s="33">
        <f>COUNTIF(E44:HQ44,"B")</f>
        <v>2</v>
      </c>
      <c r="O7" s="33">
        <f>COUNTA(E9:HT9)</f>
        <v>8</v>
      </c>
      <c r="P7" s="34"/>
      <c r="Q7" s="34"/>
      <c r="R7" s="34"/>
      <c r="S7" s="34"/>
      <c r="T7" s="94"/>
      <c r="U7" s="95"/>
    </row>
    <row r="8" ht="13.95" spans="24:24">
      <c r="X8" s="138"/>
    </row>
    <row r="9" ht="36.35" spans="1:22">
      <c r="A9" s="117"/>
      <c r="B9" s="118"/>
      <c r="C9" s="119"/>
      <c r="D9" s="120"/>
      <c r="E9" s="119"/>
      <c r="F9" s="121" t="s">
        <v>67</v>
      </c>
      <c r="G9" s="121" t="s">
        <v>68</v>
      </c>
      <c r="H9" s="121" t="s">
        <v>69</v>
      </c>
      <c r="I9" s="121" t="s">
        <v>70</v>
      </c>
      <c r="J9" s="121" t="s">
        <v>71</v>
      </c>
      <c r="K9" s="121" t="s">
        <v>72</v>
      </c>
      <c r="L9" s="121" t="s">
        <v>73</v>
      </c>
      <c r="M9" s="121" t="s">
        <v>74</v>
      </c>
      <c r="N9" s="121"/>
      <c r="O9" s="121"/>
      <c r="P9" s="121"/>
      <c r="Q9" s="121"/>
      <c r="R9" s="121"/>
      <c r="S9" s="121"/>
      <c r="T9" s="139"/>
      <c r="U9" s="97"/>
      <c r="V9" s="92"/>
    </row>
    <row r="10" ht="15" spans="1:20">
      <c r="A10" s="40" t="s">
        <v>75</v>
      </c>
      <c r="B10" s="122" t="s">
        <v>76</v>
      </c>
      <c r="C10" s="123"/>
      <c r="D10" s="124"/>
      <c r="E10" s="47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40"/>
    </row>
    <row r="11" ht="15" spans="1:22">
      <c r="A11" s="46"/>
      <c r="B11" s="41"/>
      <c r="C11" s="42"/>
      <c r="D11" s="43" t="s">
        <v>77</v>
      </c>
      <c r="E11" s="47"/>
      <c r="F11" s="126" t="s">
        <v>78</v>
      </c>
      <c r="G11" s="126" t="s">
        <v>78</v>
      </c>
      <c r="H11" s="126" t="s">
        <v>78</v>
      </c>
      <c r="I11" s="126" t="s">
        <v>78</v>
      </c>
      <c r="J11" s="126" t="s">
        <v>78</v>
      </c>
      <c r="K11" s="126" t="s">
        <v>78</v>
      </c>
      <c r="L11" s="126" t="s">
        <v>78</v>
      </c>
      <c r="M11" s="126"/>
      <c r="N11" s="126"/>
      <c r="O11" s="126"/>
      <c r="P11" s="126"/>
      <c r="Q11" s="126"/>
      <c r="R11" s="126"/>
      <c r="S11" s="126"/>
      <c r="T11" s="141"/>
      <c r="V11" s="92"/>
    </row>
    <row r="12" ht="15" spans="1:20">
      <c r="A12" s="46"/>
      <c r="B12" s="41"/>
      <c r="C12" s="42"/>
      <c r="D12" s="3" t="s">
        <v>79</v>
      </c>
      <c r="E12" s="47"/>
      <c r="F12" s="126" t="s">
        <v>78</v>
      </c>
      <c r="G12" s="126" t="s">
        <v>78</v>
      </c>
      <c r="H12" s="126" t="s">
        <v>78</v>
      </c>
      <c r="I12" s="126" t="s">
        <v>78</v>
      </c>
      <c r="J12" s="126" t="s">
        <v>78</v>
      </c>
      <c r="K12" s="126" t="s">
        <v>78</v>
      </c>
      <c r="L12" s="126" t="s">
        <v>78</v>
      </c>
      <c r="M12" s="126" t="s">
        <v>78</v>
      </c>
      <c r="N12" s="126"/>
      <c r="O12" s="126"/>
      <c r="P12" s="126"/>
      <c r="Q12" s="126"/>
      <c r="R12" s="126"/>
      <c r="S12" s="126"/>
      <c r="T12" s="141"/>
    </row>
    <row r="13" ht="15" spans="1:20">
      <c r="A13" s="46"/>
      <c r="B13" s="41"/>
      <c r="C13" s="42"/>
      <c r="D13" s="43"/>
      <c r="E13" s="48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41"/>
    </row>
    <row r="14" ht="15" spans="1:20">
      <c r="A14" s="46"/>
      <c r="B14" s="41"/>
      <c r="C14" s="42"/>
      <c r="D14" s="43"/>
      <c r="E14" s="48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41"/>
    </row>
    <row r="15" ht="15" spans="1:20">
      <c r="A15" s="46"/>
      <c r="B15" s="41" t="s">
        <v>80</v>
      </c>
      <c r="C15" s="42"/>
      <c r="D15" s="43"/>
      <c r="E15" s="49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41"/>
    </row>
    <row r="16" ht="15" spans="1:20">
      <c r="A16" s="46"/>
      <c r="B16" s="41"/>
      <c r="C16" s="42"/>
      <c r="D16" s="43">
        <v>2</v>
      </c>
      <c r="E16" s="49"/>
      <c r="F16" s="126" t="s">
        <v>78</v>
      </c>
      <c r="G16" s="126"/>
      <c r="H16" s="126"/>
      <c r="I16" s="126" t="s">
        <v>78</v>
      </c>
      <c r="J16" s="126"/>
      <c r="K16" s="126"/>
      <c r="L16" s="126" t="s">
        <v>78</v>
      </c>
      <c r="M16" s="126"/>
      <c r="N16" s="126"/>
      <c r="O16" s="126"/>
      <c r="P16" s="126"/>
      <c r="Q16" s="126"/>
      <c r="R16" s="126"/>
      <c r="S16" s="126"/>
      <c r="T16" s="141"/>
    </row>
    <row r="17" ht="15" spans="1:20">
      <c r="A17" s="46"/>
      <c r="B17" s="41"/>
      <c r="C17" s="42"/>
      <c r="D17" s="43">
        <v>11</v>
      </c>
      <c r="E17" s="49"/>
      <c r="F17" s="126"/>
      <c r="G17" s="126" t="s">
        <v>78</v>
      </c>
      <c r="H17" s="126"/>
      <c r="I17" s="126"/>
      <c r="J17" s="126" t="s">
        <v>78</v>
      </c>
      <c r="K17" s="126"/>
      <c r="L17" s="126"/>
      <c r="M17" s="126"/>
      <c r="N17" s="126"/>
      <c r="O17" s="126"/>
      <c r="P17" s="126"/>
      <c r="Q17" s="126"/>
      <c r="R17" s="126"/>
      <c r="S17" s="126"/>
      <c r="T17" s="141"/>
    </row>
    <row r="18" ht="15" spans="1:21">
      <c r="A18" s="46"/>
      <c r="B18" s="41"/>
      <c r="C18" s="42"/>
      <c r="D18" s="43">
        <v>12</v>
      </c>
      <c r="E18" s="49"/>
      <c r="F18" s="126"/>
      <c r="G18" s="126"/>
      <c r="H18" s="126" t="s">
        <v>78</v>
      </c>
      <c r="I18" s="126"/>
      <c r="J18" s="126"/>
      <c r="K18" s="126" t="s">
        <v>78</v>
      </c>
      <c r="L18" s="126"/>
      <c r="M18" s="126"/>
      <c r="N18" s="126"/>
      <c r="O18" s="126"/>
      <c r="P18" s="126"/>
      <c r="Q18" s="126"/>
      <c r="R18" s="126"/>
      <c r="S18" s="126"/>
      <c r="T18" s="141"/>
      <c r="U18" s="142"/>
    </row>
    <row r="19" ht="15" spans="1:21">
      <c r="A19" s="46"/>
      <c r="B19" s="41"/>
      <c r="C19" s="42"/>
      <c r="D19" s="43">
        <v>13</v>
      </c>
      <c r="E19" s="49"/>
      <c r="F19" s="126"/>
      <c r="G19" s="126"/>
      <c r="H19" s="126"/>
      <c r="I19" s="126"/>
      <c r="J19" s="126"/>
      <c r="K19" s="126"/>
      <c r="L19" s="126"/>
      <c r="M19" s="126" t="s">
        <v>78</v>
      </c>
      <c r="N19" s="126"/>
      <c r="O19" s="126"/>
      <c r="P19" s="126"/>
      <c r="Q19" s="126"/>
      <c r="R19" s="126"/>
      <c r="S19" s="126"/>
      <c r="T19" s="141"/>
      <c r="U19" s="142"/>
    </row>
    <row r="20" ht="15" spans="1:21">
      <c r="A20" s="46"/>
      <c r="B20" s="41" t="s">
        <v>81</v>
      </c>
      <c r="C20" s="42"/>
      <c r="D20" s="43"/>
      <c r="E20" s="49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41"/>
      <c r="U20" s="142"/>
    </row>
    <row r="21" ht="15" spans="1:20">
      <c r="A21" s="46"/>
      <c r="B21" s="41"/>
      <c r="C21" s="42"/>
      <c r="D21" s="127">
        <v>2016</v>
      </c>
      <c r="E21" s="127"/>
      <c r="F21" s="126" t="s">
        <v>78</v>
      </c>
      <c r="G21" s="126" t="s">
        <v>78</v>
      </c>
      <c r="H21" s="126" t="s">
        <v>78</v>
      </c>
      <c r="I21" s="126"/>
      <c r="J21" s="126"/>
      <c r="K21" s="126"/>
      <c r="L21" s="126"/>
      <c r="M21" s="126" t="s">
        <v>78</v>
      </c>
      <c r="N21" s="126"/>
      <c r="O21" s="126"/>
      <c r="P21" s="126"/>
      <c r="Q21" s="126"/>
      <c r="R21" s="126"/>
      <c r="S21" s="126"/>
      <c r="T21" s="141"/>
    </row>
    <row r="22" ht="15" spans="1:20">
      <c r="A22" s="46"/>
      <c r="B22" s="41"/>
      <c r="C22" s="42"/>
      <c r="D22" s="43">
        <v>2017</v>
      </c>
      <c r="E22" s="128"/>
      <c r="F22" s="126"/>
      <c r="G22" s="126"/>
      <c r="H22" s="126"/>
      <c r="I22" s="126" t="s">
        <v>78</v>
      </c>
      <c r="J22" s="126" t="s">
        <v>78</v>
      </c>
      <c r="K22" s="126" t="s">
        <v>78</v>
      </c>
      <c r="L22" s="126"/>
      <c r="M22" s="126"/>
      <c r="N22" s="126"/>
      <c r="O22" s="126"/>
      <c r="P22" s="126"/>
      <c r="Q22" s="126"/>
      <c r="R22" s="126"/>
      <c r="S22" s="126"/>
      <c r="T22" s="141"/>
    </row>
    <row r="23" ht="15" spans="1:20">
      <c r="A23" s="46"/>
      <c r="B23" s="41"/>
      <c r="C23" s="42"/>
      <c r="D23" s="43">
        <v>2100</v>
      </c>
      <c r="E23" s="128"/>
      <c r="F23" s="126"/>
      <c r="G23" s="126"/>
      <c r="H23" s="126"/>
      <c r="I23" s="126"/>
      <c r="J23" s="126"/>
      <c r="K23" s="126"/>
      <c r="L23" s="126" t="s">
        <v>78</v>
      </c>
      <c r="M23" s="126"/>
      <c r="N23" s="126"/>
      <c r="O23" s="126"/>
      <c r="P23" s="126"/>
      <c r="Q23" s="126"/>
      <c r="R23" s="126"/>
      <c r="S23" s="126"/>
      <c r="T23" s="141"/>
    </row>
    <row r="24" ht="15" spans="1:20">
      <c r="A24" s="46"/>
      <c r="B24" s="41"/>
      <c r="C24" s="42"/>
      <c r="D24" s="43"/>
      <c r="E24" s="49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41"/>
    </row>
    <row r="25" ht="15" spans="1:20">
      <c r="A25" s="46"/>
      <c r="B25" s="41"/>
      <c r="C25" s="42"/>
      <c r="D25" s="43"/>
      <c r="E25" s="49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41"/>
    </row>
    <row r="26" ht="15" spans="1:20">
      <c r="A26" s="46"/>
      <c r="B26" s="41"/>
      <c r="C26" s="42"/>
      <c r="D26" s="43"/>
      <c r="E26" s="49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41"/>
    </row>
    <row r="27" ht="15" spans="1:20">
      <c r="A27" s="46"/>
      <c r="B27" s="41"/>
      <c r="C27" s="42"/>
      <c r="D27" s="43"/>
      <c r="E27" s="49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41"/>
    </row>
    <row r="28" ht="15" spans="1:20">
      <c r="A28" s="46"/>
      <c r="B28" s="41"/>
      <c r="C28" s="42"/>
      <c r="D28" s="43"/>
      <c r="E28" s="49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41"/>
    </row>
    <row r="29" ht="15" spans="1:20">
      <c r="A29" s="46"/>
      <c r="B29" s="41"/>
      <c r="C29" s="42"/>
      <c r="D29" s="43"/>
      <c r="E29" s="49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41"/>
    </row>
    <row r="30" ht="15" spans="1:20">
      <c r="A30" s="46"/>
      <c r="B30" s="41"/>
      <c r="C30" s="42"/>
      <c r="D30" s="43"/>
      <c r="E30" s="49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41"/>
    </row>
    <row r="31" ht="15" spans="1:20">
      <c r="A31" s="46"/>
      <c r="B31" s="41"/>
      <c r="C31" s="42"/>
      <c r="D31" s="43"/>
      <c r="E31" s="49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41"/>
    </row>
    <row r="32" ht="15.75" spans="1:20">
      <c r="A32" s="46"/>
      <c r="B32" s="51"/>
      <c r="C32" s="52"/>
      <c r="D32" s="53"/>
      <c r="E32" s="54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43"/>
    </row>
    <row r="33" ht="15.75" spans="1:20">
      <c r="A33" s="56" t="s">
        <v>82</v>
      </c>
      <c r="B33" s="57" t="s">
        <v>83</v>
      </c>
      <c r="C33" s="58"/>
      <c r="D33" s="59"/>
      <c r="E33" s="60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40"/>
    </row>
    <row r="34" ht="15" spans="1:20">
      <c r="A34" s="62"/>
      <c r="B34" s="57"/>
      <c r="C34" s="58"/>
      <c r="D34" s="59">
        <v>0</v>
      </c>
      <c r="E34" s="60"/>
      <c r="F34" s="125"/>
      <c r="G34" s="125"/>
      <c r="H34" s="125"/>
      <c r="I34" s="125"/>
      <c r="J34" s="125"/>
      <c r="K34" s="125"/>
      <c r="L34" s="125"/>
      <c r="M34" s="125" t="s">
        <v>78</v>
      </c>
      <c r="N34" s="125"/>
      <c r="O34" s="125"/>
      <c r="P34" s="125"/>
      <c r="Q34" s="125"/>
      <c r="R34" s="125"/>
      <c r="S34" s="125"/>
      <c r="T34" s="140"/>
    </row>
    <row r="35" ht="15" spans="1:20">
      <c r="A35" s="62"/>
      <c r="B35" s="63"/>
      <c r="C35" s="64"/>
      <c r="D35" s="65">
        <v>28</v>
      </c>
      <c r="E35" s="66"/>
      <c r="F35" s="126"/>
      <c r="G35" s="126"/>
      <c r="H35" s="126"/>
      <c r="I35" s="126" t="s">
        <v>78</v>
      </c>
      <c r="J35" s="126"/>
      <c r="K35" s="126"/>
      <c r="L35" s="126" t="s">
        <v>78</v>
      </c>
      <c r="M35" s="126"/>
      <c r="N35" s="126"/>
      <c r="O35" s="126"/>
      <c r="P35" s="126"/>
      <c r="Q35" s="126"/>
      <c r="R35" s="126"/>
      <c r="S35" s="126"/>
      <c r="T35" s="141"/>
    </row>
    <row r="36" ht="15" spans="1:20">
      <c r="A36" s="62"/>
      <c r="B36" s="63"/>
      <c r="C36" s="64"/>
      <c r="D36" s="65">
        <v>29</v>
      </c>
      <c r="E36" s="66"/>
      <c r="F36" s="126" t="s">
        <v>78</v>
      </c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41"/>
    </row>
    <row r="37" ht="15" spans="1:20">
      <c r="A37" s="62"/>
      <c r="B37" s="63"/>
      <c r="C37" s="130"/>
      <c r="D37" s="65">
        <v>30</v>
      </c>
      <c r="E37" s="68"/>
      <c r="F37" s="126"/>
      <c r="G37" s="126" t="s">
        <v>78</v>
      </c>
      <c r="H37" s="126"/>
      <c r="I37" s="126"/>
      <c r="J37" s="126" t="s">
        <v>78</v>
      </c>
      <c r="K37" s="126"/>
      <c r="L37" s="126"/>
      <c r="M37" s="126"/>
      <c r="N37" s="126"/>
      <c r="O37" s="126"/>
      <c r="P37" s="126"/>
      <c r="Q37" s="126"/>
      <c r="R37" s="126"/>
      <c r="S37" s="126"/>
      <c r="T37" s="141"/>
    </row>
    <row r="38" ht="15" spans="1:20">
      <c r="A38" s="62"/>
      <c r="B38" s="63"/>
      <c r="C38" s="130"/>
      <c r="D38" s="65">
        <v>31</v>
      </c>
      <c r="E38" s="68"/>
      <c r="F38" s="126"/>
      <c r="G38" s="126"/>
      <c r="H38" s="126" t="s">
        <v>78</v>
      </c>
      <c r="I38" s="126"/>
      <c r="J38" s="126"/>
      <c r="K38" s="126" t="s">
        <v>78</v>
      </c>
      <c r="L38" s="126"/>
      <c r="M38" s="126"/>
      <c r="N38" s="126"/>
      <c r="O38" s="126"/>
      <c r="P38" s="126"/>
      <c r="Q38" s="126"/>
      <c r="R38" s="126"/>
      <c r="S38" s="126"/>
      <c r="T38" s="141"/>
    </row>
    <row r="39" ht="15" spans="1:20">
      <c r="A39" s="62"/>
      <c r="B39" s="63" t="s">
        <v>84</v>
      </c>
      <c r="C39" s="130"/>
      <c r="D39" s="65"/>
      <c r="E39" s="68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41"/>
    </row>
    <row r="40" ht="15" spans="1:20">
      <c r="A40" s="62"/>
      <c r="B40" s="63"/>
      <c r="C40" s="130"/>
      <c r="D40" s="65"/>
      <c r="E40" s="68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41"/>
    </row>
    <row r="41" ht="15" spans="1:20">
      <c r="A41" s="62"/>
      <c r="B41" s="63" t="s">
        <v>85</v>
      </c>
      <c r="C41" s="130"/>
      <c r="D41" s="65"/>
      <c r="E41" s="68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41"/>
    </row>
    <row r="42" ht="15" spans="1:20">
      <c r="A42" s="62"/>
      <c r="B42" s="63"/>
      <c r="C42" s="130"/>
      <c r="D42" s="65"/>
      <c r="E42" s="68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41"/>
    </row>
    <row r="43" ht="15.75" spans="1:20">
      <c r="A43" s="62"/>
      <c r="B43" s="69"/>
      <c r="C43" s="70"/>
      <c r="D43" s="71"/>
      <c r="E43" s="72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44"/>
    </row>
    <row r="44" ht="13.95" spans="1:20">
      <c r="A44" s="56" t="s">
        <v>86</v>
      </c>
      <c r="B44" s="74" t="s">
        <v>87</v>
      </c>
      <c r="C44" s="74"/>
      <c r="D44" s="74"/>
      <c r="E44" s="74"/>
      <c r="F44" s="132" t="s">
        <v>48</v>
      </c>
      <c r="G44" s="132" t="s">
        <v>46</v>
      </c>
      <c r="H44" s="132" t="s">
        <v>46</v>
      </c>
      <c r="I44" s="132" t="s">
        <v>46</v>
      </c>
      <c r="J44" s="132" t="s">
        <v>46</v>
      </c>
      <c r="K44" s="132" t="s">
        <v>48</v>
      </c>
      <c r="L44" s="132" t="s">
        <v>47</v>
      </c>
      <c r="M44" s="132" t="s">
        <v>46</v>
      </c>
      <c r="N44" s="132"/>
      <c r="O44" s="132"/>
      <c r="P44" s="132"/>
      <c r="Q44" s="132"/>
      <c r="R44" s="132"/>
      <c r="S44" s="132"/>
      <c r="T44" s="145"/>
    </row>
    <row r="45" spans="1:20">
      <c r="A45" s="62"/>
      <c r="B45" s="76" t="s">
        <v>88</v>
      </c>
      <c r="C45" s="76"/>
      <c r="D45" s="76"/>
      <c r="E45" s="77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46"/>
    </row>
    <row r="46" spans="1:20">
      <c r="A46" s="62"/>
      <c r="B46" s="79" t="s">
        <v>89</v>
      </c>
      <c r="C46" s="79"/>
      <c r="D46" s="79"/>
      <c r="E46" s="80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106"/>
    </row>
    <row r="47" ht="13.95" spans="1:20">
      <c r="A47" s="82"/>
      <c r="B47" s="83" t="s">
        <v>90</v>
      </c>
      <c r="C47" s="83"/>
      <c r="D47" s="83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107"/>
    </row>
    <row r="48" ht="13.95" spans="1:1">
      <c r="A48" s="134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D21:E21"/>
    <mergeCell ref="B44:D44"/>
    <mergeCell ref="B45:D45"/>
    <mergeCell ref="B46:D46"/>
    <mergeCell ref="B47:D47"/>
  </mergeCells>
  <dataValidations count="3">
    <dataValidation type="list" allowBlank="1" showInputMessage="1" showErrorMessage="1" sqref="F10:T10 F11:G11 H11:L11 M11:T11 F12:M12 N12:T12 F13:T13 F14:T14 F15:T15 F19:T19 F34:T34 F16:T18 F20:T33 F35:T41">
      <formula1>"O, "</formula1>
    </dataValidation>
    <dataValidation type="list" allowBlank="1" showInputMessage="1" showErrorMessage="1" sqref="F43:T43">
      <formula1>"P,F, "</formula1>
    </dataValidation>
    <dataValidation type="list" allowBlank="1" showInputMessage="1" showErrorMessage="1" sqref="F42:T42">
      <formula1>"N,A,B, "</formula1>
    </dataValidation>
  </dataValidations>
  <pageMargins left="0.75" right="0.75" top="0.75" bottom="0.75" header="0.5" footer="0.5"/>
  <pageSetup paperSize="9" scale="90" fitToWidth="0" fitToHeight="0" orientation="portrait" horizontalDpi="300" verticalDpi="300"/>
  <headerFooter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"/>
  <sheetViews>
    <sheetView tabSelected="1" topLeftCell="A28" workbookViewId="0">
      <selection activeCell="Y17" sqref="Y17"/>
    </sheetView>
  </sheetViews>
  <sheetFormatPr defaultColWidth="9" defaultRowHeight="13.5" customHeight="1"/>
  <cols>
    <col min="1" max="1" width="8.25" style="1" customWidth="1"/>
    <col min="2" max="2" width="13.3796296296296" style="2" customWidth="1"/>
    <col min="3" max="3" width="10.75" style="1" customWidth="1"/>
    <col min="4" max="4" width="11.3796296296296" style="3" customWidth="1"/>
    <col min="5" max="5" width="1.75" style="1" hidden="1" customWidth="1"/>
    <col min="6" max="22" width="2.87962962962963" style="1" customWidth="1"/>
    <col min="23" max="258" width="9" style="1" customWidth="1"/>
  </cols>
  <sheetData>
    <row r="1" ht="22.5" customHeight="1" spans="4:4">
      <c r="D1" s="4"/>
    </row>
    <row r="2" ht="13.2" spans="1:21">
      <c r="A2" s="5" t="s">
        <v>58</v>
      </c>
      <c r="B2" s="6"/>
      <c r="C2" s="7" t="str">
        <f>FunctionList!E12</f>
        <v>Function2</v>
      </c>
      <c r="D2" s="8"/>
      <c r="E2" s="9"/>
      <c r="F2" s="6" t="s">
        <v>26</v>
      </c>
      <c r="G2" s="6"/>
      <c r="H2" s="6"/>
      <c r="I2" s="6"/>
      <c r="J2" s="6"/>
      <c r="K2" s="6"/>
      <c r="L2" s="6"/>
      <c r="M2" s="85" t="str">
        <f>FunctionList!D12</f>
        <v>IsValidDate</v>
      </c>
      <c r="N2" s="85"/>
      <c r="O2" s="85"/>
      <c r="P2" s="85"/>
      <c r="Q2" s="85"/>
      <c r="R2" s="85"/>
      <c r="S2" s="85"/>
      <c r="T2" s="85"/>
      <c r="U2" s="89"/>
    </row>
    <row r="3" ht="13.2" spans="1:21">
      <c r="A3" s="10" t="s">
        <v>59</v>
      </c>
      <c r="B3" s="11"/>
      <c r="C3" s="12" t="s">
        <v>60</v>
      </c>
      <c r="D3" s="13"/>
      <c r="E3" s="14"/>
      <c r="F3" s="15" t="s">
        <v>61</v>
      </c>
      <c r="G3" s="16"/>
      <c r="H3" s="16"/>
      <c r="I3" s="16"/>
      <c r="J3" s="16"/>
      <c r="K3" s="16"/>
      <c r="L3" s="11"/>
      <c r="M3" s="13"/>
      <c r="N3" s="13"/>
      <c r="O3" s="13"/>
      <c r="P3" s="86"/>
      <c r="Q3" s="86"/>
      <c r="R3" s="86"/>
      <c r="S3" s="86"/>
      <c r="T3" s="86"/>
      <c r="U3" s="90"/>
    </row>
    <row r="4" ht="13.2" spans="1:23">
      <c r="A4" s="17" t="s">
        <v>62</v>
      </c>
      <c r="B4" s="18"/>
      <c r="C4" s="19">
        <f>52-42</f>
        <v>10</v>
      </c>
      <c r="D4" s="20"/>
      <c r="E4" s="21"/>
      <c r="F4" s="22" t="s">
        <v>63</v>
      </c>
      <c r="G4" s="23"/>
      <c r="H4" s="23"/>
      <c r="I4" s="23"/>
      <c r="J4" s="23"/>
      <c r="K4" s="23"/>
      <c r="L4" s="18"/>
      <c r="M4" s="87">
        <f>IF(FunctionList!E6&lt;&gt;"N/A",SUM(C4*FunctionList!E6/1000,-P7),"N/A")</f>
        <v>-11</v>
      </c>
      <c r="N4" s="88"/>
      <c r="O4" s="88"/>
      <c r="P4" s="88"/>
      <c r="Q4" s="88"/>
      <c r="R4" s="88"/>
      <c r="S4" s="88"/>
      <c r="T4" s="88"/>
      <c r="U4" s="91"/>
      <c r="W4" s="92"/>
    </row>
    <row r="5" ht="13.2" spans="1:21">
      <c r="A5" s="17" t="s">
        <v>64</v>
      </c>
      <c r="B5" s="18"/>
      <c r="C5" s="24" t="s">
        <v>65</v>
      </c>
      <c r="D5" s="24"/>
      <c r="E5" s="24"/>
      <c r="F5" s="25"/>
      <c r="G5" s="25"/>
      <c r="H5" s="25"/>
      <c r="I5" s="25"/>
      <c r="J5" s="25"/>
      <c r="K5" s="25"/>
      <c r="L5" s="25"/>
      <c r="M5" s="24"/>
      <c r="N5" s="24"/>
      <c r="O5" s="24"/>
      <c r="P5" s="24"/>
      <c r="Q5" s="24"/>
      <c r="R5" s="24"/>
      <c r="S5" s="24"/>
      <c r="T5" s="24"/>
      <c r="U5" s="24"/>
    </row>
    <row r="6" spans="1:23">
      <c r="A6" s="26" t="s">
        <v>43</v>
      </c>
      <c r="B6" s="27"/>
      <c r="C6" s="28" t="s">
        <v>44</v>
      </c>
      <c r="D6" s="29"/>
      <c r="E6" s="30"/>
      <c r="F6" s="28" t="s">
        <v>45</v>
      </c>
      <c r="G6" s="29"/>
      <c r="H6" s="29"/>
      <c r="I6" s="29"/>
      <c r="J6" s="29"/>
      <c r="K6" s="29"/>
      <c r="L6" s="30"/>
      <c r="M6" s="29" t="s">
        <v>66</v>
      </c>
      <c r="N6" s="29"/>
      <c r="O6" s="29"/>
      <c r="P6" s="28" t="s">
        <v>49</v>
      </c>
      <c r="Q6" s="29"/>
      <c r="R6" s="29"/>
      <c r="S6" s="29"/>
      <c r="T6" s="29"/>
      <c r="U6" s="93"/>
      <c r="W6" s="92"/>
    </row>
    <row r="7" spans="1:22">
      <c r="A7" s="31">
        <f>COUNTIF(F45:HR45,"P")</f>
        <v>0</v>
      </c>
      <c r="B7" s="32"/>
      <c r="C7" s="33">
        <f>COUNTIF(F45:HR45,"F")</f>
        <v>0</v>
      </c>
      <c r="D7" s="34"/>
      <c r="E7" s="32"/>
      <c r="F7" s="33">
        <f>SUM(P7,-A7,-C7)</f>
        <v>12</v>
      </c>
      <c r="G7" s="34"/>
      <c r="H7" s="34"/>
      <c r="I7" s="34"/>
      <c r="J7" s="34"/>
      <c r="K7" s="34"/>
      <c r="L7" s="32"/>
      <c r="M7" s="33">
        <f>COUNTIF(E44:HR44,"N")</f>
        <v>7</v>
      </c>
      <c r="N7" s="33">
        <f>COUNTIF(E44:HR44,"A")</f>
        <v>3</v>
      </c>
      <c r="O7" s="33">
        <f>COUNTIF(E44:HR44,"B")</f>
        <v>2</v>
      </c>
      <c r="P7" s="33">
        <f>COUNTA(E9:HU9)</f>
        <v>12</v>
      </c>
      <c r="Q7" s="34"/>
      <c r="R7" s="34"/>
      <c r="S7" s="34"/>
      <c r="T7" s="34"/>
      <c r="U7" s="94"/>
      <c r="V7" s="95"/>
    </row>
    <row r="8" ht="11.25" customHeight="1"/>
    <row r="9" ht="36.35" spans="1:23">
      <c r="A9" s="35"/>
      <c r="B9" s="36"/>
      <c r="C9" s="37"/>
      <c r="D9" s="38"/>
      <c r="E9" s="37"/>
      <c r="F9" s="39" t="s">
        <v>67</v>
      </c>
      <c r="G9" s="39" t="s">
        <v>68</v>
      </c>
      <c r="H9" s="39" t="s">
        <v>69</v>
      </c>
      <c r="I9" s="39" t="s">
        <v>70</v>
      </c>
      <c r="J9" s="39" t="s">
        <v>71</v>
      </c>
      <c r="K9" s="39" t="s">
        <v>72</v>
      </c>
      <c r="L9" s="39" t="s">
        <v>73</v>
      </c>
      <c r="M9" s="39" t="s">
        <v>74</v>
      </c>
      <c r="N9" s="39" t="s">
        <v>91</v>
      </c>
      <c r="O9" s="39" t="s">
        <v>92</v>
      </c>
      <c r="P9" s="39" t="s">
        <v>93</v>
      </c>
      <c r="Q9" s="39" t="s">
        <v>94</v>
      </c>
      <c r="R9" s="39"/>
      <c r="S9" s="39"/>
      <c r="T9" s="96"/>
      <c r="U9" s="96"/>
      <c r="V9" s="97"/>
      <c r="W9" s="92"/>
    </row>
    <row r="10" ht="16.2" spans="1:21">
      <c r="A10" s="40" t="s">
        <v>75</v>
      </c>
      <c r="B10" s="41" t="s">
        <v>76</v>
      </c>
      <c r="C10" s="42"/>
      <c r="D10" s="43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98"/>
    </row>
    <row r="11" ht="16.2" spans="1:23">
      <c r="A11" s="46"/>
      <c r="B11" s="41"/>
      <c r="C11" s="42"/>
      <c r="D11" s="43" t="s">
        <v>95</v>
      </c>
      <c r="E11" s="47"/>
      <c r="F11" s="45" t="s">
        <v>78</v>
      </c>
      <c r="G11" s="45" t="s">
        <v>78</v>
      </c>
      <c r="H11" s="45" t="s">
        <v>78</v>
      </c>
      <c r="I11" s="45" t="s">
        <v>78</v>
      </c>
      <c r="J11" s="45" t="s">
        <v>78</v>
      </c>
      <c r="K11" s="45" t="s">
        <v>78</v>
      </c>
      <c r="L11" s="45"/>
      <c r="M11" s="45" t="s">
        <v>78</v>
      </c>
      <c r="N11" s="45" t="s">
        <v>78</v>
      </c>
      <c r="O11" s="45" t="s">
        <v>78</v>
      </c>
      <c r="P11" s="45" t="s">
        <v>78</v>
      </c>
      <c r="Q11" s="45" t="s">
        <v>78</v>
      </c>
      <c r="R11" s="45"/>
      <c r="S11" s="45"/>
      <c r="T11" s="45"/>
      <c r="U11" s="98"/>
      <c r="W11" s="92"/>
    </row>
    <row r="12" ht="16.2" spans="1:21">
      <c r="A12" s="46"/>
      <c r="B12" s="41"/>
      <c r="C12" s="42"/>
      <c r="D12" s="43" t="s">
        <v>77</v>
      </c>
      <c r="E12" s="47"/>
      <c r="F12" s="45" t="s">
        <v>78</v>
      </c>
      <c r="G12" s="45" t="s">
        <v>78</v>
      </c>
      <c r="H12" s="45" t="s">
        <v>78</v>
      </c>
      <c r="I12" s="45" t="s">
        <v>78</v>
      </c>
      <c r="J12" s="45" t="s">
        <v>78</v>
      </c>
      <c r="K12" s="45" t="s">
        <v>78</v>
      </c>
      <c r="L12" s="45" t="s">
        <v>78</v>
      </c>
      <c r="M12" s="45" t="s">
        <v>78</v>
      </c>
      <c r="N12" s="45" t="s">
        <v>78</v>
      </c>
      <c r="O12" s="45" t="s">
        <v>78</v>
      </c>
      <c r="P12" s="45" t="s">
        <v>78</v>
      </c>
      <c r="Q12" s="45"/>
      <c r="R12" s="45"/>
      <c r="S12" s="45"/>
      <c r="T12" s="45"/>
      <c r="U12" s="98"/>
    </row>
    <row r="13" ht="16.2" spans="1:23">
      <c r="A13" s="46"/>
      <c r="B13" s="41"/>
      <c r="C13" s="42"/>
      <c r="D13" s="43" t="s">
        <v>79</v>
      </c>
      <c r="E13" s="48"/>
      <c r="F13" s="45" t="s">
        <v>78</v>
      </c>
      <c r="G13" s="45" t="s">
        <v>78</v>
      </c>
      <c r="H13" s="45" t="s">
        <v>78</v>
      </c>
      <c r="I13" s="45" t="s">
        <v>78</v>
      </c>
      <c r="J13" s="45" t="s">
        <v>78</v>
      </c>
      <c r="K13" s="45" t="s">
        <v>78</v>
      </c>
      <c r="L13" s="45" t="s">
        <v>78</v>
      </c>
      <c r="M13" s="45"/>
      <c r="N13" s="45" t="s">
        <v>78</v>
      </c>
      <c r="O13" s="45" t="s">
        <v>78</v>
      </c>
      <c r="P13" s="45" t="s">
        <v>78</v>
      </c>
      <c r="Q13" s="45" t="s">
        <v>78</v>
      </c>
      <c r="R13" s="45"/>
      <c r="S13" s="45"/>
      <c r="T13" s="45"/>
      <c r="U13" s="98"/>
      <c r="W13" s="92"/>
    </row>
    <row r="14" ht="16.2" spans="1:21">
      <c r="A14" s="46"/>
      <c r="B14" s="41" t="s">
        <v>96</v>
      </c>
      <c r="C14" s="42"/>
      <c r="D14" s="43"/>
      <c r="E14" s="49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98"/>
    </row>
    <row r="15" ht="16.2" spans="1:21">
      <c r="A15" s="46"/>
      <c r="B15" s="41"/>
      <c r="C15" s="42"/>
      <c r="D15" s="43">
        <v>29</v>
      </c>
      <c r="E15" s="49"/>
      <c r="F15" s="45" t="s">
        <v>78</v>
      </c>
      <c r="G15" s="45"/>
      <c r="H15" s="45"/>
      <c r="I15" s="45" t="s">
        <v>78</v>
      </c>
      <c r="J15" s="45" t="s">
        <v>78</v>
      </c>
      <c r="K15" s="45"/>
      <c r="L15" s="45"/>
      <c r="M15" s="45"/>
      <c r="N15" s="45" t="s">
        <v>78</v>
      </c>
      <c r="O15" s="45"/>
      <c r="P15" s="45"/>
      <c r="Q15" s="45" t="s">
        <v>78</v>
      </c>
      <c r="R15" s="45"/>
      <c r="S15" s="45"/>
      <c r="T15" s="45"/>
      <c r="U15" s="98"/>
    </row>
    <row r="16" ht="16.2" spans="1:21">
      <c r="A16" s="46"/>
      <c r="B16" s="41"/>
      <c r="C16" s="42"/>
      <c r="D16" s="43">
        <v>30</v>
      </c>
      <c r="E16" s="49"/>
      <c r="F16" s="45"/>
      <c r="G16" s="45" t="s">
        <v>78</v>
      </c>
      <c r="H16" s="45"/>
      <c r="I16" s="45"/>
      <c r="J16" s="45"/>
      <c r="K16" s="45"/>
      <c r="L16" s="45"/>
      <c r="M16" s="45" t="s">
        <v>78</v>
      </c>
      <c r="N16" s="45"/>
      <c r="O16" s="45" t="s">
        <v>78</v>
      </c>
      <c r="P16" s="45"/>
      <c r="Q16" s="45"/>
      <c r="R16" s="45"/>
      <c r="S16" s="45"/>
      <c r="T16" s="45"/>
      <c r="U16" s="98"/>
    </row>
    <row r="17" ht="16.2" spans="1:22">
      <c r="A17" s="46"/>
      <c r="B17" s="41"/>
      <c r="C17" s="42"/>
      <c r="D17" s="43">
        <v>31</v>
      </c>
      <c r="E17" s="49"/>
      <c r="F17" s="45"/>
      <c r="G17" s="45"/>
      <c r="H17" s="45" t="s">
        <v>78</v>
      </c>
      <c r="I17" s="45"/>
      <c r="J17" s="45"/>
      <c r="K17" s="45" t="s">
        <v>78</v>
      </c>
      <c r="L17" s="45"/>
      <c r="M17" s="45"/>
      <c r="N17" s="45"/>
      <c r="O17" s="45"/>
      <c r="P17" s="45" t="s">
        <v>78</v>
      </c>
      <c r="Q17" s="45"/>
      <c r="R17" s="45"/>
      <c r="S17" s="45"/>
      <c r="T17" s="45"/>
      <c r="U17" s="98"/>
      <c r="V17" s="99"/>
    </row>
    <row r="18" ht="16.2" spans="1:22">
      <c r="A18" s="46"/>
      <c r="B18" s="41"/>
      <c r="C18" s="42"/>
      <c r="D18" s="43">
        <v>39</v>
      </c>
      <c r="E18" s="49"/>
      <c r="F18" s="45"/>
      <c r="G18" s="45"/>
      <c r="H18" s="45"/>
      <c r="I18" s="45"/>
      <c r="J18" s="45"/>
      <c r="K18" s="45"/>
      <c r="L18" s="45" t="s">
        <v>78</v>
      </c>
      <c r="M18" s="45"/>
      <c r="N18" s="45"/>
      <c r="O18" s="45"/>
      <c r="P18" s="45"/>
      <c r="Q18" s="45"/>
      <c r="R18" s="45"/>
      <c r="S18" s="45"/>
      <c r="T18" s="45"/>
      <c r="U18" s="98"/>
      <c r="V18" s="99"/>
    </row>
    <row r="19" ht="16.2" spans="1:22">
      <c r="A19" s="46"/>
      <c r="B19" s="41" t="s">
        <v>80</v>
      </c>
      <c r="C19" s="42"/>
      <c r="D19" s="43"/>
      <c r="E19" s="49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98"/>
      <c r="V19" s="99"/>
    </row>
    <row r="20" ht="16.2" spans="1:22">
      <c r="A20" s="46"/>
      <c r="B20" s="41"/>
      <c r="C20" s="42"/>
      <c r="D20" s="50">
        <v>2</v>
      </c>
      <c r="E20" s="49"/>
      <c r="F20" s="45" t="s">
        <v>78</v>
      </c>
      <c r="G20" s="45"/>
      <c r="H20" s="45" t="s">
        <v>78</v>
      </c>
      <c r="I20" s="45" t="s">
        <v>78</v>
      </c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98"/>
      <c r="V20" s="99"/>
    </row>
    <row r="21" ht="16.2" spans="1:21">
      <c r="A21" s="46"/>
      <c r="B21" s="41"/>
      <c r="C21" s="42"/>
      <c r="D21" s="3">
        <v>5</v>
      </c>
      <c r="E21" s="3"/>
      <c r="F21" s="45"/>
      <c r="G21" s="45"/>
      <c r="H21" s="45"/>
      <c r="I21" s="45"/>
      <c r="J21" s="45"/>
      <c r="K21" s="45"/>
      <c r="L21" s="45"/>
      <c r="M21" s="45"/>
      <c r="N21" s="45" t="s">
        <v>78</v>
      </c>
      <c r="O21" s="45" t="s">
        <v>78</v>
      </c>
      <c r="P21" s="45" t="s">
        <v>78</v>
      </c>
      <c r="Q21" s="45"/>
      <c r="R21" s="45"/>
      <c r="S21" s="45"/>
      <c r="T21" s="45"/>
      <c r="U21" s="98"/>
    </row>
    <row r="22" ht="16.2" spans="1:21">
      <c r="A22" s="46"/>
      <c r="B22" s="41"/>
      <c r="C22" s="42"/>
      <c r="D22" s="43">
        <v>11</v>
      </c>
      <c r="E22" s="49"/>
      <c r="F22" s="45"/>
      <c r="G22" s="45" t="s">
        <v>78</v>
      </c>
      <c r="H22" s="45"/>
      <c r="I22" s="45"/>
      <c r="J22" s="45" t="s">
        <v>78</v>
      </c>
      <c r="K22" s="45"/>
      <c r="L22" s="45" t="s">
        <v>78</v>
      </c>
      <c r="M22" s="45" t="s">
        <v>78</v>
      </c>
      <c r="N22" s="45"/>
      <c r="O22" s="45"/>
      <c r="P22" s="45"/>
      <c r="Q22" s="45"/>
      <c r="R22" s="45"/>
      <c r="S22" s="45"/>
      <c r="T22" s="45"/>
      <c r="U22" s="98"/>
    </row>
    <row r="23" ht="16.2" spans="1:21">
      <c r="A23" s="46"/>
      <c r="B23" s="41"/>
      <c r="C23" s="42"/>
      <c r="D23" s="43">
        <v>12</v>
      </c>
      <c r="E23" s="49"/>
      <c r="F23" s="45"/>
      <c r="G23" s="45"/>
      <c r="H23" s="45"/>
      <c r="I23" s="45"/>
      <c r="J23" s="45"/>
      <c r="K23" s="45" t="s">
        <v>78</v>
      </c>
      <c r="L23" s="45"/>
      <c r="M23" s="45"/>
      <c r="N23" s="45"/>
      <c r="O23" s="45"/>
      <c r="P23" s="45"/>
      <c r="Q23" s="45"/>
      <c r="R23" s="45"/>
      <c r="S23" s="45"/>
      <c r="T23" s="45"/>
      <c r="U23" s="98"/>
    </row>
    <row r="24" ht="16.2" spans="1:21">
      <c r="A24" s="46"/>
      <c r="B24" s="41"/>
      <c r="C24" s="42"/>
      <c r="D24" s="43">
        <v>13</v>
      </c>
      <c r="E24" s="49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 t="s">
        <v>78</v>
      </c>
      <c r="R24" s="45"/>
      <c r="S24" s="45"/>
      <c r="T24" s="45"/>
      <c r="U24" s="98"/>
    </row>
    <row r="25" ht="16.2" spans="1:21">
      <c r="A25" s="46"/>
      <c r="B25" s="41" t="s">
        <v>81</v>
      </c>
      <c r="C25" s="42"/>
      <c r="D25" s="43"/>
      <c r="E25" s="49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98"/>
    </row>
    <row r="26" ht="16.2" spans="1:21">
      <c r="A26" s="46"/>
      <c r="B26" s="41"/>
      <c r="C26" s="42"/>
      <c r="D26" s="43">
        <v>2000</v>
      </c>
      <c r="E26" s="49"/>
      <c r="F26" s="45" t="s">
        <v>78</v>
      </c>
      <c r="G26" s="45" t="s">
        <v>78</v>
      </c>
      <c r="H26" s="45" t="s">
        <v>78</v>
      </c>
      <c r="I26" s="45"/>
      <c r="J26" s="45" t="s">
        <v>78</v>
      </c>
      <c r="K26" s="45"/>
      <c r="L26" s="45" t="s">
        <v>78</v>
      </c>
      <c r="M26" s="45"/>
      <c r="N26" s="45" t="s">
        <v>78</v>
      </c>
      <c r="O26" s="45" t="s">
        <v>78</v>
      </c>
      <c r="P26" s="45" t="s">
        <v>78</v>
      </c>
      <c r="Q26" s="45"/>
      <c r="R26" s="45"/>
      <c r="S26" s="45"/>
      <c r="T26" s="45"/>
      <c r="U26" s="98"/>
    </row>
    <row r="27" ht="16.2" spans="1:21">
      <c r="A27" s="46"/>
      <c r="B27" s="41"/>
      <c r="C27" s="42"/>
      <c r="D27" s="43">
        <v>2001</v>
      </c>
      <c r="E27" s="49"/>
      <c r="F27" s="45"/>
      <c r="G27" s="45"/>
      <c r="H27" s="45"/>
      <c r="I27" s="45" t="s">
        <v>78</v>
      </c>
      <c r="J27" s="45"/>
      <c r="K27" s="45" t="s">
        <v>78</v>
      </c>
      <c r="L27" s="45"/>
      <c r="M27" s="45"/>
      <c r="N27" s="45"/>
      <c r="O27" s="45"/>
      <c r="Q27" s="45" t="s">
        <v>78</v>
      </c>
      <c r="R27" s="45"/>
      <c r="S27" s="45"/>
      <c r="T27" s="45"/>
      <c r="U27" s="98"/>
    </row>
    <row r="28" ht="16.2" spans="1:21">
      <c r="A28" s="46"/>
      <c r="B28" s="41"/>
      <c r="C28" s="42"/>
      <c r="D28" s="43">
        <v>-2006</v>
      </c>
      <c r="E28" s="49"/>
      <c r="F28" s="45"/>
      <c r="G28" s="45"/>
      <c r="H28" s="45"/>
      <c r="I28" s="45"/>
      <c r="J28" s="45"/>
      <c r="K28" s="45"/>
      <c r="L28" s="45"/>
      <c r="M28" s="45" t="s">
        <v>78</v>
      </c>
      <c r="N28" s="45"/>
      <c r="O28" s="45"/>
      <c r="P28" s="45"/>
      <c r="Q28" s="45"/>
      <c r="R28" s="45"/>
      <c r="S28" s="45"/>
      <c r="T28" s="45"/>
      <c r="U28" s="98"/>
    </row>
    <row r="29" ht="16.2" spans="1:21">
      <c r="A29" s="46"/>
      <c r="B29" s="41"/>
      <c r="C29" s="42"/>
      <c r="D29" s="43"/>
      <c r="E29" s="49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98"/>
    </row>
    <row r="30" ht="16.2" spans="1:21">
      <c r="A30" s="46"/>
      <c r="B30" s="41"/>
      <c r="C30" s="42"/>
      <c r="D30" s="43"/>
      <c r="E30" s="49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98"/>
    </row>
    <row r="31" ht="16.2" spans="1:21">
      <c r="A31" s="46"/>
      <c r="B31" s="41"/>
      <c r="C31" s="42"/>
      <c r="D31" s="43"/>
      <c r="E31" s="49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98"/>
    </row>
    <row r="32" ht="16.2" spans="1:21">
      <c r="A32" s="46"/>
      <c r="B32" s="41"/>
      <c r="C32" s="42"/>
      <c r="D32" s="43"/>
      <c r="E32" s="49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98"/>
    </row>
    <row r="33" ht="16.95" spans="1:21">
      <c r="A33" s="46"/>
      <c r="B33" s="51"/>
      <c r="C33" s="52"/>
      <c r="D33" s="53"/>
      <c r="E33" s="54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100"/>
    </row>
    <row r="34" ht="16.95" spans="1:21">
      <c r="A34" s="56" t="s">
        <v>82</v>
      </c>
      <c r="B34" s="57" t="s">
        <v>83</v>
      </c>
      <c r="C34" s="58"/>
      <c r="D34" s="59"/>
      <c r="E34" s="60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101"/>
    </row>
    <row r="35" ht="16.2" spans="1:21">
      <c r="A35" s="62"/>
      <c r="B35" s="63"/>
      <c r="C35" s="64"/>
      <c r="D35" s="65" t="s">
        <v>97</v>
      </c>
      <c r="E35" s="66"/>
      <c r="F35" s="45" t="s">
        <v>78</v>
      </c>
      <c r="G35" s="45" t="s">
        <v>78</v>
      </c>
      <c r="H35" s="45"/>
      <c r="I35" s="45"/>
      <c r="J35" s="45" t="s">
        <v>78</v>
      </c>
      <c r="K35" s="45" t="s">
        <v>78</v>
      </c>
      <c r="L35" s="45"/>
      <c r="M35" s="45" t="s">
        <v>78</v>
      </c>
      <c r="N35" s="45" t="s">
        <v>78</v>
      </c>
      <c r="O35" s="45" t="s">
        <v>78</v>
      </c>
      <c r="P35" s="45" t="s">
        <v>78</v>
      </c>
      <c r="Q35" s="45"/>
      <c r="R35" s="45"/>
      <c r="S35" s="45"/>
      <c r="T35" s="45"/>
      <c r="U35" s="98"/>
    </row>
    <row r="36" ht="16.2" spans="1:21">
      <c r="A36" s="62"/>
      <c r="B36" s="63"/>
      <c r="C36" s="64"/>
      <c r="D36" s="65" t="s">
        <v>98</v>
      </c>
      <c r="E36" s="66"/>
      <c r="F36" s="45"/>
      <c r="G36" s="45"/>
      <c r="H36" s="45" t="s">
        <v>78</v>
      </c>
      <c r="I36" s="45" t="s">
        <v>78</v>
      </c>
      <c r="J36" s="45"/>
      <c r="K36" s="45"/>
      <c r="L36" s="45" t="s">
        <v>78</v>
      </c>
      <c r="M36" s="45"/>
      <c r="N36" s="45"/>
      <c r="O36" s="45"/>
      <c r="P36" s="45"/>
      <c r="Q36" s="45" t="s">
        <v>78</v>
      </c>
      <c r="R36" s="45"/>
      <c r="S36" s="45"/>
      <c r="T36" s="45"/>
      <c r="U36" s="98"/>
    </row>
    <row r="37" ht="16.2" spans="1:21">
      <c r="A37" s="62"/>
      <c r="B37" s="63"/>
      <c r="C37" s="64"/>
      <c r="D37" s="65"/>
      <c r="E37" s="66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98"/>
    </row>
    <row r="38" ht="16.2" spans="1:21">
      <c r="A38" s="62"/>
      <c r="B38" s="63"/>
      <c r="C38" s="67"/>
      <c r="D38" s="65"/>
      <c r="E38" s="68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98"/>
    </row>
    <row r="39" ht="16.2" spans="1:21">
      <c r="A39" s="62"/>
      <c r="B39" s="63" t="s">
        <v>84</v>
      </c>
      <c r="C39" s="67"/>
      <c r="D39" s="65"/>
      <c r="E39" s="68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98"/>
    </row>
    <row r="40" ht="16.2" spans="1:21">
      <c r="A40" s="62"/>
      <c r="B40" s="63"/>
      <c r="C40" s="67"/>
      <c r="D40" s="65"/>
      <c r="E40" s="68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98"/>
    </row>
    <row r="41" ht="16.2" spans="1:21">
      <c r="A41" s="62"/>
      <c r="B41" s="63" t="s">
        <v>85</v>
      </c>
      <c r="C41" s="67"/>
      <c r="D41" s="65"/>
      <c r="E41" s="68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98"/>
    </row>
    <row r="42" ht="16.2" spans="1:21">
      <c r="A42" s="62"/>
      <c r="B42" s="63"/>
      <c r="C42" s="67"/>
      <c r="D42" s="65"/>
      <c r="E42" s="68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98"/>
    </row>
    <row r="43" ht="16.95" spans="1:21">
      <c r="A43" s="62"/>
      <c r="B43" s="69"/>
      <c r="C43" s="70"/>
      <c r="D43" s="71"/>
      <c r="E43" s="72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102"/>
    </row>
    <row r="44" ht="13.95" spans="1:21">
      <c r="A44" s="56" t="s">
        <v>86</v>
      </c>
      <c r="B44" s="74" t="s">
        <v>87</v>
      </c>
      <c r="C44" s="74"/>
      <c r="D44" s="74"/>
      <c r="E44" s="74"/>
      <c r="F44" s="75" t="s">
        <v>46</v>
      </c>
      <c r="G44" s="75" t="s">
        <v>46</v>
      </c>
      <c r="H44" s="75" t="s">
        <v>46</v>
      </c>
      <c r="I44" s="75" t="s">
        <v>46</v>
      </c>
      <c r="J44" s="75" t="s">
        <v>46</v>
      </c>
      <c r="K44" s="75" t="s">
        <v>48</v>
      </c>
      <c r="L44" s="75" t="s">
        <v>47</v>
      </c>
      <c r="M44" s="75" t="s">
        <v>47</v>
      </c>
      <c r="N44" s="75" t="s">
        <v>46</v>
      </c>
      <c r="O44" s="75" t="s">
        <v>46</v>
      </c>
      <c r="P44" s="75" t="s">
        <v>48</v>
      </c>
      <c r="Q44" s="75" t="s">
        <v>47</v>
      </c>
      <c r="R44" s="75"/>
      <c r="S44" s="75"/>
      <c r="T44" s="75"/>
      <c r="U44" s="103"/>
    </row>
    <row r="45" ht="13.2" spans="1:21">
      <c r="A45" s="62"/>
      <c r="B45" s="76" t="s">
        <v>88</v>
      </c>
      <c r="C45" s="76"/>
      <c r="D45" s="76"/>
      <c r="E45" s="77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104"/>
      <c r="R45" s="104"/>
      <c r="S45" s="104"/>
      <c r="T45" s="104"/>
      <c r="U45" s="105"/>
    </row>
    <row r="46" ht="13.2" spans="1:21">
      <c r="A46" s="62"/>
      <c r="B46" s="79" t="s">
        <v>89</v>
      </c>
      <c r="C46" s="79"/>
      <c r="D46" s="79"/>
      <c r="E46" s="80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106"/>
    </row>
    <row r="47" ht="19" customHeight="1" spans="1:21">
      <c r="A47" s="82"/>
      <c r="B47" s="83" t="s">
        <v>90</v>
      </c>
      <c r="C47" s="83"/>
      <c r="D47" s="83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107"/>
    </row>
    <row r="48" ht="11.25" customHeight="1" spans="1:4">
      <c r="A48" s="2"/>
      <c r="B48" s="1"/>
      <c r="C48" s="3"/>
      <c r="D48" s="1"/>
    </row>
  </sheetData>
  <mergeCells count="28">
    <mergeCell ref="A2:B2"/>
    <mergeCell ref="C2:D2"/>
    <mergeCell ref="F2:L2"/>
    <mergeCell ref="M2:U2"/>
    <mergeCell ref="A3:B3"/>
    <mergeCell ref="C3:E3"/>
    <mergeCell ref="F3:L3"/>
    <mergeCell ref="M3:O3"/>
    <mergeCell ref="A4:B4"/>
    <mergeCell ref="C4:D4"/>
    <mergeCell ref="F4:L4"/>
    <mergeCell ref="M4:U4"/>
    <mergeCell ref="A5:B5"/>
    <mergeCell ref="C5:U5"/>
    <mergeCell ref="A6:B6"/>
    <mergeCell ref="C6:E6"/>
    <mergeCell ref="F6:L6"/>
    <mergeCell ref="M6:O6"/>
    <mergeCell ref="P6:U6"/>
    <mergeCell ref="A7:B7"/>
    <mergeCell ref="C7:E7"/>
    <mergeCell ref="F7:L7"/>
    <mergeCell ref="P7:U7"/>
    <mergeCell ref="D21:E21"/>
    <mergeCell ref="B44:D44"/>
    <mergeCell ref="B45:D45"/>
    <mergeCell ref="B46:D46"/>
    <mergeCell ref="B47:D47"/>
  </mergeCells>
  <dataValidations count="3">
    <dataValidation type="list" allowBlank="1" showInputMessage="1" showErrorMessage="1" sqref="F10:J10 K10 L10:U10 F11:P11 Q11:U11 F12:P12 Q12:U12 F13:P13 Q13:U13 F18:J18 K18 L18:U18 F19:J19 K19 L19:U19 F20:J20 K20 L20:U20 F24:J24 K24 L24:U24 Q27 Q28 K14:K17 K21:K23 K25:K35 K36:K37 K38:K43 P25:P26 P28:P35 Q25:Q26 Q29:Q35 F14:J17 L14:U17 F38:J43 F36:J37 L38:U43 L36:U37 F21:J23 L21:U23 F25:J35 R25:U35 L25:O35">
      <formula1>"O, "</formula1>
    </dataValidation>
    <dataValidation type="list" allowBlank="1" showInputMessage="1" showErrorMessage="1" sqref="F45:J45 K45 L45:U45">
      <formula1>"P,F, "</formula1>
    </dataValidation>
    <dataValidation type="list" allowBlank="1" showInputMessage="1" showErrorMessage="1" sqref="F44:J44 K44 L44:U44">
      <formula1>"N,A,B, "</formula1>
    </dataValidation>
  </dataValidations>
  <pageMargins left="0.75" right="0.75" top="0.75" bottom="0.75" header="0.5" footer="0.5"/>
  <pageSetup paperSize="9" scale="90" fitToWidth="0" fitToHeight="0" orientation="portrait" horizontalDpi="300" verticalDpi="300"/>
  <headerFooter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ONLYOFFICE/5.4.1.33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Cover</vt:lpstr>
      <vt:lpstr>FunctionList</vt:lpstr>
      <vt:lpstr>Test Report</vt:lpstr>
      <vt:lpstr>Test DaysInMonth</vt:lpstr>
      <vt:lpstr>Test IsValidDate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 Gia</cp:lastModifiedBy>
  <cp:revision>6</cp:revision>
  <dcterms:created xsi:type="dcterms:W3CDTF">2020-02-20T09:21:00Z</dcterms:created>
  <dcterms:modified xsi:type="dcterms:W3CDTF">2020-04-09T05:08:07Z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