
<file path=[Content_Types].xml><?xml version="1.0" encoding="utf-8"?>
<Types xmlns="http://schemas.openxmlformats.org/package/2006/content-types">
  <Default Extension="vml" ContentType="application/vnd.openxmlformats-officedocument.vmlDrawing"/>
  <Default Extension="jpg" ContentType="image/jpe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threadedComments/threadedComment1.xml" ContentType="application/vnd.ms-excel.threaded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xl/threadedComments/threadedComment2.xml" ContentType="application/vnd.ms-excel.threadedcomments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persons/person.xml" ContentType="application/vnd.ms-excel.person+xml"/>
  <Override PartName="/xl/threadedComments/threadedComment3.xml" ContentType="application/vnd.ms-excel.threaded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2.xml" ContentType="application/vnd.openxmlformats-officedocument.drawingml.char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Cover" sheetId="1" state="visible" r:id="rId1"/>
    <sheet name="FunctionList" sheetId="2" state="visible" r:id="rId2"/>
    <sheet name="Test Report" sheetId="3" state="visible" r:id="rId3"/>
    <sheet name="Test DaysInMonth" sheetId="4" state="visible" r:id="rId4"/>
    <sheet name="Test IsValidDate" sheetId="5" state="visible" r:id="rId5"/>
  </sheets>
  <definedNames>
    <definedName name="_xlnm.Print_Area" localSheetId="1">FunctionList!$A$1:$H$39</definedName>
    <definedName name="_xlnm.Print_Area" localSheetId="2">'Test Report'!$A$1:$I$41</definedName>
    <definedName name="Z_2C0D9096_8D85_462A_A9B5_0B488ADB4269_.wvu.PrintArea" localSheetId="2" hidden="1">'Test Report'!$A:$I</definedName>
    <definedName name="Z_6F1DCD5D_5DAC_4817_BF40_2B66F6F593E6_.wvu.PrintArea" localSheetId="2" hidden="1">'Test Report'!$A:$I</definedName>
    <definedName name="Z_BE54E0AD_3725_4423_92D7_4F1C045BE1BC_.wvu.PrintArea" localSheetId="2" hidden="1">'Test Report'!$A:$I</definedName>
    <definedName name="_xlnm.Print_Area" localSheetId="3">'Test DaysInMonth'!$A$1:$T$58</definedName>
    <definedName name="Z_2C0D9096_8D85_462A_A9B5_0B488ADB4269_.wvu.Cols" localSheetId="3" hidden="1">'Test DaysInMonth'!$E:$E</definedName>
    <definedName name="Z_6F1DCD5D_5DAC_4817_BF40_2B66F6F593E6_.wvu.Cols" localSheetId="3" hidden="1">'Test DaysInMonth'!$E:$E</definedName>
    <definedName name="Z_BE54E0AD_3725_4423_92D7_4F1C045BE1BC_.wvu.Cols" localSheetId="3" hidden="1">'Test DaysInMonth'!$E:$E</definedName>
    <definedName name="_xlnm.Print_Area" localSheetId="4">'Test IsValidDate'!$A$1:$U$57</definedName>
    <definedName name="Z_2C0D9096_8D85_462A_A9B5_0B488ADB4269_.wvu.Cols" localSheetId="4" hidden="1">'Test IsValidDate'!$E:$E</definedName>
    <definedName name="Z_6F1DCD5D_5DAC_4817_BF40_2B66F6F593E6_.wvu.Cols" localSheetId="4" hidden="1">'Test IsValidDate'!$E:$E</definedName>
    <definedName name="Z_BE54E0AD_3725_4423_92D7_4F1C045BE1BC_.wvu.Cols" localSheetId="4" hidden="1">'Test IsValidDate'!$E:$E</definedName>
    <definedName name="ACTION">#REF!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tc={0E145729-319A-42D5-B44E-66C76F070D02}</author>
  </authors>
  <commentList>
    <comment ref="D11" authorId="0" xr:uid="{0E145729-319A-42D5-B44E-66C76F070D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*A: Add
  M: Modify
  D: Delete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tc={15A47ED5-3189-4DB1-A3DA-37C329A516D3}</author>
    <author>tc={18471FFD-1ADC-4512-B19E-1BEE25F23AFE}</author>
  </authors>
  <commentList>
    <comment ref="A5" authorId="0" xr:uid="{15A47ED5-3189-4DB1-A3DA-37C329A516D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Not mandatory
</t>
      </text>
    </comment>
    <comment ref="C10" authorId="1" xr:uid="{18471FFD-1ADC-4512-B19E-1BEE25F23A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Not mandatory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tc={6D953351-438E-43F6-89C8-188E29034D7D}</author>
    <author>tc={08E8399C-0DD3-44CE-BBCE-38D7276E4991}</author>
  </authors>
  <commentList>
    <comment ref="A5" authorId="0" xr:uid="{6D953351-438E-43F6-89C8-188E29034D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Not mandatory
</t>
      </text>
    </comment>
    <comment ref="C10" authorId="1" xr:uid="{08E8399C-0DD3-44CE-BBCE-38D7276E49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Not mandatory
</t>
      </text>
    </comment>
  </commentList>
</comments>
</file>

<file path=xl/sharedStrings.xml><?xml version="1.0" encoding="utf-8"?>
<sst xmlns="http://schemas.openxmlformats.org/spreadsheetml/2006/main" count="102" uniqueCount="102">
  <si>
    <t xml:space="preserve">UNIT TEST CASE</t>
  </si>
  <si>
    <t xml:space="preserve">Project Name</t>
  </si>
  <si>
    <t xml:space="preserve">&lt;Project Name&gt;</t>
  </si>
  <si>
    <t>Creator</t>
  </si>
  <si>
    <t xml:space="preserve">Project Code</t>
  </si>
  <si>
    <t xml:space="preserve">&lt;Project Code&gt;</t>
  </si>
  <si>
    <t>Reviewer/Approver</t>
  </si>
  <si>
    <t xml:space="preserve">Document Code</t>
  </si>
  <si>
    <t xml:space="preserve">Issue Date</t>
  </si>
  <si>
    <t xml:space="preserve">&lt;Date when this test report is created&gt;</t>
  </si>
  <si>
    <t>Version</t>
  </si>
  <si>
    <t xml:space="preserve">Record of change</t>
  </si>
  <si>
    <t xml:space="preserve">Effective Date</t>
  </si>
  <si>
    <t xml:space="preserve">Change Item</t>
  </si>
  <si>
    <t>*A,D,M</t>
  </si>
  <si>
    <t xml:space="preserve">Change description</t>
  </si>
  <si>
    <t>Reference</t>
  </si>
  <si>
    <t xml:space="preserve">&lt;Date when these changes are effective&gt;</t>
  </si>
  <si>
    <t xml:space="preserve">&lt;List of documents which are refered in this version.&gt;</t>
  </si>
  <si>
    <t xml:space="preserve">UNIT TEST CASE LIST</t>
  </si>
  <si>
    <t xml:space="preserve">Normal number of Test cases/KLOC </t>
  </si>
  <si>
    <t xml:space="preserve">Test Environment Setup Description</t>
  </si>
  <si>
    <t xml:space="preserve">&lt;List enviroment requires in this system
1. Server
2. Database
3. Web Browser
...
&gt;</t>
  </si>
  <si>
    <t>No</t>
  </si>
  <si>
    <t xml:space="preserve">Requirement
Name</t>
  </si>
  <si>
    <t xml:space="preserve">Class Name</t>
  </si>
  <si>
    <t xml:space="preserve">Function Name</t>
  </si>
  <si>
    <t xml:space="preserve"> Function Code(Optional)</t>
  </si>
  <si>
    <t xml:space="preserve">Sheet Name</t>
  </si>
  <si>
    <t>Description</t>
  </si>
  <si>
    <t>Pre-Condition</t>
  </si>
  <si>
    <t>Class1</t>
  </si>
  <si>
    <t>DaysInMonth</t>
  </si>
  <si>
    <t>Function1</t>
  </si>
  <si>
    <t xml:space="preserve">Test DaysInMonth</t>
  </si>
  <si>
    <t>Class2</t>
  </si>
  <si>
    <t>IsValidDate</t>
  </si>
  <si>
    <t>Function2</t>
  </si>
  <si>
    <t xml:space="preserve">Test IsValidDate</t>
  </si>
  <si>
    <t xml:space="preserve">UNIT TEST REPORT</t>
  </si>
  <si>
    <t>Notes</t>
  </si>
  <si>
    <t xml:space="preserve">&lt;List modules included in this release&gt; ex: Release 1 includes 2 modules: Module1 and Module2</t>
  </si>
  <si>
    <t xml:space="preserve">Function code</t>
  </si>
  <si>
    <t>Passed</t>
  </si>
  <si>
    <t>Failed</t>
  </si>
  <si>
    <t>Untested</t>
  </si>
  <si>
    <t>N</t>
  </si>
  <si>
    <t>A</t>
  </si>
  <si>
    <t>B</t>
  </si>
  <si>
    <t xml:space="preserve">Total Test Cases</t>
  </si>
  <si>
    <t>Function3</t>
  </si>
  <si>
    <t xml:space="preserve">Sub total</t>
  </si>
  <si>
    <t xml:space="preserve">Test coverage</t>
  </si>
  <si>
    <t>%</t>
  </si>
  <si>
    <t xml:space="preserve">Test successful coverage</t>
  </si>
  <si>
    <t xml:space="preserve">Normal case</t>
  </si>
  <si>
    <t xml:space="preserve">Abnormal case</t>
  </si>
  <si>
    <t xml:space="preserve">Boundary case</t>
  </si>
  <si>
    <t xml:space="preserve">Function Code</t>
  </si>
  <si>
    <t xml:space="preserve">Created By</t>
  </si>
  <si>
    <t>giatkse130708</t>
  </si>
  <si>
    <t xml:space="preserve">Executed By</t>
  </si>
  <si>
    <t xml:space="preserve">Lines  of code</t>
  </si>
  <si>
    <t xml:space="preserve">Lack of test cases</t>
  </si>
  <si>
    <t xml:space="preserve">Test requirement</t>
  </si>
  <si>
    <t xml:space="preserve">&lt;Brief description about requirements which are tested in this function&gt;</t>
  </si>
  <si>
    <t>N/A/B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</si>
  <si>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</si>
  <si>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</si>
  <si>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</si>
  <si>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</si>
  <si>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</si>
  <si>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</si>
  <si>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</si>
  <si>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</si>
  <si>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Condition</t>
  </si>
  <si>
    <t xml:space="preserve">Precondition </t>
  </si>
  <si>
    <t xml:space="preserve">1 &lt;= Month &lt;= 12</t>
  </si>
  <si>
    <t>O</t>
  </si>
  <si>
    <t xml:space="preserve">1000 &lt;= Year &lt;= 3000</t>
  </si>
  <si>
    <t>Month</t>
  </si>
  <si>
    <t>Year</t>
  </si>
  <si>
    <t>Confirm</t>
  </si>
  <si>
    <t>Return</t>
  </si>
  <si>
    <t>Exception</t>
  </si>
  <si>
    <t xml:space="preserve">Log message</t>
  </si>
  <si>
    <t>Result</t>
  </si>
  <si>
    <t xml:space="preserve">Type(N : Normal, A : Abnormal, B : Boundary)</t>
  </si>
  <si>
    <t>Passed/Failed</t>
  </si>
  <si>
    <t>P</t>
  </si>
  <si>
    <t xml:space="preserve">Executed Date</t>
  </si>
  <si>
    <t xml:space="preserve">Defect ID</t>
  </si>
  <si>
    <t>UTCID09</t>
  </si>
  <si>
    <t>UTCID10</t>
  </si>
  <si>
    <t>UTCID11</t>
  </si>
  <si>
    <t>UTCID12</t>
  </si>
  <si>
    <t>UTCID13</t>
  </si>
  <si>
    <t xml:space="preserve">1 &lt;= Day &lt;= 31</t>
  </si>
  <si>
    <t>Day</t>
  </si>
  <si>
    <t>T</t>
  </si>
  <si>
    <t>F</t>
  </si>
  <si>
    <t>25/02/2020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</si>
</sst>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&quot;\&quot;#,##0;[Red]&quot;\&quot;\-#,##0"/>
    <numFmt numFmtId="161" formatCode="&quot;\&quot;#,##0.00;[Red]&quot;\&quot;\-#,##0.00"/>
    <numFmt numFmtId="162" formatCode="d\-mmm\-yy;@"/>
    <numFmt numFmtId="163" formatCode="mm/dd"/>
  </numFmts>
  <fonts count="46">
    <font>
      <name val="ＭＳ Ｐゴシック"/>
      <color theme="1"/>
      <sz val="11"/>
    </font>
    <font>
      <name val="Calibri"/>
      <sz val="11"/>
    </font>
    <font>
      <name val="Calibri"/>
      <b/>
      <color indexed="65"/>
      <sz val="11"/>
    </font>
    <font>
      <name val="Calibri"/>
      <b/>
      <color indexed="56"/>
      <sz val="13"/>
    </font>
    <font>
      <name val="ＭＳ Ｐゴシック"/>
      <color indexed="4"/>
      <sz val="11"/>
      <u val="single"/>
    </font>
    <font>
      <name val="Calibri"/>
      <color indexed="65"/>
      <sz val="11"/>
    </font>
    <font>
      <name val="ＭＳ Ｐゴシック"/>
      <color indexed="20"/>
      <sz val="11"/>
      <u val="single"/>
    </font>
    <font>
      <name val="Calibri"/>
      <color indexed="2"/>
      <sz val="11"/>
    </font>
    <font>
      <name val="Cambria"/>
      <b/>
      <color indexed="56"/>
      <sz val="18"/>
    </font>
    <font>
      <name val="Calibri"/>
      <i/>
      <color indexed="23"/>
      <sz val="11"/>
    </font>
    <font>
      <name val="Calibri"/>
      <b/>
      <color indexed="56"/>
      <sz val="15"/>
    </font>
    <font>
      <name val="Calibri"/>
      <b/>
      <color indexed="56"/>
      <sz val="11"/>
    </font>
    <font>
      <name val="Calibri"/>
      <color indexed="62"/>
      <sz val="11"/>
    </font>
    <font>
      <name val="Calibri"/>
      <color indexed="17"/>
      <sz val="11"/>
    </font>
    <font>
      <name val="Calibri"/>
      <b/>
      <color indexed="63"/>
      <sz val="11"/>
    </font>
    <font>
      <name val="Calibri"/>
      <b/>
      <color indexed="52"/>
      <sz val="11"/>
    </font>
    <font>
      <name val="Calibri"/>
      <color indexed="52"/>
      <sz val="11"/>
    </font>
    <font>
      <name val="Calibri"/>
      <b/>
      <sz val="11"/>
    </font>
    <font>
      <name val="Calibri"/>
      <color indexed="20"/>
      <sz val="11"/>
    </font>
    <font>
      <name val="Calibri"/>
      <color indexed="60"/>
      <sz val="11"/>
    </font>
    <font>
      <name val="ＭＳ ゴシック"/>
      <sz val="9"/>
    </font>
    <font>
      <name val="Tahoma"/>
      <sz val="10"/>
    </font>
    <font>
      <name val="Tahoma"/>
      <b/>
      <color indexed="2"/>
      <sz val="26"/>
    </font>
    <font>
      <name val="Tahoma"/>
      <b/>
      <sz val="20"/>
    </font>
    <font>
      <name val="Tahoma"/>
      <b/>
      <color indexed="60"/>
      <sz val="10"/>
    </font>
    <font>
      <name val="Tahoma"/>
      <i/>
      <color indexed="17"/>
      <sz val="10"/>
    </font>
    <font>
      <name val="Tahoma"/>
      <b/>
      <sz val="10"/>
    </font>
    <font>
      <name val="Tahoma"/>
      <i/>
      <sz val="10"/>
    </font>
    <font>
      <name val="Tahoma"/>
      <b/>
      <color indexed="65"/>
      <sz val="10"/>
    </font>
    <font>
      <name val="Tahoma"/>
      <b/>
      <color indexed="2"/>
      <sz val="10"/>
    </font>
    <font>
      <name val="Tahoma"/>
      <color indexed="20"/>
      <sz val="11"/>
      <u val="single"/>
    </font>
    <font>
      <name val="Tahoma"/>
      <color indexed="4"/>
      <sz val="10"/>
      <u val="single"/>
    </font>
    <font>
      <name val="Tahoma"/>
      <sz val="11"/>
    </font>
    <font>
      <name val="Tahoma"/>
      <color indexed="65"/>
      <sz val="10"/>
    </font>
    <font>
      <name val="Tahoma"/>
      <b/>
      <color indexed="65"/>
      <sz val="11"/>
    </font>
    <font>
      <name val="Tahoma"/>
      <sz val="8"/>
    </font>
    <font>
      <name val="Tahoma"/>
      <b/>
      <sz val="8"/>
    </font>
    <font>
      <name val="Tahoma"/>
      <i/>
      <sz val="8"/>
    </font>
    <font>
      <name val="Tahoma"/>
      <b/>
      <color indexed="65"/>
      <sz val="8"/>
    </font>
    <font>
      <name val="Tahoma"/>
      <color indexed="65"/>
      <sz val="8"/>
    </font>
    <font>
      <name val="Tahoma"/>
      <b/>
      <sz val="12"/>
    </font>
    <font>
      <name val="Tahoma"/>
      <color indexed="17"/>
      <sz val="8"/>
    </font>
    <font>
      <name val="ＭＳ Ｐゴシック"/>
      <sz val="8"/>
    </font>
    <font>
      <name val="Courier New"/>
      <b/>
      <sz val="12"/>
    </font>
    <font>
      <name val="Courier New"/>
      <b/>
      <sz val="8"/>
    </font>
    <font>
      <name val="Courier New"/>
      <sz val="8"/>
    </font>
  </fonts>
  <fills count="29">
    <fill/>
    <fill/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5"/>
        <bgColor indexed="26"/>
      </patternFill>
    </fill>
    <fill>
      <patternFill patternType="solid">
        <fgColor indexed="18"/>
        <bgColor indexed="18"/>
      </patternFill>
    </fill>
    <fill>
      <patternFill patternType="solid">
        <fgColor indexed="62"/>
        <bgColor indexed="56"/>
      </patternFill>
    </fill>
    <fill>
      <patternFill patternType="solid">
        <fgColor indexed="18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/>
      <top style="thin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medium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double">
        <color theme="1"/>
      </left>
      <right style="hair">
        <color theme="1"/>
      </right>
      <top style="double">
        <color theme="1"/>
      </top>
      <bottom style="medium">
        <color indexed="65"/>
      </bottom>
      <diagonal/>
    </border>
    <border>
      <left/>
      <right/>
      <top style="double">
        <color theme="1"/>
      </top>
      <bottom style="medium">
        <color indexed="65"/>
      </bottom>
      <diagonal/>
    </border>
    <border>
      <left/>
      <right style="double">
        <color theme="1"/>
      </right>
      <top style="double">
        <color theme="1"/>
      </top>
      <bottom style="medium">
        <color indexed="65"/>
      </bottom>
      <diagonal/>
    </border>
    <border>
      <left style="double">
        <color theme="1"/>
      </left>
      <right style="thin">
        <color theme="1"/>
      </right>
      <top style="medium">
        <color indexed="65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/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 style="double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 style="double">
        <color theme="1"/>
      </right>
      <top style="double">
        <color theme="1"/>
      </top>
      <bottom style="thin">
        <color theme="1"/>
      </bottom>
      <diagonal/>
    </border>
  </borders>
  <cellStyleXfs count="55">
    <xf fontId="0" fillId="0" borderId="1" numFmtId="0" applyNumberFormat="1" applyFont="1" applyFill="1" applyBorder="1">
      <alignment vertical="center"/>
    </xf>
    <xf fontId="1" fillId="2" borderId="1" numFmtId="0" applyNumberFormat="1" applyFont="1" applyFill="1" applyBorder="1"/>
    <xf fontId="0" fillId="0" borderId="1" numFmtId="40" applyNumberFormat="1" applyFont="1" applyFill="1" applyBorder="1">
      <alignment vertical="center"/>
    </xf>
    <xf fontId="0" fillId="0" borderId="1" numFmtId="38" applyNumberFormat="1" applyFont="1" applyFill="1" applyBorder="1">
      <alignment vertical="center"/>
    </xf>
    <xf fontId="0" fillId="0" borderId="1" numFmtId="160" applyNumberFormat="1" applyFont="1" applyFill="1" applyBorder="1">
      <alignment vertical="center"/>
    </xf>
    <xf fontId="0" fillId="0" borderId="1" numFmtId="161" applyNumberFormat="1" applyFont="1" applyFill="1" applyBorder="1">
      <alignment vertical="center"/>
    </xf>
    <xf fontId="0" fillId="0" borderId="1" numFmtId="9" applyNumberFormat="1" applyFont="1" applyFill="1" applyBorder="1">
      <alignment vertical="center"/>
    </xf>
    <xf fontId="2" fillId="3" borderId="2" numFmtId="0" applyNumberFormat="1" applyFont="1" applyFill="1" applyBorder="1"/>
    <xf fontId="3" fillId="0" borderId="3" numFmtId="0" applyNumberFormat="1" applyFont="1" applyFill="1" applyBorder="1"/>
    <xf fontId="0" fillId="4" borderId="4" numFmtId="0" applyNumberFormat="1" applyFont="1" applyFill="1" applyBorder="1"/>
    <xf fontId="4" fillId="0" borderId="1" numFmtId="0" applyNumberFormat="1" applyFont="1" applyFill="1" applyBorder="1"/>
    <xf fontId="0" fillId="0" borderId="1" numFmtId="0" applyNumberFormat="1" applyFont="1" applyFill="1" applyBorder="1"/>
    <xf fontId="5" fillId="5" borderId="1" numFmtId="0" applyNumberFormat="1" applyFont="1" applyFill="1" applyBorder="1"/>
    <xf fontId="6" fillId="0" borderId="1" numFmtId="0" applyNumberFormat="1" applyFont="1" applyFill="1" applyBorder="1">
      <alignment vertical="top"/>
    </xf>
    <xf fontId="1" fillId="6" borderId="1" numFmtId="0" applyNumberFormat="1" applyFont="1" applyFill="1" applyBorder="1"/>
    <xf fontId="7" fillId="0" borderId="1" numFmtId="0" applyNumberFormat="1" applyFont="1" applyFill="1" applyBorder="1"/>
    <xf fontId="1" fillId="7" borderId="1" numFmtId="0" applyNumberFormat="1" applyFont="1" applyFill="1" applyBorder="1"/>
    <xf fontId="8" fillId="0" borderId="1" numFmtId="0" applyNumberFormat="1" applyFont="1" applyFill="1" applyBorder="1"/>
    <xf fontId="9" fillId="0" borderId="1" numFmtId="0" applyNumberFormat="1" applyFont="1" applyFill="1" applyBorder="1"/>
    <xf fontId="10" fillId="0" borderId="5" numFmtId="0" applyNumberFormat="1" applyFont="1" applyFill="1" applyBorder="1"/>
    <xf fontId="11" fillId="0" borderId="6" numFmtId="0" applyNumberFormat="1" applyFont="1" applyFill="1" applyBorder="1"/>
    <xf fontId="11" fillId="0" borderId="1" numFmtId="0" applyNumberFormat="1" applyFont="1" applyFill="1" applyBorder="1"/>
    <xf fontId="12" fillId="8" borderId="7" numFmtId="0" applyNumberFormat="1" applyFont="1" applyFill="1" applyBorder="1"/>
    <xf fontId="5" fillId="6" borderId="1" numFmtId="0" applyNumberFormat="1" applyFont="1" applyFill="1" applyBorder="1"/>
    <xf fontId="13" fillId="9" borderId="1" numFmtId="0" applyNumberFormat="1" applyFont="1" applyFill="1" applyBorder="1"/>
    <xf fontId="14" fillId="10" borderId="8" numFmtId="0" applyNumberFormat="1" applyFont="1" applyFill="1" applyBorder="1"/>
    <xf fontId="1" fillId="11" borderId="1" numFmtId="0" applyNumberFormat="1" applyFont="1" applyFill="1" applyBorder="1"/>
    <xf fontId="15" fillId="10" borderId="7" numFmtId="0" applyNumberFormat="1" applyFont="1" applyFill="1" applyBorder="1"/>
    <xf fontId="16" fillId="0" borderId="9" numFmtId="0" applyNumberFormat="1" applyFont="1" applyFill="1" applyBorder="1"/>
    <xf fontId="17" fillId="0" borderId="10" numFmtId="0" applyNumberFormat="1" applyFont="1" applyFill="1" applyBorder="1"/>
    <xf fontId="18" fillId="12" borderId="1" numFmtId="0" applyNumberFormat="1" applyFont="1" applyFill="1" applyBorder="1"/>
    <xf fontId="0" fillId="0" borderId="1" numFmtId="0" applyNumberFormat="1" applyFont="1" applyFill="1" applyBorder="1"/>
    <xf fontId="19" fillId="13" borderId="1" numFmtId="0" applyNumberFormat="1" applyFont="1" applyFill="1" applyBorder="1"/>
    <xf fontId="5" fillId="14" borderId="1" numFmtId="0" applyNumberFormat="1" applyFont="1" applyFill="1" applyBorder="1"/>
    <xf fontId="1" fillId="15" borderId="1" numFmtId="0" applyNumberFormat="1" applyFont="1" applyFill="1" applyBorder="1"/>
    <xf fontId="5" fillId="16" borderId="1" numFmtId="0" applyNumberFormat="1" applyFont="1" applyFill="1" applyBorder="1"/>
    <xf fontId="0" fillId="0" borderId="1" numFmtId="0" applyNumberFormat="1" applyFont="1" applyFill="1" applyBorder="1"/>
    <xf fontId="5" fillId="17" borderId="1" numFmtId="0" applyNumberFormat="1" applyFont="1" applyFill="1" applyBorder="1"/>
    <xf fontId="1" fillId="12" borderId="1" numFmtId="0" applyNumberFormat="1" applyFont="1" applyFill="1" applyBorder="1"/>
    <xf fontId="1" fillId="8" borderId="1" numFmtId="0" applyNumberFormat="1" applyFont="1" applyFill="1" applyBorder="1"/>
    <xf fontId="5" fillId="7" borderId="1" numFmtId="0" applyNumberFormat="1" applyFont="1" applyFill="1" applyBorder="1"/>
    <xf fontId="5" fillId="18" borderId="1" numFmtId="0" applyNumberFormat="1" applyFont="1" applyFill="1" applyBorder="1"/>
    <xf fontId="1" fillId="9" borderId="1" numFmtId="0" applyNumberFormat="1" applyFont="1" applyFill="1" applyBorder="1"/>
    <xf fontId="5" fillId="5" borderId="1" numFmtId="0" applyNumberFormat="1" applyFont="1" applyFill="1" applyBorder="1"/>
    <xf fontId="1" fillId="19" borderId="1" numFmtId="0" applyNumberFormat="1" applyFont="1" applyFill="1" applyBorder="1"/>
    <xf fontId="1" fillId="19" borderId="1" numFmtId="0" applyNumberFormat="1" applyFont="1" applyFill="1" applyBorder="1"/>
    <xf fontId="5" fillId="20" borderId="1" numFmtId="0" applyNumberFormat="1" applyFont="1" applyFill="1" applyBorder="1"/>
    <xf fontId="1" fillId="2" borderId="1" numFmtId="0" applyNumberFormat="1" applyFont="1" applyFill="1" applyBorder="1"/>
    <xf fontId="5" fillId="20" borderId="1" numFmtId="0" applyNumberFormat="1" applyFont="1" applyFill="1" applyBorder="1"/>
    <xf fontId="5" fillId="21" borderId="1" numFmtId="0" applyNumberFormat="1" applyFont="1" applyFill="1" applyBorder="1"/>
    <xf fontId="20" fillId="0" borderId="1" numFmtId="0" applyNumberFormat="1" applyFont="1" applyFill="1" applyBorder="1"/>
    <xf fontId="1" fillId="22" borderId="1" numFmtId="0" applyNumberFormat="1" applyFont="1" applyFill="1" applyBorder="1"/>
    <xf fontId="5" fillId="23" borderId="1" numFmtId="0" applyNumberFormat="1" applyFont="1" applyFill="1" applyBorder="1"/>
    <xf fontId="0" fillId="0" borderId="1" numFmtId="0" applyNumberFormat="1" applyFont="1" applyFill="1" applyBorder="1"/>
    <xf fontId="0" fillId="0" borderId="1" numFmtId="0" applyNumberFormat="1" applyFont="1" applyFill="1" applyBorder="1"/>
  </cellStyleXfs>
  <cellXfs count="262">
    <xf fontId="0" fillId="0" borderId="1" numFmtId="0" xfId="0" applyBorder="1" applyAlignment="1">
      <alignment vertical="center"/>
    </xf>
    <xf fontId="21" fillId="0" borderId="1" numFmtId="0" xfId="54" applyFont="1" applyBorder="1" applyAlignment="1">
      <alignment horizontal="left" indent="1"/>
    </xf>
    <xf fontId="21" fillId="0" borderId="1" numFmtId="0" xfId="54" applyFont="1" applyBorder="1"/>
    <xf fontId="21" fillId="0" borderId="1" numFmtId="0" xfId="54" applyFont="1" applyBorder="1" applyAlignment="1">
      <alignment horizontal="center" vertical="center"/>
    </xf>
    <xf fontId="22" fillId="0" borderId="11" numFmtId="0" xfId="54" applyFont="1" applyBorder="1" applyAlignment="1">
      <alignment horizontal="center" vertical="center"/>
    </xf>
    <xf fontId="23" fillId="0" borderId="12" numFmtId="0" xfId="54" applyFont="1" applyBorder="1" applyAlignment="1">
      <alignment horizontal="center" vertical="center"/>
    </xf>
    <xf fontId="24" fillId="24" borderId="1" numFmtId="0" xfId="54" applyFont="1" applyFill="1" applyBorder="1" applyAlignment="1">
      <alignment horizontal="left" indent="1"/>
    </xf>
    <xf fontId="25" fillId="0" borderId="1" numFmtId="0" xfId="54" applyFont="1" applyBorder="1" applyAlignment="1">
      <alignment horizontal="left" indent="1"/>
    </xf>
    <xf fontId="21" fillId="24" borderId="1" numFmtId="0" xfId="54" applyFont="1" applyFill="1" applyBorder="1"/>
    <xf fontId="26" fillId="24" borderId="12" numFmtId="0" xfId="54" applyFont="1" applyFill="1" applyBorder="1" applyAlignment="1">
      <alignment horizontal="left"/>
    </xf>
    <xf fontId="27" fillId="0" borderId="12" numFmtId="0" xfId="54" applyFont="1" applyBorder="1" applyAlignment="1">
      <alignment horizontal="left"/>
    </xf>
    <xf fontId="21" fillId="0" borderId="13" numFmtId="0" xfId="54" applyFont="1" applyBorder="1"/>
    <xf fontId="26" fillId="24" borderId="12" numFmtId="0" xfId="54" applyFont="1" applyFill="1" applyBorder="1" applyAlignment="1">
      <alignment horizontal="left" vertical="center"/>
    </xf>
    <xf fontId="27" fillId="0" borderId="12" numFmtId="0" xfId="54" applyFont="1" applyBorder="1" applyAlignment="1">
      <alignment horizontal="left" vertical="center"/>
    </xf>
    <xf fontId="27" fillId="0" borderId="13" numFmtId="0" xfId="54" applyFont="1" applyBorder="1"/>
    <xf fontId="27" fillId="0" borderId="13" numFmtId="0" xfId="54" applyFont="1" applyBorder="1" applyAlignment="1">
      <alignment horizontal="left" indent="1"/>
    </xf>
    <xf fontId="26" fillId="0" borderId="1" numFmtId="0" xfId="54" applyFont="1" applyBorder="1"/>
    <xf fontId="25" fillId="0" borderId="1" numFmtId="0" xfId="54" applyFont="1" applyBorder="1" applyAlignment="1">
      <alignment horizontal="left"/>
    </xf>
    <xf fontId="24" fillId="0" borderId="1" numFmtId="0" xfId="54" applyFont="1" applyBorder="1" applyAlignment="1">
      <alignment horizontal="left" indent="1"/>
    </xf>
    <xf fontId="26" fillId="0" borderId="1" numFmtId="0" xfId="54" applyFont="1" applyBorder="1" applyAlignment="1">
      <alignment horizontal="left"/>
    </xf>
    <xf fontId="21" fillId="0" borderId="1" numFmtId="0" xfId="54" applyFont="1" applyBorder="1" applyAlignment="1">
      <alignment vertical="center"/>
    </xf>
    <xf fontId="28" fillId="25" borderId="14" numFmtId="162" xfId="54" applyNumberFormat="1" applyFont="1" applyFill="1" applyBorder="1" applyAlignment="1">
      <alignment horizontal="center" vertical="center"/>
    </xf>
    <xf fontId="28" fillId="25" borderId="15" numFmtId="0" xfId="54" applyFont="1" applyFill="1" applyBorder="1" applyAlignment="1">
      <alignment horizontal="center" vertical="center"/>
    </xf>
    <xf fontId="28" fillId="25" borderId="16" numFmtId="0" xfId="54" applyFont="1" applyFill="1" applyBorder="1" applyAlignment="1">
      <alignment horizontal="center" vertical="center"/>
    </xf>
    <xf fontId="21" fillId="0" borderId="1" numFmtId="0" xfId="54" applyFont="1" applyBorder="1" applyAlignment="1">
      <alignment vertical="top"/>
    </xf>
    <xf fontId="27" fillId="0" borderId="17" numFmtId="0" xfId="54" applyFont="1" applyBorder="1" applyAlignment="1">
      <alignment vertical="top" wrapText="1"/>
    </xf>
    <xf fontId="21" fillId="0" borderId="18" numFmtId="49" xfId="54" applyNumberFormat="1" applyFont="1" applyBorder="1" applyAlignment="1">
      <alignment vertical="top"/>
    </xf>
    <xf fontId="21" fillId="0" borderId="18" numFmtId="0" xfId="54" applyFont="1" applyBorder="1" applyAlignment="1">
      <alignment vertical="top"/>
    </xf>
    <xf fontId="21" fillId="0" borderId="18" numFmtId="15" xfId="54" applyNumberFormat="1" applyFont="1" applyBorder="1" applyAlignment="1">
      <alignment vertical="top"/>
    </xf>
    <xf fontId="27" fillId="0" borderId="19" numFmtId="0" xfId="54" applyFont="1" applyBorder="1" applyAlignment="1">
      <alignment vertical="top" wrapText="1"/>
    </xf>
    <xf fontId="21" fillId="0" borderId="17" numFmtId="162" xfId="54" applyNumberFormat="1" applyFont="1" applyBorder="1" applyAlignment="1">
      <alignment vertical="top"/>
    </xf>
    <xf fontId="21" fillId="0" borderId="19" numFmtId="0" xfId="54" applyFont="1" applyBorder="1" applyAlignment="1">
      <alignment vertical="top"/>
    </xf>
    <xf fontId="21" fillId="0" borderId="20" numFmtId="162" xfId="54" applyNumberFormat="1" applyFont="1" applyBorder="1" applyAlignment="1">
      <alignment vertical="top"/>
    </xf>
    <xf fontId="21" fillId="0" borderId="21" numFmtId="49" xfId="54" applyNumberFormat="1" applyFont="1" applyBorder="1" applyAlignment="1">
      <alignment vertical="top"/>
    </xf>
    <xf fontId="21" fillId="0" borderId="21" numFmtId="0" xfId="54" applyFont="1" applyBorder="1" applyAlignment="1">
      <alignment vertical="top"/>
    </xf>
    <xf fontId="21" fillId="0" borderId="22" numFmtId="0" xfId="54" applyFont="1" applyBorder="1" applyAlignment="1">
      <alignment vertical="top"/>
    </xf>
    <xf fontId="21" fillId="24" borderId="1" numFmtId="1" xfId="54" applyNumberFormat="1" applyFont="1" applyFill="1" applyBorder="1"/>
    <xf fontId="21" fillId="24" borderId="1" numFmtId="0" xfId="54" applyFont="1" applyFill="1" applyBorder="1" applyAlignment="1">
      <alignment horizontal="left"/>
    </xf>
    <xf fontId="21" fillId="24" borderId="1" numFmtId="0" xfId="54" applyFont="1" applyFill="1" applyBorder="1" applyAlignment="1">
      <alignment horizontal="left" wrapText="1"/>
    </xf>
    <xf fontId="23" fillId="24" borderId="1" numFmtId="0" xfId="54" applyFont="1" applyFill="1" applyBorder="1" applyAlignment="1">
      <alignment horizontal="left"/>
    </xf>
    <xf fontId="26" fillId="24" borderId="1" numFmtId="0" xfId="54" applyFont="1" applyFill="1" applyBorder="1" applyAlignment="1">
      <alignment horizontal="left"/>
    </xf>
    <xf fontId="29" fillId="24" borderId="1" numFmtId="0" xfId="54" applyFont="1" applyFill="1" applyBorder="1" applyAlignment="1">
      <alignment horizontal="left"/>
    </xf>
    <xf fontId="26" fillId="24" borderId="11" numFmtId="1" xfId="54" applyNumberFormat="1" applyFont="1" applyFill="1" applyBorder="1"/>
    <xf fontId="27" fillId="24" borderId="11" numFmtId="0" xfId="54" applyFont="1" applyFill="1" applyBorder="1" applyAlignment="1">
      <alignment horizontal="left"/>
    </xf>
    <xf fontId="27" fillId="24" borderId="23" numFmtId="0" xfId="54" applyFont="1" applyFill="1" applyBorder="1" applyAlignment="1">
      <alignment horizontal="left"/>
    </xf>
    <xf fontId="27" fillId="24" borderId="13" numFmtId="0" xfId="54" applyFont="1" applyFill="1" applyBorder="1" applyAlignment="1">
      <alignment horizontal="left"/>
    </xf>
    <xf fontId="26" fillId="24" borderId="11" numFmtId="1" xfId="54" applyNumberFormat="1" applyFont="1" applyFill="1" applyBorder="1" applyAlignment="1">
      <alignment horizontal="left"/>
    </xf>
    <xf fontId="26" fillId="24" borderId="23" numFmtId="1" xfId="54" applyNumberFormat="1" applyFont="1" applyFill="1" applyBorder="1" applyAlignment="1">
      <alignment horizontal="left"/>
    </xf>
    <xf fontId="26" fillId="24" borderId="13" numFmtId="1" xfId="54" applyNumberFormat="1" applyFont="1" applyFill="1" applyBorder="1" applyAlignment="1">
      <alignment horizontal="left"/>
    </xf>
    <xf fontId="21" fillId="24" borderId="1" numFmtId="0" xfId="54" applyFont="1" applyFill="1" applyBorder="1" applyAlignment="1">
      <alignment wrapText="1"/>
    </xf>
    <xf fontId="26" fillId="24" borderId="12" numFmtId="1" xfId="54" applyNumberFormat="1" applyFont="1" applyFill="1" applyBorder="1" applyAlignment="1">
      <alignment vertical="center" wrapText="1"/>
    </xf>
    <xf fontId="27" fillId="24" borderId="11" numFmtId="0" xfId="54" applyFont="1" applyFill="1" applyBorder="1" applyAlignment="1">
      <alignment horizontal="left" vertical="top" wrapText="1"/>
    </xf>
    <xf fontId="27" fillId="24" borderId="23" numFmtId="0" xfId="54" applyFont="1" applyFill="1" applyBorder="1" applyAlignment="1">
      <alignment horizontal="left" vertical="top" wrapText="1"/>
    </xf>
    <xf fontId="27" fillId="24" borderId="13" numFmtId="0" xfId="54" applyFont="1" applyFill="1" applyBorder="1" applyAlignment="1">
      <alignment horizontal="left" vertical="top" wrapText="1"/>
    </xf>
    <xf fontId="24" fillId="24" borderId="1" numFmtId="1" xfId="54" applyNumberFormat="1" applyFont="1" applyFill="1" applyBorder="1"/>
    <xf fontId="21" fillId="24" borderId="1" numFmtId="0" xfId="54" applyFont="1" applyFill="1" applyBorder="1" applyAlignment="1">
      <alignment vertical="center"/>
    </xf>
    <xf fontId="21" fillId="24" borderId="1" numFmtId="1" xfId="54" applyNumberFormat="1" applyFont="1" applyFill="1" applyBorder="1" applyAlignment="1">
      <alignment vertical="center"/>
    </xf>
    <xf fontId="21" fillId="24" borderId="1" numFmtId="0" xfId="54" applyFont="1" applyFill="1" applyBorder="1" applyAlignment="1">
      <alignment horizontal="left" vertical="center"/>
    </xf>
    <xf fontId="21" fillId="24" borderId="1" numFmtId="0" xfId="54" applyFont="1" applyFill="1" applyBorder="1" applyAlignment="1">
      <alignment horizontal="left" vertical="center" wrapText="1"/>
    </xf>
    <xf fontId="26" fillId="24" borderId="1" numFmtId="0" xfId="54" applyFont="1" applyFill="1" applyBorder="1" applyAlignment="1">
      <alignment horizontal="center"/>
    </xf>
    <xf fontId="28" fillId="26" borderId="14" numFmtId="1" xfId="54" applyNumberFormat="1" applyFont="1" applyFill="1" applyBorder="1" applyAlignment="1">
      <alignment horizontal="center" vertical="center"/>
    </xf>
    <xf fontId="28" fillId="26" borderId="24" numFmtId="1" xfId="54" applyNumberFormat="1" applyFont="1" applyFill="1" applyBorder="1" applyAlignment="1">
      <alignment horizontal="center" vertical="center" wrapText="1"/>
    </xf>
    <xf fontId="28" fillId="26" borderId="24" numFmtId="1" xfId="54" applyNumberFormat="1" applyFont="1" applyFill="1" applyBorder="1" applyAlignment="1">
      <alignment horizontal="center" vertical="center"/>
    </xf>
    <xf fontId="28" fillId="26" borderId="15" numFmtId="0" xfId="54" applyFont="1" applyFill="1" applyBorder="1" applyAlignment="1">
      <alignment horizontal="center" vertical="center"/>
    </xf>
    <xf fontId="28" fillId="26" borderId="15" numFmtId="0" xfId="54" applyFont="1" applyFill="1" applyBorder="1" applyAlignment="1">
      <alignment horizontal="center" vertical="center" wrapText="1"/>
    </xf>
    <xf fontId="28" fillId="26" borderId="25" numFmtId="0" xfId="54" applyFont="1" applyFill="1" applyBorder="1" applyAlignment="1">
      <alignment horizontal="center" vertical="center"/>
    </xf>
    <xf fontId="28" fillId="26" borderId="16" numFmtId="0" xfId="54" applyFont="1" applyFill="1" applyBorder="1" applyAlignment="1">
      <alignment horizontal="center" vertical="center"/>
    </xf>
    <xf fontId="21" fillId="24" borderId="17" numFmtId="1" xfId="54" applyNumberFormat="1" applyFont="1" applyFill="1" applyBorder="1" applyAlignment="1">
      <alignment horizontal="center" vertical="center"/>
    </xf>
    <xf fontId="21" fillId="24" borderId="26" numFmtId="1" xfId="54" applyNumberFormat="1" applyFont="1" applyFill="1" applyBorder="1" applyAlignment="1">
      <alignment vertical="center"/>
    </xf>
    <xf fontId="21" fillId="24" borderId="18" numFmtId="49" xfId="54" applyNumberFormat="1" applyFont="1" applyFill="1" applyBorder="1" applyAlignment="1">
      <alignment horizontal="left" vertical="center"/>
    </xf>
    <xf fontId="21" fillId="24" borderId="18" numFmtId="49" xfId="54" applyNumberFormat="1" applyFont="1" applyFill="1" applyBorder="1" applyAlignment="1">
      <alignment horizontal="left" vertical="center" wrapText="1"/>
    </xf>
    <xf fontId="30" fillId="0" borderId="1" numFmtId="0" xfId="10" applyFont="1" applyBorder="1"/>
    <xf fontId="31" fillId="24" borderId="18" numFmtId="0" xfId="22" applyFont="1" applyFill="1" applyBorder="1" applyAlignment="1">
      <alignment horizontal="left" vertical="center"/>
    </xf>
    <xf fontId="21" fillId="24" borderId="19" numFmtId="0" xfId="54" applyFont="1" applyFill="1" applyBorder="1" applyAlignment="1">
      <alignment horizontal="left" vertical="center"/>
    </xf>
    <xf fontId="21" fillId="24" borderId="18" numFmtId="0" xfId="54" applyFont="1" applyFill="1" applyBorder="1" applyAlignment="1">
      <alignment horizontal="left" vertical="center"/>
    </xf>
    <xf fontId="21" fillId="24" borderId="20" numFmtId="1" xfId="54" applyNumberFormat="1" applyFont="1" applyFill="1" applyBorder="1" applyAlignment="1">
      <alignment horizontal="center" vertical="center"/>
    </xf>
    <xf fontId="21" fillId="24" borderId="27" numFmtId="1" xfId="54" applyNumberFormat="1" applyFont="1" applyFill="1" applyBorder="1" applyAlignment="1">
      <alignment vertical="center"/>
    </xf>
    <xf fontId="21" fillId="24" borderId="21" numFmtId="49" xfId="54" applyNumberFormat="1" applyFont="1" applyFill="1" applyBorder="1" applyAlignment="1">
      <alignment horizontal="left" vertical="center"/>
    </xf>
    <xf fontId="21" fillId="24" borderId="21" numFmtId="49" xfId="54" applyNumberFormat="1" applyFont="1" applyFill="1" applyBorder="1" applyAlignment="1">
      <alignment horizontal="left" vertical="center" wrapText="1"/>
    </xf>
    <xf fontId="21" fillId="24" borderId="21" numFmtId="0" xfId="54" applyFont="1" applyFill="1" applyBorder="1" applyAlignment="1">
      <alignment horizontal="left" vertical="center"/>
    </xf>
    <xf fontId="21" fillId="24" borderId="22" numFmtId="0" xfId="54" applyFont="1" applyFill="1" applyBorder="1" applyAlignment="1">
      <alignment horizontal="left" vertical="center"/>
    </xf>
    <xf fontId="23" fillId="24" borderId="1" numFmtId="0" xfId="11" applyFont="1" applyFill="1" applyBorder="1" applyAlignment="1">
      <alignment horizontal="center"/>
    </xf>
    <xf fontId="26" fillId="24" borderId="1" numFmtId="0" xfId="11" applyFont="1" applyFill="1" applyBorder="1"/>
    <xf fontId="21" fillId="24" borderId="1" numFmtId="0" xfId="11" applyFont="1" applyFill="1" applyBorder="1"/>
    <xf fontId="21" fillId="24" borderId="1" numFmtId="162" xfId="11" applyNumberFormat="1" applyFont="1" applyFill="1" applyBorder="1"/>
    <xf fontId="27" fillId="24" borderId="12" numFmtId="0" xfId="54" applyFont="1" applyFill="1" applyBorder="1" applyAlignment="1">
      <alignment horizontal="left"/>
    </xf>
    <xf fontId="26" fillId="24" borderId="11" numFmtId="0" xfId="54" applyFont="1" applyFill="1" applyBorder="1" applyAlignment="1">
      <alignment horizontal="center"/>
    </xf>
    <xf fontId="26" fillId="24" borderId="23" numFmtId="0" xfId="54" applyFont="1" applyFill="1" applyBorder="1" applyAlignment="1">
      <alignment horizontal="center"/>
    </xf>
    <xf fontId="26" fillId="24" borderId="13" numFmtId="0" xfId="54" applyFont="1" applyFill="1" applyBorder="1" applyAlignment="1">
      <alignment horizontal="center"/>
    </xf>
    <xf fontId="26" fillId="24" borderId="12" numFmtId="0" xfId="54" applyFont="1" applyFill="1" applyBorder="1" applyAlignment="1">
      <alignment vertical="center"/>
    </xf>
    <xf fontId="27" fillId="24" borderId="11" numFmtId="0" xfId="54" applyFont="1" applyFill="1" applyBorder="1" applyAlignment="1">
      <alignment horizontal="left" vertical="top"/>
    </xf>
    <xf fontId="27" fillId="24" borderId="23" numFmtId="0" xfId="54" applyFont="1" applyFill="1" applyBorder="1" applyAlignment="1">
      <alignment horizontal="left" vertical="top"/>
    </xf>
    <xf fontId="27" fillId="24" borderId="13" numFmtId="0" xfId="54" applyFont="1" applyFill="1" applyBorder="1" applyAlignment="1">
      <alignment horizontal="left" vertical="top"/>
    </xf>
    <xf fontId="27" fillId="24" borderId="12" numFmtId="0" xfId="11" applyFont="1" applyFill="1" applyBorder="1" applyAlignment="1">
      <alignment vertical="top"/>
    </xf>
    <xf fontId="24" fillId="24" borderId="1" numFmtId="0" xfId="54" applyFont="1" applyFill="1" applyBorder="1"/>
    <xf fontId="25" fillId="24" borderId="1" numFmtId="0" xfId="11" applyFont="1" applyFill="1" applyBorder="1"/>
    <xf fontId="28" fillId="25" borderId="24" numFmtId="0" xfId="54" applyFont="1" applyFill="1" applyBorder="1" applyAlignment="1">
      <alignment horizontal="center"/>
    </xf>
    <xf fontId="28" fillId="25" borderId="15" numFmtId="0" xfId="54" applyFont="1" applyFill="1" applyBorder="1" applyAlignment="1">
      <alignment horizontal="center"/>
    </xf>
    <xf fontId="28" fillId="25" borderId="15" numFmtId="0" xfId="54" applyFont="1" applyFill="1" applyBorder="1" applyAlignment="1">
      <alignment horizontal="center" wrapText="1"/>
    </xf>
    <xf fontId="28" fillId="25" borderId="25" numFmtId="0" xfId="54" applyFont="1" applyFill="1" applyBorder="1" applyAlignment="1">
      <alignment horizontal="center"/>
    </xf>
    <xf fontId="28" fillId="25" borderId="28" numFmtId="0" xfId="54" applyFont="1" applyFill="1" applyBorder="1" applyAlignment="1">
      <alignment horizontal="center" wrapText="1"/>
    </xf>
    <xf fontId="21" fillId="24" borderId="26" numFmtId="0" xfId="54" applyFont="1" applyFill="1" applyBorder="1" applyAlignment="1">
      <alignment horizontal="center"/>
    </xf>
    <xf fontId="31" fillId="24" borderId="18" numFmtId="49" xfId="22" applyNumberFormat="1" applyFont="1" applyFill="1" applyBorder="1"/>
    <xf fontId="21" fillId="24" borderId="18" numFmtId="0" xfId="54" applyFont="1" applyFill="1" applyBorder="1" applyAlignment="1">
      <alignment horizontal="center"/>
    </xf>
    <xf fontId="21" fillId="24" borderId="29" numFmtId="0" xfId="54" applyFont="1" applyFill="1" applyBorder="1" applyAlignment="1">
      <alignment horizontal="center"/>
    </xf>
    <xf fontId="32" fillId="24" borderId="18" numFmtId="0" xfId="54" applyFont="1" applyFill="1" applyBorder="1" applyAlignment="1">
      <alignment horizontal="center"/>
    </xf>
    <xf fontId="33" fillId="25" borderId="27" numFmtId="0" xfId="54" applyFont="1" applyFill="1" applyBorder="1" applyAlignment="1">
      <alignment horizontal="center"/>
    </xf>
    <xf fontId="34" fillId="27" borderId="1" numFmtId="0" xfId="0" applyFont="1" applyFill="1" applyBorder="1" applyAlignment="1">
      <alignment vertical="center"/>
    </xf>
    <xf fontId="33" fillId="25" borderId="21" numFmtId="0" xfId="54" applyFont="1" applyFill="1" applyBorder="1" applyAlignment="1">
      <alignment horizontal="center"/>
    </xf>
    <xf fontId="21" fillId="24" borderId="1" numFmtId="0" xfId="54" applyFont="1" applyFill="1" applyBorder="1" applyAlignment="1">
      <alignment horizontal="center"/>
    </xf>
    <xf fontId="21" fillId="24" borderId="1" numFmtId="10" xfId="54" applyNumberFormat="1" applyFont="1" applyFill="1" applyBorder="1" applyAlignment="1">
      <alignment horizontal="center"/>
    </xf>
    <xf fontId="21" fillId="24" borderId="1" numFmtId="9" xfId="54" applyNumberFormat="1" applyFont="1" applyFill="1" applyBorder="1" applyAlignment="1">
      <alignment horizontal="center"/>
    </xf>
    <xf fontId="26" fillId="24" borderId="1" numFmtId="2" xfId="54" applyNumberFormat="1" applyFont="1" applyFill="1" applyBorder="1" applyAlignment="1">
      <alignment horizontal="right" wrapText="1"/>
    </xf>
    <xf fontId="21" fillId="24" borderId="1" numFmtId="0" xfId="54" applyFont="1" applyFill="1" applyBorder="1" applyAlignment="1">
      <alignment horizontal="center" wrapText="1"/>
    </xf>
    <xf fontId="35" fillId="0" borderId="1" numFmtId="0" xfId="54" applyFont="1" applyBorder="1"/>
    <xf fontId="36" fillId="0" borderId="1" numFmtId="0" xfId="54" applyFont="1" applyBorder="1" applyAlignment="1">
      <alignment horizontal="left"/>
    </xf>
    <xf fontId="35" fillId="0" borderId="1" numFmtId="0" xfId="54" applyFont="1" applyBorder="1" applyAlignment="1">
      <alignment horizontal="right"/>
    </xf>
    <xf fontId="35" fillId="0" borderId="30" numFmtId="0" xfId="54" applyFont="1" applyBorder="1"/>
    <xf fontId="36" fillId="0" borderId="30" numFmtId="0" xfId="54" applyFont="1" applyBorder="1" applyAlignment="1">
      <alignment horizontal="left"/>
    </xf>
    <xf fontId="36" fillId="24" borderId="31" numFmtId="0" xfId="36" applyFont="1" applyFill="1" applyBorder="1" applyAlignment="1">
      <alignment horizontal="left" wrapText="1"/>
    </xf>
    <xf fontId="36" fillId="24" borderId="32" numFmtId="0" xfId="36" applyFont="1" applyFill="1" applyBorder="1" applyAlignment="1">
      <alignment horizontal="left" wrapText="1"/>
    </xf>
    <xf fontId="37" fillId="24" borderId="33" numFmtId="0" xfId="36" applyFont="1" applyFill="1" applyBorder="1" applyAlignment="1">
      <alignment horizontal="center" wrapText="1"/>
    </xf>
    <xf fontId="37" fillId="24" borderId="32" numFmtId="0" xfId="36" applyFont="1" applyFill="1" applyBorder="1" applyAlignment="1">
      <alignment horizontal="center" wrapText="1"/>
    </xf>
    <xf fontId="37" fillId="24" borderId="34" numFmtId="0" xfId="36" applyFont="1" applyFill="1" applyBorder="1" applyAlignment="1">
      <alignment horizontal="center" wrapText="1"/>
    </xf>
    <xf fontId="36" fillId="24" borderId="35" numFmtId="0" xfId="36" applyFont="1" applyFill="1" applyBorder="1" applyAlignment="1">
      <alignment horizontal="left" wrapText="1"/>
    </xf>
    <xf fontId="36" fillId="24" borderId="36" numFmtId="0" xfId="36" applyFont="1" applyFill="1" applyBorder="1" applyAlignment="1">
      <alignment horizontal="left" wrapText="1"/>
    </xf>
    <xf fontId="35" fillId="24" borderId="33" numFmtId="0" xfId="36" applyFont="1" applyFill="1" applyBorder="1" applyAlignment="1">
      <alignment horizontal="center" wrapText="1"/>
    </xf>
    <xf fontId="35" fillId="24" borderId="32" numFmtId="0" xfId="36" applyFont="1" applyFill="1" applyBorder="1" applyAlignment="1">
      <alignment horizontal="center" wrapText="1"/>
    </xf>
    <xf fontId="35" fillId="24" borderId="37" numFmtId="0" xfId="36" applyFont="1" applyFill="1" applyBorder="1" applyAlignment="1">
      <alignment horizontal="center" wrapText="1"/>
    </xf>
    <xf fontId="35" fillId="0" borderId="1" numFmtId="49" xfId="54" applyNumberFormat="1" applyFont="1" applyBorder="1"/>
    <xf fontId="36" fillId="24" borderId="38" numFmtId="0" xfId="36" applyFont="1" applyFill="1" applyBorder="1" applyAlignment="1">
      <alignment horizontal="left" wrapText="1"/>
    </xf>
    <xf fontId="36" fillId="24" borderId="13" numFmtId="0" xfId="36" applyFont="1" applyFill="1" applyBorder="1" applyAlignment="1">
      <alignment horizontal="left" wrapText="1"/>
    </xf>
    <xf fontId="37" fillId="24" borderId="39" numFmtId="0" xfId="36" applyFont="1" applyFill="1" applyBorder="1" applyAlignment="1">
      <alignment horizontal="center" wrapText="1"/>
    </xf>
    <xf fontId="37" fillId="24" borderId="40" numFmtId="0" xfId="36" applyFont="1" applyFill="1" applyBorder="1" applyAlignment="1">
      <alignment horizontal="center" wrapText="1"/>
    </xf>
    <xf fontId="37" fillId="24" borderId="41" numFmtId="0" xfId="36" applyFont="1" applyFill="1" applyBorder="1" applyAlignment="1">
      <alignment horizontal="center" wrapText="1"/>
    </xf>
    <xf fontId="36" fillId="24" borderId="11" numFmtId="0" xfId="36" applyFont="1" applyFill="1" applyBorder="1" applyAlignment="1">
      <alignment horizontal="left" wrapText="1"/>
    </xf>
    <xf fontId="36" fillId="24" borderId="23" numFmtId="0" xfId="36" applyFont="1" applyFill="1" applyBorder="1" applyAlignment="1">
      <alignment horizontal="left" wrapText="1"/>
    </xf>
    <xf fontId="37" fillId="24" borderId="42" numFmtId="0" xfId="36" applyFont="1" applyFill="1" applyBorder="1" applyAlignment="1">
      <alignment horizontal="center" wrapText="1"/>
    </xf>
    <xf fontId="37" fillId="24" borderId="11" numFmtId="0" xfId="36" applyFont="1" applyFill="1" applyBorder="1" applyAlignment="1">
      <alignment horizontal="center" wrapText="1"/>
    </xf>
    <xf fontId="37" fillId="24" borderId="23" numFmtId="0" xfId="36" applyFont="1" applyFill="1" applyBorder="1" applyAlignment="1">
      <alignment horizontal="center" wrapText="1"/>
    </xf>
    <xf fontId="37" fillId="24" borderId="23" numFmtId="0" xfId="36" applyFont="1" applyFill="1" applyBorder="1" applyAlignment="1">
      <alignment horizontal="left" wrapText="1"/>
    </xf>
    <xf fontId="35" fillId="24" borderId="11" numFmtId="0" xfId="36" applyFont="1" applyFill="1" applyBorder="1" applyAlignment="1">
      <alignment horizontal="center" wrapText="1"/>
    </xf>
    <xf fontId="35" fillId="24" borderId="23" numFmtId="0" xfId="36" applyFont="1" applyFill="1" applyBorder="1" applyAlignment="1">
      <alignment horizontal="center" wrapText="1"/>
    </xf>
    <xf fontId="35" fillId="24" borderId="43" numFmtId="0" xfId="36" applyFont="1" applyFill="1" applyBorder="1" applyAlignment="1">
      <alignment horizontal="center" wrapText="1"/>
    </xf>
    <xf fontId="37" fillId="24" borderId="44" numFmtId="0" xfId="36" applyFont="1" applyFill="1" applyBorder="1" applyAlignment="1">
      <alignment horizontal="left" wrapText="1"/>
    </xf>
    <xf fontId="37" fillId="24" borderId="45" numFmtId="0" xfId="36" applyFont="1" applyFill="1" applyBorder="1" applyAlignment="1">
      <alignment horizontal="left" wrapText="1"/>
    </xf>
    <xf fontId="36" fillId="24" borderId="38" numFmtId="0" xfId="54" applyFont="1" applyFill="1" applyBorder="1" applyAlignment="1">
      <alignment horizontal="center" vertical="center"/>
    </xf>
    <xf fontId="36" fillId="24" borderId="13" numFmtId="0" xfId="54" applyFont="1" applyFill="1" applyBorder="1" applyAlignment="1">
      <alignment horizontal="center" vertical="center"/>
    </xf>
    <xf fontId="36" fillId="24" borderId="11" numFmtId="0" xfId="54" applyFont="1" applyFill="1" applyBorder="1" applyAlignment="1">
      <alignment horizontal="center" vertical="center" wrapText="1"/>
    </xf>
    <xf fontId="36" fillId="24" borderId="23" numFmtId="0" xfId="54" applyFont="1" applyFill="1" applyBorder="1" applyAlignment="1">
      <alignment horizontal="center" vertical="center" wrapText="1"/>
    </xf>
    <xf fontId="36" fillId="24" borderId="13" numFmtId="0" xfId="54" applyFont="1" applyFill="1" applyBorder="1" applyAlignment="1">
      <alignment horizontal="center" vertical="center" wrapText="1"/>
    </xf>
    <xf fontId="36" fillId="24" borderId="43" numFmtId="0" xfId="54" applyFont="1" applyFill="1" applyBorder="1" applyAlignment="1">
      <alignment horizontal="center" vertical="center" wrapText="1"/>
    </xf>
    <xf fontId="35" fillId="24" borderId="46" numFmtId="0" xfId="54" applyFont="1" applyFill="1" applyBorder="1" applyAlignment="1">
      <alignment horizontal="center" vertical="center"/>
    </xf>
    <xf fontId="35" fillId="24" borderId="47" numFmtId="0" xfId="54" applyFont="1" applyFill="1" applyBorder="1" applyAlignment="1">
      <alignment horizontal="center" vertical="center"/>
    </xf>
    <xf fontId="35" fillId="24" borderId="48" numFmtId="0" xfId="54" applyFont="1" applyFill="1" applyBorder="1" applyAlignment="1">
      <alignment horizontal="center" vertical="center"/>
    </xf>
    <xf fontId="35" fillId="24" borderId="49" numFmtId="0" xfId="54" applyFont="1" applyFill="1" applyBorder="1" applyAlignment="1">
      <alignment horizontal="center" vertical="center"/>
    </xf>
    <xf fontId="35" fillId="24" borderId="50" numFmtId="0" xfId="54" applyFont="1" applyFill="1" applyBorder="1" applyAlignment="1">
      <alignment horizontal="center" vertical="center"/>
    </xf>
    <xf fontId="35" fillId="0" borderId="51" numFmtId="0" xfId="54" applyFont="1" applyBorder="1"/>
    <xf fontId="28" fillId="25" borderId="52" numFmtId="162" xfId="54" applyNumberFormat="1" applyFont="1" applyFill="1" applyBorder="1" applyAlignment="1">
      <alignment horizontal="center" vertical="center"/>
    </xf>
    <xf fontId="38" fillId="27" borderId="53" numFmtId="0" xfId="54" applyFont="1" applyFill="1" applyBorder="1" applyAlignment="1">
      <alignment horizontal="left"/>
    </xf>
    <xf fontId="39" fillId="27" borderId="53" numFmtId="0" xfId="54" applyFont="1" applyFill="1" applyBorder="1"/>
    <xf fontId="39" fillId="27" borderId="53" numFmtId="0" xfId="54" applyFont="1" applyFill="1" applyBorder="1" applyAlignment="1">
      <alignment horizontal="right"/>
    </xf>
    <xf fontId="38" fillId="27" borderId="53" numFmtId="0" xfId="54" applyFont="1" applyFill="1" applyBorder="1" applyAlignment="1">
      <alignment textRotation="180" vertical="top"/>
    </xf>
    <xf fontId="38" fillId="27" borderId="54" numFmtId="0" xfId="54" applyFont="1" applyFill="1" applyBorder="1" applyAlignment="1">
      <alignment textRotation="180" vertical="top"/>
    </xf>
    <xf fontId="36" fillId="0" borderId="1" numFmtId="0" xfId="54" applyFont="1" applyBorder="1"/>
    <xf fontId="38" fillId="27" borderId="55" numFmtId="0" xfId="54" applyFont="1" applyFill="1" applyBorder="1" applyAlignment="1">
      <alignment vertical="center"/>
    </xf>
    <xf fontId="36" fillId="28" borderId="39" numFmtId="0" xfId="54" applyFont="1" applyFill="1" applyBorder="1" applyAlignment="1">
      <alignment horizontal="left" vertical="top"/>
    </xf>
    <xf fontId="35" fillId="28" borderId="40" numFmtId="0" xfId="54" applyFont="1" applyFill="1" applyBorder="1" applyAlignment="1">
      <alignment horizontal="center" vertical="top"/>
    </xf>
    <xf fontId="35" fillId="28" borderId="41" numFmtId="0" xfId="54" applyFont="1" applyFill="1" applyBorder="1" applyAlignment="1">
      <alignment horizontal="right" vertical="top"/>
    </xf>
    <xf fontId="37" fillId="23" borderId="1" numFmtId="0" xfId="54" applyFont="1" applyFill="1" applyBorder="1" applyAlignment="1">
      <alignment horizontal="right"/>
    </xf>
    <xf fontId="40" fillId="0" borderId="56" numFmtId="0" xfId="54" applyFont="1" applyBorder="1" applyAlignment="1">
      <alignment horizontal="center"/>
    </xf>
    <xf fontId="40" fillId="0" borderId="57" numFmtId="0" xfId="54" applyFont="1" applyBorder="1" applyAlignment="1">
      <alignment horizontal="center"/>
    </xf>
    <xf fontId="38" fillId="27" borderId="58" numFmtId="0" xfId="54" applyFont="1" applyFill="1" applyBorder="1" applyAlignment="1">
      <alignment vertical="center"/>
    </xf>
    <xf fontId="36" fillId="28" borderId="11" numFmtId="0" xfId="54" applyFont="1" applyFill="1" applyBorder="1" applyAlignment="1">
      <alignment horizontal="left" vertical="top"/>
    </xf>
    <xf fontId="35" fillId="28" borderId="23" numFmtId="0" xfId="54" applyFont="1" applyFill="1" applyBorder="1" applyAlignment="1">
      <alignment horizontal="center" vertical="top"/>
    </xf>
    <xf fontId="35" fillId="28" borderId="13" numFmtId="0" xfId="54" applyFont="1" applyFill="1" applyBorder="1" applyAlignment="1">
      <alignment horizontal="right" vertical="top"/>
    </xf>
    <xf fontId="40" fillId="0" borderId="12" numFmtId="0" xfId="54" applyFont="1" applyBorder="1" applyAlignment="1">
      <alignment horizontal="center"/>
    </xf>
    <xf fontId="40" fillId="0" borderId="59" numFmtId="0" xfId="54" applyFont="1" applyBorder="1" applyAlignment="1">
      <alignment horizontal="center"/>
    </xf>
    <xf fontId="35" fillId="0" borderId="1" numFmtId="0" xfId="54" applyFont="1" applyBorder="1" applyAlignment="1">
      <alignment vertical="top"/>
    </xf>
    <xf fontId="35" fillId="23" borderId="1" numFmtId="0" xfId="54" applyFont="1" applyFill="1" applyBorder="1" applyAlignment="1">
      <alignment horizontal="right"/>
    </xf>
    <xf fontId="36" fillId="0" borderId="1" numFmtId="0" xfId="54" applyFont="1" applyBorder="1" applyAlignment="1">
      <alignment horizontal="center"/>
    </xf>
    <xf fontId="35" fillId="0" borderId="1" numFmtId="0" xfId="54" applyFont="1" applyBorder="1" applyAlignment="1">
      <alignment horizontal="right" vertical="top"/>
    </xf>
    <xf fontId="35" fillId="23" borderId="1" numFmtId="0" xfId="54" applyFont="1" applyFill="1" applyBorder="1" applyAlignment="1">
      <alignment horizontal="right" vertical="top"/>
    </xf>
    <xf fontId="36" fillId="28" borderId="60" numFmtId="0" xfId="54" applyFont="1" applyFill="1" applyBorder="1" applyAlignment="1">
      <alignment horizontal="left" vertical="top"/>
    </xf>
    <xf fontId="35" fillId="28" borderId="61" numFmtId="0" xfId="54" applyFont="1" applyFill="1" applyBorder="1" applyAlignment="1">
      <alignment horizontal="center" vertical="top"/>
    </xf>
    <xf fontId="35" fillId="28" borderId="62" numFmtId="0" xfId="54" applyFont="1" applyFill="1" applyBorder="1" applyAlignment="1">
      <alignment horizontal="right" vertical="top"/>
    </xf>
    <xf fontId="35" fillId="23" borderId="63" numFmtId="0" xfId="54" applyFont="1" applyFill="1" applyBorder="1" applyAlignment="1">
      <alignment horizontal="right"/>
    </xf>
    <xf fontId="40" fillId="0" borderId="64" numFmtId="0" xfId="54" applyFont="1" applyBorder="1" applyAlignment="1">
      <alignment horizontal="center"/>
    </xf>
    <xf fontId="40" fillId="0" borderId="65" numFmtId="0" xfId="54" applyFont="1" applyBorder="1" applyAlignment="1">
      <alignment horizontal="center"/>
    </xf>
    <xf fontId="38" fillId="27" borderId="55" numFmtId="0" xfId="54" applyFont="1" applyFill="1" applyBorder="1" applyAlignment="1">
      <alignment vertical="top"/>
    </xf>
    <xf fontId="36" fillId="28" borderId="39" numFmtId="0" xfId="54" applyFont="1" applyFill="1" applyBorder="1"/>
    <xf fontId="36" fillId="28" borderId="40" numFmtId="0" xfId="54" applyFont="1" applyFill="1" applyBorder="1"/>
    <xf fontId="35" fillId="28" borderId="41" numFmtId="0" xfId="54" applyFont="1" applyFill="1" applyBorder="1" applyAlignment="1">
      <alignment horizontal="right"/>
    </xf>
    <xf fontId="35" fillId="23" borderId="56" numFmtId="0" xfId="54" applyFont="1" applyFill="1" applyBorder="1" applyAlignment="1">
      <alignment horizontal="left"/>
    </xf>
    <xf fontId="38" fillId="27" borderId="58" numFmtId="0" xfId="54" applyFont="1" applyFill="1" applyBorder="1" applyAlignment="1">
      <alignment vertical="top"/>
    </xf>
    <xf fontId="36" fillId="28" borderId="11" numFmtId="0" xfId="54" applyFont="1" applyFill="1" applyBorder="1"/>
    <xf fontId="35" fillId="28" borderId="23" numFmtId="0" xfId="54" applyFont="1" applyFill="1" applyBorder="1"/>
    <xf fontId="35" fillId="28" borderId="13" numFmtId="0" xfId="54" applyFont="1" applyFill="1" applyBorder="1" applyAlignment="1">
      <alignment horizontal="right"/>
    </xf>
    <xf fontId="35" fillId="23" borderId="12" numFmtId="0" xfId="54" applyFont="1" applyFill="1" applyBorder="1" applyAlignment="1">
      <alignment horizontal="left"/>
    </xf>
    <xf fontId="32" fillId="28" borderId="23" numFmtId="0" xfId="54" applyFont="1" applyFill="1" applyBorder="1"/>
    <xf fontId="35" fillId="23" borderId="12" numFmtId="0" xfId="54" applyFont="1" applyFill="1" applyBorder="1"/>
    <xf fontId="36" fillId="28" borderId="66" numFmtId="0" xfId="54" applyFont="1" applyFill="1" applyBorder="1"/>
    <xf fontId="35" fillId="28" borderId="67" numFmtId="0" xfId="54" applyFont="1" applyFill="1" applyBorder="1"/>
    <xf fontId="35" fillId="28" borderId="68" numFmtId="0" xfId="54" applyFont="1" applyFill="1" applyBorder="1" applyAlignment="1">
      <alignment horizontal="right"/>
    </xf>
    <xf fontId="35" fillId="23" borderId="69" numFmtId="0" xfId="54" applyFont="1" applyFill="1" applyBorder="1" applyAlignment="1">
      <alignment horizontal="left"/>
    </xf>
    <xf fontId="40" fillId="0" borderId="69" numFmtId="0" xfId="54" applyFont="1" applyBorder="1" applyAlignment="1">
      <alignment horizontal="center"/>
    </xf>
    <xf fontId="40" fillId="0" borderId="70" numFmtId="0" xfId="54" applyFont="1" applyBorder="1" applyAlignment="1">
      <alignment horizontal="center"/>
    </xf>
    <xf fontId="35" fillId="0" borderId="71" numFmtId="0" xfId="54" applyFont="1" applyBorder="1" applyAlignment="1">
      <alignment horizontal="left"/>
    </xf>
    <xf fontId="35" fillId="0" borderId="71" numFmtId="0" xfId="54" applyFont="1" applyBorder="1" applyAlignment="1">
      <alignment horizontal="center"/>
    </xf>
    <xf fontId="35" fillId="0" borderId="72" numFmtId="0" xfId="54" applyFont="1" applyBorder="1" applyAlignment="1">
      <alignment horizontal="center"/>
    </xf>
    <xf fontId="35" fillId="0" borderId="12" numFmtId="0" xfId="54" applyFont="1" applyBorder="1" applyAlignment="1">
      <alignment horizontal="left"/>
    </xf>
    <xf fontId="41" fillId="0" borderId="12" numFmtId="0" xfId="54" applyFont="1" applyBorder="1" applyAlignment="1">
      <alignment horizontal="left"/>
    </xf>
    <xf fontId="35" fillId="0" borderId="12" numFmtId="0" xfId="54" applyFont="1" applyBorder="1" applyAlignment="1">
      <alignment horizontal="center"/>
    </xf>
    <xf fontId="35" fillId="0" borderId="59" numFmtId="0" xfId="54" applyFont="1" applyBorder="1" applyAlignment="1">
      <alignment horizontal="center"/>
    </xf>
    <xf fontId="35" fillId="0" borderId="12" numFmtId="0" xfId="54" applyFont="1" applyBorder="1" applyAlignment="1">
      <alignment horizontal="left" vertical="top"/>
    </xf>
    <xf fontId="35" fillId="0" borderId="12" numFmtId="0" xfId="54" applyFont="1" applyBorder="1"/>
    <xf fontId="35" fillId="0" borderId="12" numFmtId="163" xfId="54" applyNumberFormat="1" applyFont="1" applyBorder="1" applyAlignment="1">
      <alignment vertical="top"/>
    </xf>
    <xf fontId="35" fillId="0" borderId="59" numFmtId="163" xfId="54" applyNumberFormat="1" applyFont="1" applyBorder="1" applyAlignment="1">
      <alignment vertical="top"/>
    </xf>
    <xf fontId="38" fillId="27" borderId="73" numFmtId="0" xfId="54" applyFont="1" applyFill="1" applyBorder="1" applyAlignment="1">
      <alignment vertical="top"/>
    </xf>
    <xf fontId="35" fillId="0" borderId="64" numFmtId="0" xfId="54" applyFont="1" applyBorder="1" applyAlignment="1">
      <alignment horizontal="left" vertical="top"/>
    </xf>
    <xf fontId="35" fillId="0" borderId="64" numFmtId="0" xfId="54" applyFont="1" applyBorder="1"/>
    <xf fontId="35" fillId="0" borderId="65" numFmtId="0" xfId="54" applyFont="1" applyBorder="1"/>
    <xf fontId="38" fillId="0" borderId="1" numFmtId="0" xfId="54" applyFont="1" applyBorder="1" applyAlignment="1">
      <alignment vertical="top"/>
    </xf>
    <xf fontId="35" fillId="0" borderId="1" numFmtId="0" xfId="54" applyFont="1" applyBorder="1" applyAlignment="1">
      <alignment horizontal="center"/>
    </xf>
    <xf fontId="36" fillId="24" borderId="74" numFmtId="0" xfId="36" applyFont="1" applyFill="1" applyBorder="1" applyAlignment="1">
      <alignment horizontal="left" wrapText="1"/>
    </xf>
    <xf fontId="36" fillId="24" borderId="75" numFmtId="0" xfId="36" applyFont="1" applyFill="1" applyBorder="1" applyAlignment="1">
      <alignment horizontal="left" wrapText="1"/>
    </xf>
    <xf fontId="37" fillId="24" borderId="75" numFmtId="0" xfId="36" applyFont="1" applyFill="1" applyBorder="1" applyAlignment="1">
      <alignment horizontal="center" wrapText="1"/>
    </xf>
    <xf fontId="42" fillId="0" borderId="75" numFmtId="0" xfId="0" applyFont="1" applyBorder="1" applyAlignment="1">
      <alignment horizontal="center" vertical="center"/>
    </xf>
    <xf fontId="35" fillId="0" borderId="75" numFmtId="0" xfId="54" applyFont="1" applyBorder="1" applyAlignment="1">
      <alignment horizontal="center"/>
    </xf>
    <xf fontId="37" fillId="24" borderId="76" numFmtId="0" xfId="36" applyFont="1" applyFill="1" applyBorder="1" applyAlignment="1">
      <alignment horizontal="center" wrapText="1"/>
    </xf>
    <xf fontId="36" fillId="24" borderId="77" numFmtId="0" xfId="36" applyFont="1" applyFill="1" applyBorder="1" applyAlignment="1">
      <alignment horizontal="left" wrapText="1"/>
    </xf>
    <xf fontId="36" fillId="24" borderId="41" numFmtId="0" xfId="36" applyFont="1" applyFill="1" applyBorder="1" applyAlignment="1">
      <alignment horizontal="left" wrapText="1"/>
    </xf>
    <xf fontId="36" fillId="24" borderId="39" numFmtId="0" xfId="36" applyFont="1" applyFill="1" applyBorder="1" applyAlignment="1">
      <alignment horizontal="left" wrapText="1"/>
    </xf>
    <xf fontId="36" fillId="24" borderId="40" numFmtId="0" xfId="36" applyFont="1" applyFill="1" applyBorder="1" applyAlignment="1">
      <alignment horizontal="left" wrapText="1"/>
    </xf>
    <xf fontId="39" fillId="27" borderId="78" numFmtId="0" xfId="54" applyFont="1" applyFill="1" applyBorder="1"/>
    <xf fontId="38" fillId="27" borderId="79" numFmtId="0" xfId="54" applyFont="1" applyFill="1" applyBorder="1" applyAlignment="1">
      <alignment horizontal="left"/>
    </xf>
    <xf fontId="39" fillId="27" borderId="79" numFmtId="0" xfId="54" applyFont="1" applyFill="1" applyBorder="1"/>
    <xf fontId="39" fillId="27" borderId="79" numFmtId="0" xfId="54" applyFont="1" applyFill="1" applyBorder="1" applyAlignment="1">
      <alignment horizontal="right"/>
    </xf>
    <xf fontId="38" fillId="27" borderId="79" numFmtId="0" xfId="54" applyFont="1" applyFill="1" applyBorder="1" applyAlignment="1">
      <alignment textRotation="180" vertical="top"/>
    </xf>
    <xf fontId="38" fillId="27" borderId="80" numFmtId="0" xfId="54" applyFont="1" applyFill="1" applyBorder="1" applyAlignment="1">
      <alignment textRotation="180" vertical="top"/>
    </xf>
    <xf fontId="37" fillId="23" borderId="67" numFmtId="0" xfId="54" applyFont="1" applyFill="1" applyBorder="1" applyAlignment="1">
      <alignment horizontal="right"/>
    </xf>
    <xf fontId="43" fillId="0" borderId="12" numFmtId="0" xfId="54" applyFont="1" applyBorder="1" applyAlignment="1">
      <alignment horizontal="center"/>
    </xf>
    <xf fontId="43" fillId="0" borderId="59" numFmtId="0" xfId="54" applyFont="1" applyBorder="1" applyAlignment="1">
      <alignment horizontal="center"/>
    </xf>
    <xf fontId="44" fillId="0" borderId="1" numFmtId="0" xfId="54" applyFont="1" applyBorder="1" applyAlignment="1">
      <alignment horizontal="center"/>
    </xf>
    <xf fontId="35" fillId="28" borderId="40" numFmtId="0" xfId="54" applyFont="1" applyFill="1" applyBorder="1" applyAlignment="1">
      <alignment horizontal="right" vertical="top"/>
    </xf>
    <xf fontId="43" fillId="0" borderId="64" numFmtId="0" xfId="54" applyFont="1" applyBorder="1" applyAlignment="1">
      <alignment horizontal="center"/>
    </xf>
    <xf fontId="43" fillId="0" borderId="65" numFmtId="0" xfId="54" applyFont="1" applyBorder="1" applyAlignment="1">
      <alignment horizontal="center"/>
    </xf>
    <xf fontId="43" fillId="0" borderId="56" numFmtId="0" xfId="54" applyFont="1" applyBorder="1" applyAlignment="1">
      <alignment horizontal="center"/>
    </xf>
    <xf fontId="43" fillId="0" borderId="57" numFmtId="0" xfId="54" applyFont="1" applyBorder="1" applyAlignment="1">
      <alignment horizontal="center"/>
    </xf>
    <xf fontId="0" fillId="28" borderId="23" numFmtId="0" xfId="54" applyFill="1" applyBorder="1"/>
    <xf fontId="43" fillId="0" borderId="69" numFmtId="0" xfId="54" applyFont="1" applyBorder="1" applyAlignment="1">
      <alignment horizontal="center"/>
    </xf>
    <xf fontId="43" fillId="0" borderId="70" numFmtId="0" xfId="54" applyFont="1" applyBorder="1" applyAlignment="1">
      <alignment horizontal="center"/>
    </xf>
    <xf fontId="45" fillId="0" borderId="71" numFmtId="0" xfId="54" applyFont="1" applyBorder="1" applyAlignment="1">
      <alignment horizontal="center"/>
    </xf>
    <xf fontId="45" fillId="0" borderId="72" numFmtId="0" xfId="54" applyFont="1" applyBorder="1" applyAlignment="1">
      <alignment horizontal="center"/>
    </xf>
    <xf fontId="44" fillId="0" borderId="12" numFmtId="0" xfId="54" applyFont="1" applyBorder="1" applyAlignment="1">
      <alignment horizontal="center"/>
    </xf>
    <xf fontId="45" fillId="0" borderId="12" numFmtId="0" xfId="54" applyFont="1" applyBorder="1" applyAlignment="1">
      <alignment horizontal="center"/>
    </xf>
    <xf fontId="45" fillId="0" borderId="59" numFmtId="0" xfId="54" applyFont="1" applyBorder="1" applyAlignment="1">
      <alignment horizontal="center"/>
    </xf>
    <xf fontId="35" fillId="0" borderId="12" numFmtId="163" xfId="54" applyNumberFormat="1" applyFont="1" applyBorder="1" applyAlignment="1">
      <alignment textRotation="255" vertical="top"/>
    </xf>
    <xf fontId="35" fillId="0" borderId="59" numFmtId="163" xfId="54" applyNumberFormat="1" applyFont="1" applyBorder="1" applyAlignment="1">
      <alignment textRotation="255" vertical="top"/>
    </xf>
    <xf fontId="35" fillId="0" borderId="64" numFmtId="0" xfId="54" applyFont="1" applyBorder="1" applyAlignment="1">
      <alignment horizontal="left" vertical="center"/>
    </xf>
    <xf fontId="35" fillId="0" borderId="64" numFmtId="0" xfId="54" applyFont="1" applyBorder="1" applyAlignment="1">
      <alignment horizontal="center" vertical="center"/>
    </xf>
    <xf fontId="35" fillId="0" borderId="65" numFmtId="0" xfId="54" applyFont="1" applyBorder="1" applyAlignment="1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ormal_Template_UnitTest Case_v0.9" xfId="31"/>
    <cellStyle name="Neutral" xfId="32" builtinId="28"/>
    <cellStyle name="Accent1" xfId="33" builtinId="29"/>
    <cellStyle name="20% - Accent5" xfId="34" builtinId="46"/>
    <cellStyle name="60% - Accent1" xfId="35" builtinId="32"/>
    <cellStyle name="Normal_Sheet1_Template_UnitTest Case_v0.9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標準_結合試験(AllOvertheWorld)" xfId="50"/>
    <cellStyle name="40% - Accent6" xfId="51" builtinId="51"/>
    <cellStyle name="60% - Accent6" xfId="52" builtinId="52"/>
    <cellStyle name="Normal_Functional Test Case v1.0" xfId="53"/>
    <cellStyle name="Normal_Template_UnitTest Case_v0.9_Template_UnitTest Case_v0.9" xfId="54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theme" Target="theme/theme1.xml"/><Relationship  Id="rId6" Type="http://schemas.microsoft.com/office/2017/10/relationships/person" Target="persons/person.xml"/><Relationship  Id="rId9" Type="http://schemas.openxmlformats.org/officeDocument/2006/relationships/styles" Target="styles.xml"/><Relationship  Id="rId5" Type="http://schemas.openxmlformats.org/officeDocument/2006/relationships/worksheet" Target="worksheets/sheet5.xml"/><Relationship  Id="rId8" Type="http://schemas.openxmlformats.org/officeDocument/2006/relationships/sharedStrings" Target="sharedString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false" vertOverflow="ellipsis" vert="horz" wrap="square" anchor="ctr" anchorCtr="true"/>
          <a:lstStyle/>
          <a:p>
            <a:pPr>
              <a:defRPr lang="en-US" sz="900" b="1" i="0" u="none" strike="noStrike">
                <a:solidFill>
                  <a:srgbClr val="000000"/>
                </a:solidFill>
                <a:latin typeface="MS PGothic"/>
                <a:ea typeface="MS PGothic"/>
                <a:cs typeface="MS PGothic"/>
              </a:defRPr>
            </a:pPr>
            <a:r>
              <a:rPr/>
              <a:t>Test Type</a:t>
            </a:r>
            <a:endParaRPr/>
          </a:p>
        </c:rich>
      </c:tx>
      <c:layout>
        <c:manualLayout>
          <c:xMode val="edge"/>
          <c:yMode val="edge"/>
          <c:x val="0.41836699999999999"/>
          <c:y val="0.039062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153099999999999"/>
          <c:y val="0.26562599999999997"/>
          <c:w val="0.39795900000000001"/>
          <c:h val="0.60937600000000003"/>
        </c:manualLayout>
      </c:layout>
      <c:pieChart>
        <c:varyColors val="1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explosion val="0"/>
            <c:spPr bwMode="auto">
              <a:prstGeom prst="rect">
                <a:avLst/>
              </a:prstGeom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explosion val="0"/>
            <c:spPr bwMode="auto">
              <a:prstGeom prst="rect">
                <a:avLst/>
              </a:prstGeom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1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 xml:space="preserve">'Test Report'!$F$17:$H$17</c:f>
              <c:numCache>
                <c:formatCode>General</c:formatCode>
                <c:ptCount val="3"/>
                <c:pt idx="0">
                  <c:v>13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explosion val="0"/>
            <c:spPr bwMode="auto">
              <a:prstGeom prst="rect">
                <a:avLst/>
              </a:prstGeom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explosion val="0"/>
            <c:spPr bwMode="auto">
              <a:prstGeom prst="rect">
                <a:avLst/>
              </a:prstGeom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 xml:space="preserve">'Test Report'!$F$16:$H$16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spPr bwMode="auto">
            <a:prstGeom prst="rect">
              <a:avLst/>
            </a:prstGeom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 xml:space="preserve">'Test DaysInMonth'!#REF!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 bwMode="auto">
            <a:prstGeom prst="rect">
              <a:avLst/>
            </a:prstGeom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 xml:space="preserve">'Test DaysInMonth'!#REF!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 bwMode="auto">
            <a:prstGeom prst="rect">
              <a:avLst/>
            </a:prstGeom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explosion val="0"/>
            <c:spPr bwMode="auto">
              <a:prstGeom prst="rect">
                <a:avLst/>
              </a:prstGeom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explosion val="0"/>
            <c:spPr bwMode="auto">
              <a:prstGeom prst="rect">
                <a:avLst/>
              </a:prstGeom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 xml:space="preserve">'Test Report'!$F$17:$H$17</c:f>
              <c:numCache>
                <c:formatCode>General</c:formatCode>
                <c:ptCount val="3"/>
                <c:pt idx="0">
                  <c:v>13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dLbls>
          <c:showBubbleSize val="0"/>
          <c:showCatName val="0"/>
          <c:showLeaderLines val="1"/>
          <c:showLegendKey val="0"/>
          <c:showPercent val="0"/>
          <c:showSerName val="0"/>
          <c:showVal val="0"/>
        </c:dLbls>
        <c:firstSliceAng val="0"/>
      </c:pieChart>
    </c:plotArea>
    <c:legend>
      <c:legendPos val="b"/>
      <c:layout>
        <c:manualLayout>
          <c:xMode val="edge"/>
          <c:yMode val="edge"/>
          <c:x val="0.81377600000000005"/>
          <c:y val="0.39453199999999999"/>
          <c:w val="0.89795899999999995"/>
          <c:h val="0.71093899999999999"/>
        </c:manualLayout>
      </c:layout>
      <c:overlay val="0"/>
      <c:spPr bwMode="auto"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false" vertOverflow="ellipsis" vert="horz" wrap="square" anchor="ctr" anchorCtr="true"/>
        <a:lstStyle/>
        <a:p>
          <a:pPr>
            <a:defRPr lang="en-US" sz="75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</a:defRPr>
          </a:pPr>
          <a:endParaRPr/>
        </a:p>
      </c:txPr>
    </c:legend>
    <c:plotVisOnly val="1"/>
    <c:dispBlanksAs val="zero"/>
    <c:showDLblsOverMax val="0"/>
  </c:chart>
  <c:spPr bwMode="auto">
    <a:xfrm>
      <a:off x="4213225" y="2438400"/>
      <a:ext cx="3348990" cy="2439035"/>
    </a:xfrm>
    <a:prstGeom prst="rect">
      <a:avLst/>
    </a:prstGeom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false" vertOverflow="ellipsis" vert="horz" wrap="square" anchor="ctr" anchorCtr="true"/>
          <a:lstStyle/>
          <a:p>
            <a:pPr>
              <a:defRPr lang="en-US" sz="1100" b="1" i="0" u="none" strike="noStrike">
                <a:solidFill>
                  <a:srgbClr val="000000"/>
                </a:solidFill>
                <a:latin typeface="MS PGothic"/>
                <a:ea typeface="MS PGothic"/>
                <a:cs typeface="MS PGothic"/>
              </a:defRPr>
            </a:pPr>
            <a:r>
              <a:rPr/>
              <a:t>Passed Percent</a:t>
            </a:r>
            <a:endParaRPr/>
          </a:p>
        </c:rich>
      </c:tx>
      <c:layout>
        <c:manualLayout>
          <c:xMode val="edge"/>
          <c:yMode val="edge"/>
          <c:x val="0.36547099999999999"/>
          <c:y val="0.03952569999999999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094200000000001"/>
          <c:y val="0.28063300000000002"/>
          <c:w val="0.338565"/>
          <c:h val="0.59683900000000001"/>
        </c:manualLayout>
      </c:layout>
      <c:pieChart>
        <c:varyColors val="1"/>
        <c:ser>
          <c:idx val="0"/>
          <c:order val="0"/>
          <c:spPr bwMode="auto">
            <a:prstGeom prst="rect">
              <a:avLst/>
            </a:prstGeom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explosion val="0"/>
            <c:spPr bwMode="auto">
              <a:prstGeom prst="rect">
                <a:avLst/>
              </a:prstGeom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explosion val="0"/>
            <c:spPr bwMode="auto">
              <a:prstGeom prst="rect">
                <a:avLst/>
              </a:prstGeom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1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 xml:space="preserve">'Test Report'!$C$17:$E$17</c:f>
              <c:numCache>
                <c:formatCode>General</c:formatCode>
                <c:ptCount val="3"/>
                <c:pt idx="0">
                  <c:v>20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 bwMode="auto">
            <a:prstGeom prst="rect">
              <a:avLst/>
            </a:prstGeom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explosion val="0"/>
            <c:spPr bwMode="auto">
              <a:prstGeom prst="rect">
                <a:avLst/>
              </a:prstGeom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explosion val="0"/>
            <c:spPr bwMode="auto">
              <a:prstGeom prst="rect">
                <a:avLst/>
              </a:prstGeom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1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 xml:space="preserve">'Test Report'!$C$16:$E$16</c:f>
              <c:numCache>
                <c:formatCode>General</c:formatCode>
                <c:ptCount val="3"/>
                <c:pt idx="0">
                  <c:v>12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spPr bwMode="auto">
            <a:prstGeom prst="rect">
              <a:avLst/>
            </a:prstGeom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1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 xml:space="preserve">'Test DaysInMonth'!#REF!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 bwMode="auto">
            <a:prstGeom prst="rect">
              <a:avLst/>
            </a:prstGeom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1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 xml:space="preserve">'Test DaysInMonth'!#REF!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 bwMode="auto">
            <a:prstGeom prst="rect">
              <a:avLst/>
            </a:prstGeom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explosion val="0"/>
            <c:spPr bwMode="auto">
              <a:prstGeom prst="rect">
                <a:avLst/>
              </a:prstGeom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explosion val="0"/>
            <c:spPr bwMode="auto">
              <a:prstGeom prst="rect">
                <a:avLst/>
              </a:prstGeom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explosion val="0"/>
            <c:spPr bwMode="auto">
              <a:prstGeom prst="rect">
                <a:avLst/>
              </a:prstGeom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Pos val="bestFit"/>
            <c:showBubbleSize val="0"/>
            <c:showCatName val="1"/>
            <c:showLeaderLines val="1"/>
            <c:showLegendKey val="0"/>
            <c:showPercent val="1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en-US" sz="1000" b="0" i="0" u="none" strike="noStrike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 xml:space="preserve"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 xml:space="preserve">'Test Report'!$C$17:$E$17</c:f>
              <c:numCache>
                <c:formatCode>General</c:formatCode>
                <c:ptCount val="3"/>
                <c:pt idx="0">
                  <c:v>20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dLbls>
          <c:showBubbleSize val="0"/>
          <c:showCatName val="0"/>
          <c:showLeaderLines val="1"/>
          <c:showLegendKey val="0"/>
          <c:showPercent val="0"/>
          <c:showSerName val="0"/>
          <c:showVal val="0"/>
        </c:dLbls>
        <c:firstSliceAng val="0"/>
      </c:pieChart>
    </c:plotArea>
    <c:legend>
      <c:legendPos val="b"/>
      <c:layout>
        <c:manualLayout>
          <c:xMode val="edge"/>
          <c:yMode val="edge"/>
          <c:x val="0.80044800000000005"/>
          <c:y val="0.43873600000000001"/>
          <c:w val="0.991031"/>
          <c:h val="0.73913200000000001"/>
        </c:manualLayout>
      </c:layout>
      <c:overlay val="0"/>
      <c:spPr bwMode="auto"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false" vertOverflow="ellipsis" vert="horz" wrap="square" anchor="ctr" anchorCtr="true"/>
        <a:lstStyle/>
        <a:p>
          <a:pPr>
            <a:defRPr lang="en-US" sz="95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</a:defRPr>
          </a:pPr>
          <a:endParaRPr/>
        </a:p>
      </c:txPr>
    </c:legend>
    <c:plotVisOnly val="1"/>
    <c:dispBlanksAs val="zero"/>
    <c:showDLblsOverMax val="0"/>
  </c:chart>
  <c:spPr bwMode="auto">
    <a:xfrm>
      <a:off x="102235" y="2459355"/>
      <a:ext cx="3829685" cy="2407920"/>
    </a:xfrm>
    <a:prstGeom prst="rect">
      <a:avLst/>
    </a:prstGeom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58990</xdr:colOff>
      <xdr:row>1</xdr:row>
      <xdr:rowOff>124011</xdr:rowOff>
    </xdr:from>
    <xdr:to>
      <xdr:col>0</xdr:col>
      <xdr:colOff>1160171</xdr:colOff>
      <xdr:row>1</xdr:row>
      <xdr:rowOff>849287</xdr:rowOff>
    </xdr:to>
    <xdr:pic>
      <xdr:nvPicPr>
        <xdr:cNvPr id="4" name="Picture 2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8420" y="285750"/>
          <a:ext cx="1101725" cy="72517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3</xdr:col>
      <xdr:colOff>500602</xdr:colOff>
      <xdr:row>24</xdr:row>
      <xdr:rowOff>0</xdr:rowOff>
    </xdr:from>
    <xdr:to>
      <xdr:col>9</xdr:col>
      <xdr:colOff>0</xdr:colOff>
      <xdr:row>39</xdr:row>
      <xdr:rowOff>10715</xdr:rowOff>
    </xdr:to>
    <xdr:graphicFrame>
      <xdr:nvGraphicFramePr>
        <xdr:cNvPr id="4" name="Chart 16" hidden="0"/>
        <xdr:cNvGraphicFramePr>
          <a:graphicFrameLocks xmlns:a="http://schemas.openxmlformats.org/drawingml/2006/main"/>
        </xdr:cNvGraphicFramePr>
      </xdr:nvGraphicFramePr>
      <xdr:xfrm>
        <a:off x="4213225" y="2438400"/>
        <a:ext cx="3348990" cy="2439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102319</xdr:colOff>
      <xdr:row>24</xdr:row>
      <xdr:rowOff>21430</xdr:rowOff>
    </xdr:from>
    <xdr:to>
      <xdr:col>3</xdr:col>
      <xdr:colOff>219260</xdr:colOff>
      <xdr:row>39</xdr:row>
      <xdr:rowOff>0</xdr:rowOff>
    </xdr:to>
    <xdr:graphicFrame>
      <xdr:nvGraphicFramePr>
        <xdr:cNvPr id="5" name="Chart 17" hidden="0"/>
        <xdr:cNvGraphicFramePr>
          <a:graphicFrameLocks xmlns:a="http://schemas.openxmlformats.org/drawingml/2006/main"/>
        </xdr:cNvGraphicFramePr>
      </xdr:nvGraphicFramePr>
      <xdr:xfrm>
        <a:off x="102235" y="2459355"/>
        <a:ext cx="3829685" cy="240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c={1BEA2C61-738A-4C47-9D95-0D3F5BA33F16}" id="{96260B27-DADA-ACBC-B4D6-3DCE63B15972}"/>
  <person displayName="tc={54A7316F-5ECF-46B4-981A-0AB00E740D54}" id="{3742B957-0431-484F-E457-0DDAFB940C0D}"/>
  <person displayName="tc={3B0100F5-635D-47FF-BB3C-452D1CF135E4}" id="{423414DC-174C-38B2-7750-1F7F748B8794}"/>
  <person displayName="tc={138B0642-4045-46A2-A650-71C620423E8F}" id="{CCC0B0F8-2291-CD69-DDA6-B1442A17BF72}"/>
  <person displayName="tc={5DA8490A-45CB-435E-8546-46AA76804621}" id="{69BF686B-7720-0150-AD21-E1AFB1E213C7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personId="{96260B27-DADA-ACBC-B4D6-3DCE63B15972}" id="{0E145729-319A-42D5-B44E-66C76F070D02}" done="0">
    <tex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*A: Add
  M: Modify
  D: Delete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personId="{423414DC-174C-38B2-7750-1F7F748B8794}" id="{15A47ED5-3189-4DB1-A3DA-37C329A516D3}" done="0">
    <tex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Not mandatory
</text>
  </threadedComment>
  <threadedComment ref="C10" personId="{3742B957-0431-484F-E457-0DDAFB940C0D}" id="{18471FFD-1ADC-4512-B19E-1BEE25F23AFE}" done="0">
    <tex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Not mandatory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" personId="{69BF686B-7720-0150-AD21-E1AFB1E213C7}" id="{6D953351-438E-43F6-89C8-188E29034D7D}" done="0">
    <tex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Not mandatory
</text>
  </threadedComment>
  <threadedComment ref="C10" personId="{CCC0B0F8-2291-CD69-DDA6-B1442A17BF72}" id="{08E8399C-0DD3-44CE-BBCE-38D7276E4991}" done="0">
    <tex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Not mandatory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vmlDrawing" Target="../drawings/vmlDrawing1.vml"/><Relationship  Id="rId3" Type="http://schemas.openxmlformats.org/officeDocument/2006/relationships/drawing" Target="../drawings/drawing1.x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_rels/sheet5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3.vml"/><Relationship  Id="rId2" Type="http://schemas.openxmlformats.org/officeDocument/2006/relationships/comments" Target="../comments3.xml"/><Relationship  Id="rId1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9" activeCellId="0" sqref="A9"/>
    </sheetView>
  </sheetViews>
  <sheetFormatPr customHeight="1" defaultColWidth="9" defaultRowHeight="12.75" outlineLevelCol="5"/>
  <cols>
    <col customWidth="1" min="1" max="1" style="1" width="21.379629629629601"/>
    <col customWidth="1" min="2" max="2" style="2" width="10"/>
    <col customWidth="1" min="3" max="3" style="2" width="14.3796296296296"/>
    <col customWidth="1" min="4" max="4" style="2" width="8"/>
    <col customWidth="1" min="5" max="5" style="2" width="38"/>
    <col customWidth="1" min="6" max="6" style="2" width="48.25"/>
    <col customWidth="1" min="7" max="257" style="2" width="9"/>
  </cols>
  <sheetData>
    <row r="2" s="3" customFormat="1" ht="75.75" customHeight="1">
      <c r="A2" s="4"/>
      <c r="B2" s="5" t="s">
        <v>0</v>
      </c>
      <c r="C2" s="5"/>
      <c r="D2" s="5"/>
      <c r="E2" s="5"/>
      <c r="F2" s="5"/>
    </row>
    <row r="3" ht="0" hidden="1" customHeight="1">
      <c r="A3" s="6"/>
      <c r="B3" s="7"/>
      <c r="E3" s="8"/>
    </row>
    <row r="4" ht="14.25" customHeight="1">
      <c r="A4" s="9" t="s">
        <v>1</v>
      </c>
      <c r="B4" s="10" t="s">
        <v>2</v>
      </c>
      <c r="C4" s="10"/>
      <c r="D4" s="10"/>
      <c r="E4" s="9" t="s">
        <v>3</v>
      </c>
      <c r="F4" s="11"/>
    </row>
    <row r="5" ht="14.25" customHeight="1">
      <c r="A5" s="9" t="s">
        <v>4</v>
      </c>
      <c r="B5" s="10" t="s">
        <v>5</v>
      </c>
      <c r="C5" s="10"/>
      <c r="D5" s="10"/>
      <c r="E5" s="9" t="s">
        <v>6</v>
      </c>
      <c r="F5" s="11"/>
    </row>
    <row r="6" ht="15.75" customHeight="1">
      <c r="A6" s="12" t="s">
        <v>7</v>
      </c>
      <c r="B6" s="13" t="str">
        <f>B5&amp;"_"&amp;"XXX"&amp;"_"&amp;"vx.x"</f>
        <v xml:space="preserve">&lt;Project Code&gt;_XXX_vx.x</v>
      </c>
      <c r="C6" s="13"/>
      <c r="D6" s="13"/>
      <c r="E6" s="9" t="s">
        <v>8</v>
      </c>
      <c r="F6" s="14" t="s">
        <v>9</v>
      </c>
    </row>
    <row r="7" ht="13.5" customHeight="1">
      <c r="A7" s="12"/>
      <c r="B7" s="13"/>
      <c r="C7" s="13"/>
      <c r="D7" s="13"/>
      <c r="E7" s="9" t="s">
        <v>10</v>
      </c>
      <c r="F7" s="15"/>
    </row>
    <row r="8" ht="0" hidden="1" customHeight="1">
      <c r="A8" s="16"/>
      <c r="B8" s="17"/>
      <c r="E8" s="18"/>
      <c r="F8" s="7"/>
    </row>
    <row r="9" ht="0" hidden="1" customHeight="1">
      <c r="A9" s="2"/>
    </row>
    <row r="10" ht="0" hidden="1" customHeight="1">
      <c r="A10" s="19" t="s">
        <v>11</v>
      </c>
    </row>
    <row r="11" s="20" customFormat="1" ht="0" hidden="1" customHeight="1">
      <c r="A11" s="21" t="s">
        <v>12</v>
      </c>
      <c r="B11" s="22" t="s">
        <v>10</v>
      </c>
      <c r="C11" s="22" t="s">
        <v>13</v>
      </c>
      <c r="D11" s="22" t="s">
        <v>14</v>
      </c>
      <c r="E11" s="22" t="s">
        <v>15</v>
      </c>
      <c r="F11" s="23" t="s">
        <v>16</v>
      </c>
    </row>
    <row r="12" s="24" customFormat="1" ht="26.25" customHeight="1">
      <c r="A12" s="25" t="s">
        <v>17</v>
      </c>
      <c r="B12" s="26"/>
      <c r="C12" s="27"/>
      <c r="D12" s="27"/>
      <c r="E12" s="28"/>
      <c r="F12" s="29" t="s">
        <v>18</v>
      </c>
    </row>
    <row r="13" s="24" customFormat="1" ht="21.75" customHeight="1">
      <c r="A13" s="30"/>
      <c r="B13" s="26"/>
      <c r="C13" s="27"/>
      <c r="D13" s="27"/>
      <c r="E13" s="27"/>
      <c r="F13" s="31"/>
    </row>
    <row r="14" s="24" customFormat="1" ht="19.5" customHeight="1">
      <c r="A14" s="30"/>
      <c r="B14" s="26"/>
      <c r="C14" s="27"/>
      <c r="D14" s="27"/>
      <c r="E14" s="27"/>
      <c r="F14" s="31"/>
    </row>
    <row r="15" s="24" customFormat="1" ht="21.75" customHeight="1">
      <c r="A15" s="30"/>
      <c r="B15" s="26"/>
      <c r="C15" s="27"/>
      <c r="D15" s="27"/>
      <c r="E15" s="27"/>
      <c r="F15" s="31"/>
    </row>
    <row r="16" s="24" customFormat="1" ht="19.5" customHeight="1">
      <c r="A16" s="30"/>
      <c r="B16" s="26"/>
      <c r="C16" s="27"/>
      <c r="D16" s="27"/>
      <c r="E16" s="27"/>
      <c r="F16" s="31"/>
    </row>
    <row r="17" s="24" customFormat="1" ht="21.75" customHeight="1">
      <c r="A17" s="30"/>
      <c r="B17" s="26"/>
      <c r="C17" s="27"/>
      <c r="D17" s="27"/>
      <c r="E17" s="27"/>
      <c r="F17" s="31"/>
    </row>
    <row r="18" s="24" customFormat="1" ht="19.5" customHeight="1">
      <c r="A18" s="32"/>
      <c r="B18" s="33"/>
      <c r="C18" s="34"/>
      <c r="D18" s="34"/>
      <c r="E18" s="34"/>
      <c r="F18" s="35"/>
    </row>
  </sheetData>
  <mergeCells count="5">
    <mergeCell ref="B2:F2"/>
    <mergeCell ref="B4:D4"/>
    <mergeCell ref="B5:D5"/>
    <mergeCell ref="A6:A7"/>
    <mergeCell ref="B6:D7"/>
  </mergeCells>
  <printOptions headings="0" gridLines="0" gridLinesSet="0"/>
  <pageMargins left="0.47013899999999992" right="0.47013899999999992" top="0.5" bottom="0.35138900000000001" header="0.51180599999999998" footer="0.17013900000000001"/>
  <pageSetup blackAndWhite="0" cellComments="none" copies="1" draft="0" errors="displayed" firstPageNumber="0" fitToHeight="0" fitToWidth="0" horizontalDpi="300" orientation="landscape" pageOrder="downThenOver" paperSize="9" scale="90" useFirstPageNumber="1" usePrinterDefaults="1" verticalDpi="300"/>
  <headerFooter>
    <oddFooter>&amp;L&amp;"Tahoma,Regular"&amp;8 02ae-BM/PM/HDCV/FSOFT v2/1&amp;C&amp;"Tahoma,Regular"&amp;8Internal use&amp;R&amp;"tahomaTahoma,Regular"&amp;8&amp;P/&amp;N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F11" activeCellId="0" sqref="F11"/>
    </sheetView>
  </sheetViews>
  <sheetFormatPr customHeight="1" defaultColWidth="9" defaultRowHeight="12.75" outlineLevelCol="7"/>
  <cols>
    <col customWidth="1" min="1" max="1" style="36" width="7.1296296296296298"/>
    <col customWidth="1" min="2" max="2" style="36" width="14.75"/>
    <col customWidth="1" min="3" max="3" style="36" width="9.8796296296296298"/>
    <col customWidth="1" min="4" max="4" style="37" width="12.3796296296296"/>
    <col customWidth="1" min="5" max="5" style="38" width="21"/>
    <col customWidth="1" min="6" max="6" style="37" width="21.1111111111111"/>
    <col customWidth="1" min="7" max="7" style="37" width="22.5"/>
    <col customWidth="1" min="8" max="8" style="37" width="33.75"/>
    <col customWidth="1" min="9" max="257" style="8" width="9"/>
  </cols>
  <sheetData>
    <row r="2" ht="25.5" customHeight="1">
      <c r="E2" s="39" t="s">
        <v>19</v>
      </c>
      <c r="F2" s="39"/>
      <c r="G2" s="40"/>
    </row>
    <row r="3" ht="13.5" customHeight="1">
      <c r="F3" s="41"/>
      <c r="G3" s="41"/>
    </row>
    <row r="4" ht="14.25" customHeight="1">
      <c r="A4" s="42" t="s">
        <v>1</v>
      </c>
      <c r="B4" s="42"/>
      <c r="C4" s="42"/>
      <c r="D4" s="42"/>
      <c r="E4" s="43" t="str">
        <f>Cover!B4</f>
        <v xml:space="preserve">&lt;Project Name&gt;</v>
      </c>
      <c r="F4" s="44"/>
      <c r="G4" s="44"/>
      <c r="H4" s="45"/>
    </row>
    <row r="5" ht="14.25" customHeight="1">
      <c r="A5" s="42" t="s">
        <v>4</v>
      </c>
      <c r="B5" s="42"/>
      <c r="C5" s="42"/>
      <c r="D5" s="42"/>
      <c r="E5" s="43" t="str">
        <f>Cover!B5</f>
        <v xml:space="preserve">&lt;Project Code&gt;</v>
      </c>
      <c r="F5" s="44"/>
      <c r="G5" s="44"/>
      <c r="H5" s="45"/>
    </row>
    <row r="6" ht="14.25" customHeight="1">
      <c r="A6" s="46" t="s">
        <v>20</v>
      </c>
      <c r="B6" s="47"/>
      <c r="C6" s="47"/>
      <c r="D6" s="48"/>
      <c r="E6" s="43">
        <v>100</v>
      </c>
      <c r="F6" s="44"/>
      <c r="G6" s="44"/>
      <c r="H6" s="45"/>
    </row>
    <row r="7" s="49" customFormat="1" ht="0" hidden="1" customHeight="1">
      <c r="A7" s="50" t="s">
        <v>21</v>
      </c>
      <c r="B7" s="50"/>
      <c r="C7" s="50"/>
      <c r="D7" s="50"/>
      <c r="E7" s="51" t="s">
        <v>22</v>
      </c>
      <c r="F7" s="52"/>
      <c r="G7" s="52"/>
      <c r="H7" s="53"/>
    </row>
    <row r="8" ht="0" hidden="1" customHeight="1">
      <c r="A8" s="54"/>
      <c r="B8" s="54"/>
      <c r="C8" s="54"/>
      <c r="D8" s="8"/>
      <c r="E8" s="49"/>
      <c r="F8" s="8"/>
      <c r="G8" s="8"/>
      <c r="H8" s="8"/>
    </row>
    <row r="9" s="55" customFormat="1" ht="0" hidden="1" customHeight="1">
      <c r="A9" s="56"/>
      <c r="B9" s="56"/>
      <c r="C9" s="56"/>
      <c r="D9" s="57"/>
      <c r="E9" s="58"/>
      <c r="F9" s="57"/>
      <c r="G9" s="57"/>
      <c r="H9" s="57"/>
    </row>
    <row r="10" s="59" customFormat="1" ht="26.399999999999999">
      <c r="A10" s="60" t="s">
        <v>23</v>
      </c>
      <c r="B10" s="61" t="s">
        <v>24</v>
      </c>
      <c r="C10" s="62" t="s">
        <v>25</v>
      </c>
      <c r="D10" s="63" t="s">
        <v>26</v>
      </c>
      <c r="E10" s="64" t="s">
        <v>27</v>
      </c>
      <c r="F10" s="63" t="s">
        <v>28</v>
      </c>
      <c r="G10" s="65" t="s">
        <v>29</v>
      </c>
      <c r="H10" s="66" t="s">
        <v>30</v>
      </c>
    </row>
    <row r="11" ht="13.800000000000001">
      <c r="A11" s="67">
        <v>1</v>
      </c>
      <c r="B11" s="68"/>
      <c r="C11" s="68" t="s">
        <v>31</v>
      </c>
      <c r="D11" s="69" t="s">
        <v>32</v>
      </c>
      <c r="E11" s="70" t="s">
        <v>33</v>
      </c>
      <c r="F11" s="71" t="s">
        <v>34</v>
      </c>
      <c r="G11" s="72"/>
      <c r="H11" s="73"/>
    </row>
    <row r="12" ht="13.800000000000001">
      <c r="A12" s="67">
        <v>2</v>
      </c>
      <c r="B12" s="68"/>
      <c r="C12" s="68" t="s">
        <v>35</v>
      </c>
      <c r="D12" s="69" t="s">
        <v>36</v>
      </c>
      <c r="E12" s="70" t="s">
        <v>37</v>
      </c>
      <c r="F12" s="71" t="s">
        <v>38</v>
      </c>
      <c r="G12" s="72"/>
      <c r="H12" s="73"/>
    </row>
    <row r="13" ht="13.199999999999999">
      <c r="A13" s="67"/>
      <c r="B13" s="68"/>
      <c r="C13" s="68"/>
      <c r="D13" s="69"/>
      <c r="E13" s="70"/>
      <c r="F13" s="72"/>
      <c r="G13" s="72"/>
      <c r="H13" s="73"/>
    </row>
    <row r="14" ht="13.199999999999999">
      <c r="A14" s="67"/>
      <c r="B14" s="68"/>
      <c r="C14" s="68"/>
      <c r="D14" s="69"/>
      <c r="E14" s="70"/>
      <c r="F14" s="72"/>
      <c r="G14" s="72"/>
      <c r="H14" s="73"/>
    </row>
    <row r="15" ht="13.199999999999999">
      <c r="A15" s="67"/>
      <c r="B15" s="68"/>
      <c r="C15" s="68"/>
      <c r="D15" s="69"/>
      <c r="E15" s="70"/>
      <c r="F15" s="72"/>
      <c r="G15" s="72"/>
      <c r="H15" s="73"/>
    </row>
    <row r="16" ht="13.199999999999999">
      <c r="A16" s="67"/>
      <c r="B16" s="68"/>
      <c r="C16" s="68"/>
      <c r="D16" s="69"/>
      <c r="E16" s="70"/>
      <c r="F16" s="74"/>
      <c r="G16" s="74"/>
      <c r="H16" s="73"/>
    </row>
    <row r="17" ht="13.199999999999999">
      <c r="A17" s="67"/>
      <c r="B17" s="68"/>
      <c r="C17" s="68"/>
      <c r="D17" s="69"/>
      <c r="E17" s="70"/>
      <c r="F17" s="74"/>
      <c r="G17" s="74"/>
      <c r="H17" s="73"/>
    </row>
    <row r="18" ht="13.199999999999999">
      <c r="A18" s="67"/>
      <c r="B18" s="68"/>
      <c r="C18" s="68"/>
      <c r="D18" s="69"/>
      <c r="E18" s="70"/>
      <c r="F18" s="74"/>
      <c r="G18" s="74"/>
      <c r="H18" s="73"/>
    </row>
    <row r="19" ht="13.199999999999999">
      <c r="A19" s="67"/>
      <c r="B19" s="68"/>
      <c r="C19" s="68"/>
      <c r="D19" s="69"/>
      <c r="E19" s="70"/>
      <c r="F19" s="74"/>
      <c r="G19" s="74"/>
      <c r="H19" s="73"/>
    </row>
    <row r="20" ht="13.199999999999999">
      <c r="A20" s="67"/>
      <c r="B20" s="68"/>
      <c r="C20" s="68"/>
      <c r="D20" s="69"/>
      <c r="E20" s="70"/>
      <c r="F20" s="74"/>
      <c r="G20" s="74"/>
      <c r="H20" s="73"/>
    </row>
    <row r="21" ht="13.199999999999999">
      <c r="A21" s="67"/>
      <c r="B21" s="68"/>
      <c r="C21" s="68"/>
      <c r="D21" s="69"/>
      <c r="E21" s="70"/>
      <c r="F21" s="74"/>
      <c r="G21" s="74"/>
      <c r="H21" s="73"/>
    </row>
    <row r="22" ht="13.199999999999999">
      <c r="A22" s="67"/>
      <c r="B22" s="68"/>
      <c r="C22" s="68"/>
      <c r="D22" s="69"/>
      <c r="E22" s="70"/>
      <c r="F22" s="74"/>
      <c r="G22" s="74"/>
      <c r="H22" s="73"/>
    </row>
    <row r="23" ht="13.199999999999999">
      <c r="A23" s="75"/>
      <c r="B23" s="76"/>
      <c r="C23" s="76"/>
      <c r="D23" s="77"/>
      <c r="E23" s="78"/>
      <c r="F23" s="79"/>
      <c r="G23" s="79"/>
      <c r="H23" s="80"/>
    </row>
  </sheetData>
  <mergeCells count="7">
    <mergeCell ref="A4:D4"/>
    <mergeCell ref="E4:H4"/>
    <mergeCell ref="A5:D5"/>
    <mergeCell ref="E5:H5"/>
    <mergeCell ref="A6:D6"/>
    <mergeCell ref="A7:D7"/>
    <mergeCell ref="E7:H7"/>
  </mergeCells>
  <hyperlinks>
    <hyperlink location="'Test DaysInMonth'!A1" ref="F11"/>
    <hyperlink location="'Test IsValidDate'!A1" ref="F12"/>
  </hyperlinks>
  <printOptions headings="0" gridLines="0" gridLinesSet="0"/>
  <pageMargins left="0.64999999999999991" right="0.64999999999999991" top="0.75" bottom="0.75" header="0.5" footer="0.5"/>
  <pageSetup blackAndWhite="0" cellComments="none" copies="1" draft="0" errors="displayed" firstPageNumber="0" fitToHeight="0" fitToWidth="0" horizontalDpi="300" orientation="landscape" pageOrder="downThenOver" paperSize="9" scale="90" useFirstPageNumber="1" usePrinterDefaults="1" verticalDpi="300"/>
  <headerFooter>
    <oddFooter>&amp;L&amp;"Tahoma,Regular"&amp;8 02ae-BM/PM/HDCV/FSOFT v2/1&amp;C&amp;"Tahoma,Regular"&amp;8Internal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D24" activeCellId="0" sqref="D24"/>
    </sheetView>
  </sheetViews>
  <sheetFormatPr customHeight="1" defaultColWidth="9" defaultRowHeight="12.75"/>
  <cols>
    <col customWidth="1" min="1" max="1" style="8" width="15.3796296296296"/>
    <col customWidth="1" min="2" max="2" style="8" width="26.629629629629601"/>
    <col customWidth="1" min="3" max="3" style="8" width="12.1296296296296"/>
    <col customWidth="1" min="4" max="4" style="8" width="9.6296296296296298"/>
    <col customWidth="1" min="5" max="5" style="8" width="9.75"/>
    <col customWidth="1" min="6" max="8" style="8" width="5.25"/>
    <col customWidth="1" min="9" max="9" style="8" width="21"/>
    <col customWidth="1" min="10" max="10" style="8" width="33.129629629629598"/>
    <col customWidth="1" min="11" max="257" style="8" width="9"/>
  </cols>
  <sheetData>
    <row r="2" ht="25.5" customHeight="1">
      <c r="A2" s="81" t="s">
        <v>39</v>
      </c>
      <c r="B2" s="81"/>
      <c r="C2" s="81"/>
      <c r="D2" s="81"/>
      <c r="E2" s="81"/>
      <c r="F2" s="81"/>
      <c r="G2" s="81"/>
      <c r="H2" s="81"/>
      <c r="I2" s="81"/>
    </row>
    <row r="3" ht="14.25" customHeight="1">
      <c r="A3" s="82"/>
      <c r="B3" s="83"/>
      <c r="C3" s="83"/>
      <c r="D3" s="83"/>
      <c r="E3" s="83"/>
      <c r="F3" s="83"/>
      <c r="G3" s="83"/>
      <c r="H3" s="83"/>
      <c r="I3" s="84"/>
    </row>
    <row r="4" ht="13.5" customHeight="1">
      <c r="A4" s="12" t="s">
        <v>1</v>
      </c>
      <c r="B4" s="85" t="str">
        <f>Cover!B4</f>
        <v xml:space="preserve">&lt;Project Name&gt;</v>
      </c>
      <c r="C4" s="85"/>
      <c r="D4" s="9" t="s">
        <v>3</v>
      </c>
      <c r="E4" s="9"/>
      <c r="F4" s="86"/>
      <c r="G4" s="87"/>
      <c r="H4" s="87"/>
      <c r="I4" s="88"/>
    </row>
    <row r="5" ht="13.5" customHeight="1">
      <c r="A5" s="12" t="s">
        <v>4</v>
      </c>
      <c r="B5" s="85" t="str">
        <f>Cover!B5</f>
        <v xml:space="preserve">&lt;Project Code&gt;</v>
      </c>
      <c r="C5" s="85"/>
      <c r="D5" s="9" t="s">
        <v>6</v>
      </c>
      <c r="E5" s="9"/>
      <c r="F5" s="86"/>
      <c r="G5" s="87"/>
      <c r="H5" s="87"/>
      <c r="I5" s="88"/>
    </row>
    <row r="6" ht="0" hidden="1" customHeight="1">
      <c r="A6" s="89" t="s">
        <v>7</v>
      </c>
      <c r="B6" s="85" t="str">
        <f>B5&amp;"_"&amp;"Test Report"&amp;"_"&amp;"vx.x"</f>
        <v xml:space="preserve">&lt;Project Code&gt;_Test Report_vx.x</v>
      </c>
      <c r="C6" s="85"/>
      <c r="D6" s="9" t="s">
        <v>8</v>
      </c>
      <c r="E6" s="9"/>
      <c r="F6" s="90" t="s">
        <v>9</v>
      </c>
      <c r="G6" s="91"/>
      <c r="H6" s="91"/>
      <c r="I6" s="92"/>
    </row>
    <row r="7" ht="15.75" customHeight="1">
      <c r="A7" s="89" t="s">
        <v>40</v>
      </c>
      <c r="B7" s="93" t="s">
        <v>41</v>
      </c>
      <c r="C7" s="93"/>
      <c r="D7" s="93"/>
      <c r="E7" s="93"/>
      <c r="F7" s="93"/>
      <c r="G7" s="93"/>
      <c r="H7" s="93"/>
      <c r="I7" s="93"/>
    </row>
    <row r="8" ht="14.25" customHeight="1">
      <c r="A8" s="94"/>
      <c r="B8" s="95"/>
      <c r="C8" s="83"/>
      <c r="D8" s="83"/>
      <c r="E8" s="83"/>
      <c r="F8" s="83"/>
      <c r="G8" s="83"/>
      <c r="H8" s="83"/>
      <c r="I8" s="84"/>
    </row>
    <row r="9" ht="0" hidden="1" customHeight="1">
      <c r="A9" s="94"/>
      <c r="B9" s="95"/>
      <c r="C9" s="83"/>
      <c r="D9" s="83"/>
      <c r="E9" s="83"/>
      <c r="F9" s="83"/>
      <c r="G9" s="83"/>
      <c r="H9" s="83"/>
      <c r="I9" s="84"/>
    </row>
    <row r="11" ht="14.25" customHeight="1">
      <c r="A11" s="96" t="s">
        <v>23</v>
      </c>
      <c r="B11" s="97" t="s">
        <v>42</v>
      </c>
      <c r="C11" s="98" t="s">
        <v>43</v>
      </c>
      <c r="D11" s="97" t="s">
        <v>44</v>
      </c>
      <c r="E11" s="99" t="s">
        <v>45</v>
      </c>
      <c r="F11" s="99" t="s">
        <v>46</v>
      </c>
      <c r="G11" s="99" t="s">
        <v>47</v>
      </c>
      <c r="H11" s="99" t="s">
        <v>48</v>
      </c>
      <c r="I11" s="100" t="s">
        <v>49</v>
      </c>
    </row>
    <row r="12" ht="0" hidden="1" customHeight="1">
      <c r="A12" s="101">
        <v>1</v>
      </c>
      <c r="B12" s="102" t="s">
        <v>33</v>
      </c>
      <c r="C12" s="103">
        <f>'Test DaysInMonth'!A7</f>
        <v>8</v>
      </c>
      <c r="D12" s="103">
        <f>'Test DaysInMonth'!C7</f>
        <v>0</v>
      </c>
      <c r="E12" s="103">
        <f>'Test DaysInMonth'!F7</f>
        <v>0</v>
      </c>
      <c r="F12" s="104">
        <f>'Test DaysInMonth'!L7</f>
        <v>5</v>
      </c>
      <c r="G12" s="103">
        <f>'Test DaysInMonth'!M7</f>
        <v>1</v>
      </c>
      <c r="H12" s="103">
        <f>'Test DaysInMonth'!N7</f>
        <v>2</v>
      </c>
      <c r="I12" s="103">
        <f>'Test DaysInMonth'!O7</f>
        <v>8</v>
      </c>
    </row>
    <row r="13" ht="0" hidden="1" customHeight="1">
      <c r="A13" s="101">
        <v>2</v>
      </c>
      <c r="B13" s="102" t="s">
        <v>37</v>
      </c>
      <c r="C13" s="103">
        <f>'Test IsValidDate'!A7</f>
        <v>12</v>
      </c>
      <c r="D13" s="103">
        <f>'Test IsValidDate'!C7</f>
        <v>1</v>
      </c>
      <c r="E13" s="103">
        <f>'Test IsValidDate'!F7</f>
        <v>0</v>
      </c>
      <c r="F13" s="104">
        <f>'Test IsValidDate'!M7</f>
        <v>8</v>
      </c>
      <c r="G13" s="103">
        <f>'Test IsValidDate'!N7</f>
        <v>3</v>
      </c>
      <c r="H13" s="103">
        <f>'Test IsValidDate'!O7</f>
        <v>2</v>
      </c>
      <c r="I13" s="103">
        <f>'Test IsValidDate'!P7</f>
        <v>13</v>
      </c>
    </row>
    <row r="14" ht="0" hidden="1" customHeight="1">
      <c r="A14" s="101">
        <v>3</v>
      </c>
      <c r="B14" s="102" t="s">
        <v>50</v>
      </c>
      <c r="C14" s="103" t="e">
        <f>#REF!</f>
        <v>#REF!</v>
      </c>
      <c r="D14" s="103" t="e">
        <f>#REF!</f>
        <v>#REF!</v>
      </c>
      <c r="E14" s="103" t="e">
        <f>#REF!</f>
        <v>#REF!</v>
      </c>
      <c r="F14" s="104" t="e">
        <f>#REF!</f>
        <v>#REF!</v>
      </c>
      <c r="G14" s="103" t="e">
        <f>#REF!</f>
        <v>#REF!</v>
      </c>
      <c r="H14" s="103" t="e">
        <f>#REF!</f>
        <v>#REF!</v>
      </c>
      <c r="I14" s="103" t="e">
        <f>#REF!</f>
        <v>#REF!</v>
      </c>
    </row>
    <row r="15" ht="14.25" customHeight="1">
      <c r="A15" s="101"/>
      <c r="B15" s="71" t="str">
        <f>FunctionList!E11</f>
        <v>Function1</v>
      </c>
      <c r="C15" s="103">
        <f ca="1">COUNTIF('Test DaysInMonth'!F45:'Test DaysInMonth'!T45,"P")</f>
        <v>8</v>
      </c>
      <c r="D15" s="103">
        <f ca="1">COUNTIF('Test DaysInMonth'!F45:'Test DaysInMonth'!T45,"F")</f>
        <v>0</v>
      </c>
      <c r="E15" s="103">
        <f t="shared" ref="E15:E16" ca="1" si="0">I15-(C15+D15)</f>
        <v>0</v>
      </c>
      <c r="F15" s="104">
        <f ca="1">COUNTIF('Test DaysInMonth'!F44:'Test DaysInMonth'!T44,"N")</f>
        <v>5</v>
      </c>
      <c r="G15" s="103">
        <f ca="1">COUNTIF('Test DaysInMonth'!F44:'Test DaysInMonth'!T44,"A")</f>
        <v>1</v>
      </c>
      <c r="H15" s="103">
        <f ca="1">COUNTIF('Test DaysInMonth'!F44:'Test DaysInMonth'!T44,"B")</f>
        <v>2</v>
      </c>
      <c r="I15" s="103">
        <f>COUNTIF('Test DaysInMonth'!F9:U9,"&lt;&gt;"&amp;"")</f>
        <v>8</v>
      </c>
    </row>
    <row r="16" ht="14.25" customHeight="1">
      <c r="A16" s="101"/>
      <c r="B16" s="71" t="str">
        <f>FunctionList!E12</f>
        <v>Function2</v>
      </c>
      <c r="C16" s="103">
        <f ca="1">COUNTIF('Test IsValidDate'!F45:'Test IsValidDate'!T45,"P")</f>
        <v>12</v>
      </c>
      <c r="D16" s="103">
        <f ca="1">COUNTIF('Test IsValidDate'!F45:'Test IsValidDate'!T45,"F")</f>
        <v>1</v>
      </c>
      <c r="E16" s="103">
        <f t="shared" ca="1" si="0"/>
        <v>0</v>
      </c>
      <c r="F16" s="104">
        <f ca="1">COUNTIF('Test IsValidDate'!F44:'Test IsValidDate'!T44,"N")</f>
        <v>8</v>
      </c>
      <c r="G16" s="103">
        <f ca="1">COUNTIF('Test IsValidDate'!F44:'Test IsValidDate'!T44,"A")</f>
        <v>3</v>
      </c>
      <c r="H16" s="105">
        <f ca="1">COUNTIF('Test IsValidDate'!F44:'Test IsValidDate'!T44,"B")</f>
        <v>2</v>
      </c>
      <c r="I16" s="103">
        <f>COUNTIF('Test IsValidDate'!F9:U9,"&lt;&gt;"&amp;"")</f>
        <v>13</v>
      </c>
    </row>
    <row r="17" ht="14.25" customHeight="1">
      <c r="A17" s="106"/>
      <c r="B17" s="107" t="s">
        <v>51</v>
      </c>
      <c r="C17" s="108">
        <f ca="1">SUM(C15:C16)</f>
        <v>20</v>
      </c>
      <c r="D17" s="108">
        <f ca="1">SUM(D15:D16)</f>
        <v>1</v>
      </c>
      <c r="E17" s="108">
        <f ca="1">SUM(E15:E16)</f>
        <v>0</v>
      </c>
      <c r="F17" s="108">
        <f ca="1">SUM(F15:F16)</f>
        <v>13</v>
      </c>
      <c r="G17" s="108">
        <f ca="1">SUM(G15:G16)</f>
        <v>4</v>
      </c>
      <c r="H17" s="108">
        <f ca="1">SUM(H15:H16)</f>
        <v>4</v>
      </c>
      <c r="I17" s="108">
        <f>SUM(I15:I16)</f>
        <v>21</v>
      </c>
    </row>
    <row r="18" ht="0" hidden="1" customHeight="1">
      <c r="A18" s="109"/>
      <c r="C18" s="110"/>
      <c r="D18" s="111"/>
      <c r="E18" s="111"/>
      <c r="F18" s="111"/>
      <c r="G18" s="111"/>
      <c r="H18" s="111"/>
      <c r="I18" s="111"/>
    </row>
    <row r="19" ht="0" hidden="1" customHeight="1">
      <c r="B19" s="40" t="s">
        <v>52</v>
      </c>
      <c r="D19" s="112">
        <f ca="1">(C17+D17)*100/(I17)</f>
        <v>100</v>
      </c>
      <c r="E19" s="8" t="s">
        <v>53</v>
      </c>
      <c r="I19" s="113"/>
    </row>
    <row r="20" ht="0" hidden="1" customHeight="1">
      <c r="B20" s="40" t="s">
        <v>54</v>
      </c>
      <c r="D20" s="112">
        <f ca="1">C17*100/(I17)</f>
        <v>95.238095238095241</v>
      </c>
      <c r="E20" s="8" t="s">
        <v>53</v>
      </c>
      <c r="I20" s="113"/>
    </row>
    <row r="21" ht="0" hidden="1" customHeight="1">
      <c r="B21" s="40" t="s">
        <v>55</v>
      </c>
      <c r="D21" s="112">
        <f ca="1">F17*100/I17</f>
        <v>61.904761904761905</v>
      </c>
      <c r="E21" s="8" t="s">
        <v>53</v>
      </c>
    </row>
    <row r="22" ht="0" hidden="1" customHeight="1">
      <c r="B22" s="40" t="s">
        <v>56</v>
      </c>
      <c r="D22" s="112">
        <f ca="1">G17*100/I17</f>
        <v>19.047619047619047</v>
      </c>
      <c r="E22" s="8" t="s">
        <v>53</v>
      </c>
    </row>
    <row r="23" ht="0" hidden="1" customHeight="1">
      <c r="B23" s="40" t="s">
        <v>57</v>
      </c>
      <c r="D23" s="112">
        <f ca="1">H17*100/I17</f>
        <v>19.047619047619047</v>
      </c>
      <c r="E23" s="8" t="s">
        <v>53</v>
      </c>
    </row>
  </sheetData>
  <mergeCells count="11">
    <mergeCell ref="A2:I2"/>
    <mergeCell ref="B4:C4"/>
    <mergeCell ref="D4:E4"/>
    <mergeCell ref="F4:I4"/>
    <mergeCell ref="B5:C5"/>
    <mergeCell ref="D5:E5"/>
    <mergeCell ref="F5:I5"/>
    <mergeCell ref="B6:C6"/>
    <mergeCell ref="D6:E6"/>
    <mergeCell ref="F6:I6"/>
    <mergeCell ref="B7:I7"/>
  </mergeCells>
  <hyperlinks>
    <hyperlink location="Function1!A1" ref="B12"/>
    <hyperlink location="Function2!A1" ref="B13"/>
    <hyperlink location="Function2!A1" ref="B14"/>
    <hyperlink location="'Test DaysInMonth'!A1" ref="B15"/>
    <hyperlink location="'Test IsValidDate'!A1" ref="B16"/>
  </hyperlinks>
  <printOptions headings="0" gridLines="0" gridLinesSet="0"/>
  <pageMargins left="0.64999999999999991" right="0.64999999999999991" top="0.75" bottom="0.75" header="0.5" footer="0.5"/>
  <pageSetup blackAndWhite="0" cellComments="none" copies="1" draft="0" errors="displayed" firstPageNumber="0" fitToHeight="0" fitToWidth="0" horizontalDpi="300" orientation="landscape" pageOrder="downThenOver" paperSize="1" scale="90" useFirstPageNumber="1" usePrinterDefaults="1" verticalDpi="300"/>
  <headerFooter>
    <oddFooter>&amp;L&amp;"Tahoma,Regular"&amp;8 02ae-BM/PM/HDCV/FSOFT v2/1&amp;C&amp;"Tahoma,Regular"&amp;8Internal use&amp;R&amp;"Tahoma,Regular"&amp;8&amp;P/&amp;N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Y44" activeCellId="0" sqref="Y44"/>
    </sheetView>
  </sheetViews>
  <sheetFormatPr customHeight="1" defaultColWidth="9" defaultRowHeight="13.5"/>
  <cols>
    <col customWidth="1" min="1" max="1" style="114" width="8.1296296296296298"/>
    <col customWidth="1" min="2" max="2" style="115" width="13.3796296296296"/>
    <col customWidth="1" min="3" max="3" style="114" width="10.75"/>
    <col customWidth="1" min="4" max="4" style="116" width="11.3796296296296"/>
    <col customWidth="1" hidden="1" min="5" max="5" style="114" width="1.75"/>
    <col customWidth="1" min="6" max="21" style="114" width="2.8796296296296302"/>
    <col customWidth="1" min="22" max="257" style="114" width="9"/>
  </cols>
  <sheetData>
    <row r="1" ht="13.949999999999999">
      <c r="A1" s="117"/>
      <c r="B1" s="118"/>
    </row>
    <row r="2" ht="13.199999999999999">
      <c r="A2" s="119" t="s">
        <v>58</v>
      </c>
      <c r="B2" s="120"/>
      <c r="C2" s="121" t="str">
        <f>FunctionList!E11</f>
        <v>Function1</v>
      </c>
      <c r="D2" s="122"/>
      <c r="E2" s="123"/>
      <c r="F2" s="124" t="s">
        <v>26</v>
      </c>
      <c r="G2" s="125"/>
      <c r="H2" s="125"/>
      <c r="I2" s="125"/>
      <c r="J2" s="125"/>
      <c r="K2" s="125"/>
      <c r="L2" s="126" t="str">
        <f>FunctionList!D11</f>
        <v>DaysInMonth</v>
      </c>
      <c r="M2" s="127"/>
      <c r="N2" s="127"/>
      <c r="O2" s="127"/>
      <c r="P2" s="127"/>
      <c r="Q2" s="127"/>
      <c r="R2" s="127"/>
      <c r="S2" s="127"/>
      <c r="T2" s="128"/>
      <c r="V2" s="129"/>
    </row>
    <row r="3" ht="13.199999999999999">
      <c r="A3" s="130" t="s">
        <v>59</v>
      </c>
      <c r="B3" s="131"/>
      <c r="C3" s="132" t="s">
        <v>60</v>
      </c>
      <c r="D3" s="133"/>
      <c r="E3" s="134"/>
      <c r="F3" s="135" t="s">
        <v>61</v>
      </c>
      <c r="G3" s="136"/>
      <c r="H3" s="136"/>
      <c r="I3" s="136"/>
      <c r="J3" s="136"/>
      <c r="K3" s="131"/>
      <c r="L3" s="133" t="s">
        <v>60</v>
      </c>
      <c r="M3" s="133"/>
      <c r="N3" s="133"/>
      <c r="O3" s="133"/>
      <c r="P3" s="133"/>
      <c r="Q3" s="133"/>
      <c r="R3" s="133"/>
      <c r="S3" s="133"/>
      <c r="T3" s="137"/>
    </row>
    <row r="4" ht="13.199999999999999">
      <c r="A4" s="130" t="s">
        <v>62</v>
      </c>
      <c r="B4" s="131"/>
      <c r="C4" s="138">
        <v>100</v>
      </c>
      <c r="D4" s="139"/>
      <c r="E4" s="140"/>
      <c r="F4" s="135" t="s">
        <v>63</v>
      </c>
      <c r="G4" s="136"/>
      <c r="H4" s="136"/>
      <c r="I4" s="136"/>
      <c r="J4" s="136"/>
      <c r="K4" s="131"/>
      <c r="L4" s="141">
        <f>IF(FunctionList!E6&lt;&gt;"N/A",SUM(C4*FunctionList!E6/1000,-O7),"N/A")</f>
        <v>2</v>
      </c>
      <c r="M4" s="142"/>
      <c r="N4" s="142"/>
      <c r="O4" s="142"/>
      <c r="P4" s="142"/>
      <c r="Q4" s="142"/>
      <c r="R4" s="142"/>
      <c r="S4" s="142"/>
      <c r="T4" s="143"/>
      <c r="V4" s="129"/>
    </row>
    <row r="5" ht="13.199999999999999">
      <c r="A5" s="130" t="s">
        <v>64</v>
      </c>
      <c r="B5" s="131"/>
      <c r="C5" s="144" t="s">
        <v>65</v>
      </c>
      <c r="D5" s="144"/>
      <c r="E5" s="144"/>
      <c r="F5" s="145"/>
      <c r="G5" s="145"/>
      <c r="H5" s="145"/>
      <c r="I5" s="145"/>
      <c r="J5" s="145"/>
      <c r="K5" s="145"/>
      <c r="L5" s="144"/>
      <c r="M5" s="144"/>
      <c r="N5" s="144"/>
      <c r="O5" s="144"/>
      <c r="P5" s="144"/>
      <c r="Q5" s="144"/>
      <c r="R5" s="144"/>
      <c r="S5" s="144"/>
      <c r="T5" s="144"/>
    </row>
    <row r="6" ht="13.199999999999999">
      <c r="A6" s="146" t="s">
        <v>43</v>
      </c>
      <c r="B6" s="147"/>
      <c r="C6" s="148" t="s">
        <v>44</v>
      </c>
      <c r="D6" s="149"/>
      <c r="E6" s="150"/>
      <c r="F6" s="148" t="s">
        <v>45</v>
      </c>
      <c r="G6" s="149"/>
      <c r="H6" s="149"/>
      <c r="I6" s="149"/>
      <c r="J6" s="149"/>
      <c r="K6" s="150"/>
      <c r="L6" s="149" t="s">
        <v>66</v>
      </c>
      <c r="M6" s="149"/>
      <c r="N6" s="149"/>
      <c r="O6" s="148" t="s">
        <v>49</v>
      </c>
      <c r="P6" s="149"/>
      <c r="Q6" s="149"/>
      <c r="R6" s="149"/>
      <c r="S6" s="149"/>
      <c r="T6" s="151"/>
      <c r="V6" s="129"/>
    </row>
    <row r="7" ht="13.949999999999999">
      <c r="A7" s="152">
        <f>COUNTIF(F45:HQ45,"P")</f>
        <v>8</v>
      </c>
      <c r="B7" s="153"/>
      <c r="C7" s="154">
        <f>COUNTIF(F45:HQ45,"F")</f>
        <v>0</v>
      </c>
      <c r="D7" s="155"/>
      <c r="E7" s="153"/>
      <c r="F7" s="154">
        <f>SUM(O7,-A7,-C7)</f>
        <v>0</v>
      </c>
      <c r="G7" s="155"/>
      <c r="H7" s="155"/>
      <c r="I7" s="155"/>
      <c r="J7" s="155"/>
      <c r="K7" s="153"/>
      <c r="L7" s="154">
        <f>COUNTIF(E44:HQ44,"N")</f>
        <v>5</v>
      </c>
      <c r="M7" s="154">
        <f>COUNTIF(E44:HQ44,"A")</f>
        <v>1</v>
      </c>
      <c r="N7" s="154">
        <f>COUNTIF(E44:HQ44,"B")</f>
        <v>2</v>
      </c>
      <c r="O7" s="154">
        <f>COUNTA(E9:HT9)</f>
        <v>8</v>
      </c>
      <c r="P7" s="155"/>
      <c r="Q7" s="155"/>
      <c r="R7" s="155"/>
      <c r="S7" s="155"/>
      <c r="T7" s="156"/>
      <c r="U7" s="157"/>
    </row>
    <row r="8" ht="11.25" customHeight="1"/>
    <row r="9" ht="36.75">
      <c r="A9" s="158"/>
      <c r="B9" s="159"/>
      <c r="C9" s="160"/>
      <c r="D9" s="161"/>
      <c r="E9" s="160"/>
      <c r="F9" s="162" t="s">
        <v>67</v>
      </c>
      <c r="G9" s="162" t="s">
        <v>68</v>
      </c>
      <c r="H9" s="162" t="s">
        <v>69</v>
      </c>
      <c r="I9" s="162" t="s">
        <v>70</v>
      </c>
      <c r="J9" s="162" t="s">
        <v>71</v>
      </c>
      <c r="K9" s="162" t="s">
        <v>72</v>
      </c>
      <c r="L9" s="162" t="s">
        <v>73</v>
      </c>
      <c r="M9" s="162" t="s">
        <v>74</v>
      </c>
      <c r="N9" s="162"/>
      <c r="O9" s="162"/>
      <c r="P9" s="162"/>
      <c r="Q9" s="162"/>
      <c r="R9" s="162"/>
      <c r="S9" s="162"/>
      <c r="T9" s="163"/>
      <c r="U9" s="164"/>
      <c r="V9" s="129"/>
    </row>
    <row r="10" ht="16.5">
      <c r="A10" s="165" t="s">
        <v>75</v>
      </c>
      <c r="B10" s="166" t="s">
        <v>76</v>
      </c>
      <c r="C10" s="167"/>
      <c r="D10" s="168"/>
      <c r="E10" s="169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1"/>
    </row>
    <row r="11" ht="16.5">
      <c r="A11" s="172"/>
      <c r="B11" s="173"/>
      <c r="C11" s="174"/>
      <c r="D11" s="175" t="s">
        <v>77</v>
      </c>
      <c r="E11" s="169"/>
      <c r="F11" s="176" t="s">
        <v>78</v>
      </c>
      <c r="G11" s="176" t="s">
        <v>78</v>
      </c>
      <c r="H11" s="176" t="s">
        <v>78</v>
      </c>
      <c r="I11" s="176" t="s">
        <v>78</v>
      </c>
      <c r="J11" s="176" t="s">
        <v>78</v>
      </c>
      <c r="K11" s="176" t="s">
        <v>78</v>
      </c>
      <c r="L11" s="176" t="s">
        <v>78</v>
      </c>
      <c r="M11" s="176"/>
      <c r="N11" s="176"/>
      <c r="O11" s="176"/>
      <c r="P11" s="176"/>
      <c r="Q11" s="176"/>
      <c r="R11" s="176"/>
      <c r="S11" s="176"/>
      <c r="T11" s="177"/>
      <c r="V11" s="129"/>
    </row>
    <row r="12" ht="16.5">
      <c r="A12" s="172"/>
      <c r="B12" s="173"/>
      <c r="C12" s="174"/>
      <c r="D12" s="116" t="s">
        <v>79</v>
      </c>
      <c r="E12" s="169"/>
      <c r="F12" s="176" t="s">
        <v>78</v>
      </c>
      <c r="G12" s="176" t="s">
        <v>78</v>
      </c>
      <c r="H12" s="176" t="s">
        <v>78</v>
      </c>
      <c r="I12" s="176" t="s">
        <v>78</v>
      </c>
      <c r="J12" s="176" t="s">
        <v>78</v>
      </c>
      <c r="K12" s="176" t="s">
        <v>78</v>
      </c>
      <c r="L12" s="176" t="s">
        <v>78</v>
      </c>
      <c r="M12" s="176" t="s">
        <v>78</v>
      </c>
      <c r="N12" s="176"/>
      <c r="O12" s="176"/>
      <c r="P12" s="176"/>
      <c r="Q12" s="176"/>
      <c r="R12" s="176"/>
      <c r="S12" s="176"/>
      <c r="T12" s="177"/>
    </row>
    <row r="13" ht="16.5">
      <c r="A13" s="172"/>
      <c r="B13" s="173"/>
      <c r="C13" s="174"/>
      <c r="D13" s="175"/>
      <c r="E13" s="178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7"/>
    </row>
    <row r="14" ht="16.5">
      <c r="A14" s="172"/>
      <c r="B14" s="173"/>
      <c r="C14" s="174"/>
      <c r="D14" s="175"/>
      <c r="E14" s="178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7"/>
    </row>
    <row r="15" ht="16.5">
      <c r="A15" s="172"/>
      <c r="B15" s="173" t="s">
        <v>80</v>
      </c>
      <c r="C15" s="174"/>
      <c r="D15" s="175"/>
      <c r="E15" s="179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7"/>
    </row>
    <row r="16" ht="16.5">
      <c r="A16" s="172"/>
      <c r="B16" s="173"/>
      <c r="C16" s="174"/>
      <c r="D16" s="175">
        <v>2</v>
      </c>
      <c r="E16" s="179"/>
      <c r="F16" s="176" t="s">
        <v>78</v>
      </c>
      <c r="G16" s="176"/>
      <c r="H16" s="176"/>
      <c r="I16" s="176" t="s">
        <v>78</v>
      </c>
      <c r="J16" s="176"/>
      <c r="K16" s="176"/>
      <c r="L16" s="176" t="s">
        <v>78</v>
      </c>
      <c r="M16" s="176"/>
      <c r="N16" s="176"/>
      <c r="O16" s="176"/>
      <c r="P16" s="176"/>
      <c r="Q16" s="176"/>
      <c r="R16" s="176"/>
      <c r="S16" s="176"/>
      <c r="T16" s="177"/>
    </row>
    <row r="17" ht="16.5">
      <c r="A17" s="172"/>
      <c r="B17" s="173"/>
      <c r="C17" s="174"/>
      <c r="D17" s="175">
        <v>11</v>
      </c>
      <c r="E17" s="179"/>
      <c r="F17" s="176"/>
      <c r="G17" s="176" t="s">
        <v>78</v>
      </c>
      <c r="H17" s="176"/>
      <c r="I17" s="176"/>
      <c r="J17" s="176" t="s">
        <v>78</v>
      </c>
      <c r="K17" s="176"/>
      <c r="L17" s="176"/>
      <c r="M17" s="176"/>
      <c r="N17" s="176"/>
      <c r="O17" s="176"/>
      <c r="P17" s="176"/>
      <c r="Q17" s="176"/>
      <c r="R17" s="176"/>
      <c r="S17" s="176"/>
      <c r="T17" s="177"/>
    </row>
    <row r="18" ht="16.5">
      <c r="A18" s="172"/>
      <c r="B18" s="173"/>
      <c r="C18" s="174"/>
      <c r="D18" s="175">
        <v>12</v>
      </c>
      <c r="E18" s="179"/>
      <c r="F18" s="176"/>
      <c r="G18" s="176"/>
      <c r="H18" s="176" t="s">
        <v>78</v>
      </c>
      <c r="I18" s="176"/>
      <c r="J18" s="176"/>
      <c r="K18" s="176" t="s">
        <v>78</v>
      </c>
      <c r="L18" s="176"/>
      <c r="M18" s="176"/>
      <c r="N18" s="176"/>
      <c r="O18" s="176"/>
      <c r="P18" s="176"/>
      <c r="Q18" s="176"/>
      <c r="R18" s="176"/>
      <c r="S18" s="176"/>
      <c r="T18" s="177"/>
      <c r="U18" s="180"/>
    </row>
    <row r="19" ht="16.5">
      <c r="A19" s="172"/>
      <c r="B19" s="173"/>
      <c r="C19" s="174"/>
      <c r="D19" s="175">
        <v>13</v>
      </c>
      <c r="E19" s="179"/>
      <c r="F19" s="176"/>
      <c r="G19" s="176"/>
      <c r="H19" s="176"/>
      <c r="I19" s="176"/>
      <c r="J19" s="176"/>
      <c r="K19" s="176"/>
      <c r="L19" s="176"/>
      <c r="M19" s="176" t="s">
        <v>78</v>
      </c>
      <c r="N19" s="176"/>
      <c r="O19" s="176"/>
      <c r="P19" s="176"/>
      <c r="Q19" s="176"/>
      <c r="R19" s="176"/>
      <c r="S19" s="176"/>
      <c r="T19" s="177"/>
      <c r="U19" s="180"/>
    </row>
    <row r="20" ht="16.5">
      <c r="A20" s="172"/>
      <c r="B20" s="173" t="s">
        <v>81</v>
      </c>
      <c r="C20" s="174"/>
      <c r="D20" s="175"/>
      <c r="E20" s="179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7"/>
      <c r="U20" s="180"/>
    </row>
    <row r="21" ht="16.5">
      <c r="A21" s="172"/>
      <c r="B21" s="173"/>
      <c r="C21" s="174"/>
      <c r="D21" s="181">
        <v>2016</v>
      </c>
      <c r="E21" s="181"/>
      <c r="F21" s="176" t="s">
        <v>78</v>
      </c>
      <c r="G21" s="176" t="s">
        <v>78</v>
      </c>
      <c r="H21" s="176" t="s">
        <v>78</v>
      </c>
      <c r="I21" s="176"/>
      <c r="J21" s="176"/>
      <c r="K21" s="176"/>
      <c r="L21" s="176"/>
      <c r="M21" s="176" t="s">
        <v>78</v>
      </c>
      <c r="N21" s="176"/>
      <c r="O21" s="176"/>
      <c r="P21" s="176"/>
      <c r="Q21" s="176"/>
      <c r="R21" s="176"/>
      <c r="S21" s="176"/>
      <c r="T21" s="177"/>
    </row>
    <row r="22" ht="16.5">
      <c r="A22" s="172"/>
      <c r="B22" s="173"/>
      <c r="C22" s="174"/>
      <c r="D22" s="175">
        <v>2017</v>
      </c>
      <c r="E22" s="182"/>
      <c r="F22" s="176"/>
      <c r="G22" s="176"/>
      <c r="H22" s="176"/>
      <c r="I22" s="176" t="s">
        <v>78</v>
      </c>
      <c r="J22" s="176" t="s">
        <v>78</v>
      </c>
      <c r="K22" s="176" t="s">
        <v>78</v>
      </c>
      <c r="L22" s="176"/>
      <c r="M22" s="176"/>
      <c r="N22" s="176"/>
      <c r="O22" s="176"/>
      <c r="P22" s="176"/>
      <c r="Q22" s="176"/>
      <c r="R22" s="176"/>
      <c r="S22" s="176"/>
      <c r="T22" s="177"/>
    </row>
    <row r="23" ht="16.5">
      <c r="A23" s="172"/>
      <c r="B23" s="173"/>
      <c r="C23" s="174"/>
      <c r="D23" s="175">
        <v>2100</v>
      </c>
      <c r="E23" s="182"/>
      <c r="F23" s="176"/>
      <c r="G23" s="176"/>
      <c r="H23" s="176"/>
      <c r="I23" s="176"/>
      <c r="J23" s="176"/>
      <c r="K23" s="176"/>
      <c r="L23" s="176" t="s">
        <v>78</v>
      </c>
      <c r="M23" s="176"/>
      <c r="N23" s="176"/>
      <c r="O23" s="176"/>
      <c r="P23" s="176"/>
      <c r="Q23" s="176"/>
      <c r="R23" s="176"/>
      <c r="S23" s="176"/>
      <c r="T23" s="177"/>
    </row>
    <row r="24" ht="16.5">
      <c r="A24" s="172"/>
      <c r="B24" s="173"/>
      <c r="C24" s="174"/>
      <c r="D24" s="175"/>
      <c r="E24" s="179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7"/>
    </row>
    <row r="25" ht="16.5">
      <c r="A25" s="172"/>
      <c r="B25" s="173"/>
      <c r="C25" s="174"/>
      <c r="D25" s="175"/>
      <c r="E25" s="179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7"/>
    </row>
    <row r="26" ht="16.5">
      <c r="A26" s="172"/>
      <c r="B26" s="173"/>
      <c r="C26" s="174"/>
      <c r="D26" s="175"/>
      <c r="E26" s="179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7"/>
    </row>
    <row r="27" ht="16.5">
      <c r="A27" s="172"/>
      <c r="B27" s="173"/>
      <c r="C27" s="174"/>
      <c r="D27" s="175"/>
      <c r="E27" s="179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7"/>
    </row>
    <row r="28" ht="16.5">
      <c r="A28" s="172"/>
      <c r="B28" s="173"/>
      <c r="C28" s="174"/>
      <c r="D28" s="175"/>
      <c r="E28" s="179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7"/>
    </row>
    <row r="29" ht="16.5">
      <c r="A29" s="172"/>
      <c r="B29" s="173"/>
      <c r="C29" s="174"/>
      <c r="D29" s="175"/>
      <c r="E29" s="179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7"/>
    </row>
    <row r="30" ht="16.5">
      <c r="A30" s="172"/>
      <c r="B30" s="173"/>
      <c r="C30" s="174"/>
      <c r="D30" s="175"/>
      <c r="E30" s="179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7"/>
    </row>
    <row r="31" ht="16.5">
      <c r="A31" s="172"/>
      <c r="B31" s="173"/>
      <c r="C31" s="174"/>
      <c r="D31" s="175"/>
      <c r="E31" s="179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7"/>
    </row>
    <row r="32" ht="16.5">
      <c r="A32" s="172"/>
      <c r="B32" s="183"/>
      <c r="C32" s="184"/>
      <c r="D32" s="185"/>
      <c r="E32" s="186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8"/>
    </row>
    <row r="33" ht="16.5">
      <c r="A33" s="189" t="s">
        <v>82</v>
      </c>
      <c r="B33" s="190" t="s">
        <v>83</v>
      </c>
      <c r="C33" s="191"/>
      <c r="D33" s="192"/>
      <c r="E33" s="193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1"/>
    </row>
    <row r="34" ht="16.5">
      <c r="A34" s="194"/>
      <c r="B34" s="190"/>
      <c r="C34" s="191"/>
      <c r="D34" s="192">
        <v>0</v>
      </c>
      <c r="E34" s="193"/>
      <c r="F34" s="170"/>
      <c r="G34" s="170"/>
      <c r="H34" s="170"/>
      <c r="I34" s="170"/>
      <c r="J34" s="170"/>
      <c r="K34" s="170"/>
      <c r="L34" s="170"/>
      <c r="M34" s="170" t="s">
        <v>78</v>
      </c>
      <c r="N34" s="170"/>
      <c r="O34" s="170"/>
      <c r="P34" s="170"/>
      <c r="Q34" s="170"/>
      <c r="R34" s="170"/>
      <c r="S34" s="170"/>
      <c r="T34" s="171"/>
    </row>
    <row r="35" ht="16.5">
      <c r="A35" s="194"/>
      <c r="B35" s="195"/>
      <c r="C35" s="196"/>
      <c r="D35" s="197">
        <v>28</v>
      </c>
      <c r="E35" s="198"/>
      <c r="F35" s="176"/>
      <c r="G35" s="176"/>
      <c r="H35" s="176"/>
      <c r="I35" s="176" t="s">
        <v>78</v>
      </c>
      <c r="J35" s="176"/>
      <c r="K35" s="176"/>
      <c r="L35" s="176" t="s">
        <v>78</v>
      </c>
      <c r="M35" s="176"/>
      <c r="N35" s="176"/>
      <c r="O35" s="176"/>
      <c r="P35" s="176"/>
      <c r="Q35" s="176"/>
      <c r="R35" s="176"/>
      <c r="S35" s="176"/>
      <c r="T35" s="177"/>
    </row>
    <row r="36" ht="16.5">
      <c r="A36" s="194"/>
      <c r="B36" s="195"/>
      <c r="C36" s="196"/>
      <c r="D36" s="197">
        <v>29</v>
      </c>
      <c r="E36" s="198"/>
      <c r="F36" s="176" t="s">
        <v>78</v>
      </c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7"/>
    </row>
    <row r="37" ht="16.5">
      <c r="A37" s="194"/>
      <c r="B37" s="195"/>
      <c r="C37" s="199"/>
      <c r="D37" s="197">
        <v>30</v>
      </c>
      <c r="E37" s="200"/>
      <c r="F37" s="176"/>
      <c r="G37" s="176" t="s">
        <v>78</v>
      </c>
      <c r="H37" s="176"/>
      <c r="I37" s="176"/>
      <c r="J37" s="176" t="s">
        <v>78</v>
      </c>
      <c r="K37" s="176"/>
      <c r="L37" s="176"/>
      <c r="M37" s="176"/>
      <c r="N37" s="176"/>
      <c r="O37" s="176"/>
      <c r="P37" s="176"/>
      <c r="Q37" s="176"/>
      <c r="R37" s="176"/>
      <c r="S37" s="176"/>
      <c r="T37" s="177"/>
    </row>
    <row r="38" ht="16.5">
      <c r="A38" s="194"/>
      <c r="B38" s="195"/>
      <c r="C38" s="199"/>
      <c r="D38" s="197">
        <v>31</v>
      </c>
      <c r="E38" s="200"/>
      <c r="F38" s="176"/>
      <c r="G38" s="176"/>
      <c r="H38" s="176" t="s">
        <v>78</v>
      </c>
      <c r="I38" s="176"/>
      <c r="J38" s="176"/>
      <c r="K38" s="176" t="s">
        <v>78</v>
      </c>
      <c r="L38" s="176"/>
      <c r="M38" s="176"/>
      <c r="N38" s="176"/>
      <c r="O38" s="176"/>
      <c r="P38" s="176"/>
      <c r="Q38" s="176"/>
      <c r="R38" s="176"/>
      <c r="S38" s="176"/>
      <c r="T38" s="177"/>
    </row>
    <row r="39" ht="16.5">
      <c r="A39" s="194"/>
      <c r="B39" s="195" t="s">
        <v>84</v>
      </c>
      <c r="C39" s="199"/>
      <c r="D39" s="197"/>
      <c r="E39" s="200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7"/>
    </row>
    <row r="40" ht="16.5">
      <c r="A40" s="194"/>
      <c r="B40" s="195"/>
      <c r="C40" s="199"/>
      <c r="D40" s="197"/>
      <c r="E40" s="200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7"/>
    </row>
    <row r="41" ht="16.5">
      <c r="A41" s="194"/>
      <c r="B41" s="195" t="s">
        <v>85</v>
      </c>
      <c r="C41" s="199"/>
      <c r="D41" s="197"/>
      <c r="E41" s="200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7"/>
    </row>
    <row r="42" ht="16.5">
      <c r="A42" s="194"/>
      <c r="B42" s="195"/>
      <c r="C42" s="199"/>
      <c r="D42" s="197"/>
      <c r="E42" s="200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7"/>
    </row>
    <row r="43" ht="16.5">
      <c r="A43" s="194"/>
      <c r="B43" s="201"/>
      <c r="C43" s="202"/>
      <c r="D43" s="203"/>
      <c r="E43" s="204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6"/>
    </row>
    <row r="44" ht="13.949999999999999">
      <c r="A44" s="189" t="s">
        <v>86</v>
      </c>
      <c r="B44" s="207" t="s">
        <v>87</v>
      </c>
      <c r="C44" s="207"/>
      <c r="D44" s="207"/>
      <c r="E44" s="207"/>
      <c r="F44" s="208" t="s">
        <v>48</v>
      </c>
      <c r="G44" s="208" t="s">
        <v>46</v>
      </c>
      <c r="H44" s="208" t="s">
        <v>46</v>
      </c>
      <c r="I44" s="208" t="s">
        <v>46</v>
      </c>
      <c r="J44" s="208" t="s">
        <v>46</v>
      </c>
      <c r="K44" s="208" t="s">
        <v>48</v>
      </c>
      <c r="L44" s="208" t="s">
        <v>47</v>
      </c>
      <c r="M44" s="208" t="s">
        <v>46</v>
      </c>
      <c r="N44" s="208"/>
      <c r="O44" s="208"/>
      <c r="P44" s="208"/>
      <c r="Q44" s="208"/>
      <c r="R44" s="208"/>
      <c r="S44" s="208"/>
      <c r="T44" s="209"/>
    </row>
    <row r="45" ht="13.199999999999999">
      <c r="A45" s="194"/>
      <c r="B45" s="210" t="s">
        <v>88</v>
      </c>
      <c r="C45" s="210"/>
      <c r="D45" s="210"/>
      <c r="E45" s="211"/>
      <c r="F45" s="212" t="s">
        <v>89</v>
      </c>
      <c r="G45" s="212" t="s">
        <v>89</v>
      </c>
      <c r="H45" s="212" t="s">
        <v>89</v>
      </c>
      <c r="I45" s="212" t="s">
        <v>89</v>
      </c>
      <c r="J45" s="212" t="s">
        <v>89</v>
      </c>
      <c r="K45" s="212" t="s">
        <v>89</v>
      </c>
      <c r="L45" s="212" t="s">
        <v>89</v>
      </c>
      <c r="M45" s="212" t="s">
        <v>89</v>
      </c>
      <c r="N45" s="212"/>
      <c r="O45" s="212"/>
      <c r="P45" s="212"/>
      <c r="Q45" s="212"/>
      <c r="R45" s="212"/>
      <c r="S45" s="212"/>
      <c r="T45" s="213"/>
    </row>
    <row r="46">
      <c r="A46" s="194"/>
      <c r="B46" s="214" t="s">
        <v>90</v>
      </c>
      <c r="C46" s="214"/>
      <c r="D46" s="214"/>
      <c r="E46" s="215"/>
      <c r="F46" s="216">
        <v>43892</v>
      </c>
      <c r="G46" s="216">
        <v>43892</v>
      </c>
      <c r="H46" s="216">
        <v>43892</v>
      </c>
      <c r="I46" s="216">
        <v>43892</v>
      </c>
      <c r="J46" s="216">
        <v>43892</v>
      </c>
      <c r="K46" s="216">
        <v>43892</v>
      </c>
      <c r="L46" s="216">
        <v>43893</v>
      </c>
      <c r="M46" s="216">
        <v>43894</v>
      </c>
      <c r="N46" s="216"/>
      <c r="O46" s="216"/>
      <c r="P46" s="216"/>
      <c r="Q46" s="216"/>
      <c r="R46" s="216"/>
      <c r="S46" s="216"/>
      <c r="T46" s="217"/>
    </row>
    <row r="47" ht="17.25" customHeight="1">
      <c r="A47" s="218"/>
      <c r="B47" s="219" t="s">
        <v>91</v>
      </c>
      <c r="C47" s="219"/>
      <c r="D47" s="219"/>
      <c r="E47" s="220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1"/>
    </row>
    <row r="48" ht="11.25" customHeight="1">
      <c r="A48" s="222"/>
    </row>
  </sheetData>
  <mergeCells count="28">
    <mergeCell ref="A2:B2"/>
    <mergeCell ref="C2:E2"/>
    <mergeCell ref="F2:K2"/>
    <mergeCell ref="L2:T2"/>
    <mergeCell ref="A3:B3"/>
    <mergeCell ref="C3:E3"/>
    <mergeCell ref="F3:K3"/>
    <mergeCell ref="L3:T3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D21:E21"/>
    <mergeCell ref="B44:D44"/>
    <mergeCell ref="B45:D45"/>
    <mergeCell ref="B46:D46"/>
    <mergeCell ref="B47:D47"/>
  </mergeCells>
  <printOptions headings="0" gridLines="0" gridLinesSet="0"/>
  <pageMargins left="0.75" right="0.75" top="0.75" bottom="0.75" header="0.5" footer="0.5"/>
  <pageSetup blackAndWhite="0" cellComments="none" copies="1" draft="0" errors="displayed" firstPageNumber="2147483647" fitToHeight="0" fitToWidth="0" horizontalDpi="300" orientation="portrait" pageOrder="downThenOver" paperSize="9" scale="90" useFirstPageNumber="1" usePrinterDefaults="1" verticalDpi="300"/>
  <headerFooter>
    <oddFooter>&amp;L&amp;"Tahoma,Regular"&amp;10 02ae-BM/PM/HDCV/FSOFT v2/1&amp;C&amp;"Tahoma,Regular"&amp;10Internal use&amp;R&amp;"Tahoma,Regular"&amp;10&amp;P/&amp;N</oddFooter>
  </headerFooter>
  <legacyDrawing r:id="rId3"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2B9A500F-0D1B-43DD-9639-5A0404980D68}" type="list" allowBlank="1" errorStyle="stop" imeMode="noControl" operator="between" showDropDown="0" showErrorMessage="1" showInputMessage="1">
          <x14:formula1>
            <xm:f>"O, "</xm:f>
          </x14:formula1>
          <xm:sqref>F10:T10 F11:G11 H11:L11 M11:T11 F12:M12 N12:T12 F13:T13 F14:T14 F15:T15 F19:T19 F34:T34 F16:T18 F20:T33 F35:T41</xm:sqref>
        </x14:dataValidation>
        <x14:dataValidation xr:uid="{4BD01F52-6E85-4DF3-B6F4-0A053D740A71}" type="list" allowBlank="1" errorStyle="stop" imeMode="noControl" operator="between" showDropDown="0" showErrorMessage="1" showInputMessage="1">
          <x14:formula1>
            <xm:f>"N,A,B, "</xm:f>
          </x14:formula1>
          <xm:sqref>F42:T42</xm:sqref>
        </x14:dataValidation>
        <x14:dataValidation xr:uid="{67101909-042E-440A-848B-157360D34650}" type="list" allowBlank="1" errorStyle="stop" imeMode="noControl" operator="between" showDropDown="0" showErrorMessage="1" showInputMessage="1">
          <x14:formula1>
            <xm:f>"P,F, "</xm:f>
          </x14:formula1>
          <xm:sqref>F43:T43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F46" activeCellId="0" sqref="F46:U46"/>
    </sheetView>
  </sheetViews>
  <sheetFormatPr customHeight="1" defaultColWidth="9" defaultRowHeight="13.5"/>
  <cols>
    <col customWidth="1" min="1" max="1" style="114" width="8.25"/>
    <col customWidth="1" min="2" max="2" style="115" width="13.3796296296296"/>
    <col customWidth="1" min="3" max="3" style="114" width="10.75"/>
    <col customWidth="1" min="4" max="4" style="116" width="11.3796296296296"/>
    <col customWidth="1" hidden="1" min="5" max="5" style="114" width="1.75"/>
    <col customWidth="1" min="6" max="22" style="114" width="2.8796296296296302"/>
    <col customWidth="1" min="23" max="258" style="114" width="9"/>
  </cols>
  <sheetData>
    <row r="1" ht="22.5" customHeight="1">
      <c r="A1" s="164"/>
      <c r="D1" s="223"/>
    </row>
    <row r="2" ht="13.199999999999999">
      <c r="A2" s="224" t="s">
        <v>58</v>
      </c>
      <c r="B2" s="225"/>
      <c r="C2" s="226" t="str">
        <f>FunctionList!E12</f>
        <v>Function2</v>
      </c>
      <c r="D2" s="227"/>
      <c r="E2" s="228"/>
      <c r="F2" s="225" t="s">
        <v>26</v>
      </c>
      <c r="G2" s="225"/>
      <c r="H2" s="225"/>
      <c r="I2" s="225"/>
      <c r="J2" s="225"/>
      <c r="K2" s="225"/>
      <c r="L2" s="225"/>
      <c r="M2" s="226" t="str">
        <f>FunctionList!D12</f>
        <v>IsValidDate</v>
      </c>
      <c r="N2" s="226"/>
      <c r="O2" s="226"/>
      <c r="P2" s="226"/>
      <c r="Q2" s="226"/>
      <c r="R2" s="226"/>
      <c r="S2" s="226"/>
      <c r="T2" s="226"/>
      <c r="U2" s="229"/>
    </row>
    <row r="3" ht="13.199999999999999">
      <c r="A3" s="230" t="s">
        <v>59</v>
      </c>
      <c r="B3" s="231"/>
      <c r="C3" s="132" t="s">
        <v>60</v>
      </c>
      <c r="D3" s="133"/>
      <c r="E3" s="134"/>
      <c r="F3" s="232" t="s">
        <v>61</v>
      </c>
      <c r="G3" s="233"/>
      <c r="H3" s="233"/>
      <c r="I3" s="233"/>
      <c r="J3" s="233"/>
      <c r="K3" s="233"/>
      <c r="L3" s="231"/>
      <c r="M3" s="133" t="s">
        <v>60</v>
      </c>
      <c r="N3" s="133"/>
      <c r="O3" s="133"/>
      <c r="P3" s="133"/>
      <c r="Q3" s="133"/>
      <c r="R3" s="133"/>
      <c r="S3" s="133"/>
      <c r="T3" s="133"/>
      <c r="U3" s="137"/>
    </row>
    <row r="4" ht="13.199999999999999">
      <c r="A4" s="130" t="s">
        <v>62</v>
      </c>
      <c r="B4" s="131"/>
      <c r="C4" s="138">
        <f>52-42</f>
        <v>10</v>
      </c>
      <c r="D4" s="139"/>
      <c r="E4" s="140"/>
      <c r="F4" s="135" t="s">
        <v>63</v>
      </c>
      <c r="G4" s="136"/>
      <c r="H4" s="136"/>
      <c r="I4" s="136"/>
      <c r="J4" s="136"/>
      <c r="K4" s="136"/>
      <c r="L4" s="131"/>
      <c r="M4" s="141">
        <f>IF(FunctionList!E6&lt;&gt;"N/A",SUM(C4*FunctionList!E6/1000,-P7),"N/A")</f>
        <v>-12</v>
      </c>
      <c r="N4" s="142"/>
      <c r="O4" s="142"/>
      <c r="P4" s="142"/>
      <c r="Q4" s="142"/>
      <c r="R4" s="142"/>
      <c r="S4" s="142"/>
      <c r="T4" s="142"/>
      <c r="U4" s="143"/>
      <c r="W4" s="129"/>
    </row>
    <row r="5" ht="13.199999999999999">
      <c r="A5" s="130" t="s">
        <v>64</v>
      </c>
      <c r="B5" s="131"/>
      <c r="C5" s="144" t="s">
        <v>65</v>
      </c>
      <c r="D5" s="144"/>
      <c r="E5" s="144"/>
      <c r="F5" s="145"/>
      <c r="G5" s="145"/>
      <c r="H5" s="145"/>
      <c r="I5" s="145"/>
      <c r="J5" s="145"/>
      <c r="K5" s="145"/>
      <c r="L5" s="145"/>
      <c r="M5" s="144"/>
      <c r="N5" s="144"/>
      <c r="O5" s="144"/>
      <c r="P5" s="144"/>
      <c r="Q5" s="144"/>
      <c r="R5" s="144"/>
      <c r="S5" s="144"/>
      <c r="T5" s="144"/>
      <c r="U5" s="144"/>
    </row>
    <row r="6" ht="13.199999999999999">
      <c r="A6" s="146" t="s">
        <v>43</v>
      </c>
      <c r="B6" s="147"/>
      <c r="C6" s="148" t="s">
        <v>44</v>
      </c>
      <c r="D6" s="149"/>
      <c r="E6" s="150"/>
      <c r="F6" s="148" t="s">
        <v>45</v>
      </c>
      <c r="G6" s="149"/>
      <c r="H6" s="149"/>
      <c r="I6" s="149"/>
      <c r="J6" s="149"/>
      <c r="K6" s="149"/>
      <c r="L6" s="150"/>
      <c r="M6" s="149" t="s">
        <v>66</v>
      </c>
      <c r="N6" s="149"/>
      <c r="O6" s="149"/>
      <c r="P6" s="148" t="s">
        <v>49</v>
      </c>
      <c r="Q6" s="149"/>
      <c r="R6" s="149"/>
      <c r="S6" s="149"/>
      <c r="T6" s="149"/>
      <c r="U6" s="151"/>
      <c r="W6" s="129"/>
    </row>
    <row r="7" ht="13.949999999999999">
      <c r="A7" s="152">
        <f>COUNTIF(F45:HR45,"P")</f>
        <v>12</v>
      </c>
      <c r="B7" s="153"/>
      <c r="C7" s="154">
        <f>COUNTIF(F45:HR45,"F")</f>
        <v>1</v>
      </c>
      <c r="D7" s="155"/>
      <c r="E7" s="153"/>
      <c r="F7" s="154">
        <f>SUM(P7,-A7,-C7)</f>
        <v>0</v>
      </c>
      <c r="G7" s="155"/>
      <c r="H7" s="155"/>
      <c r="I7" s="155"/>
      <c r="J7" s="155"/>
      <c r="K7" s="155"/>
      <c r="L7" s="153"/>
      <c r="M7" s="154">
        <f>COUNTIF(E44:HR44,"N")</f>
        <v>8</v>
      </c>
      <c r="N7" s="154">
        <f>COUNTIF(E44:HR44,"A")</f>
        <v>3</v>
      </c>
      <c r="O7" s="154">
        <f>COUNTIF(E44:HR44,"B")</f>
        <v>2</v>
      </c>
      <c r="P7" s="154">
        <f>COUNTA(E9:HU9)</f>
        <v>13</v>
      </c>
      <c r="Q7" s="155"/>
      <c r="R7" s="155"/>
      <c r="S7" s="155"/>
      <c r="T7" s="155"/>
      <c r="U7" s="156"/>
      <c r="V7" s="157"/>
    </row>
    <row r="8" ht="11.25" customHeight="1"/>
    <row r="9" ht="36.75">
      <c r="A9" s="234"/>
      <c r="B9" s="235"/>
      <c r="C9" s="236"/>
      <c r="D9" s="237"/>
      <c r="E9" s="236"/>
      <c r="F9" s="238" t="s">
        <v>67</v>
      </c>
      <c r="G9" s="238" t="s">
        <v>68</v>
      </c>
      <c r="H9" s="238" t="s">
        <v>69</v>
      </c>
      <c r="I9" s="238" t="s">
        <v>70</v>
      </c>
      <c r="J9" s="238" t="s">
        <v>71</v>
      </c>
      <c r="K9" s="238" t="s">
        <v>72</v>
      </c>
      <c r="L9" s="238" t="s">
        <v>73</v>
      </c>
      <c r="M9" s="238" t="s">
        <v>74</v>
      </c>
      <c r="N9" s="238" t="s">
        <v>92</v>
      </c>
      <c r="O9" s="238" t="s">
        <v>93</v>
      </c>
      <c r="P9" s="238" t="s">
        <v>94</v>
      </c>
      <c r="Q9" s="238" t="s">
        <v>95</v>
      </c>
      <c r="R9" s="238" t="s">
        <v>96</v>
      </c>
      <c r="S9" s="238"/>
      <c r="T9" s="239"/>
      <c r="U9" s="239"/>
      <c r="V9" s="164"/>
      <c r="W9" s="129"/>
    </row>
    <row r="10" ht="15">
      <c r="A10" s="165" t="s">
        <v>75</v>
      </c>
      <c r="B10" s="173" t="s">
        <v>76</v>
      </c>
      <c r="C10" s="174"/>
      <c r="D10" s="175"/>
      <c r="E10" s="240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2"/>
    </row>
    <row r="11" ht="15">
      <c r="A11" s="172"/>
      <c r="B11" s="173"/>
      <c r="C11" s="174"/>
      <c r="D11" s="175" t="s">
        <v>97</v>
      </c>
      <c r="E11" s="169"/>
      <c r="F11" s="241" t="s">
        <v>78</v>
      </c>
      <c r="G11" s="241" t="s">
        <v>78</v>
      </c>
      <c r="H11" s="241" t="s">
        <v>78</v>
      </c>
      <c r="I11" s="241" t="s">
        <v>78</v>
      </c>
      <c r="J11" s="241" t="s">
        <v>78</v>
      </c>
      <c r="K11" s="241" t="s">
        <v>78</v>
      </c>
      <c r="L11" s="241"/>
      <c r="M11" s="241" t="s">
        <v>78</v>
      </c>
      <c r="N11" s="241" t="s">
        <v>78</v>
      </c>
      <c r="O11" s="241" t="s">
        <v>78</v>
      </c>
      <c r="P11" s="241" t="s">
        <v>78</v>
      </c>
      <c r="Q11" s="241" t="s">
        <v>78</v>
      </c>
      <c r="R11" s="241" t="s">
        <v>78</v>
      </c>
      <c r="S11" s="241"/>
      <c r="T11" s="241"/>
      <c r="U11" s="242"/>
      <c r="W11" s="129"/>
    </row>
    <row r="12" ht="15">
      <c r="A12" s="172"/>
      <c r="B12" s="173"/>
      <c r="C12" s="174"/>
      <c r="D12" s="175" t="s">
        <v>77</v>
      </c>
      <c r="E12" s="169"/>
      <c r="F12" s="241" t="s">
        <v>78</v>
      </c>
      <c r="G12" s="241" t="s">
        <v>78</v>
      </c>
      <c r="H12" s="241" t="s">
        <v>78</v>
      </c>
      <c r="I12" s="241" t="s">
        <v>78</v>
      </c>
      <c r="J12" s="241" t="s">
        <v>78</v>
      </c>
      <c r="K12" s="241" t="s">
        <v>78</v>
      </c>
      <c r="L12" s="241" t="s">
        <v>78</v>
      </c>
      <c r="M12" s="241" t="s">
        <v>78</v>
      </c>
      <c r="N12" s="241" t="s">
        <v>78</v>
      </c>
      <c r="O12" s="241" t="s">
        <v>78</v>
      </c>
      <c r="P12" s="241" t="s">
        <v>78</v>
      </c>
      <c r="Q12" s="241"/>
      <c r="R12" s="241" t="s">
        <v>78</v>
      </c>
      <c r="S12" s="241"/>
      <c r="T12" s="241"/>
      <c r="U12" s="242"/>
    </row>
    <row r="13" ht="15">
      <c r="A13" s="172"/>
      <c r="B13" s="173"/>
      <c r="C13" s="174"/>
      <c r="D13" s="175" t="s">
        <v>79</v>
      </c>
      <c r="E13" s="178"/>
      <c r="F13" s="241" t="s">
        <v>78</v>
      </c>
      <c r="G13" s="241" t="s">
        <v>78</v>
      </c>
      <c r="H13" s="241" t="s">
        <v>78</v>
      </c>
      <c r="I13" s="241" t="s">
        <v>78</v>
      </c>
      <c r="J13" s="241" t="s">
        <v>78</v>
      </c>
      <c r="K13" s="241" t="s">
        <v>78</v>
      </c>
      <c r="L13" s="241" t="s">
        <v>78</v>
      </c>
      <c r="M13" s="241"/>
      <c r="N13" s="241" t="s">
        <v>78</v>
      </c>
      <c r="O13" s="241" t="s">
        <v>78</v>
      </c>
      <c r="P13" s="241" t="s">
        <v>78</v>
      </c>
      <c r="Q13" s="241" t="s">
        <v>78</v>
      </c>
      <c r="R13" s="241" t="s">
        <v>78</v>
      </c>
      <c r="S13" s="241"/>
      <c r="T13" s="241"/>
      <c r="U13" s="242"/>
      <c r="W13" s="129"/>
    </row>
    <row r="14" ht="15">
      <c r="A14" s="172"/>
      <c r="B14" s="173" t="s">
        <v>98</v>
      </c>
      <c r="C14" s="174"/>
      <c r="D14" s="175"/>
      <c r="E14" s="179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2"/>
    </row>
    <row r="15" ht="15">
      <c r="A15" s="172"/>
      <c r="B15" s="173"/>
      <c r="C15" s="174"/>
      <c r="D15" s="175">
        <v>29</v>
      </c>
      <c r="E15" s="179"/>
      <c r="F15" s="241" t="s">
        <v>78</v>
      </c>
      <c r="G15" s="241"/>
      <c r="H15" s="241"/>
      <c r="I15" s="241" t="s">
        <v>78</v>
      </c>
      <c r="J15" s="241" t="s">
        <v>78</v>
      </c>
      <c r="K15" s="241"/>
      <c r="L15" s="241"/>
      <c r="M15" s="241"/>
      <c r="N15" s="241" t="s">
        <v>78</v>
      </c>
      <c r="O15" s="241"/>
      <c r="P15" s="241"/>
      <c r="Q15" s="241" t="s">
        <v>78</v>
      </c>
      <c r="R15" s="241"/>
      <c r="S15" s="241"/>
      <c r="T15" s="241"/>
      <c r="U15" s="242"/>
    </row>
    <row r="16" ht="15">
      <c r="A16" s="172"/>
      <c r="B16" s="173"/>
      <c r="C16" s="174"/>
      <c r="D16" s="175">
        <v>30</v>
      </c>
      <c r="E16" s="179"/>
      <c r="F16" s="241"/>
      <c r="G16" s="241" t="s">
        <v>78</v>
      </c>
      <c r="H16" s="241"/>
      <c r="I16" s="241"/>
      <c r="J16" s="241"/>
      <c r="K16" s="241"/>
      <c r="L16" s="241"/>
      <c r="M16" s="241" t="s">
        <v>78</v>
      </c>
      <c r="N16" s="241"/>
      <c r="O16" s="241" t="s">
        <v>78</v>
      </c>
      <c r="P16" s="241"/>
      <c r="Q16" s="241"/>
      <c r="R16" s="241"/>
      <c r="S16" s="241"/>
      <c r="T16" s="241"/>
      <c r="U16" s="242"/>
    </row>
    <row r="17" ht="15">
      <c r="A17" s="172"/>
      <c r="B17" s="173"/>
      <c r="C17" s="174"/>
      <c r="D17" s="175">
        <v>31</v>
      </c>
      <c r="E17" s="179"/>
      <c r="F17" s="241"/>
      <c r="G17" s="241"/>
      <c r="H17" s="241" t="s">
        <v>78</v>
      </c>
      <c r="I17" s="241"/>
      <c r="J17" s="241"/>
      <c r="K17" s="241" t="s">
        <v>78</v>
      </c>
      <c r="L17" s="241"/>
      <c r="M17" s="241"/>
      <c r="N17" s="241"/>
      <c r="O17" s="241"/>
      <c r="P17" s="241" t="s">
        <v>78</v>
      </c>
      <c r="Q17" s="241"/>
      <c r="R17" s="241"/>
      <c r="S17" s="241"/>
      <c r="T17" s="241"/>
      <c r="U17" s="242"/>
      <c r="V17" s="243"/>
    </row>
    <row r="18" ht="15">
      <c r="A18" s="172"/>
      <c r="B18" s="173"/>
      <c r="C18" s="174"/>
      <c r="D18" s="175">
        <v>39</v>
      </c>
      <c r="E18" s="179"/>
      <c r="F18" s="241"/>
      <c r="G18" s="241"/>
      <c r="H18" s="241"/>
      <c r="I18" s="241"/>
      <c r="J18" s="241"/>
      <c r="K18" s="241"/>
      <c r="L18" s="241" t="s">
        <v>78</v>
      </c>
      <c r="M18" s="241"/>
      <c r="N18" s="241"/>
      <c r="O18" s="241"/>
      <c r="P18" s="241"/>
      <c r="Q18" s="241"/>
      <c r="R18" s="241"/>
      <c r="S18" s="241"/>
      <c r="T18" s="241"/>
      <c r="U18" s="242"/>
      <c r="V18" s="243"/>
    </row>
    <row r="19" ht="15">
      <c r="A19" s="172"/>
      <c r="B19" s="173" t="s">
        <v>80</v>
      </c>
      <c r="C19" s="174"/>
      <c r="D19" s="175"/>
      <c r="E19" s="179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2"/>
      <c r="V19" s="243"/>
    </row>
    <row r="20" ht="15">
      <c r="A20" s="172"/>
      <c r="B20" s="173"/>
      <c r="C20" s="174"/>
      <c r="D20" s="244">
        <v>2</v>
      </c>
      <c r="E20" s="179"/>
      <c r="F20" s="241" t="s">
        <v>78</v>
      </c>
      <c r="G20" s="241"/>
      <c r="H20" s="241" t="s">
        <v>78</v>
      </c>
      <c r="I20" s="241" t="s">
        <v>78</v>
      </c>
      <c r="J20" s="241"/>
      <c r="K20" s="241"/>
      <c r="L20" s="241"/>
      <c r="M20" s="241"/>
      <c r="N20" s="241"/>
      <c r="O20" s="241"/>
      <c r="P20" s="241"/>
      <c r="Q20" s="241"/>
      <c r="R20" s="241" t="s">
        <v>78</v>
      </c>
      <c r="S20" s="241"/>
      <c r="T20" s="241"/>
      <c r="U20" s="242"/>
      <c r="V20" s="243"/>
    </row>
    <row r="21" ht="15">
      <c r="A21" s="172"/>
      <c r="B21" s="173"/>
      <c r="C21" s="174"/>
      <c r="D21" s="116">
        <v>5</v>
      </c>
      <c r="E21" s="116"/>
      <c r="F21" s="241"/>
      <c r="G21" s="241"/>
      <c r="H21" s="241"/>
      <c r="I21" s="241"/>
      <c r="J21" s="241"/>
      <c r="K21" s="241"/>
      <c r="L21" s="241"/>
      <c r="M21" s="241"/>
      <c r="N21" s="241" t="s">
        <v>78</v>
      </c>
      <c r="O21" s="241" t="s">
        <v>78</v>
      </c>
      <c r="P21" s="241" t="s">
        <v>78</v>
      </c>
      <c r="Q21" s="241"/>
      <c r="R21" s="241"/>
      <c r="S21" s="241"/>
      <c r="T21" s="241"/>
      <c r="U21" s="242"/>
    </row>
    <row r="22" ht="15">
      <c r="A22" s="172"/>
      <c r="B22" s="173"/>
      <c r="C22" s="174"/>
      <c r="D22" s="175">
        <v>11</v>
      </c>
      <c r="E22" s="179"/>
      <c r="F22" s="241"/>
      <c r="G22" s="241" t="s">
        <v>78</v>
      </c>
      <c r="H22" s="241"/>
      <c r="I22" s="241"/>
      <c r="J22" s="241" t="s">
        <v>78</v>
      </c>
      <c r="K22" s="241"/>
      <c r="L22" s="241" t="s">
        <v>78</v>
      </c>
      <c r="M22" s="241" t="s">
        <v>78</v>
      </c>
      <c r="N22" s="241"/>
      <c r="O22" s="241"/>
      <c r="P22" s="241"/>
      <c r="Q22" s="241"/>
      <c r="R22" s="241"/>
      <c r="S22" s="241"/>
      <c r="T22" s="241"/>
      <c r="U22" s="242"/>
    </row>
    <row r="23" ht="15">
      <c r="A23" s="172"/>
      <c r="B23" s="173"/>
      <c r="C23" s="174"/>
      <c r="D23" s="175">
        <v>12</v>
      </c>
      <c r="E23" s="179"/>
      <c r="F23" s="241"/>
      <c r="G23" s="241"/>
      <c r="H23" s="241"/>
      <c r="I23" s="241"/>
      <c r="J23" s="241"/>
      <c r="K23" s="241" t="s">
        <v>78</v>
      </c>
      <c r="L23" s="241"/>
      <c r="M23" s="241"/>
      <c r="N23" s="241"/>
      <c r="O23" s="241"/>
      <c r="P23" s="241"/>
      <c r="Q23" s="241"/>
      <c r="R23" s="241"/>
      <c r="S23" s="241"/>
      <c r="T23" s="241"/>
      <c r="U23" s="242"/>
    </row>
    <row r="24" ht="15">
      <c r="A24" s="172"/>
      <c r="B24" s="173"/>
      <c r="C24" s="174"/>
      <c r="D24" s="175">
        <v>13</v>
      </c>
      <c r="E24" s="179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 t="s">
        <v>78</v>
      </c>
      <c r="R24" s="241"/>
      <c r="S24" s="241"/>
      <c r="T24" s="241"/>
      <c r="U24" s="242"/>
    </row>
    <row r="25" ht="15">
      <c r="A25" s="172"/>
      <c r="B25" s="173" t="s">
        <v>81</v>
      </c>
      <c r="C25" s="174"/>
      <c r="D25" s="175"/>
      <c r="E25" s="179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2"/>
    </row>
    <row r="26" ht="15">
      <c r="A26" s="172"/>
      <c r="B26" s="173"/>
      <c r="C26" s="174"/>
      <c r="D26" s="175">
        <v>2000</v>
      </c>
      <c r="E26" s="179"/>
      <c r="F26" s="241" t="s">
        <v>78</v>
      </c>
      <c r="G26" s="241" t="s">
        <v>78</v>
      </c>
      <c r="H26" s="241" t="s">
        <v>78</v>
      </c>
      <c r="I26" s="241"/>
      <c r="J26" s="241" t="s">
        <v>78</v>
      </c>
      <c r="K26" s="241"/>
      <c r="L26" s="241" t="s">
        <v>78</v>
      </c>
      <c r="M26" s="241"/>
      <c r="N26" s="241" t="s">
        <v>78</v>
      </c>
      <c r="O26" s="241" t="s">
        <v>78</v>
      </c>
      <c r="P26" s="241" t="s">
        <v>78</v>
      </c>
      <c r="Q26" s="241"/>
      <c r="R26" s="241"/>
      <c r="S26" s="241"/>
      <c r="T26" s="241"/>
      <c r="U26" s="242"/>
    </row>
    <row r="27" ht="15">
      <c r="A27" s="172"/>
      <c r="B27" s="173"/>
      <c r="C27" s="174"/>
      <c r="D27" s="175">
        <v>2001</v>
      </c>
      <c r="E27" s="179"/>
      <c r="F27" s="241"/>
      <c r="G27" s="241"/>
      <c r="H27" s="241"/>
      <c r="I27" s="241" t="s">
        <v>78</v>
      </c>
      <c r="J27" s="241"/>
      <c r="K27" s="241" t="s">
        <v>78</v>
      </c>
      <c r="L27" s="241"/>
      <c r="M27" s="241"/>
      <c r="N27" s="241"/>
      <c r="O27" s="241"/>
      <c r="Q27" s="241" t="s">
        <v>78</v>
      </c>
      <c r="R27" s="241"/>
      <c r="S27" s="241"/>
      <c r="T27" s="241"/>
      <c r="U27" s="242"/>
    </row>
    <row r="28" ht="15">
      <c r="A28" s="172"/>
      <c r="B28" s="173"/>
      <c r="C28" s="174"/>
      <c r="D28" s="175">
        <v>-2006</v>
      </c>
      <c r="E28" s="179"/>
      <c r="F28" s="241"/>
      <c r="G28" s="241"/>
      <c r="H28" s="241"/>
      <c r="I28" s="241"/>
      <c r="J28" s="241"/>
      <c r="K28" s="241"/>
      <c r="L28" s="241"/>
      <c r="M28" s="241" t="s">
        <v>78</v>
      </c>
      <c r="N28" s="241"/>
      <c r="O28" s="241"/>
      <c r="P28" s="241"/>
      <c r="Q28" s="241"/>
      <c r="R28" s="241"/>
      <c r="S28" s="241"/>
      <c r="T28" s="241"/>
      <c r="U28" s="242"/>
    </row>
    <row r="29" ht="15">
      <c r="A29" s="172"/>
      <c r="B29" s="173"/>
      <c r="C29" s="174"/>
      <c r="D29" s="175">
        <v>2004</v>
      </c>
      <c r="E29" s="179"/>
      <c r="F29" s="241"/>
      <c r="G29" s="241"/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 t="s">
        <v>78</v>
      </c>
      <c r="S29" s="241"/>
      <c r="T29" s="241"/>
      <c r="U29" s="242"/>
    </row>
    <row r="30" ht="15">
      <c r="A30" s="172"/>
      <c r="B30" s="173"/>
      <c r="C30" s="174"/>
      <c r="D30" s="175"/>
      <c r="E30" s="179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  <c r="U30" s="242"/>
    </row>
    <row r="31" ht="15">
      <c r="A31" s="172"/>
      <c r="B31" s="173"/>
      <c r="C31" s="174"/>
      <c r="D31" s="175"/>
      <c r="E31" s="179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2"/>
    </row>
    <row r="32" ht="15">
      <c r="A32" s="172"/>
      <c r="B32" s="173"/>
      <c r="C32" s="174"/>
      <c r="D32" s="175"/>
      <c r="E32" s="179"/>
      <c r="F32" s="241"/>
      <c r="G32" s="241"/>
      <c r="H32" s="241"/>
      <c r="I32" s="241"/>
      <c r="J32" s="241"/>
      <c r="K32" s="241"/>
      <c r="L32" s="241"/>
      <c r="M32" s="241"/>
      <c r="N32" s="241"/>
      <c r="O32" s="241"/>
      <c r="P32" s="241"/>
      <c r="Q32" s="241"/>
      <c r="R32" s="241"/>
      <c r="S32" s="241"/>
      <c r="T32" s="241"/>
      <c r="U32" s="242"/>
    </row>
    <row r="33" ht="15">
      <c r="A33" s="172"/>
      <c r="B33" s="183"/>
      <c r="C33" s="184"/>
      <c r="D33" s="185"/>
      <c r="E33" s="186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6"/>
    </row>
    <row r="34" ht="15">
      <c r="A34" s="189" t="s">
        <v>82</v>
      </c>
      <c r="B34" s="190" t="s">
        <v>83</v>
      </c>
      <c r="C34" s="191"/>
      <c r="D34" s="192"/>
      <c r="E34" s="193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8"/>
    </row>
    <row r="35" ht="15">
      <c r="A35" s="194"/>
      <c r="B35" s="195"/>
      <c r="C35" s="196"/>
      <c r="D35" s="197" t="s">
        <v>99</v>
      </c>
      <c r="E35" s="198"/>
      <c r="F35" s="241" t="s">
        <v>78</v>
      </c>
      <c r="G35" s="241" t="s">
        <v>78</v>
      </c>
      <c r="H35" s="241"/>
      <c r="I35" s="241"/>
      <c r="J35" s="241" t="s">
        <v>78</v>
      </c>
      <c r="K35" s="241" t="s">
        <v>78</v>
      </c>
      <c r="L35" s="241"/>
      <c r="M35" s="241" t="s">
        <v>78</v>
      </c>
      <c r="N35" s="241" t="s">
        <v>78</v>
      </c>
      <c r="O35" s="241" t="s">
        <v>78</v>
      </c>
      <c r="P35" s="241" t="s">
        <v>78</v>
      </c>
      <c r="Q35" s="241"/>
      <c r="R35" s="241" t="s">
        <v>78</v>
      </c>
      <c r="S35" s="241"/>
      <c r="T35" s="241"/>
      <c r="U35" s="242"/>
    </row>
    <row r="36" ht="15">
      <c r="A36" s="194"/>
      <c r="B36" s="195"/>
      <c r="C36" s="196"/>
      <c r="D36" s="197" t="s">
        <v>100</v>
      </c>
      <c r="E36" s="198"/>
      <c r="F36" s="241"/>
      <c r="G36" s="241"/>
      <c r="H36" s="241" t="s">
        <v>78</v>
      </c>
      <c r="I36" s="241" t="s">
        <v>78</v>
      </c>
      <c r="J36" s="241"/>
      <c r="K36" s="241"/>
      <c r="L36" s="241" t="s">
        <v>78</v>
      </c>
      <c r="M36" s="241"/>
      <c r="N36" s="241"/>
      <c r="O36" s="241"/>
      <c r="P36" s="241"/>
      <c r="Q36" s="241" t="s">
        <v>78</v>
      </c>
      <c r="R36" s="241"/>
      <c r="S36" s="241"/>
      <c r="T36" s="241"/>
      <c r="U36" s="242"/>
    </row>
    <row r="37" ht="15">
      <c r="A37" s="194"/>
      <c r="B37" s="195"/>
      <c r="C37" s="196"/>
      <c r="D37" s="197"/>
      <c r="E37" s="198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2"/>
    </row>
    <row r="38" ht="15">
      <c r="A38" s="194"/>
      <c r="B38" s="195"/>
      <c r="C38" s="249"/>
      <c r="D38" s="197"/>
      <c r="E38" s="200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2"/>
    </row>
    <row r="39" ht="15">
      <c r="A39" s="194"/>
      <c r="B39" s="195" t="s">
        <v>84</v>
      </c>
      <c r="C39" s="249"/>
      <c r="D39" s="197"/>
      <c r="E39" s="200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2"/>
    </row>
    <row r="40" ht="15">
      <c r="A40" s="194"/>
      <c r="B40" s="195"/>
      <c r="C40" s="249"/>
      <c r="D40" s="197"/>
      <c r="E40" s="200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2"/>
    </row>
    <row r="41" ht="15">
      <c r="A41" s="194"/>
      <c r="B41" s="195" t="s">
        <v>85</v>
      </c>
      <c r="C41" s="249"/>
      <c r="D41" s="197"/>
      <c r="E41" s="200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2"/>
    </row>
    <row r="42" ht="15">
      <c r="A42" s="194"/>
      <c r="B42" s="195"/>
      <c r="C42" s="249"/>
      <c r="D42" s="197"/>
      <c r="E42" s="200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2"/>
    </row>
    <row r="43" ht="15">
      <c r="A43" s="194"/>
      <c r="B43" s="201"/>
      <c r="C43" s="202"/>
      <c r="D43" s="203"/>
      <c r="E43" s="204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1"/>
    </row>
    <row r="44">
      <c r="A44" s="189" t="s">
        <v>86</v>
      </c>
      <c r="B44" s="207" t="s">
        <v>87</v>
      </c>
      <c r="C44" s="207"/>
      <c r="D44" s="207"/>
      <c r="E44" s="207"/>
      <c r="F44" s="252" t="s">
        <v>46</v>
      </c>
      <c r="G44" s="252" t="s">
        <v>46</v>
      </c>
      <c r="H44" s="252" t="s">
        <v>46</v>
      </c>
      <c r="I44" s="252" t="s">
        <v>46</v>
      </c>
      <c r="J44" s="252" t="s">
        <v>46</v>
      </c>
      <c r="K44" s="252" t="s">
        <v>48</v>
      </c>
      <c r="L44" s="252" t="s">
        <v>47</v>
      </c>
      <c r="M44" s="252" t="s">
        <v>47</v>
      </c>
      <c r="N44" s="252" t="s">
        <v>46</v>
      </c>
      <c r="O44" s="252" t="s">
        <v>46</v>
      </c>
      <c r="P44" s="252" t="s">
        <v>48</v>
      </c>
      <c r="Q44" s="252" t="s">
        <v>47</v>
      </c>
      <c r="R44" s="252" t="s">
        <v>46</v>
      </c>
      <c r="S44" s="252"/>
      <c r="T44" s="252"/>
      <c r="U44" s="253"/>
    </row>
    <row r="45">
      <c r="A45" s="194"/>
      <c r="B45" s="210" t="s">
        <v>88</v>
      </c>
      <c r="C45" s="210"/>
      <c r="D45" s="210"/>
      <c r="E45" s="211"/>
      <c r="F45" s="254" t="s">
        <v>89</v>
      </c>
      <c r="G45" s="254" t="s">
        <v>89</v>
      </c>
      <c r="H45" s="254" t="s">
        <v>89</v>
      </c>
      <c r="I45" s="254" t="s">
        <v>89</v>
      </c>
      <c r="J45" s="254" t="s">
        <v>89</v>
      </c>
      <c r="K45" s="254" t="s">
        <v>89</v>
      </c>
      <c r="L45" s="254" t="s">
        <v>89</v>
      </c>
      <c r="M45" s="254" t="s">
        <v>100</v>
      </c>
      <c r="N45" s="254" t="s">
        <v>89</v>
      </c>
      <c r="O45" s="254" t="s">
        <v>89</v>
      </c>
      <c r="P45" s="254" t="s">
        <v>89</v>
      </c>
      <c r="Q45" s="255" t="s">
        <v>89</v>
      </c>
      <c r="R45" s="255" t="s">
        <v>89</v>
      </c>
      <c r="S45" s="255"/>
      <c r="T45" s="255"/>
      <c r="U45" s="256"/>
    </row>
    <row r="46" ht="13.5">
      <c r="A46" s="194"/>
      <c r="B46" s="214" t="s">
        <v>90</v>
      </c>
      <c r="C46" s="214"/>
      <c r="D46" s="214"/>
      <c r="E46" s="215"/>
      <c r="F46" s="257" t="s">
        <v>101</v>
      </c>
      <c r="G46" s="257" t="s">
        <v>101</v>
      </c>
      <c r="H46" s="257" t="s">
        <v>101</v>
      </c>
      <c r="I46" s="257" t="s">
        <v>101</v>
      </c>
      <c r="J46" s="257" t="s">
        <v>101</v>
      </c>
      <c r="K46" s="257" t="s">
        <v>101</v>
      </c>
      <c r="L46" s="257" t="s">
        <v>101</v>
      </c>
      <c r="M46" s="257" t="s">
        <v>101</v>
      </c>
      <c r="N46" s="257" t="s">
        <v>101</v>
      </c>
      <c r="O46" s="257" t="s">
        <v>101</v>
      </c>
      <c r="P46" s="257" t="s">
        <v>101</v>
      </c>
      <c r="Q46" s="257" t="s">
        <v>101</v>
      </c>
      <c r="R46" s="257" t="s">
        <v>101</v>
      </c>
      <c r="S46" s="257"/>
      <c r="T46" s="257"/>
      <c r="U46" s="258"/>
    </row>
    <row r="47" ht="12" customHeight="1">
      <c r="A47" s="218"/>
      <c r="B47" s="259" t="s">
        <v>91</v>
      </c>
      <c r="C47" s="259"/>
      <c r="D47" s="259"/>
      <c r="E47" s="260"/>
      <c r="F47" s="260"/>
      <c r="G47" s="260"/>
      <c r="H47" s="260"/>
      <c r="I47" s="260"/>
      <c r="J47" s="260"/>
      <c r="K47" s="260"/>
      <c r="L47" s="260"/>
      <c r="M47" s="260">
        <v>1</v>
      </c>
      <c r="N47" s="260"/>
      <c r="O47" s="260"/>
      <c r="P47" s="260"/>
      <c r="Q47" s="260"/>
      <c r="R47" s="260"/>
      <c r="S47" s="260"/>
      <c r="T47" s="260"/>
      <c r="U47" s="261"/>
    </row>
    <row r="48" ht="11.25" customHeight="1">
      <c r="A48" s="115"/>
      <c r="B48" s="114"/>
      <c r="C48" s="116"/>
      <c r="D48" s="114"/>
    </row>
  </sheetData>
  <mergeCells count="28">
    <mergeCell ref="A2:B2"/>
    <mergeCell ref="C2:D2"/>
    <mergeCell ref="F2:L2"/>
    <mergeCell ref="M2:U2"/>
    <mergeCell ref="A3:B3"/>
    <mergeCell ref="C3:E3"/>
    <mergeCell ref="F3:L3"/>
    <mergeCell ref="M3:U3"/>
    <mergeCell ref="A4:B4"/>
    <mergeCell ref="C4:D4"/>
    <mergeCell ref="F4:L4"/>
    <mergeCell ref="M4:U4"/>
    <mergeCell ref="A5:B5"/>
    <mergeCell ref="C5:U5"/>
    <mergeCell ref="A6:B6"/>
    <mergeCell ref="C6:E6"/>
    <mergeCell ref="F6:L6"/>
    <mergeCell ref="M6:O6"/>
    <mergeCell ref="P6:U6"/>
    <mergeCell ref="A7:B7"/>
    <mergeCell ref="C7:E7"/>
    <mergeCell ref="F7:L7"/>
    <mergeCell ref="P7:U7"/>
    <mergeCell ref="D21:E21"/>
    <mergeCell ref="B44:D44"/>
    <mergeCell ref="B45:D45"/>
    <mergeCell ref="B46:D46"/>
    <mergeCell ref="B47:D47"/>
  </mergeCells>
  <printOptions headings="0" gridLines="0" gridLinesSet="0"/>
  <pageMargins left="0.75" right="0.75" top="0.75" bottom="0.75" header="0.5" footer="0.5"/>
  <pageSetup blackAndWhite="0" cellComments="none" copies="1" draft="0" errors="displayed" firstPageNumber="2147483647" fitToHeight="0" fitToWidth="0" horizontalDpi="300" orientation="portrait" pageOrder="downThenOver" paperSize="9" scale="90" useFirstPageNumber="1" usePrinterDefaults="1" verticalDpi="300"/>
  <headerFooter>
    <oddFooter>&amp;L&amp;"Tahoma,Regular"&amp;10 02ae-BM/PM/HDCV/FSOFT v2/1&amp;C&amp;"Tahoma,Regular"&amp;10Internal use&amp;R&amp;"Tahoma,Regular"&amp;10&amp;P/&amp;N</oddFooter>
  </headerFooter>
  <legacyDrawing r:id="rId3"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86F2501-3254-4EE4-86E8-4D2C629531E5}" type="list" allowBlank="1" errorStyle="stop" imeMode="noControl" operator="between" showDropDown="0" showErrorMessage="1" showInputMessage="1">
          <x14:formula1>
            <xm:f>"O, "</xm:f>
          </x14:formula1>
          <xm:sqref>F10:J10 K10 L10:U10 F11:P11 Q11:U11 F12:P12 Q12:U12 F13:P13 Q13:U13 F18:J18 K18 L18:U18 F19:J19 K19 L19:U19 F20:J20 K20 L20:U20 F24:J24 K24 L24:U24 Q27 Q28 K14:K17 K21:K23 K25:K35 K36:K37 K38:K43 P25:P26 P28:P35 Q25:Q26 Q29:Q35 F14:J17 L14:U17 F38:J43 F36:J37 L38:U43 L36:U37 F21:J23 L21:U23 F25:J35 R25:U35 L25:O35</xm:sqref>
        </x14:dataValidation>
        <x14:dataValidation xr:uid="{32B35DCE-3C43-4CE6-A968-7B8F536F6473}" type="list" allowBlank="1" errorStyle="stop" imeMode="noControl" operator="between" showDropDown="0" showErrorMessage="1" showInputMessage="1">
          <x14:formula1>
            <xm:f>"N,A,B, "</xm:f>
          </x14:formula1>
          <xm:sqref>F44:J44 K44 L44:U44</xm:sqref>
        </x14:dataValidation>
        <x14:dataValidation xr:uid="{44DB6F46-24E1-4C9A-B75E-3B01196B5E22}" type="list" allowBlank="1" errorStyle="stop" imeMode="noControl" operator="between" showDropDown="0" showErrorMessage="1" showInputMessage="1">
          <x14:formula1>
            <xm:f>"P,F, "</xm:f>
          </x14:formula1>
          <xm:sqref>F45:J45 K45 L45:U45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created xsi:type="dcterms:W3CDTF">2020-02-20T09:21:00Z</dcterms:created>
  <dcterms:modified xsi:type="dcterms:W3CDTF">2020-04-09T09:10:40Z</dcterms:modified>
</cp:coreProperties>
</file>