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kinaxis_work\snowflake\Management\"/>
    </mc:Choice>
  </mc:AlternateContent>
  <xr:revisionPtr revIDLastSave="0" documentId="13_ncr:1_{0554D4C8-B4F1-4D12-9EF9-FCFFA8AB95F7}" xr6:coauthVersionLast="47" xr6:coauthVersionMax="47" xr10:uidLastSave="{00000000-0000-0000-0000-000000000000}"/>
  <bookViews>
    <workbookView xWindow="435" yWindow="1260" windowWidth="37380" windowHeight="17865" xr2:uid="{00000000-000D-0000-FFFF-FFFF00000000}"/>
  </bookViews>
  <sheets>
    <sheet name="ReadMe" sheetId="2" r:id="rId1"/>
    <sheet name="Work Sheet" sheetId="1" r:id="rId2"/>
  </sheets>
  <definedNames>
    <definedName name="_xlnm._FilterDatabase" localSheetId="1" hidden="1">'Work Sheet'!$A$6:$N$59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8" i="1"/>
  <c r="J93" i="1"/>
  <c r="J92" i="1"/>
  <c r="J91" i="1"/>
  <c r="J90" i="1"/>
  <c r="J89" i="1"/>
  <c r="J88" i="1"/>
  <c r="J87" i="1"/>
  <c r="J86" i="1"/>
  <c r="J85" i="1"/>
  <c r="J84" i="1"/>
  <c r="J83" i="1"/>
  <c r="J81" i="1"/>
  <c r="J80" i="1"/>
  <c r="J79" i="1"/>
  <c r="J78" i="1"/>
  <c r="J77" i="1"/>
  <c r="J76" i="1"/>
  <c r="J75" i="1"/>
  <c r="J74" i="1"/>
  <c r="J73" i="1"/>
  <c r="J71" i="1"/>
  <c r="J70" i="1"/>
  <c r="J69" i="1"/>
  <c r="J68" i="1"/>
  <c r="J67" i="1"/>
  <c r="J66" i="1"/>
  <c r="J65" i="1"/>
  <c r="J64" i="1"/>
  <c r="J63" i="1"/>
  <c r="J62" i="1"/>
  <c r="A2" i="2"/>
  <c r="L3" i="1"/>
  <c r="L4" i="1"/>
  <c r="L5" i="1"/>
  <c r="L2" i="1"/>
  <c r="J50" i="1"/>
  <c r="J49" i="1"/>
  <c r="J47" i="1"/>
  <c r="J46" i="1"/>
  <c r="J44" i="1"/>
  <c r="J43" i="1"/>
  <c r="J41" i="1"/>
  <c r="J40" i="1"/>
  <c r="J37" i="1"/>
  <c r="J36" i="1"/>
  <c r="J34" i="1"/>
  <c r="J33" i="1"/>
  <c r="J31" i="1"/>
  <c r="J30" i="1"/>
  <c r="J28" i="1"/>
  <c r="J27" i="1"/>
  <c r="J24" i="1"/>
  <c r="J23" i="1"/>
  <c r="J21" i="1"/>
  <c r="J20" i="1"/>
  <c r="J18" i="1"/>
  <c r="J17" i="1"/>
  <c r="J15" i="1"/>
  <c r="J14" i="1"/>
  <c r="J9" i="1"/>
  <c r="J10" i="1"/>
  <c r="J8" i="1"/>
  <c r="J3" i="1"/>
  <c r="L1" i="1" l="1"/>
  <c r="M3" i="1"/>
  <c r="J2" i="1"/>
  <c r="J5" i="1"/>
  <c r="M5" i="1" s="1"/>
  <c r="J4" i="1"/>
  <c r="M4" i="1" s="1"/>
  <c r="J1" i="1" l="1"/>
  <c r="M1" i="1" s="1"/>
  <c r="N1" i="1" s="1"/>
  <c r="N2" i="1" s="1"/>
  <c r="N3" i="1" s="1"/>
  <c r="N4" i="1" s="1"/>
  <c r="M2" i="1"/>
</calcChain>
</file>

<file path=xl/sharedStrings.xml><?xml version="1.0" encoding="utf-8"?>
<sst xmlns="http://schemas.openxmlformats.org/spreadsheetml/2006/main" count="235" uniqueCount="112">
  <si>
    <t>Top1</t>
  </si>
  <si>
    <t>Topic</t>
  </si>
  <si>
    <t>Abstract</t>
  </si>
  <si>
    <t>Description</t>
  </si>
  <si>
    <t>No of Objects</t>
  </si>
  <si>
    <t>Effort / Object</t>
  </si>
  <si>
    <t>Totals</t>
  </si>
  <si>
    <t>Repository of all objects</t>
  </si>
  <si>
    <t>EDW Objects</t>
  </si>
  <si>
    <t>SQL Scripts</t>
  </si>
  <si>
    <t>Documents</t>
  </si>
  <si>
    <t>from DEV</t>
  </si>
  <si>
    <t>from TEST</t>
  </si>
  <si>
    <t>from PROD</t>
  </si>
  <si>
    <t>Top2</t>
  </si>
  <si>
    <t>Top3</t>
  </si>
  <si>
    <t>Top4</t>
  </si>
  <si>
    <t>Business Projects</t>
  </si>
  <si>
    <t>Management</t>
  </si>
  <si>
    <t>Issues / Tickets</t>
  </si>
  <si>
    <t>assign Naming Conventions, Classification</t>
  </si>
  <si>
    <t>central Master document</t>
  </si>
  <si>
    <t>assign Business Purpose</t>
  </si>
  <si>
    <t>Status</t>
  </si>
  <si>
    <t>Effort / Spent</t>
  </si>
  <si>
    <t>F</t>
  </si>
  <si>
    <t>finished</t>
  </si>
  <si>
    <t>P</t>
  </si>
  <si>
    <t>Planned</t>
  </si>
  <si>
    <t>M</t>
  </si>
  <si>
    <t>Missing</t>
  </si>
  <si>
    <t>EDW_TABLES.xlsx</t>
  </si>
  <si>
    <t>O</t>
  </si>
  <si>
    <t>Ongoing</t>
  </si>
  <si>
    <t>Project Domains</t>
  </si>
  <si>
    <t>Schema: LND_TB</t>
  </si>
  <si>
    <t>Schema: INT_TB</t>
  </si>
  <si>
    <t>Schema: SEM_MRT_VW</t>
  </si>
  <si>
    <t>Schema: others</t>
  </si>
  <si>
    <t>Remaining Spent</t>
  </si>
  <si>
    <t>EDW_BKP_TB</t>
  </si>
  <si>
    <t>EDW_BKP_TB, EDW_SNDBX_TB</t>
  </si>
  <si>
    <t>Totals hours</t>
  </si>
  <si>
    <t>hours</t>
  </si>
  <si>
    <t>days</t>
  </si>
  <si>
    <t>available h/day</t>
  </si>
  <si>
    <t>h/day</t>
  </si>
  <si>
    <t>days/week</t>
  </si>
  <si>
    <t>weeks remaining work</t>
  </si>
  <si>
    <t>different to Dec AND PROD - WHY ?</t>
  </si>
  <si>
    <t>best: ignore TEST and built from scratch</t>
  </si>
  <si>
    <t>can include missing parts, to be reviwed</t>
  </si>
  <si>
    <t>spread on SharePoint or offline</t>
  </si>
  <si>
    <t>lot of orphaned, dead objects …</t>
  </si>
  <si>
    <t>owner is ?</t>
  </si>
  <si>
    <t>no match with DEV / PROD</t>
  </si>
  <si>
    <t>no match with TEST / PROD</t>
  </si>
  <si>
    <t>no match with TEST / DEV</t>
  </si>
  <si>
    <t>Semantic View Documentation</t>
  </si>
  <si>
    <t>EDW Templates</t>
  </si>
  <si>
    <t>Links / References
Folder and Documents</t>
  </si>
  <si>
    <t>Projects by BU</t>
  </si>
  <si>
    <t>scope is on EDW specific artifacts</t>
  </si>
  <si>
    <t>DOMO migration is managed / calculated indipendently</t>
  </si>
  <si>
    <t>basically no business or analysis documents are available (BA, DA, Minutes, …)</t>
  </si>
  <si>
    <t>Confluence_Data</t>
  </si>
  <si>
    <t>DOMO to PBI</t>
  </si>
  <si>
    <t>Folder</t>
  </si>
  <si>
    <t>Document</t>
  </si>
  <si>
    <t>To PBI - Strategy and Data.xlsx</t>
  </si>
  <si>
    <t>basically no SQL scripts are available</t>
  </si>
  <si>
    <t>References</t>
  </si>
  <si>
    <t>Seq</t>
  </si>
  <si>
    <t>filer = 0 for Top Levels</t>
  </si>
  <si>
    <t>overall 683 objects (tables, views)</t>
  </si>
  <si>
    <t>Enhancing EDW Models</t>
  </si>
  <si>
    <t>case.1 = business requirement</t>
  </si>
  <si>
    <t>case.2 = planned re-design</t>
  </si>
  <si>
    <t>aka EDW 2.0</t>
  </si>
  <si>
    <t>find or re-create business docs</t>
  </si>
  <si>
    <t>model logical model(s)</t>
  </si>
  <si>
    <t>implement on DEV</t>
  </si>
  <si>
    <t>implement on TEST</t>
  </si>
  <si>
    <t>Internal Test and Sign-Off</t>
  </si>
  <si>
    <t>UAT</t>
  </si>
  <si>
    <t>Business Sign-Off</t>
  </si>
  <si>
    <t>implement on PROD</t>
  </si>
  <si>
    <t>Internal (DevOps) Sign-Off</t>
  </si>
  <si>
    <t>Close / Feeze Product Release</t>
  </si>
  <si>
    <t>maybe reverse enginnering is needed</t>
  </si>
  <si>
    <t>Document Locations</t>
  </si>
  <si>
    <t>SharePoint Structures</t>
  </si>
  <si>
    <t>Document Types / Artifacts</t>
  </si>
  <si>
    <t>Modeling Approach</t>
  </si>
  <si>
    <t>Tool / Team / Paper</t>
  </si>
  <si>
    <t>Define Infrastructure / Operation Model</t>
  </si>
  <si>
    <t>Roles and Responsibilities</t>
  </si>
  <si>
    <t>who is doing what</t>
  </si>
  <si>
    <t>Release Management Approach</t>
  </si>
  <si>
    <t>Testing, Sign-Off Approach</t>
  </si>
  <si>
    <t>Deployment Approach DEV-TEST</t>
  </si>
  <si>
    <t>Deployment Approach TEST-PROD</t>
  </si>
  <si>
    <t>Close / Freeze / Release Approach</t>
  </si>
  <si>
    <t>Cleanup DEV-TEST</t>
  </si>
  <si>
    <t>KANBAN, anything ?</t>
  </si>
  <si>
    <t>PM Methods ? KANBAN, anything ?</t>
  </si>
  <si>
    <t>Enhancment Projects (EDW 2.0) - ideas but no infra, methods, … in place</t>
  </si>
  <si>
    <t>Enhancements hard / no reliable / to estimate</t>
  </si>
  <si>
    <t>see tab 'work sheet' top10 ff</t>
  </si>
  <si>
    <t>cre:</t>
  </si>
  <si>
    <t>upd:</t>
  </si>
  <si>
    <t>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</si>
</sst>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applyFont="1" applyAlignment="1">
      <alignment vertical="top"/>
    </xf>
    <xf numFmtId="0" fontId="3" fillId="0" borderId="0" xfId="2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right" vertical="top"/>
    </xf>
    <xf numFmtId="43" fontId="0" fillId="0" borderId="0" xfId="1" applyNumberFormat="1" applyFont="1" applyAlignment="1">
      <alignment horizontal="right" vertical="top"/>
    </xf>
    <xf numFmtId="43" fontId="0" fillId="0" borderId="0" xfId="1" applyNumberFormat="1" applyFont="1" applyAlignment="1">
      <alignment vertical="top"/>
    </xf>
    <xf numFmtId="0" fontId="2" fillId="0" borderId="3" xfId="0" applyFont="1" applyBorder="1" applyAlignment="1">
      <alignment horizontal="center" vertical="top"/>
    </xf>
    <xf numFmtId="43" fontId="0" fillId="0" borderId="8" xfId="1" applyNumberFormat="1" applyFont="1" applyBorder="1" applyAlignment="1">
      <alignment horizontal="right" vertical="top"/>
    </xf>
    <xf numFmtId="43" fontId="0" fillId="0" borderId="9" xfId="1" applyNumberFormat="1" applyFont="1" applyBorder="1" applyAlignment="1">
      <alignment horizontal="right" vertical="top"/>
    </xf>
    <xf numFmtId="43" fontId="0" fillId="0" borderId="10" xfId="1" applyNumberFormat="1" applyFont="1" applyBorder="1" applyAlignment="1">
      <alignment horizontal="right" vertical="top"/>
    </xf>
    <xf numFmtId="0" fontId="0" fillId="0" borderId="11" xfId="0" applyBorder="1" applyAlignment="1">
      <alignment horizontal="center" vertical="top"/>
    </xf>
    <xf numFmtId="43" fontId="0" fillId="0" borderId="12" xfId="1" applyNumberFormat="1" applyFont="1" applyBorder="1" applyAlignment="1">
      <alignment horizontal="right" vertical="top"/>
    </xf>
    <xf numFmtId="0" fontId="0" fillId="0" borderId="0" xfId="0" applyBorder="1" applyAlignment="1">
      <alignment horizontal="center" vertical="top"/>
    </xf>
    <xf numFmtId="43" fontId="0" fillId="0" borderId="13" xfId="1" applyNumberFormat="1" applyFont="1" applyBorder="1" applyAlignment="1">
      <alignment horizontal="right" vertical="top"/>
    </xf>
    <xf numFmtId="0" fontId="0" fillId="0" borderId="14" xfId="0" applyBorder="1" applyAlignment="1">
      <alignment horizontal="center" vertical="top"/>
    </xf>
    <xf numFmtId="43" fontId="0" fillId="0" borderId="15" xfId="1" applyNumberFormat="1" applyFont="1" applyBorder="1" applyAlignment="1">
      <alignment horizontal="right" vertical="top"/>
    </xf>
    <xf numFmtId="43" fontId="0" fillId="0" borderId="5" xfId="1" applyNumberFormat="1" applyFont="1" applyBorder="1" applyAlignment="1">
      <alignment vertical="top"/>
    </xf>
    <xf numFmtId="43" fontId="0" fillId="0" borderId="6" xfId="1" applyNumberFormat="1" applyFont="1" applyBorder="1" applyAlignment="1">
      <alignment vertical="top"/>
    </xf>
    <xf numFmtId="43" fontId="0" fillId="0" borderId="7" xfId="1" applyNumberFormat="1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0" xfId="0" applyBorder="1" applyAlignment="1">
      <alignment vertical="top"/>
    </xf>
    <xf numFmtId="9" fontId="0" fillId="0" borderId="0" xfId="0" applyNumberFormat="1" applyBorder="1" applyAlignment="1">
      <alignment horizontal="center" vertical="top"/>
    </xf>
    <xf numFmtId="0" fontId="2" fillId="2" borderId="0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2" fillId="0" borderId="11" xfId="0" applyFont="1" applyBorder="1" applyAlignment="1">
      <alignment vertical="top"/>
    </xf>
    <xf numFmtId="43" fontId="2" fillId="2" borderId="1" xfId="1" applyNumberFormat="1" applyFont="1" applyFill="1" applyBorder="1" applyAlignment="1">
      <alignment horizontal="right" vertical="top"/>
    </xf>
    <xf numFmtId="43" fontId="2" fillId="2" borderId="2" xfId="1" applyNumberFormat="1" applyFont="1" applyFill="1" applyBorder="1" applyAlignment="1">
      <alignment horizontal="right" vertical="top"/>
    </xf>
    <xf numFmtId="43" fontId="2" fillId="2" borderId="3" xfId="1" applyNumberFormat="1" applyFont="1" applyFill="1" applyBorder="1" applyAlignment="1">
      <alignment horizontal="right" vertical="top"/>
    </xf>
    <xf numFmtId="43" fontId="2" fillId="2" borderId="4" xfId="1" applyNumberFormat="1" applyFont="1" applyFill="1" applyBorder="1" applyAlignment="1">
      <alignment vertical="top"/>
    </xf>
    <xf numFmtId="43" fontId="2" fillId="2" borderId="0" xfId="1" applyNumberFormat="1" applyFont="1" applyFill="1" applyAlignment="1">
      <alignment horizontal="right" vertical="top" wrapText="1"/>
    </xf>
    <xf numFmtId="43" fontId="2" fillId="2" borderId="0" xfId="1" applyNumberFormat="1" applyFont="1" applyFill="1" applyAlignment="1">
      <alignment vertical="top" wrapText="1"/>
    </xf>
    <xf numFmtId="0" fontId="2" fillId="2" borderId="0" xfId="0" applyFont="1" applyFill="1" applyAlignment="1">
      <alignment horizontal="left" vertical="top"/>
    </xf>
    <xf numFmtId="43" fontId="0" fillId="0" borderId="8" xfId="0" applyNumberFormat="1" applyBorder="1" applyAlignment="1">
      <alignment horizontal="right" vertical="top"/>
    </xf>
    <xf numFmtId="43" fontId="0" fillId="0" borderId="9" xfId="0" applyNumberFormat="1" applyBorder="1" applyAlignment="1">
      <alignment horizontal="right" vertical="top"/>
    </xf>
    <xf numFmtId="43" fontId="2" fillId="0" borderId="9" xfId="0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170" fontId="0" fillId="0" borderId="0" xfId="0" applyNumberFormat="1"/>
    <xf numFmtId="170" fontId="2" fillId="0" borderId="0" xfId="0" applyNumberFormat="1" applyFont="1"/>
    <xf numFmtId="0" fontId="2" fillId="0" borderId="8" xfId="0" applyFont="1" applyBorder="1"/>
    <xf numFmtId="0" fontId="2" fillId="0" borderId="12" xfId="0" applyFont="1" applyBorder="1"/>
    <xf numFmtId="0" fontId="2" fillId="0" borderId="11" xfId="0" applyFont="1" applyBorder="1"/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3" fillId="0" borderId="0" xfId="2" applyBorder="1"/>
    <xf numFmtId="0" fontId="3" fillId="0" borderId="13" xfId="2" applyBorder="1"/>
    <xf numFmtId="0" fontId="0" fillId="0" borderId="14" xfId="0" applyBorder="1"/>
    <xf numFmtId="0" fontId="0" fillId="0" borderId="15" xfId="0" applyBorder="1"/>
    <xf numFmtId="0" fontId="2" fillId="0" borderId="8" xfId="0" applyFont="1" applyBorder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0" fillId="0" borderId="0" xfId="0" applyFill="1" applyBorder="1"/>
    <xf numFmtId="0" fontId="0" fillId="0" borderId="10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inaxis.sharepoint.com/:x:/r/sites/CorpIT/data/Shared%20Documents/DOMO%20to%20PBI/To%20PBI%20-%20Strategy%20and%20Data.xlsx?d=w0b4eb351fe17472a8f6569c477142b6c&amp;csf=1&amp;web=1&amp;e=MtxSSv" TargetMode="External"/><Relationship Id="rId2" Type="http://schemas.openxmlformats.org/officeDocument/2006/relationships/hyperlink" Target="https://kinaxis.sharepoint.com/:f:/r/sites/CorpIT/data/Shared%20Documents/DOMO%20to%20PBI?csf=1&amp;web=1&amp;e=6s7V8E" TargetMode="External"/><Relationship Id="rId1" Type="http://schemas.openxmlformats.org/officeDocument/2006/relationships/hyperlink" Target="https://kinaxis.sharepoint.com/:f:/r/sites/CorpIT/data/Shared%20Documents/Snowflake/Confluence_Data?csf=1&amp;web=1&amp;e=eD7EQo" TargetMode="External"/><Relationship Id="rId4" Type="http://schemas.openxmlformats.org/officeDocument/2006/relationships/hyperlink" Target="https://kinaxis.sharepoint.com/:f:/r/sites/CorpIT/data/Shared%20Documents/Projects%20by%20BU?csf=1&amp;web=1&amp;e=FlgiW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inaxis.sharepoint.com/:f:/r/sites/CorpIT/data/Shared%20Documents/EDW%20Templates/Semantic%20View%20Documentation?csf=1&amp;web=1&amp;e=dDUCJ0" TargetMode="External"/><Relationship Id="rId2" Type="http://schemas.openxmlformats.org/officeDocument/2006/relationships/hyperlink" Target="https://kinaxis.sharepoint.com/:f:/r/sites/CorpIT/data/Shared%20Documents/Snowflake/Project%20Domains?csf=1&amp;web=1&amp;e=MvTd9A" TargetMode="External"/><Relationship Id="rId1" Type="http://schemas.openxmlformats.org/officeDocument/2006/relationships/hyperlink" Target="https://kinaxis.sharepoint.com/:x:/r/sites/CorpIT/data/Shared%20Documents/Snowflake/EDW_TABLES.xlsx?d=w2904717779d14c53a66c6a2186842165&amp;csf=1&amp;web=1&amp;e=fSUXL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kinaxis.sharepoint.com/:f:/r/sites/CorpIT/data/Shared%20Documents/Projects%20by%20BU?csf=1&amp;web=1&amp;e=MnYW2m" TargetMode="External"/><Relationship Id="rId4" Type="http://schemas.openxmlformats.org/officeDocument/2006/relationships/hyperlink" Target="https://kinaxis.sharepoint.com/:f:/r/sites/CorpIT/data/Shared%20Documents/EDW%20Templates?csf=1&amp;web=1&amp;e=DdzZ5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2A56-801D-4B9B-928D-CD9076318C6D}">
  <dimension ref="A1:E17"/>
  <sheetViews>
    <sheetView tabSelected="1" workbookViewId="0">
      <selection activeCell="A5" sqref="A5"/>
    </sheetView>
  </sheetViews>
  <sheetFormatPr defaultRowHeight="15" x14ac:dyDescent="0.25"/>
  <cols>
    <col min="1" max="1" width="14.42578125" customWidth="1"/>
    <col min="3" max="3" width="71.85546875" bestFit="1" customWidth="1"/>
    <col min="4" max="4" width="22.5703125" customWidth="1"/>
    <col min="5" max="5" width="38.28515625" customWidth="1"/>
  </cols>
  <sheetData>
    <row r="1" spans="1:5" x14ac:dyDescent="0.25">
      <c r="A1" s="53">
        <v>45084</v>
      </c>
      <c r="B1" s="49" t="s">
        <v>109</v>
      </c>
      <c r="C1" t="s">
        <v>111</v>
      </c>
    </row>
    <row r="2" spans="1:5" x14ac:dyDescent="0.25">
      <c r="A2" s="52">
        <f ca="1">TODAY()</f>
        <v>45084</v>
      </c>
      <c r="B2" s="49" t="s">
        <v>110</v>
      </c>
      <c r="C2" t="s">
        <v>111</v>
      </c>
    </row>
    <row r="3" spans="1:5" x14ac:dyDescent="0.25">
      <c r="A3" s="53"/>
      <c r="B3" s="49"/>
    </row>
    <row r="4" spans="1:5" x14ac:dyDescent="0.25">
      <c r="B4" s="50"/>
      <c r="C4" s="51"/>
      <c r="D4" s="54" t="s">
        <v>71</v>
      </c>
      <c r="E4" s="55"/>
    </row>
    <row r="5" spans="1:5" x14ac:dyDescent="0.25">
      <c r="B5" s="64" t="s">
        <v>72</v>
      </c>
      <c r="C5" s="56" t="s">
        <v>1</v>
      </c>
      <c r="D5" s="56" t="s">
        <v>67</v>
      </c>
      <c r="E5" s="55" t="s">
        <v>68</v>
      </c>
    </row>
    <row r="6" spans="1:5" x14ac:dyDescent="0.25">
      <c r="B6" s="57">
        <v>1</v>
      </c>
      <c r="C6" s="58" t="s">
        <v>62</v>
      </c>
      <c r="D6" s="58"/>
      <c r="E6" s="59"/>
    </row>
    <row r="7" spans="1:5" x14ac:dyDescent="0.25">
      <c r="B7" s="57">
        <v>2</v>
      </c>
      <c r="C7" s="58" t="s">
        <v>63</v>
      </c>
      <c r="D7" s="60" t="s">
        <v>66</v>
      </c>
      <c r="E7" s="61" t="s">
        <v>69</v>
      </c>
    </row>
    <row r="8" spans="1:5" x14ac:dyDescent="0.25">
      <c r="B8" s="57">
        <v>3</v>
      </c>
      <c r="C8" s="58" t="s">
        <v>64</v>
      </c>
      <c r="D8" s="60" t="s">
        <v>65</v>
      </c>
      <c r="E8" s="59"/>
    </row>
    <row r="9" spans="1:5" x14ac:dyDescent="0.25">
      <c r="B9" s="57">
        <v>4</v>
      </c>
      <c r="C9" s="58" t="s">
        <v>70</v>
      </c>
      <c r="D9" s="60" t="s">
        <v>61</v>
      </c>
      <c r="E9" s="59"/>
    </row>
    <row r="10" spans="1:5" x14ac:dyDescent="0.25">
      <c r="B10" s="57">
        <v>5</v>
      </c>
      <c r="C10" s="66" t="s">
        <v>106</v>
      </c>
      <c r="D10" s="58"/>
      <c r="E10" s="59" t="s">
        <v>108</v>
      </c>
    </row>
    <row r="11" spans="1:5" x14ac:dyDescent="0.25">
      <c r="B11" s="57">
        <v>6</v>
      </c>
      <c r="C11" s="66" t="s">
        <v>107</v>
      </c>
      <c r="D11" s="58"/>
      <c r="E11" s="59" t="s">
        <v>108</v>
      </c>
    </row>
    <row r="12" spans="1:5" x14ac:dyDescent="0.25">
      <c r="B12" s="57">
        <v>7</v>
      </c>
      <c r="C12" s="58"/>
      <c r="D12" s="58"/>
      <c r="E12" s="59"/>
    </row>
    <row r="13" spans="1:5" x14ac:dyDescent="0.25">
      <c r="B13" s="57">
        <v>8</v>
      </c>
      <c r="C13" s="58"/>
      <c r="D13" s="58"/>
      <c r="E13" s="59"/>
    </row>
    <row r="14" spans="1:5" x14ac:dyDescent="0.25">
      <c r="B14" s="57">
        <v>9</v>
      </c>
      <c r="C14" s="58"/>
      <c r="D14" s="58"/>
      <c r="E14" s="59"/>
    </row>
    <row r="15" spans="1:5" x14ac:dyDescent="0.25">
      <c r="B15" s="57">
        <v>10</v>
      </c>
      <c r="C15" s="58"/>
      <c r="D15" s="58"/>
      <c r="E15" s="59"/>
    </row>
    <row r="16" spans="1:5" x14ac:dyDescent="0.25">
      <c r="B16" s="57">
        <v>11</v>
      </c>
      <c r="C16" s="58"/>
      <c r="D16" s="58"/>
      <c r="E16" s="59"/>
    </row>
    <row r="17" spans="2:5" x14ac:dyDescent="0.25">
      <c r="B17" s="67"/>
      <c r="C17" s="62"/>
      <c r="D17" s="62"/>
      <c r="E17" s="63"/>
    </row>
  </sheetData>
  <hyperlinks>
    <hyperlink ref="D8" r:id="rId1" display="https://kinaxis.sharepoint.com/:f:/r/sites/CorpIT/data/Shared Documents/Snowflake/Confluence_Data?csf=1&amp;web=1&amp;e=eD7EQo" xr:uid="{257BF9A4-4518-42E5-902B-5E0B5D7A58A4}"/>
    <hyperlink ref="D7" r:id="rId2" display="https://kinaxis.sharepoint.com/:f:/r/sites/CorpIT/data/Shared Documents/DOMO to PBI?csf=1&amp;web=1&amp;e=6s7V8E" xr:uid="{EC98D693-4D73-4CC1-AE03-1E24CB8F4262}"/>
    <hyperlink ref="E7" r:id="rId3" display="https://kinaxis.sharepoint.com/:x:/r/sites/CorpIT/data/Shared Documents/DOMO to PBI/To PBI - Strategy and Data.xlsx?d=w0b4eb351fe17472a8f6569c477142b6c&amp;csf=1&amp;web=1&amp;e=MtxSSv" xr:uid="{6857A0DD-CB07-41D1-B2E5-43D4184966D4}"/>
    <hyperlink ref="D9" r:id="rId4" display="https://kinaxis.sharepoint.com/:f:/r/sites/CorpIT/data/Shared Documents/Projects by BU?csf=1&amp;web=1&amp;e=FlgiW5" xr:uid="{CA6A5AAE-FA3D-4BE1-AAE7-EF44EDE11C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workbookViewId="0">
      <pane ySplit="6" topLeftCell="A46" activePane="bottomLeft" state="frozen"/>
      <selection pane="bottomLeft" activeCell="A7" sqref="A7"/>
    </sheetView>
  </sheetViews>
  <sheetFormatPr defaultRowHeight="15" x14ac:dyDescent="0.25"/>
  <cols>
    <col min="1" max="4" width="7.5703125" style="4" customWidth="1"/>
    <col min="5" max="5" width="42.28515625" style="1" customWidth="1"/>
    <col min="6" max="6" width="36.42578125" style="1" bestFit="1" customWidth="1"/>
    <col min="7" max="7" width="37.140625" style="1" bestFit="1" customWidth="1"/>
    <col min="8" max="8" width="8.42578125" style="6" customWidth="1"/>
    <col min="9" max="9" width="9.28515625" style="11" customWidth="1"/>
    <col min="10" max="10" width="8.42578125" style="11" customWidth="1"/>
    <col min="11" max="11" width="9.140625" style="4"/>
    <col min="12" max="12" width="9.140625" style="12"/>
    <col min="13" max="13" width="10.85546875" style="12" customWidth="1"/>
    <col min="14" max="14" width="17.85546875" style="1" customWidth="1"/>
    <col min="15" max="16384" width="9.140625" style="1"/>
  </cols>
  <sheetData>
    <row r="1" spans="1:18" x14ac:dyDescent="0.25">
      <c r="I1" s="39" t="s">
        <v>6</v>
      </c>
      <c r="J1" s="40">
        <f>SUM(J2:J5)</f>
        <v>103.23000000000002</v>
      </c>
      <c r="K1" s="13"/>
      <c r="L1" s="41">
        <f>SUM(L2:L5)</f>
        <v>6</v>
      </c>
      <c r="M1" s="42">
        <f>J1-L1</f>
        <v>97.230000000000018</v>
      </c>
      <c r="N1" s="46">
        <f>M1</f>
        <v>97.230000000000018</v>
      </c>
      <c r="O1" s="38" t="s">
        <v>43</v>
      </c>
      <c r="P1" s="17">
        <v>8</v>
      </c>
      <c r="Q1" s="27" t="s">
        <v>46</v>
      </c>
      <c r="R1" s="28"/>
    </row>
    <row r="2" spans="1:18" x14ac:dyDescent="0.25">
      <c r="I2" s="14" t="s">
        <v>26</v>
      </c>
      <c r="J2" s="14">
        <f>SUMIFS($J$7:$J$60,$K$7:$K$60,K2)</f>
        <v>3.4000000000000004</v>
      </c>
      <c r="K2" s="17" t="s">
        <v>25</v>
      </c>
      <c r="L2" s="18">
        <f>SUMIFS($L$7:$L$60,$K$7:$K$60,K2)</f>
        <v>0</v>
      </c>
      <c r="M2" s="23">
        <f t="shared" ref="M2:M5" si="0">J2-L2</f>
        <v>3.4000000000000004</v>
      </c>
      <c r="N2" s="47">
        <f>N1/P1</f>
        <v>12.153750000000002</v>
      </c>
      <c r="O2" s="34" t="s">
        <v>44</v>
      </c>
      <c r="P2" s="30">
        <v>0.5</v>
      </c>
      <c r="Q2" s="31" t="s">
        <v>45</v>
      </c>
      <c r="R2" s="32"/>
    </row>
    <row r="3" spans="1:18" x14ac:dyDescent="0.25">
      <c r="B3" s="65" t="s">
        <v>73</v>
      </c>
      <c r="H3" s="4"/>
      <c r="I3" s="15" t="s">
        <v>30</v>
      </c>
      <c r="J3" s="15">
        <f t="shared" ref="J3:J5" si="1">SUMIFS($J$7:$J$60,$K$7:$K$60,K3)</f>
        <v>0</v>
      </c>
      <c r="K3" s="19" t="s">
        <v>29</v>
      </c>
      <c r="L3" s="20">
        <f t="shared" ref="L3:L5" si="2">SUMIFS($L$7:$L$60,$K$7:$K$60,K3)</f>
        <v>0</v>
      </c>
      <c r="M3" s="24">
        <f t="shared" si="0"/>
        <v>0</v>
      </c>
      <c r="N3" s="48">
        <f>N2*1/P2</f>
        <v>24.307500000000005</v>
      </c>
      <c r="O3" s="31" t="s">
        <v>44</v>
      </c>
      <c r="P3" s="19">
        <v>5</v>
      </c>
      <c r="Q3" s="29" t="s">
        <v>47</v>
      </c>
      <c r="R3" s="33"/>
    </row>
    <row r="4" spans="1:18" x14ac:dyDescent="0.25">
      <c r="H4" s="4"/>
      <c r="I4" s="15" t="s">
        <v>33</v>
      </c>
      <c r="J4" s="15">
        <f t="shared" si="1"/>
        <v>0.6</v>
      </c>
      <c r="K4" s="19" t="s">
        <v>32</v>
      </c>
      <c r="L4" s="20">
        <f t="shared" si="2"/>
        <v>0</v>
      </c>
      <c r="M4" s="24">
        <f t="shared" si="0"/>
        <v>0.6</v>
      </c>
      <c r="N4" s="48">
        <f>N3/P3</f>
        <v>4.8615000000000013</v>
      </c>
      <c r="O4" s="34" t="s">
        <v>48</v>
      </c>
      <c r="P4" s="29"/>
      <c r="Q4" s="29"/>
      <c r="R4" s="33"/>
    </row>
    <row r="5" spans="1:18" x14ac:dyDescent="0.25">
      <c r="I5" s="16" t="s">
        <v>28</v>
      </c>
      <c r="J5" s="16">
        <f t="shared" si="1"/>
        <v>99.230000000000018</v>
      </c>
      <c r="K5" s="21" t="s">
        <v>27</v>
      </c>
      <c r="L5" s="22">
        <f t="shared" si="2"/>
        <v>6</v>
      </c>
      <c r="M5" s="25">
        <f t="shared" si="0"/>
        <v>93.230000000000018</v>
      </c>
      <c r="N5" s="35"/>
      <c r="O5" s="36"/>
      <c r="P5" s="36"/>
      <c r="Q5" s="36"/>
      <c r="R5" s="37"/>
    </row>
    <row r="6" spans="1:18" s="2" customFormat="1" ht="47.25" customHeight="1" x14ac:dyDescent="0.25">
      <c r="A6" s="3" t="s">
        <v>0</v>
      </c>
      <c r="B6" s="3" t="s">
        <v>14</v>
      </c>
      <c r="C6" s="3" t="s">
        <v>15</v>
      </c>
      <c r="D6" s="3" t="s">
        <v>16</v>
      </c>
      <c r="E6" s="2" t="s">
        <v>1</v>
      </c>
      <c r="F6" s="2" t="s">
        <v>2</v>
      </c>
      <c r="G6" s="2" t="s">
        <v>3</v>
      </c>
      <c r="H6" s="5" t="s">
        <v>4</v>
      </c>
      <c r="I6" s="43" t="s">
        <v>5</v>
      </c>
      <c r="J6" s="43" t="s">
        <v>42</v>
      </c>
      <c r="K6" s="3" t="s">
        <v>23</v>
      </c>
      <c r="L6" s="44" t="s">
        <v>24</v>
      </c>
      <c r="M6" s="43" t="s">
        <v>39</v>
      </c>
      <c r="N6" s="45" t="s">
        <v>60</v>
      </c>
      <c r="O6" s="26"/>
      <c r="P6" s="26"/>
      <c r="Q6" s="26"/>
      <c r="R6" s="26"/>
    </row>
    <row r="7" spans="1:18" x14ac:dyDescent="0.25">
      <c r="A7" s="4">
        <v>1</v>
      </c>
      <c r="B7" s="4">
        <v>0</v>
      </c>
      <c r="C7" s="4">
        <v>0</v>
      </c>
      <c r="D7" s="4">
        <v>0</v>
      </c>
      <c r="E7" s="2" t="s">
        <v>7</v>
      </c>
    </row>
    <row r="8" spans="1:18" x14ac:dyDescent="0.25">
      <c r="A8" s="4">
        <v>1</v>
      </c>
      <c r="B8" s="4">
        <v>0</v>
      </c>
      <c r="C8" s="4">
        <v>1</v>
      </c>
      <c r="D8" s="4">
        <v>0</v>
      </c>
      <c r="E8" s="7" t="s">
        <v>8</v>
      </c>
      <c r="F8" s="1" t="s">
        <v>21</v>
      </c>
      <c r="G8" s="1" t="s">
        <v>74</v>
      </c>
      <c r="H8" s="6">
        <v>683</v>
      </c>
      <c r="I8" s="11">
        <v>0.01</v>
      </c>
      <c r="J8" s="11">
        <f>H8*I8</f>
        <v>6.83</v>
      </c>
      <c r="K8" s="4" t="s">
        <v>27</v>
      </c>
      <c r="L8" s="12">
        <v>6</v>
      </c>
      <c r="M8" s="12">
        <f>J8-L8</f>
        <v>0.83000000000000007</v>
      </c>
      <c r="N8" s="8" t="s">
        <v>34</v>
      </c>
      <c r="O8" s="8" t="s">
        <v>31</v>
      </c>
    </row>
    <row r="9" spans="1:18" x14ac:dyDescent="0.25">
      <c r="A9" s="4">
        <v>1</v>
      </c>
      <c r="B9" s="4">
        <v>0</v>
      </c>
      <c r="C9" s="4">
        <v>2</v>
      </c>
      <c r="D9" s="4">
        <v>0</v>
      </c>
      <c r="E9" s="7" t="s">
        <v>9</v>
      </c>
      <c r="F9" s="1" t="s">
        <v>52</v>
      </c>
      <c r="H9" s="6">
        <v>10</v>
      </c>
      <c r="I9" s="11">
        <v>0.05</v>
      </c>
      <c r="J9" s="11">
        <f>H9*I9</f>
        <v>0.5</v>
      </c>
      <c r="K9" s="4" t="s">
        <v>32</v>
      </c>
      <c r="M9" s="12">
        <f t="shared" ref="M9:M72" si="3">J9-L9</f>
        <v>0.5</v>
      </c>
      <c r="N9" s="8" t="s">
        <v>59</v>
      </c>
      <c r="O9" s="8" t="s">
        <v>58</v>
      </c>
    </row>
    <row r="10" spans="1:18" x14ac:dyDescent="0.25">
      <c r="A10" s="4">
        <v>1</v>
      </c>
      <c r="B10" s="4">
        <v>0</v>
      </c>
      <c r="C10" s="4">
        <v>3</v>
      </c>
      <c r="D10" s="4">
        <v>0</v>
      </c>
      <c r="E10" s="7" t="s">
        <v>10</v>
      </c>
      <c r="F10" s="1" t="s">
        <v>52</v>
      </c>
      <c r="H10" s="6">
        <v>2</v>
      </c>
      <c r="I10" s="11">
        <v>0.05</v>
      </c>
      <c r="J10" s="11">
        <f>H10*I10</f>
        <v>0.1</v>
      </c>
      <c r="K10" s="4" t="s">
        <v>32</v>
      </c>
      <c r="M10" s="12">
        <f t="shared" si="3"/>
        <v>0.1</v>
      </c>
      <c r="N10" s="8" t="s">
        <v>61</v>
      </c>
    </row>
    <row r="11" spans="1:18" x14ac:dyDescent="0.25">
      <c r="A11" s="4">
        <v>2</v>
      </c>
      <c r="B11" s="4">
        <v>0</v>
      </c>
      <c r="C11" s="4">
        <v>0</v>
      </c>
      <c r="D11" s="4">
        <v>0</v>
      </c>
      <c r="E11" s="2" t="s">
        <v>8</v>
      </c>
      <c r="M11" s="12">
        <f t="shared" si="3"/>
        <v>0</v>
      </c>
    </row>
    <row r="12" spans="1:18" x14ac:dyDescent="0.25">
      <c r="A12" s="4">
        <v>2</v>
      </c>
      <c r="B12" s="4">
        <v>1</v>
      </c>
      <c r="C12" s="4">
        <v>0</v>
      </c>
      <c r="D12" s="4">
        <v>0</v>
      </c>
      <c r="E12" s="2" t="s">
        <v>11</v>
      </c>
      <c r="G12" s="1" t="s">
        <v>56</v>
      </c>
      <c r="M12" s="12">
        <f t="shared" si="3"/>
        <v>0</v>
      </c>
    </row>
    <row r="13" spans="1:18" s="7" customFormat="1" x14ac:dyDescent="0.25">
      <c r="A13" s="9">
        <v>2</v>
      </c>
      <c r="B13" s="9">
        <v>1</v>
      </c>
      <c r="C13" s="9">
        <v>1</v>
      </c>
      <c r="D13" s="9">
        <v>0</v>
      </c>
      <c r="E13" s="2" t="s">
        <v>35</v>
      </c>
      <c r="G13" s="7" t="s">
        <v>53</v>
      </c>
      <c r="H13" s="10"/>
      <c r="I13" s="11"/>
      <c r="J13" s="11"/>
      <c r="K13" s="9"/>
      <c r="L13" s="12"/>
      <c r="M13" s="12">
        <f t="shared" si="3"/>
        <v>0</v>
      </c>
    </row>
    <row r="14" spans="1:18" s="7" customFormat="1" x14ac:dyDescent="0.25">
      <c r="A14" s="4">
        <v>2</v>
      </c>
      <c r="B14" s="4">
        <v>1</v>
      </c>
      <c r="C14" s="4">
        <v>1</v>
      </c>
      <c r="D14" s="4">
        <v>1</v>
      </c>
      <c r="E14" s="1" t="s">
        <v>22</v>
      </c>
      <c r="F14" s="1"/>
      <c r="G14" s="1"/>
      <c r="H14" s="6">
        <v>78</v>
      </c>
      <c r="I14" s="11">
        <v>0.1</v>
      </c>
      <c r="J14" s="11">
        <f>H14*I14</f>
        <v>7.8000000000000007</v>
      </c>
      <c r="K14" s="4" t="s">
        <v>27</v>
      </c>
      <c r="L14" s="12"/>
      <c r="M14" s="12">
        <f t="shared" si="3"/>
        <v>7.8000000000000007</v>
      </c>
      <c r="N14" s="1"/>
    </row>
    <row r="15" spans="1:18" s="7" customFormat="1" x14ac:dyDescent="0.25">
      <c r="A15" s="4">
        <v>2</v>
      </c>
      <c r="B15" s="4">
        <v>1</v>
      </c>
      <c r="C15" s="4">
        <v>1</v>
      </c>
      <c r="D15" s="4">
        <v>2</v>
      </c>
      <c r="E15" s="1" t="s">
        <v>20</v>
      </c>
      <c r="F15" s="1"/>
      <c r="G15" s="1"/>
      <c r="H15" s="6">
        <v>78</v>
      </c>
      <c r="I15" s="11">
        <v>0.1</v>
      </c>
      <c r="J15" s="11">
        <f>H15*I15</f>
        <v>7.8000000000000007</v>
      </c>
      <c r="K15" s="4" t="s">
        <v>27</v>
      </c>
      <c r="L15" s="12"/>
      <c r="M15" s="12">
        <f t="shared" si="3"/>
        <v>7.8000000000000007</v>
      </c>
      <c r="N15" s="1"/>
    </row>
    <row r="16" spans="1:18" s="7" customFormat="1" x14ac:dyDescent="0.25">
      <c r="A16" s="9">
        <v>2</v>
      </c>
      <c r="B16" s="9">
        <v>1</v>
      </c>
      <c r="C16" s="9">
        <v>2</v>
      </c>
      <c r="D16" s="9">
        <v>0</v>
      </c>
      <c r="E16" s="2" t="s">
        <v>36</v>
      </c>
      <c r="H16" s="10"/>
      <c r="I16" s="11"/>
      <c r="J16" s="11"/>
      <c r="K16" s="9"/>
      <c r="L16" s="12"/>
      <c r="M16" s="12">
        <f t="shared" si="3"/>
        <v>0</v>
      </c>
    </row>
    <row r="17" spans="1:14" s="7" customFormat="1" x14ac:dyDescent="0.25">
      <c r="A17" s="4">
        <v>2</v>
      </c>
      <c r="B17" s="4">
        <v>1</v>
      </c>
      <c r="C17" s="4">
        <v>2</v>
      </c>
      <c r="D17" s="4">
        <v>1</v>
      </c>
      <c r="E17" s="1" t="s">
        <v>22</v>
      </c>
      <c r="F17" s="1"/>
      <c r="G17" s="1"/>
      <c r="H17" s="6">
        <v>154</v>
      </c>
      <c r="I17" s="11">
        <v>0.1</v>
      </c>
      <c r="J17" s="11">
        <f>H17*I17</f>
        <v>15.4</v>
      </c>
      <c r="K17" s="4" t="s">
        <v>27</v>
      </c>
      <c r="L17" s="12"/>
      <c r="M17" s="12">
        <f t="shared" si="3"/>
        <v>15.4</v>
      </c>
      <c r="N17" s="1"/>
    </row>
    <row r="18" spans="1:14" s="7" customFormat="1" x14ac:dyDescent="0.25">
      <c r="A18" s="4">
        <v>2</v>
      </c>
      <c r="B18" s="4">
        <v>1</v>
      </c>
      <c r="C18" s="4">
        <v>2</v>
      </c>
      <c r="D18" s="4">
        <v>2</v>
      </c>
      <c r="E18" s="1" t="s">
        <v>20</v>
      </c>
      <c r="F18" s="1"/>
      <c r="G18" s="1"/>
      <c r="H18" s="6">
        <v>154</v>
      </c>
      <c r="I18" s="11">
        <v>0.1</v>
      </c>
      <c r="J18" s="11">
        <f>H18*I18</f>
        <v>15.4</v>
      </c>
      <c r="K18" s="4" t="s">
        <v>27</v>
      </c>
      <c r="L18" s="12"/>
      <c r="M18" s="12">
        <f t="shared" si="3"/>
        <v>15.4</v>
      </c>
      <c r="N18" s="1"/>
    </row>
    <row r="19" spans="1:14" x14ac:dyDescent="0.25">
      <c r="A19" s="9">
        <v>2</v>
      </c>
      <c r="B19" s="9">
        <v>1</v>
      </c>
      <c r="C19" s="9">
        <v>3</v>
      </c>
      <c r="D19" s="9">
        <v>0</v>
      </c>
      <c r="E19" s="2" t="s">
        <v>37</v>
      </c>
      <c r="F19" s="7"/>
      <c r="G19" s="7"/>
      <c r="H19" s="10"/>
      <c r="K19" s="9"/>
      <c r="M19" s="12">
        <f t="shared" si="3"/>
        <v>0</v>
      </c>
      <c r="N19" s="7"/>
    </row>
    <row r="20" spans="1:14" s="7" customFormat="1" x14ac:dyDescent="0.25">
      <c r="A20" s="4">
        <v>2</v>
      </c>
      <c r="B20" s="4">
        <v>1</v>
      </c>
      <c r="C20" s="4">
        <v>3</v>
      </c>
      <c r="D20" s="4">
        <v>1</v>
      </c>
      <c r="E20" s="1" t="s">
        <v>22</v>
      </c>
      <c r="F20" s="1"/>
      <c r="G20" s="1"/>
      <c r="H20" s="6">
        <v>110</v>
      </c>
      <c r="I20" s="11">
        <v>0.1</v>
      </c>
      <c r="J20" s="11">
        <f>H20*I20</f>
        <v>11</v>
      </c>
      <c r="K20" s="4" t="s">
        <v>27</v>
      </c>
      <c r="L20" s="12"/>
      <c r="M20" s="12">
        <f t="shared" si="3"/>
        <v>11</v>
      </c>
      <c r="N20" s="1"/>
    </row>
    <row r="21" spans="1:14" s="7" customFormat="1" x14ac:dyDescent="0.25">
      <c r="A21" s="4">
        <v>2</v>
      </c>
      <c r="B21" s="4">
        <v>1</v>
      </c>
      <c r="C21" s="4">
        <v>3</v>
      </c>
      <c r="D21" s="4">
        <v>2</v>
      </c>
      <c r="E21" s="1" t="s">
        <v>20</v>
      </c>
      <c r="F21" s="1"/>
      <c r="G21" s="1"/>
      <c r="H21" s="6">
        <v>110</v>
      </c>
      <c r="I21" s="11">
        <v>0.1</v>
      </c>
      <c r="J21" s="11">
        <f>H21*I21</f>
        <v>11</v>
      </c>
      <c r="K21" s="4" t="s">
        <v>27</v>
      </c>
      <c r="L21" s="12"/>
      <c r="M21" s="12">
        <f t="shared" si="3"/>
        <v>11</v>
      </c>
      <c r="N21" s="1"/>
    </row>
    <row r="22" spans="1:14" x14ac:dyDescent="0.25">
      <c r="A22" s="9">
        <v>2</v>
      </c>
      <c r="B22" s="9">
        <v>1</v>
      </c>
      <c r="C22" s="9">
        <v>4</v>
      </c>
      <c r="D22" s="9">
        <v>0</v>
      </c>
      <c r="E22" s="2" t="s">
        <v>38</v>
      </c>
      <c r="F22" s="7"/>
      <c r="G22" s="7"/>
      <c r="H22" s="10"/>
      <c r="K22" s="9"/>
      <c r="M22" s="12">
        <f t="shared" si="3"/>
        <v>0</v>
      </c>
      <c r="N22" s="7"/>
    </row>
    <row r="23" spans="1:14" s="7" customFormat="1" x14ac:dyDescent="0.25">
      <c r="A23" s="4">
        <v>2</v>
      </c>
      <c r="B23" s="4">
        <v>1</v>
      </c>
      <c r="C23" s="9">
        <v>4</v>
      </c>
      <c r="D23" s="4">
        <v>1</v>
      </c>
      <c r="E23" s="1" t="s">
        <v>22</v>
      </c>
      <c r="F23" s="1"/>
      <c r="G23" s="1"/>
      <c r="H23" s="6"/>
      <c r="I23" s="11">
        <v>1</v>
      </c>
      <c r="J23" s="11">
        <f>H23*I23</f>
        <v>0</v>
      </c>
      <c r="K23" s="4" t="s">
        <v>27</v>
      </c>
      <c r="L23" s="12"/>
      <c r="M23" s="12">
        <f t="shared" si="3"/>
        <v>0</v>
      </c>
      <c r="N23" s="1"/>
    </row>
    <row r="24" spans="1:14" s="7" customFormat="1" x14ac:dyDescent="0.25">
      <c r="A24" s="4">
        <v>2</v>
      </c>
      <c r="B24" s="4">
        <v>1</v>
      </c>
      <c r="C24" s="9">
        <v>4</v>
      </c>
      <c r="D24" s="4">
        <v>2</v>
      </c>
      <c r="E24" s="1" t="s">
        <v>20</v>
      </c>
      <c r="F24" s="1"/>
      <c r="G24" s="1"/>
      <c r="H24" s="6"/>
      <c r="I24" s="11">
        <v>1</v>
      </c>
      <c r="J24" s="11">
        <f>H24*I24</f>
        <v>0</v>
      </c>
      <c r="K24" s="4" t="s">
        <v>27</v>
      </c>
      <c r="L24" s="12"/>
      <c r="M24" s="12">
        <f t="shared" si="3"/>
        <v>0</v>
      </c>
      <c r="N24" s="1"/>
    </row>
    <row r="25" spans="1:14" x14ac:dyDescent="0.25">
      <c r="A25" s="4">
        <v>2</v>
      </c>
      <c r="B25" s="4">
        <v>2</v>
      </c>
      <c r="C25" s="4">
        <v>0</v>
      </c>
      <c r="D25" s="4">
        <v>0</v>
      </c>
      <c r="E25" s="2" t="s">
        <v>12</v>
      </c>
      <c r="F25" s="1" t="s">
        <v>50</v>
      </c>
      <c r="G25" s="1" t="s">
        <v>55</v>
      </c>
      <c r="M25" s="12">
        <f t="shared" si="3"/>
        <v>0</v>
      </c>
    </row>
    <row r="26" spans="1:14" x14ac:dyDescent="0.25">
      <c r="A26" s="9">
        <v>2</v>
      </c>
      <c r="B26" s="9">
        <v>2</v>
      </c>
      <c r="C26" s="9">
        <v>1</v>
      </c>
      <c r="D26" s="9">
        <v>0</v>
      </c>
      <c r="E26" s="2" t="s">
        <v>35</v>
      </c>
      <c r="F26" s="7"/>
      <c r="G26" s="7"/>
      <c r="H26" s="10"/>
      <c r="K26" s="9"/>
      <c r="M26" s="12">
        <f t="shared" si="3"/>
        <v>0</v>
      </c>
      <c r="N26" s="7"/>
    </row>
    <row r="27" spans="1:14" x14ac:dyDescent="0.25">
      <c r="A27" s="4">
        <v>2</v>
      </c>
      <c r="B27" s="4">
        <v>2</v>
      </c>
      <c r="C27" s="4">
        <v>1</v>
      </c>
      <c r="D27" s="4">
        <v>1</v>
      </c>
      <c r="E27" s="1" t="s">
        <v>22</v>
      </c>
      <c r="F27" s="1" t="s">
        <v>49</v>
      </c>
      <c r="H27" s="6">
        <v>21</v>
      </c>
      <c r="I27" s="11">
        <v>0</v>
      </c>
      <c r="J27" s="11">
        <f>H27*I27</f>
        <v>0</v>
      </c>
      <c r="K27" s="4" t="s">
        <v>27</v>
      </c>
      <c r="M27" s="12">
        <f t="shared" si="3"/>
        <v>0</v>
      </c>
    </row>
    <row r="28" spans="1:14" x14ac:dyDescent="0.25">
      <c r="A28" s="4">
        <v>2</v>
      </c>
      <c r="B28" s="4">
        <v>2</v>
      </c>
      <c r="C28" s="4">
        <v>1</v>
      </c>
      <c r="D28" s="4">
        <v>2</v>
      </c>
      <c r="E28" s="1" t="s">
        <v>20</v>
      </c>
      <c r="F28" s="1" t="s">
        <v>49</v>
      </c>
      <c r="H28" s="6">
        <v>21</v>
      </c>
      <c r="I28" s="11">
        <v>0</v>
      </c>
      <c r="J28" s="11">
        <f>H28*I28</f>
        <v>0</v>
      </c>
      <c r="K28" s="4" t="s">
        <v>27</v>
      </c>
      <c r="M28" s="12">
        <f t="shared" si="3"/>
        <v>0</v>
      </c>
    </row>
    <row r="29" spans="1:14" x14ac:dyDescent="0.25">
      <c r="A29" s="9">
        <v>2</v>
      </c>
      <c r="B29" s="9">
        <v>2</v>
      </c>
      <c r="C29" s="9">
        <v>2</v>
      </c>
      <c r="D29" s="9">
        <v>0</v>
      </c>
      <c r="E29" s="2" t="s">
        <v>36</v>
      </c>
      <c r="F29" s="7"/>
      <c r="G29" s="7"/>
      <c r="H29" s="10"/>
      <c r="K29" s="9"/>
      <c r="M29" s="12">
        <f t="shared" si="3"/>
        <v>0</v>
      </c>
      <c r="N29" s="7"/>
    </row>
    <row r="30" spans="1:14" s="7" customFormat="1" x14ac:dyDescent="0.25">
      <c r="A30" s="4">
        <v>2</v>
      </c>
      <c r="B30" s="9">
        <v>2</v>
      </c>
      <c r="C30" s="9">
        <v>2</v>
      </c>
      <c r="D30" s="4">
        <v>1</v>
      </c>
      <c r="E30" s="1" t="s">
        <v>22</v>
      </c>
      <c r="F30" s="1" t="s">
        <v>49</v>
      </c>
      <c r="G30" s="1"/>
      <c r="H30" s="6">
        <v>71</v>
      </c>
      <c r="I30" s="11">
        <v>0</v>
      </c>
      <c r="J30" s="11">
        <f>H30*I30</f>
        <v>0</v>
      </c>
      <c r="K30" s="4" t="s">
        <v>27</v>
      </c>
      <c r="L30" s="12"/>
      <c r="M30" s="12">
        <f t="shared" si="3"/>
        <v>0</v>
      </c>
      <c r="N30" s="1"/>
    </row>
    <row r="31" spans="1:14" s="7" customFormat="1" x14ac:dyDescent="0.25">
      <c r="A31" s="4">
        <v>2</v>
      </c>
      <c r="B31" s="9">
        <v>2</v>
      </c>
      <c r="C31" s="9">
        <v>2</v>
      </c>
      <c r="D31" s="4">
        <v>2</v>
      </c>
      <c r="E31" s="1" t="s">
        <v>20</v>
      </c>
      <c r="F31" s="1" t="s">
        <v>49</v>
      </c>
      <c r="G31" s="1"/>
      <c r="H31" s="6">
        <v>71</v>
      </c>
      <c r="I31" s="11">
        <v>0</v>
      </c>
      <c r="J31" s="11">
        <f>H31*I31</f>
        <v>0</v>
      </c>
      <c r="K31" s="4" t="s">
        <v>27</v>
      </c>
      <c r="L31" s="12"/>
      <c r="M31" s="12">
        <f t="shared" si="3"/>
        <v>0</v>
      </c>
      <c r="N31" s="1"/>
    </row>
    <row r="32" spans="1:14" x14ac:dyDescent="0.25">
      <c r="A32" s="9">
        <v>2</v>
      </c>
      <c r="B32" s="9">
        <v>2</v>
      </c>
      <c r="C32" s="9">
        <v>3</v>
      </c>
      <c r="D32" s="9">
        <v>0</v>
      </c>
      <c r="E32" s="2" t="s">
        <v>37</v>
      </c>
      <c r="F32" s="7"/>
      <c r="G32" s="7"/>
      <c r="H32" s="10"/>
      <c r="K32" s="9"/>
      <c r="M32" s="12">
        <f t="shared" si="3"/>
        <v>0</v>
      </c>
      <c r="N32" s="7"/>
    </row>
    <row r="33" spans="1:14" s="7" customFormat="1" x14ac:dyDescent="0.25">
      <c r="A33" s="4">
        <v>2</v>
      </c>
      <c r="B33" s="9">
        <v>2</v>
      </c>
      <c r="C33" s="9">
        <v>3</v>
      </c>
      <c r="D33" s="4">
        <v>1</v>
      </c>
      <c r="E33" s="1" t="s">
        <v>22</v>
      </c>
      <c r="F33" s="1" t="s">
        <v>49</v>
      </c>
      <c r="G33" s="1"/>
      <c r="H33" s="6">
        <v>43</v>
      </c>
      <c r="I33" s="11">
        <v>0</v>
      </c>
      <c r="J33" s="11">
        <f>H33*I33</f>
        <v>0</v>
      </c>
      <c r="K33" s="4" t="s">
        <v>27</v>
      </c>
      <c r="L33" s="12"/>
      <c r="M33" s="12">
        <f t="shared" si="3"/>
        <v>0</v>
      </c>
      <c r="N33" s="1"/>
    </row>
    <row r="34" spans="1:14" s="7" customFormat="1" x14ac:dyDescent="0.25">
      <c r="A34" s="4">
        <v>2</v>
      </c>
      <c r="B34" s="9">
        <v>2</v>
      </c>
      <c r="C34" s="9">
        <v>3</v>
      </c>
      <c r="D34" s="4">
        <v>2</v>
      </c>
      <c r="E34" s="1" t="s">
        <v>20</v>
      </c>
      <c r="F34" s="1" t="s">
        <v>49</v>
      </c>
      <c r="G34" s="1"/>
      <c r="H34" s="6">
        <v>43</v>
      </c>
      <c r="I34" s="11">
        <v>0</v>
      </c>
      <c r="J34" s="11">
        <f>H34*I34</f>
        <v>0</v>
      </c>
      <c r="K34" s="4" t="s">
        <v>27</v>
      </c>
      <c r="L34" s="12"/>
      <c r="M34" s="12">
        <f t="shared" si="3"/>
        <v>0</v>
      </c>
      <c r="N34" s="1"/>
    </row>
    <row r="35" spans="1:14" x14ac:dyDescent="0.25">
      <c r="A35" s="9">
        <v>2</v>
      </c>
      <c r="B35" s="9">
        <v>2</v>
      </c>
      <c r="C35" s="9">
        <v>4</v>
      </c>
      <c r="D35" s="9">
        <v>0</v>
      </c>
      <c r="E35" s="2" t="s">
        <v>38</v>
      </c>
      <c r="F35" s="7" t="s">
        <v>40</v>
      </c>
      <c r="G35" s="7" t="s">
        <v>54</v>
      </c>
      <c r="H35" s="10"/>
      <c r="K35" s="9"/>
      <c r="M35" s="12">
        <f t="shared" si="3"/>
        <v>0</v>
      </c>
      <c r="N35" s="7"/>
    </row>
    <row r="36" spans="1:14" s="7" customFormat="1" x14ac:dyDescent="0.25">
      <c r="A36" s="4">
        <v>2</v>
      </c>
      <c r="B36" s="9">
        <v>2</v>
      </c>
      <c r="C36" s="9">
        <v>4</v>
      </c>
      <c r="D36" s="4">
        <v>1</v>
      </c>
      <c r="E36" s="1" t="s">
        <v>22</v>
      </c>
      <c r="F36" s="1"/>
      <c r="G36" s="1"/>
      <c r="H36" s="6">
        <v>4</v>
      </c>
      <c r="I36" s="11">
        <v>0.1</v>
      </c>
      <c r="J36" s="11">
        <f>H36*I36</f>
        <v>0.4</v>
      </c>
      <c r="K36" s="4" t="s">
        <v>27</v>
      </c>
      <c r="L36" s="12"/>
      <c r="M36" s="12">
        <f t="shared" si="3"/>
        <v>0.4</v>
      </c>
      <c r="N36" s="1"/>
    </row>
    <row r="37" spans="1:14" s="7" customFormat="1" x14ac:dyDescent="0.25">
      <c r="A37" s="4">
        <v>2</v>
      </c>
      <c r="B37" s="9">
        <v>2</v>
      </c>
      <c r="C37" s="9">
        <v>4</v>
      </c>
      <c r="D37" s="4">
        <v>2</v>
      </c>
      <c r="E37" s="1" t="s">
        <v>20</v>
      </c>
      <c r="F37" s="1"/>
      <c r="G37" s="1"/>
      <c r="H37" s="6">
        <v>4</v>
      </c>
      <c r="I37" s="11">
        <v>0.1</v>
      </c>
      <c r="J37" s="11">
        <f>H37*I37</f>
        <v>0.4</v>
      </c>
      <c r="K37" s="4" t="s">
        <v>27</v>
      </c>
      <c r="L37" s="12"/>
      <c r="M37" s="12">
        <f t="shared" si="3"/>
        <v>0.4</v>
      </c>
      <c r="N37" s="1"/>
    </row>
    <row r="38" spans="1:14" x14ac:dyDescent="0.25">
      <c r="A38" s="4">
        <v>2</v>
      </c>
      <c r="B38" s="4">
        <v>3</v>
      </c>
      <c r="C38" s="4">
        <v>0</v>
      </c>
      <c r="D38" s="4">
        <v>0</v>
      </c>
      <c r="E38" s="2" t="s">
        <v>13</v>
      </c>
      <c r="G38" s="1" t="s">
        <v>57</v>
      </c>
      <c r="M38" s="12">
        <f t="shared" si="3"/>
        <v>0</v>
      </c>
    </row>
    <row r="39" spans="1:14" x14ac:dyDescent="0.25">
      <c r="A39" s="9">
        <v>2</v>
      </c>
      <c r="B39" s="9">
        <v>3</v>
      </c>
      <c r="C39" s="9">
        <v>1</v>
      </c>
      <c r="D39" s="9">
        <v>0</v>
      </c>
      <c r="E39" s="2" t="s">
        <v>35</v>
      </c>
      <c r="F39" s="7"/>
      <c r="G39" s="7"/>
      <c r="H39" s="10"/>
      <c r="K39" s="9"/>
      <c r="M39" s="12">
        <f t="shared" si="3"/>
        <v>0</v>
      </c>
      <c r="N39" s="7"/>
    </row>
    <row r="40" spans="1:14" s="7" customFormat="1" x14ac:dyDescent="0.25">
      <c r="A40" s="4">
        <v>2</v>
      </c>
      <c r="B40" s="9">
        <v>3</v>
      </c>
      <c r="C40" s="9">
        <v>1</v>
      </c>
      <c r="D40" s="4">
        <v>1</v>
      </c>
      <c r="E40" s="1" t="s">
        <v>22</v>
      </c>
      <c r="F40" s="1"/>
      <c r="G40" s="1"/>
      <c r="H40" s="6">
        <v>20</v>
      </c>
      <c r="I40" s="11">
        <v>0.1</v>
      </c>
      <c r="J40" s="11">
        <f>H40*I40</f>
        <v>2</v>
      </c>
      <c r="K40" s="4" t="s">
        <v>27</v>
      </c>
      <c r="L40" s="12"/>
      <c r="M40" s="12">
        <f t="shared" si="3"/>
        <v>2</v>
      </c>
      <c r="N40" s="1"/>
    </row>
    <row r="41" spans="1:14" s="7" customFormat="1" x14ac:dyDescent="0.25">
      <c r="A41" s="4">
        <v>2</v>
      </c>
      <c r="B41" s="9">
        <v>3</v>
      </c>
      <c r="C41" s="9">
        <v>1</v>
      </c>
      <c r="D41" s="4">
        <v>2</v>
      </c>
      <c r="E41" s="1" t="s">
        <v>20</v>
      </c>
      <c r="F41" s="1"/>
      <c r="G41" s="1"/>
      <c r="H41" s="6">
        <v>20</v>
      </c>
      <c r="I41" s="11">
        <v>0.1</v>
      </c>
      <c r="J41" s="11">
        <f>H41*I41</f>
        <v>2</v>
      </c>
      <c r="K41" s="4" t="s">
        <v>27</v>
      </c>
      <c r="L41" s="12"/>
      <c r="M41" s="12">
        <f t="shared" si="3"/>
        <v>2</v>
      </c>
      <c r="N41" s="1"/>
    </row>
    <row r="42" spans="1:14" x14ac:dyDescent="0.25">
      <c r="A42" s="9">
        <v>2</v>
      </c>
      <c r="B42" s="9">
        <v>3</v>
      </c>
      <c r="C42" s="9">
        <v>2</v>
      </c>
      <c r="D42" s="9">
        <v>0</v>
      </c>
      <c r="E42" s="2" t="s">
        <v>36</v>
      </c>
      <c r="F42" s="7"/>
      <c r="G42" s="7"/>
      <c r="H42" s="10"/>
      <c r="K42" s="9"/>
      <c r="M42" s="12">
        <f t="shared" si="3"/>
        <v>0</v>
      </c>
      <c r="N42" s="7"/>
    </row>
    <row r="43" spans="1:14" s="7" customFormat="1" x14ac:dyDescent="0.25">
      <c r="A43" s="4">
        <v>2</v>
      </c>
      <c r="B43" s="9">
        <v>3</v>
      </c>
      <c r="C43" s="9">
        <v>2</v>
      </c>
      <c r="D43" s="4">
        <v>1</v>
      </c>
      <c r="E43" s="1" t="s">
        <v>22</v>
      </c>
      <c r="F43" s="1"/>
      <c r="G43" s="1"/>
      <c r="H43" s="6">
        <v>54</v>
      </c>
      <c r="I43" s="11">
        <v>0.1</v>
      </c>
      <c r="J43" s="11">
        <f>H43*I43</f>
        <v>5.4</v>
      </c>
      <c r="K43" s="4" t="s">
        <v>27</v>
      </c>
      <c r="L43" s="12"/>
      <c r="M43" s="12">
        <f t="shared" si="3"/>
        <v>5.4</v>
      </c>
      <c r="N43" s="1"/>
    </row>
    <row r="44" spans="1:14" s="7" customFormat="1" x14ac:dyDescent="0.25">
      <c r="A44" s="4">
        <v>2</v>
      </c>
      <c r="B44" s="9">
        <v>3</v>
      </c>
      <c r="C44" s="9">
        <v>2</v>
      </c>
      <c r="D44" s="4">
        <v>2</v>
      </c>
      <c r="E44" s="1" t="s">
        <v>20</v>
      </c>
      <c r="F44" s="1"/>
      <c r="G44" s="1"/>
      <c r="H44" s="6">
        <v>54</v>
      </c>
      <c r="I44" s="11">
        <v>0.1</v>
      </c>
      <c r="J44" s="11">
        <f>H44*I44</f>
        <v>5.4</v>
      </c>
      <c r="K44" s="4" t="s">
        <v>27</v>
      </c>
      <c r="L44" s="12"/>
      <c r="M44" s="12">
        <f t="shared" si="3"/>
        <v>5.4</v>
      </c>
      <c r="N44" s="1"/>
    </row>
    <row r="45" spans="1:14" x14ac:dyDescent="0.25">
      <c r="A45" s="9">
        <v>2</v>
      </c>
      <c r="B45" s="9">
        <v>3</v>
      </c>
      <c r="C45" s="9">
        <v>3</v>
      </c>
      <c r="D45" s="9">
        <v>0</v>
      </c>
      <c r="E45" s="2" t="s">
        <v>37</v>
      </c>
      <c r="F45" s="7"/>
      <c r="G45" s="7"/>
      <c r="H45" s="10"/>
      <c r="K45" s="9"/>
      <c r="M45" s="12">
        <f t="shared" si="3"/>
        <v>0</v>
      </c>
      <c r="N45" s="7"/>
    </row>
    <row r="46" spans="1:14" s="7" customFormat="1" x14ac:dyDescent="0.25">
      <c r="A46" s="4">
        <v>2</v>
      </c>
      <c r="B46" s="9">
        <v>3</v>
      </c>
      <c r="C46" s="9">
        <v>3</v>
      </c>
      <c r="D46" s="4">
        <v>1</v>
      </c>
      <c r="E46" s="1" t="s">
        <v>22</v>
      </c>
      <c r="F46" s="1"/>
      <c r="G46" s="1"/>
      <c r="H46" s="6">
        <v>34</v>
      </c>
      <c r="I46" s="11">
        <v>0.1</v>
      </c>
      <c r="J46" s="11">
        <f>H46*I46</f>
        <v>3.4000000000000004</v>
      </c>
      <c r="K46" s="4" t="s">
        <v>27</v>
      </c>
      <c r="L46" s="12"/>
      <c r="M46" s="12">
        <f t="shared" si="3"/>
        <v>3.4000000000000004</v>
      </c>
      <c r="N46" s="1"/>
    </row>
    <row r="47" spans="1:14" s="7" customFormat="1" x14ac:dyDescent="0.25">
      <c r="A47" s="4">
        <v>2</v>
      </c>
      <c r="B47" s="9">
        <v>3</v>
      </c>
      <c r="C47" s="9">
        <v>3</v>
      </c>
      <c r="D47" s="4">
        <v>2</v>
      </c>
      <c r="E47" s="1" t="s">
        <v>20</v>
      </c>
      <c r="F47" s="1"/>
      <c r="G47" s="1" t="s">
        <v>51</v>
      </c>
      <c r="H47" s="6">
        <v>34</v>
      </c>
      <c r="I47" s="11">
        <v>0.1</v>
      </c>
      <c r="J47" s="11">
        <f>H47*I47</f>
        <v>3.4000000000000004</v>
      </c>
      <c r="K47" s="4" t="s">
        <v>25</v>
      </c>
      <c r="L47" s="12"/>
      <c r="M47" s="12">
        <f t="shared" si="3"/>
        <v>3.4000000000000004</v>
      </c>
      <c r="N47" s="1"/>
    </row>
    <row r="48" spans="1:14" x14ac:dyDescent="0.25">
      <c r="A48" s="9">
        <v>2</v>
      </c>
      <c r="B48" s="9">
        <v>3</v>
      </c>
      <c r="C48" s="9">
        <v>4</v>
      </c>
      <c r="D48" s="9">
        <v>0</v>
      </c>
      <c r="E48" s="2" t="s">
        <v>38</v>
      </c>
      <c r="F48" s="7" t="s">
        <v>41</v>
      </c>
      <c r="G48" s="7" t="s">
        <v>54</v>
      </c>
      <c r="H48" s="10"/>
      <c r="K48" s="9"/>
      <c r="M48" s="12">
        <f t="shared" si="3"/>
        <v>0</v>
      </c>
      <c r="N48" s="7"/>
    </row>
    <row r="49" spans="1:14" s="7" customFormat="1" x14ac:dyDescent="0.25">
      <c r="A49" s="4">
        <v>2</v>
      </c>
      <c r="B49" s="9">
        <v>3</v>
      </c>
      <c r="C49" s="9">
        <v>4</v>
      </c>
      <c r="D49" s="4">
        <v>1</v>
      </c>
      <c r="E49" s="1" t="s">
        <v>22</v>
      </c>
      <c r="F49" s="1"/>
      <c r="G49" s="1"/>
      <c r="H49" s="6">
        <v>25</v>
      </c>
      <c r="I49" s="11">
        <v>0.1</v>
      </c>
      <c r="J49" s="11">
        <f>H49*I49</f>
        <v>2.5</v>
      </c>
      <c r="K49" s="4" t="s">
        <v>27</v>
      </c>
      <c r="L49" s="12"/>
      <c r="M49" s="12">
        <f t="shared" si="3"/>
        <v>2.5</v>
      </c>
      <c r="N49" s="1"/>
    </row>
    <row r="50" spans="1:14" s="7" customFormat="1" x14ac:dyDescent="0.25">
      <c r="A50" s="4">
        <v>2</v>
      </c>
      <c r="B50" s="9">
        <v>3</v>
      </c>
      <c r="C50" s="9">
        <v>4</v>
      </c>
      <c r="D50" s="4">
        <v>2</v>
      </c>
      <c r="E50" s="1" t="s">
        <v>20</v>
      </c>
      <c r="F50" s="1"/>
      <c r="G50" s="1"/>
      <c r="H50" s="6">
        <v>25</v>
      </c>
      <c r="I50" s="11">
        <v>0.1</v>
      </c>
      <c r="J50" s="11">
        <f>H50*I50</f>
        <v>2.5</v>
      </c>
      <c r="K50" s="4" t="s">
        <v>27</v>
      </c>
      <c r="L50" s="12"/>
      <c r="M50" s="12">
        <f t="shared" si="3"/>
        <v>2.5</v>
      </c>
      <c r="N50" s="1"/>
    </row>
    <row r="51" spans="1:14" x14ac:dyDescent="0.25">
      <c r="A51" s="4">
        <v>3</v>
      </c>
      <c r="B51" s="4">
        <v>0</v>
      </c>
      <c r="C51" s="4">
        <v>0</v>
      </c>
      <c r="D51" s="4">
        <v>0</v>
      </c>
      <c r="E51" s="2" t="s">
        <v>20</v>
      </c>
      <c r="M51" s="12">
        <f t="shared" si="3"/>
        <v>0</v>
      </c>
    </row>
    <row r="52" spans="1:14" s="7" customFormat="1" x14ac:dyDescent="0.25">
      <c r="A52" s="4">
        <v>3</v>
      </c>
      <c r="B52" s="4">
        <v>1</v>
      </c>
      <c r="C52" s="4">
        <v>0</v>
      </c>
      <c r="D52" s="4">
        <v>0</v>
      </c>
      <c r="E52" s="2" t="s">
        <v>9</v>
      </c>
      <c r="F52" s="1"/>
      <c r="G52" s="1"/>
      <c r="H52" s="6"/>
      <c r="I52" s="11"/>
      <c r="J52" s="11"/>
      <c r="K52" s="4"/>
      <c r="L52" s="12"/>
      <c r="M52" s="12">
        <f t="shared" si="3"/>
        <v>0</v>
      </c>
      <c r="N52" s="1"/>
    </row>
    <row r="53" spans="1:14" s="7" customFormat="1" x14ac:dyDescent="0.25">
      <c r="A53" s="4">
        <v>3</v>
      </c>
      <c r="B53" s="4">
        <v>1</v>
      </c>
      <c r="C53" s="4">
        <v>1</v>
      </c>
      <c r="D53" s="4">
        <v>0</v>
      </c>
      <c r="E53" s="1" t="s">
        <v>11</v>
      </c>
      <c r="F53" s="1"/>
      <c r="G53" s="1"/>
      <c r="H53" s="6"/>
      <c r="I53" s="11">
        <v>1</v>
      </c>
      <c r="J53" s="11"/>
      <c r="K53" s="4" t="s">
        <v>27</v>
      </c>
      <c r="L53" s="12"/>
      <c r="M53" s="12">
        <f t="shared" si="3"/>
        <v>0</v>
      </c>
      <c r="N53" s="1"/>
    </row>
    <row r="54" spans="1:14" s="7" customFormat="1" x14ac:dyDescent="0.25">
      <c r="A54" s="4">
        <v>3</v>
      </c>
      <c r="B54" s="4">
        <v>1</v>
      </c>
      <c r="C54" s="4">
        <v>2</v>
      </c>
      <c r="D54" s="4">
        <v>0</v>
      </c>
      <c r="E54" s="1" t="s">
        <v>12</v>
      </c>
      <c r="F54" s="1"/>
      <c r="G54" s="1"/>
      <c r="H54" s="6"/>
      <c r="I54" s="11">
        <v>0.5</v>
      </c>
      <c r="J54" s="11"/>
      <c r="K54" s="4" t="s">
        <v>27</v>
      </c>
      <c r="L54" s="12"/>
      <c r="M54" s="12">
        <f t="shared" si="3"/>
        <v>0</v>
      </c>
      <c r="N54" s="1"/>
    </row>
    <row r="55" spans="1:14" s="7" customFormat="1" x14ac:dyDescent="0.25">
      <c r="A55" s="4">
        <v>3</v>
      </c>
      <c r="B55" s="4">
        <v>1</v>
      </c>
      <c r="C55" s="4">
        <v>3</v>
      </c>
      <c r="D55" s="4">
        <v>0</v>
      </c>
      <c r="E55" s="1" t="s">
        <v>13</v>
      </c>
      <c r="F55" s="1"/>
      <c r="G55" s="1"/>
      <c r="H55" s="6"/>
      <c r="I55" s="11">
        <v>0.5</v>
      </c>
      <c r="J55" s="11"/>
      <c r="K55" s="4" t="s">
        <v>25</v>
      </c>
      <c r="L55" s="12"/>
      <c r="M55" s="12">
        <f t="shared" si="3"/>
        <v>0</v>
      </c>
      <c r="N55" s="1"/>
    </row>
    <row r="56" spans="1:14" s="7" customFormat="1" x14ac:dyDescent="0.25">
      <c r="A56" s="4">
        <v>3</v>
      </c>
      <c r="B56" s="4">
        <v>2</v>
      </c>
      <c r="C56" s="4">
        <v>0</v>
      </c>
      <c r="D56" s="4">
        <v>0</v>
      </c>
      <c r="E56" s="2" t="s">
        <v>10</v>
      </c>
      <c r="F56" s="1"/>
      <c r="G56" s="1"/>
      <c r="H56" s="6"/>
      <c r="I56" s="11"/>
      <c r="J56" s="11"/>
      <c r="K56" s="4"/>
      <c r="L56" s="12"/>
      <c r="M56" s="12">
        <f t="shared" si="3"/>
        <v>0</v>
      </c>
      <c r="N56" s="1"/>
    </row>
    <row r="57" spans="1:14" s="7" customFormat="1" x14ac:dyDescent="0.25">
      <c r="A57" s="4">
        <v>3</v>
      </c>
      <c r="B57" s="4">
        <v>2</v>
      </c>
      <c r="C57" s="4">
        <v>1</v>
      </c>
      <c r="D57" s="4">
        <v>0</v>
      </c>
      <c r="E57" s="1" t="s">
        <v>17</v>
      </c>
      <c r="F57" s="1"/>
      <c r="G57" s="1"/>
      <c r="H57" s="6"/>
      <c r="I57" s="11">
        <v>0.5</v>
      </c>
      <c r="J57" s="11"/>
      <c r="K57" s="4" t="s">
        <v>27</v>
      </c>
      <c r="L57" s="12"/>
      <c r="M57" s="12">
        <f t="shared" si="3"/>
        <v>0</v>
      </c>
      <c r="N57" s="1"/>
    </row>
    <row r="58" spans="1:14" s="7" customFormat="1" x14ac:dyDescent="0.25">
      <c r="A58" s="4">
        <v>3</v>
      </c>
      <c r="B58" s="4">
        <v>2</v>
      </c>
      <c r="C58" s="4">
        <v>2</v>
      </c>
      <c r="D58" s="4">
        <v>0</v>
      </c>
      <c r="E58" s="1" t="s">
        <v>18</v>
      </c>
      <c r="F58" s="1"/>
      <c r="G58" s="1"/>
      <c r="H58" s="6"/>
      <c r="I58" s="11">
        <v>0.5</v>
      </c>
      <c r="J58" s="11"/>
      <c r="K58" s="4" t="s">
        <v>27</v>
      </c>
      <c r="L58" s="12"/>
      <c r="M58" s="12">
        <f t="shared" si="3"/>
        <v>0</v>
      </c>
      <c r="N58" s="1"/>
    </row>
    <row r="59" spans="1:14" s="7" customFormat="1" x14ac:dyDescent="0.25">
      <c r="A59" s="4">
        <v>3</v>
      </c>
      <c r="B59" s="4">
        <v>2</v>
      </c>
      <c r="C59" s="4">
        <v>3</v>
      </c>
      <c r="D59" s="4">
        <v>0</v>
      </c>
      <c r="E59" s="1" t="s">
        <v>19</v>
      </c>
      <c r="F59" s="1"/>
      <c r="G59" s="1"/>
      <c r="H59" s="6"/>
      <c r="I59" s="11">
        <v>0.5</v>
      </c>
      <c r="J59" s="11"/>
      <c r="K59" s="4" t="s">
        <v>27</v>
      </c>
      <c r="L59" s="12"/>
      <c r="M59" s="12">
        <f t="shared" si="3"/>
        <v>0</v>
      </c>
      <c r="N59" s="1"/>
    </row>
    <row r="60" spans="1:14" x14ac:dyDescent="0.25">
      <c r="A60" s="4">
        <v>10</v>
      </c>
      <c r="B60" s="4">
        <v>0</v>
      </c>
      <c r="C60" s="4">
        <v>0</v>
      </c>
      <c r="D60" s="4">
        <v>0</v>
      </c>
      <c r="E60" s="2" t="s">
        <v>75</v>
      </c>
      <c r="M60" s="12">
        <f t="shared" si="3"/>
        <v>0</v>
      </c>
    </row>
    <row r="61" spans="1:14" x14ac:dyDescent="0.25">
      <c r="A61" s="4">
        <v>10</v>
      </c>
      <c r="B61" s="4">
        <v>0</v>
      </c>
      <c r="C61" s="4">
        <v>1</v>
      </c>
      <c r="D61" s="4">
        <v>0</v>
      </c>
      <c r="E61" s="2" t="s">
        <v>76</v>
      </c>
      <c r="M61" s="12">
        <f t="shared" si="3"/>
        <v>0</v>
      </c>
    </row>
    <row r="62" spans="1:14" x14ac:dyDescent="0.25">
      <c r="A62" s="4">
        <v>10</v>
      </c>
      <c r="B62" s="4">
        <v>0</v>
      </c>
      <c r="C62" s="4">
        <v>1</v>
      </c>
      <c r="D62" s="4">
        <v>1</v>
      </c>
      <c r="E62" s="1" t="s">
        <v>79</v>
      </c>
      <c r="J62" s="11">
        <f t="shared" ref="J62:J93" si="4">H62*I62</f>
        <v>0</v>
      </c>
      <c r="K62" s="4" t="s">
        <v>27</v>
      </c>
      <c r="M62" s="12">
        <f t="shared" si="3"/>
        <v>0</v>
      </c>
    </row>
    <row r="63" spans="1:14" x14ac:dyDescent="0.25">
      <c r="A63" s="4">
        <v>10</v>
      </c>
      <c r="B63" s="4">
        <v>0</v>
      </c>
      <c r="C63" s="4">
        <v>1</v>
      </c>
      <c r="D63" s="4">
        <v>2</v>
      </c>
      <c r="E63" s="1" t="s">
        <v>80</v>
      </c>
      <c r="F63" s="1" t="s">
        <v>89</v>
      </c>
      <c r="J63" s="11">
        <f t="shared" si="4"/>
        <v>0</v>
      </c>
      <c r="K63" s="4" t="s">
        <v>27</v>
      </c>
      <c r="M63" s="12">
        <f t="shared" si="3"/>
        <v>0</v>
      </c>
    </row>
    <row r="64" spans="1:14" x14ac:dyDescent="0.25">
      <c r="A64" s="4">
        <v>10</v>
      </c>
      <c r="B64" s="4">
        <v>0</v>
      </c>
      <c r="C64" s="4">
        <v>1</v>
      </c>
      <c r="D64" s="4">
        <v>3</v>
      </c>
      <c r="E64" s="1" t="s">
        <v>81</v>
      </c>
      <c r="F64" s="1" t="s">
        <v>104</v>
      </c>
      <c r="J64" s="11">
        <f t="shared" si="4"/>
        <v>0</v>
      </c>
      <c r="K64" s="4" t="s">
        <v>27</v>
      </c>
      <c r="M64" s="12">
        <f t="shared" si="3"/>
        <v>0</v>
      </c>
    </row>
    <row r="65" spans="1:13" x14ac:dyDescent="0.25">
      <c r="A65" s="4">
        <v>10</v>
      </c>
      <c r="B65" s="4">
        <v>0</v>
      </c>
      <c r="C65" s="4">
        <v>1</v>
      </c>
      <c r="D65" s="4">
        <v>4</v>
      </c>
      <c r="E65" s="1" t="s">
        <v>83</v>
      </c>
      <c r="J65" s="11">
        <f t="shared" si="4"/>
        <v>0</v>
      </c>
      <c r="K65" s="4" t="s">
        <v>27</v>
      </c>
      <c r="M65" s="12">
        <f t="shared" si="3"/>
        <v>0</v>
      </c>
    </row>
    <row r="66" spans="1:13" x14ac:dyDescent="0.25">
      <c r="A66" s="4">
        <v>10</v>
      </c>
      <c r="B66" s="4">
        <v>0</v>
      </c>
      <c r="C66" s="4">
        <v>1</v>
      </c>
      <c r="D66" s="4">
        <v>5</v>
      </c>
      <c r="E66" s="1" t="s">
        <v>82</v>
      </c>
      <c r="J66" s="11">
        <f t="shared" si="4"/>
        <v>0</v>
      </c>
      <c r="K66" s="4" t="s">
        <v>27</v>
      </c>
      <c r="M66" s="12">
        <f t="shared" si="3"/>
        <v>0</v>
      </c>
    </row>
    <row r="67" spans="1:13" x14ac:dyDescent="0.25">
      <c r="A67" s="4">
        <v>10</v>
      </c>
      <c r="B67" s="4">
        <v>0</v>
      </c>
      <c r="C67" s="4">
        <v>1</v>
      </c>
      <c r="D67" s="4">
        <v>6</v>
      </c>
      <c r="E67" s="1" t="s">
        <v>84</v>
      </c>
      <c r="J67" s="11">
        <f t="shared" si="4"/>
        <v>0</v>
      </c>
      <c r="K67" s="4" t="s">
        <v>27</v>
      </c>
      <c r="M67" s="12">
        <f t="shared" si="3"/>
        <v>0</v>
      </c>
    </row>
    <row r="68" spans="1:13" x14ac:dyDescent="0.25">
      <c r="A68" s="4">
        <v>10</v>
      </c>
      <c r="B68" s="4">
        <v>0</v>
      </c>
      <c r="C68" s="4">
        <v>1</v>
      </c>
      <c r="D68" s="4">
        <v>7</v>
      </c>
      <c r="E68" s="1" t="s">
        <v>85</v>
      </c>
      <c r="J68" s="11">
        <f t="shared" si="4"/>
        <v>0</v>
      </c>
      <c r="K68" s="4" t="s">
        <v>27</v>
      </c>
      <c r="M68" s="12">
        <f t="shared" si="3"/>
        <v>0</v>
      </c>
    </row>
    <row r="69" spans="1:13" x14ac:dyDescent="0.25">
      <c r="A69" s="4">
        <v>10</v>
      </c>
      <c r="B69" s="4">
        <v>0</v>
      </c>
      <c r="C69" s="4">
        <v>1</v>
      </c>
      <c r="D69" s="4">
        <v>8</v>
      </c>
      <c r="E69" s="1" t="s">
        <v>86</v>
      </c>
      <c r="J69" s="11">
        <f t="shared" si="4"/>
        <v>0</v>
      </c>
      <c r="K69" s="4" t="s">
        <v>27</v>
      </c>
      <c r="M69" s="12">
        <f t="shared" si="3"/>
        <v>0</v>
      </c>
    </row>
    <row r="70" spans="1:13" x14ac:dyDescent="0.25">
      <c r="A70" s="4">
        <v>10</v>
      </c>
      <c r="B70" s="4">
        <v>0</v>
      </c>
      <c r="C70" s="4">
        <v>1</v>
      </c>
      <c r="D70" s="4">
        <v>9</v>
      </c>
      <c r="E70" s="1" t="s">
        <v>87</v>
      </c>
      <c r="J70" s="11">
        <f t="shared" si="4"/>
        <v>0</v>
      </c>
      <c r="K70" s="4" t="s">
        <v>27</v>
      </c>
      <c r="M70" s="12">
        <f t="shared" si="3"/>
        <v>0</v>
      </c>
    </row>
    <row r="71" spans="1:13" x14ac:dyDescent="0.25">
      <c r="A71" s="4">
        <v>10</v>
      </c>
      <c r="B71" s="4">
        <v>0</v>
      </c>
      <c r="C71" s="4">
        <v>1</v>
      </c>
      <c r="D71" s="4">
        <v>10</v>
      </c>
      <c r="E71" s="1" t="s">
        <v>88</v>
      </c>
      <c r="J71" s="11">
        <f t="shared" si="4"/>
        <v>0</v>
      </c>
      <c r="K71" s="4" t="s">
        <v>27</v>
      </c>
      <c r="M71" s="12">
        <f t="shared" si="3"/>
        <v>0</v>
      </c>
    </row>
    <row r="72" spans="1:13" x14ac:dyDescent="0.25">
      <c r="A72" s="4">
        <v>10</v>
      </c>
      <c r="B72" s="4">
        <v>0</v>
      </c>
      <c r="C72" s="4">
        <v>2</v>
      </c>
      <c r="D72" s="4">
        <v>0</v>
      </c>
      <c r="E72" s="2" t="s">
        <v>77</v>
      </c>
      <c r="F72" s="2" t="s">
        <v>78</v>
      </c>
      <c r="M72" s="12">
        <f t="shared" si="3"/>
        <v>0</v>
      </c>
    </row>
    <row r="73" spans="1:13" x14ac:dyDescent="0.25">
      <c r="A73" s="4">
        <v>10</v>
      </c>
      <c r="B73" s="4">
        <v>0</v>
      </c>
      <c r="C73" s="4">
        <v>2</v>
      </c>
      <c r="D73" s="4">
        <v>2</v>
      </c>
      <c r="E73" s="1" t="s">
        <v>80</v>
      </c>
      <c r="F73" s="1" t="s">
        <v>89</v>
      </c>
      <c r="J73" s="11">
        <f t="shared" si="4"/>
        <v>0</v>
      </c>
      <c r="K73" s="4" t="s">
        <v>27</v>
      </c>
      <c r="M73" s="12">
        <f t="shared" ref="M73:M93" si="5">J73-L73</f>
        <v>0</v>
      </c>
    </row>
    <row r="74" spans="1:13" x14ac:dyDescent="0.25">
      <c r="A74" s="4">
        <v>10</v>
      </c>
      <c r="B74" s="4">
        <v>0</v>
      </c>
      <c r="C74" s="4">
        <v>2</v>
      </c>
      <c r="D74" s="4">
        <v>3</v>
      </c>
      <c r="E74" s="1" t="s">
        <v>81</v>
      </c>
      <c r="F74" s="1" t="s">
        <v>104</v>
      </c>
      <c r="J74" s="11">
        <f t="shared" si="4"/>
        <v>0</v>
      </c>
      <c r="K74" s="4" t="s">
        <v>27</v>
      </c>
      <c r="M74" s="12">
        <f t="shared" si="5"/>
        <v>0</v>
      </c>
    </row>
    <row r="75" spans="1:13" x14ac:dyDescent="0.25">
      <c r="A75" s="4">
        <v>10</v>
      </c>
      <c r="B75" s="4">
        <v>0</v>
      </c>
      <c r="C75" s="4">
        <v>2</v>
      </c>
      <c r="D75" s="4">
        <v>4</v>
      </c>
      <c r="E75" s="1" t="s">
        <v>83</v>
      </c>
      <c r="J75" s="11">
        <f t="shared" si="4"/>
        <v>0</v>
      </c>
      <c r="K75" s="4" t="s">
        <v>27</v>
      </c>
      <c r="M75" s="12">
        <f t="shared" si="5"/>
        <v>0</v>
      </c>
    </row>
    <row r="76" spans="1:13" x14ac:dyDescent="0.25">
      <c r="A76" s="4">
        <v>10</v>
      </c>
      <c r="B76" s="4">
        <v>0</v>
      </c>
      <c r="C76" s="4">
        <v>2</v>
      </c>
      <c r="D76" s="4">
        <v>5</v>
      </c>
      <c r="E76" s="1" t="s">
        <v>82</v>
      </c>
      <c r="J76" s="11">
        <f t="shared" si="4"/>
        <v>0</v>
      </c>
      <c r="K76" s="4" t="s">
        <v>27</v>
      </c>
      <c r="M76" s="12">
        <f t="shared" si="5"/>
        <v>0</v>
      </c>
    </row>
    <row r="77" spans="1:13" x14ac:dyDescent="0.25">
      <c r="A77" s="4">
        <v>10</v>
      </c>
      <c r="B77" s="4">
        <v>0</v>
      </c>
      <c r="C77" s="4">
        <v>2</v>
      </c>
      <c r="D77" s="4">
        <v>6</v>
      </c>
      <c r="E77" s="1" t="s">
        <v>84</v>
      </c>
      <c r="J77" s="11">
        <f t="shared" si="4"/>
        <v>0</v>
      </c>
      <c r="K77" s="4" t="s">
        <v>27</v>
      </c>
      <c r="M77" s="12">
        <f t="shared" si="5"/>
        <v>0</v>
      </c>
    </row>
    <row r="78" spans="1:13" x14ac:dyDescent="0.25">
      <c r="A78" s="4">
        <v>10</v>
      </c>
      <c r="B78" s="4">
        <v>0</v>
      </c>
      <c r="C78" s="4">
        <v>2</v>
      </c>
      <c r="D78" s="4">
        <v>7</v>
      </c>
      <c r="E78" s="1" t="s">
        <v>85</v>
      </c>
      <c r="J78" s="11">
        <f t="shared" si="4"/>
        <v>0</v>
      </c>
      <c r="K78" s="4" t="s">
        <v>27</v>
      </c>
      <c r="M78" s="12">
        <f t="shared" si="5"/>
        <v>0</v>
      </c>
    </row>
    <row r="79" spans="1:13" x14ac:dyDescent="0.25">
      <c r="A79" s="4">
        <v>10</v>
      </c>
      <c r="B79" s="4">
        <v>0</v>
      </c>
      <c r="C79" s="4">
        <v>2</v>
      </c>
      <c r="D79" s="4">
        <v>8</v>
      </c>
      <c r="E79" s="1" t="s">
        <v>86</v>
      </c>
      <c r="J79" s="11">
        <f t="shared" si="4"/>
        <v>0</v>
      </c>
      <c r="K79" s="4" t="s">
        <v>27</v>
      </c>
      <c r="M79" s="12">
        <f t="shared" si="5"/>
        <v>0</v>
      </c>
    </row>
    <row r="80" spans="1:13" x14ac:dyDescent="0.25">
      <c r="A80" s="4">
        <v>10</v>
      </c>
      <c r="B80" s="4">
        <v>0</v>
      </c>
      <c r="C80" s="4">
        <v>2</v>
      </c>
      <c r="D80" s="4">
        <v>9</v>
      </c>
      <c r="E80" s="1" t="s">
        <v>87</v>
      </c>
      <c r="J80" s="11">
        <f t="shared" si="4"/>
        <v>0</v>
      </c>
      <c r="K80" s="4" t="s">
        <v>27</v>
      </c>
      <c r="M80" s="12">
        <f t="shared" si="5"/>
        <v>0</v>
      </c>
    </row>
    <row r="81" spans="1:13" x14ac:dyDescent="0.25">
      <c r="A81" s="4">
        <v>10</v>
      </c>
      <c r="B81" s="4">
        <v>0</v>
      </c>
      <c r="C81" s="4">
        <v>2</v>
      </c>
      <c r="D81" s="4">
        <v>10</v>
      </c>
      <c r="E81" s="1" t="s">
        <v>88</v>
      </c>
      <c r="J81" s="11">
        <f t="shared" si="4"/>
        <v>0</v>
      </c>
      <c r="K81" s="4" t="s">
        <v>27</v>
      </c>
      <c r="M81" s="12">
        <f t="shared" si="5"/>
        <v>0</v>
      </c>
    </row>
    <row r="82" spans="1:13" x14ac:dyDescent="0.25">
      <c r="A82" s="4">
        <v>10</v>
      </c>
      <c r="B82" s="4">
        <v>1</v>
      </c>
      <c r="C82" s="4">
        <v>0</v>
      </c>
      <c r="D82" s="4">
        <v>0</v>
      </c>
      <c r="E82" s="2" t="s">
        <v>95</v>
      </c>
      <c r="M82" s="12">
        <f t="shared" si="5"/>
        <v>0</v>
      </c>
    </row>
    <row r="83" spans="1:13" x14ac:dyDescent="0.25">
      <c r="A83" s="4">
        <v>10</v>
      </c>
      <c r="B83" s="4">
        <v>1</v>
      </c>
      <c r="C83" s="4">
        <v>1</v>
      </c>
      <c r="D83" s="4">
        <v>0</v>
      </c>
      <c r="E83" s="1" t="s">
        <v>96</v>
      </c>
      <c r="F83" s="1" t="s">
        <v>97</v>
      </c>
      <c r="J83" s="11">
        <f t="shared" si="4"/>
        <v>0</v>
      </c>
      <c r="K83" s="4" t="s">
        <v>27</v>
      </c>
      <c r="M83" s="12">
        <f t="shared" si="5"/>
        <v>0</v>
      </c>
    </row>
    <row r="84" spans="1:13" x14ac:dyDescent="0.25">
      <c r="A84" s="4">
        <v>10</v>
      </c>
      <c r="B84" s="4">
        <v>1</v>
      </c>
      <c r="C84" s="4">
        <v>2</v>
      </c>
      <c r="D84" s="4">
        <v>0</v>
      </c>
      <c r="E84" s="1" t="s">
        <v>90</v>
      </c>
      <c r="F84" s="1" t="s">
        <v>91</v>
      </c>
      <c r="J84" s="11">
        <f t="shared" si="4"/>
        <v>0</v>
      </c>
      <c r="K84" s="4" t="s">
        <v>27</v>
      </c>
      <c r="M84" s="12">
        <f t="shared" si="5"/>
        <v>0</v>
      </c>
    </row>
    <row r="85" spans="1:13" x14ac:dyDescent="0.25">
      <c r="A85" s="4">
        <v>10</v>
      </c>
      <c r="B85" s="4">
        <v>1</v>
      </c>
      <c r="C85" s="4">
        <v>3</v>
      </c>
      <c r="D85" s="4">
        <v>0</v>
      </c>
      <c r="E85" s="1" t="s">
        <v>92</v>
      </c>
      <c r="J85" s="11">
        <f t="shared" si="4"/>
        <v>0</v>
      </c>
      <c r="K85" s="4" t="s">
        <v>27</v>
      </c>
      <c r="M85" s="12">
        <f t="shared" si="5"/>
        <v>0</v>
      </c>
    </row>
    <row r="86" spans="1:13" x14ac:dyDescent="0.25">
      <c r="A86" s="4">
        <v>10</v>
      </c>
      <c r="B86" s="4">
        <v>1</v>
      </c>
      <c r="C86" s="4">
        <v>4</v>
      </c>
      <c r="D86" s="4">
        <v>0</v>
      </c>
      <c r="E86" s="1" t="s">
        <v>105</v>
      </c>
      <c r="J86" s="11">
        <f t="shared" si="4"/>
        <v>0</v>
      </c>
      <c r="K86" s="4" t="s">
        <v>27</v>
      </c>
      <c r="M86" s="12">
        <f t="shared" si="5"/>
        <v>0</v>
      </c>
    </row>
    <row r="87" spans="1:13" x14ac:dyDescent="0.25">
      <c r="A87" s="4">
        <v>10</v>
      </c>
      <c r="B87" s="4">
        <v>1</v>
      </c>
      <c r="C87" s="4">
        <v>5</v>
      </c>
      <c r="D87" s="4">
        <v>0</v>
      </c>
      <c r="E87" s="1" t="s">
        <v>93</v>
      </c>
      <c r="F87" s="1" t="s">
        <v>94</v>
      </c>
      <c r="J87" s="11">
        <f t="shared" si="4"/>
        <v>0</v>
      </c>
      <c r="K87" s="4" t="s">
        <v>27</v>
      </c>
      <c r="M87" s="12">
        <f t="shared" si="5"/>
        <v>0</v>
      </c>
    </row>
    <row r="88" spans="1:13" x14ac:dyDescent="0.25">
      <c r="A88" s="4">
        <v>10</v>
      </c>
      <c r="B88" s="4">
        <v>1</v>
      </c>
      <c r="C88" s="4">
        <v>6</v>
      </c>
      <c r="D88" s="4">
        <v>0</v>
      </c>
      <c r="E88" s="1" t="s">
        <v>98</v>
      </c>
      <c r="J88" s="11">
        <f t="shared" si="4"/>
        <v>0</v>
      </c>
      <c r="K88" s="4" t="s">
        <v>27</v>
      </c>
      <c r="M88" s="12">
        <f t="shared" si="5"/>
        <v>0</v>
      </c>
    </row>
    <row r="89" spans="1:13" x14ac:dyDescent="0.25">
      <c r="A89" s="4">
        <v>10</v>
      </c>
      <c r="B89" s="4">
        <v>1</v>
      </c>
      <c r="C89" s="4">
        <v>7</v>
      </c>
      <c r="D89" s="4">
        <v>0</v>
      </c>
      <c r="E89" s="1" t="s">
        <v>100</v>
      </c>
      <c r="J89" s="11">
        <f t="shared" si="4"/>
        <v>0</v>
      </c>
      <c r="K89" s="4" t="s">
        <v>27</v>
      </c>
      <c r="M89" s="12">
        <f t="shared" si="5"/>
        <v>0</v>
      </c>
    </row>
    <row r="90" spans="1:13" x14ac:dyDescent="0.25">
      <c r="A90" s="4">
        <v>10</v>
      </c>
      <c r="B90" s="4">
        <v>1</v>
      </c>
      <c r="C90" s="4">
        <v>8</v>
      </c>
      <c r="D90" s="4">
        <v>0</v>
      </c>
      <c r="E90" s="1" t="s">
        <v>99</v>
      </c>
      <c r="J90" s="11">
        <f t="shared" si="4"/>
        <v>0</v>
      </c>
      <c r="K90" s="4" t="s">
        <v>27</v>
      </c>
      <c r="M90" s="12">
        <f t="shared" si="5"/>
        <v>0</v>
      </c>
    </row>
    <row r="91" spans="1:13" x14ac:dyDescent="0.25">
      <c r="A91" s="4">
        <v>10</v>
      </c>
      <c r="B91" s="4">
        <v>1</v>
      </c>
      <c r="C91" s="4">
        <v>9</v>
      </c>
      <c r="D91" s="4">
        <v>0</v>
      </c>
      <c r="E91" s="1" t="s">
        <v>101</v>
      </c>
      <c r="J91" s="11">
        <f t="shared" si="4"/>
        <v>0</v>
      </c>
      <c r="K91" s="4" t="s">
        <v>27</v>
      </c>
      <c r="M91" s="12">
        <f t="shared" si="5"/>
        <v>0</v>
      </c>
    </row>
    <row r="92" spans="1:13" x14ac:dyDescent="0.25">
      <c r="A92" s="4">
        <v>10</v>
      </c>
      <c r="B92" s="4">
        <v>1</v>
      </c>
      <c r="C92" s="4">
        <v>10</v>
      </c>
      <c r="D92" s="4">
        <v>0</v>
      </c>
      <c r="E92" s="1" t="s">
        <v>103</v>
      </c>
      <c r="J92" s="11">
        <f t="shared" si="4"/>
        <v>0</v>
      </c>
      <c r="K92" s="4" t="s">
        <v>27</v>
      </c>
      <c r="M92" s="12">
        <f t="shared" si="5"/>
        <v>0</v>
      </c>
    </row>
    <row r="93" spans="1:13" x14ac:dyDescent="0.25">
      <c r="A93" s="4">
        <v>10</v>
      </c>
      <c r="B93" s="4">
        <v>1</v>
      </c>
      <c r="C93" s="4">
        <v>11</v>
      </c>
      <c r="D93" s="4">
        <v>0</v>
      </c>
      <c r="E93" s="1" t="s">
        <v>102</v>
      </c>
      <c r="J93" s="11">
        <f t="shared" si="4"/>
        <v>0</v>
      </c>
      <c r="K93" s="4" t="s">
        <v>27</v>
      </c>
      <c r="M93" s="12">
        <f t="shared" si="5"/>
        <v>0</v>
      </c>
    </row>
  </sheetData>
  <autoFilter ref="A6:N59" xr:uid="{00000000-0001-0000-0000-000000000000}"/>
  <sortState xmlns:xlrd2="http://schemas.microsoft.com/office/spreadsheetml/2017/richdata2" ref="A7:R92">
    <sortCondition ref="A7:A92"/>
    <sortCondition ref="B7:B92"/>
    <sortCondition ref="C7:C92"/>
    <sortCondition ref="D7:D92"/>
  </sortState>
  <conditionalFormatting sqref="A1:D1048576">
    <cfRule type="cellIs" dxfId="4" priority="5" operator="equal">
      <formula>0</formula>
    </cfRule>
  </conditionalFormatting>
  <conditionalFormatting sqref="K1:K1048576">
    <cfRule type="cellIs" dxfId="3" priority="1" operator="equal">
      <formula>"P"</formula>
    </cfRule>
    <cfRule type="cellIs" dxfId="2" priority="2" operator="equal">
      <formula>"M"</formula>
    </cfRule>
    <cfRule type="cellIs" dxfId="1" priority="3" operator="equal">
      <formula>"O"</formula>
    </cfRule>
    <cfRule type="cellIs" dxfId="0" priority="4" operator="equal">
      <formula>"F"</formula>
    </cfRule>
  </conditionalFormatting>
  <hyperlinks>
    <hyperlink ref="O8" r:id="rId1" display="https://kinaxis.sharepoint.com/:x:/r/sites/CorpIT/data/Shared Documents/Snowflake/EDW_TABLES.xlsx?d=w2904717779d14c53a66c6a2186842165&amp;csf=1&amp;web=1&amp;e=fSUXLW" xr:uid="{C046AA0E-4EA4-4F66-ACD0-DEA184DE2A80}"/>
    <hyperlink ref="N8" r:id="rId2" display="https://kinaxis.sharepoint.com/:f:/r/sites/CorpIT/data/Shared Documents/Snowflake/Project Domains?csf=1&amp;web=1&amp;e=MvTd9A" xr:uid="{A4AB51CE-7E54-4848-B5C6-E66695764B42}"/>
    <hyperlink ref="O9" r:id="rId3" display="https://kinaxis.sharepoint.com/:f:/r/sites/CorpIT/data/Shared Documents/EDW Templates/Semantic View Documentation?csf=1&amp;web=1&amp;e=dDUCJ0" xr:uid="{866E2878-8462-45B6-A4F3-2EBE59C8CA23}"/>
    <hyperlink ref="N9" r:id="rId4" display="https://kinaxis.sharepoint.com/:f:/r/sites/CorpIT/data/Shared Documents/EDW Templates?csf=1&amp;web=1&amp;e=DdzZ5m" xr:uid="{68AE4F63-F5C7-4B82-8A9A-40DF2BC85C63}"/>
    <hyperlink ref="N10" r:id="rId5" display="https://kinaxis.sharepoint.com/:f:/r/sites/CorpIT/data/Shared Documents/Projects by BU?csf=1&amp;web=1&amp;e=MnYW2m" xr:uid="{209F1002-D988-474E-B3CC-C8643F3EAA0A}"/>
  </hyperlinks>
  <pageMargins left="0.7" right="0.7" top="0.75" bottom="0.75" header="0.3" footer="0.3"/>
  <pageSetup orientation="portrait" horizontalDpi="200" verticalDpi="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Work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 Rupp</cp:lastModifiedBy>
  <dcterms:created xsi:type="dcterms:W3CDTF">2015-06-05T18:17:20Z</dcterms:created>
  <dcterms:modified xsi:type="dcterms:W3CDTF">2023-06-07T18:06:58Z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a7a49-f11a-4f7d-9f0f-9d353b68a4b5_Enabled">
    <vt:lpwstr>true</vt:lpwstr>
  </property>
  <property fmtid="{D5CDD505-2E9C-101B-9397-08002B2CF9AE}" pid="3" name="MSIP_Label_8ada7a49-f11a-4f7d-9f0f-9d353b68a4b5_SetDate">
    <vt:lpwstr>2023-06-07T16:35:48Z</vt:lpwstr>
  </property>
  <property fmtid="{D5CDD505-2E9C-101B-9397-08002B2CF9AE}" pid="4" name="MSIP_Label_8ada7a49-f11a-4f7d-9f0f-9d353b68a4b5_Method">
    <vt:lpwstr>Standard</vt:lpwstr>
  </property>
  <property fmtid="{D5CDD505-2E9C-101B-9397-08002B2CF9AE}" pid="5" name="MSIP_Label_8ada7a49-f11a-4f7d-9f0f-9d353b68a4b5_Name">
    <vt:lpwstr>Confidential</vt:lpwstr>
  </property>
  <property fmtid="{D5CDD505-2E9C-101B-9397-08002B2CF9AE}" pid="6" name="MSIP_Label_8ada7a49-f11a-4f7d-9f0f-9d353b68a4b5_SiteId">
    <vt:lpwstr>412b6b7e-2fe4-4a5f-98a1-2b3ad03af1f8</vt:lpwstr>
  </property>
  <property fmtid="{D5CDD505-2E9C-101B-9397-08002B2CF9AE}" pid="7" name="MSIP_Label_8ada7a49-f11a-4f7d-9f0f-9d353b68a4b5_ActionId">
    <vt:lpwstr>5cc1be9e-e943-42e0-abc5-2dc0d4f6fe0c</vt:lpwstr>
  </property>
  <property fmtid="{D5CDD505-2E9C-101B-9397-08002B2CF9AE}" pid="8" name="MSIP_Label_8ada7a49-f11a-4f7d-9f0f-9d353b68a4b5_ContentBits">
    <vt:lpwstr>0</vt:lpwstr>
  </property>
</Properties>
</file>