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8.xml" ContentType="application/vnd.openxmlformats-officedocument.drawing+xml"/>
  <Override PartName="/xl/charts/colors9.xml" ContentType="application/vnd.ms-office.chartcolorstyle+xml"/>
  <Override PartName="/xl/charts/style9.xml" ContentType="application/vnd.ms-office.chartstyle+xml"/>
  <Override PartName="/xl/charts/style6.xml" ContentType="application/vnd.ms-office.chartstyle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.xml" ContentType="application/vnd.openxmlformats-officedocument.drawing+xml"/>
  <Override PartName="/xl/charts/colors2.xml" ContentType="application/vnd.ms-office.chartcolorstyle+xml"/>
  <Override PartName="/xl/charts/style2.xml" ContentType="application/vnd.ms-office.chartstyle+xml"/>
  <Override PartName="/xl/charts/style1.xml" ContentType="application/vnd.ms-office.chartstyle+xml"/>
  <Override PartName="/xl/charts/colors1.xml" ContentType="application/vnd.ms-office.chartcolorsty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charts/colors5.xml" ContentType="application/vnd.ms-office.chartcolorstyle+xml"/>
  <Override PartName="/xl/worksheets/sheet5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charts/style5.xml" ContentType="application/vnd.ms-office.chart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charts/colors4.xml" ContentType="application/vnd.ms-office.chartcolorstyle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/>
  <bookViews>
    <workbookView xWindow="0" yWindow="0" windowWidth="14640" windowHeight="6180" firstSheet="1" activeTab="6"/>
  </bookViews>
  <sheets>
    <sheet name="VNX5600 v1 (vertical)" sheetId="12" state="hidden" r:id="rId1"/>
    <sheet name="CX-1" sheetId="46" r:id="rId2"/>
    <sheet name="DD2500-1" sheetId="42" r:id="rId3"/>
    <sheet name="DD2200-1" sheetId="44" r:id="rId4"/>
    <sheet name="VNX-1" sheetId="45" r:id="rId5"/>
    <sheet name="VNX-2" sheetId="47" r:id="rId6"/>
    <sheet name="VNX-3" sheetId="48" r:id="rId7"/>
    <sheet name="UNITY-1" sheetId="41" r:id="rId8"/>
  </sheets>
  <externalReferences>
    <externalReference r:id="rId9"/>
    <externalReference r:id="rId10"/>
    <externalReference r:id="rId11"/>
  </externalReferences>
  <definedNames>
    <definedName name="ABS_NAME">[1]WWNs!$A$2:$Q$2</definedName>
    <definedName name="Company">[1]WWNs!$B$1</definedName>
    <definedName name="CompanyNameCell">'[2]Title-Contacts'!$B$3</definedName>
    <definedName name="CON_DID">7</definedName>
    <definedName name="CON_FW">1</definedName>
    <definedName name="CON_GW">10</definedName>
    <definedName name="CON_IP">8</definedName>
    <definedName name="CON_MASK">9</definedName>
    <definedName name="CON_NAME">1</definedName>
    <definedName name="CON_SN">4</definedName>
    <definedName name="CON_WWN">6</definedName>
    <definedName name="Description">3</definedName>
    <definedName name="FA_PORT" localSheetId="1">INDEX([1]WWNs!$A$1:$E$476,#REF!,10)</definedName>
    <definedName name="FA_PORT" localSheetId="3">INDEX([1]WWNs!$A$1:$E$476,#REF!,10)</definedName>
    <definedName name="FA_PORT">INDEX([1]WWNs!$A$1:$E$476,#REF!,10)</definedName>
    <definedName name="HBA">4</definedName>
    <definedName name="HC_Make">3</definedName>
    <definedName name="HC_Model">4</definedName>
    <definedName name="Host_Properties">[1]WWNs!$A$1:$E$65536</definedName>
    <definedName name="Hostname">1</definedName>
    <definedName name="Switch_Name">[1]WWNs!$A$3:$Q$3</definedName>
    <definedName name="WWN">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0" i="48" l="1"/>
  <c r="V30" i="48"/>
  <c r="R29" i="48"/>
  <c r="R28" i="48"/>
  <c r="R27" i="48"/>
  <c r="R26" i="48"/>
  <c r="R25" i="48"/>
  <c r="R24" i="48"/>
  <c r="AG23" i="48"/>
  <c r="R23" i="48"/>
  <c r="AG22" i="48"/>
  <c r="R22" i="48"/>
  <c r="R30" i="48" s="1"/>
  <c r="AQ13" i="48"/>
  <c r="AP13" i="48"/>
  <c r="AO13" i="48"/>
  <c r="AQ10" i="48"/>
  <c r="AO12" i="48" s="1"/>
  <c r="AP10" i="48"/>
  <c r="AQ8" i="48"/>
  <c r="AO8" i="48" s="1"/>
  <c r="AP8" i="48"/>
  <c r="AQ6" i="48"/>
  <c r="AQ24" i="48" s="1"/>
  <c r="AP6" i="48"/>
  <c r="AP5" i="48"/>
  <c r="AP4" i="48"/>
  <c r="AO7" i="48" l="1"/>
  <c r="AO9" i="48"/>
  <c r="AO11" i="48"/>
  <c r="AO6" i="48"/>
  <c r="AO10" i="48"/>
  <c r="CS19" i="47"/>
  <c r="CT18" i="47"/>
  <c r="CT17" i="47"/>
  <c r="CT16" i="47"/>
  <c r="CT15" i="47"/>
  <c r="CT14" i="47"/>
  <c r="CT13" i="47"/>
  <c r="CT11" i="47"/>
  <c r="CV10" i="47"/>
  <c r="CT10" i="47"/>
  <c r="CT9" i="47"/>
  <c r="CT8" i="47"/>
  <c r="CV7" i="47"/>
  <c r="CT7" i="47"/>
  <c r="CT6" i="47"/>
  <c r="CV5" i="47"/>
  <c r="CV12" i="47" s="1"/>
  <c r="CT5" i="47"/>
  <c r="CV4" i="47"/>
  <c r="CT4" i="47"/>
  <c r="AR14" i="46" l="1"/>
  <c r="AQ14" i="46"/>
  <c r="AP14" i="46"/>
  <c r="AO14" i="46"/>
  <c r="AT13" i="46"/>
  <c r="BC13" i="46" s="1"/>
  <c r="AT12" i="46"/>
  <c r="AT10" i="46"/>
  <c r="BC10" i="46" s="1"/>
  <c r="AT9" i="46"/>
  <c r="AT8" i="46"/>
  <c r="BD7" i="46"/>
  <c r="BB9" i="46" s="1"/>
  <c r="BC7" i="46"/>
  <c r="AT7" i="46"/>
  <c r="BB6" i="46"/>
  <c r="AT6" i="46"/>
  <c r="BD5" i="46"/>
  <c r="BD14" i="46" s="1"/>
  <c r="BB5" i="46"/>
  <c r="AT5" i="46"/>
  <c r="BC5" i="46" s="1"/>
  <c r="AT4" i="46"/>
  <c r="AS15" i="46" s="1"/>
  <c r="AP12" i="45"/>
  <c r="AO12" i="45"/>
  <c r="AR10" i="45"/>
  <c r="AR9" i="45"/>
  <c r="AR8" i="45"/>
  <c r="BA8" i="45" s="1"/>
  <c r="AR6" i="45"/>
  <c r="BB5" i="45"/>
  <c r="BB12" i="45" s="1"/>
  <c r="BA5" i="45"/>
  <c r="AR5" i="45"/>
  <c r="AR4" i="45"/>
  <c r="AQ13" i="45" s="1"/>
  <c r="BA4" i="45" l="1"/>
  <c r="AZ5" i="45"/>
  <c r="AZ6" i="45"/>
  <c r="AQ12" i="45"/>
  <c r="BC4" i="46"/>
  <c r="BB7" i="46"/>
  <c r="BB8" i="46"/>
  <c r="AS14" i="46"/>
  <c r="AZ7" i="45"/>
  <c r="AT7" i="41" l="1"/>
  <c r="BD7" i="41" s="1"/>
  <c r="BE7" i="41"/>
  <c r="BB7" i="41" s="1"/>
  <c r="BE5" i="41"/>
  <c r="AT9" i="41" l="1"/>
  <c r="AT8" i="41"/>
  <c r="AT6" i="41"/>
  <c r="AT5" i="41"/>
  <c r="AT4" i="41"/>
  <c r="AC22" i="41" l="1"/>
  <c r="AC23" i="41" s="1"/>
  <c r="BD8" i="41"/>
  <c r="BD6" i="41"/>
  <c r="BD5" i="41"/>
  <c r="BD4" i="41"/>
  <c r="BE6" i="41"/>
  <c r="BB5" i="41"/>
  <c r="BE4" i="41"/>
  <c r="AT11" i="41"/>
  <c r="AT10" i="41" s="1"/>
  <c r="BB6" i="41" l="1"/>
  <c r="BB4" i="41"/>
  <c r="BE12" i="41"/>
  <c r="BE13" i="41"/>
  <c r="BE14" i="41" l="1"/>
  <c r="BC4" i="41" l="1"/>
  <c r="BC7" i="41"/>
  <c r="BC5" i="41"/>
  <c r="BC6" i="41"/>
  <c r="L10" i="44"/>
  <c r="L16" i="42"/>
</calcChain>
</file>

<file path=xl/sharedStrings.xml><?xml version="1.0" encoding="utf-8"?>
<sst xmlns="http://schemas.openxmlformats.org/spreadsheetml/2006/main" count="1323" uniqueCount="239">
  <si>
    <t>GAV</t>
  </si>
  <si>
    <t>BUS</t>
  </si>
  <si>
    <t>ENC</t>
  </si>
  <si>
    <t>EXPANSÃO</t>
  </si>
  <si>
    <t>FLR</t>
  </si>
  <si>
    <t>LEGENDA</t>
  </si>
  <si>
    <t>VAULT</t>
  </si>
  <si>
    <t>FAST CACHE</t>
  </si>
  <si>
    <t>HOTSPARE</t>
  </si>
  <si>
    <t>FILLER</t>
  </si>
  <si>
    <t>VNX5600 - RACK 1</t>
  </si>
  <si>
    <t>VNX5600 - RACK 2</t>
  </si>
  <si>
    <t>1k2</t>
  </si>
  <si>
    <t>4k</t>
  </si>
  <si>
    <t>Oriundos VNX5400-SP</t>
  </si>
  <si>
    <t>Veio do VNX5400-SP</t>
  </si>
  <si>
    <t/>
  </si>
  <si>
    <t>Não expandir nesse até a gaveta de cima chegar</t>
  </si>
  <si>
    <t>Bus lento de discos de 4k (prata e bronze)</t>
  </si>
  <si>
    <t>OURO (DB PRD e EXC)</t>
  </si>
  <si>
    <t>PRATA (DB DEV|QA VM)</t>
  </si>
  <si>
    <t>BRONZE (ARCHIVE | FS)</t>
  </si>
  <si>
    <t>N/A</t>
  </si>
  <si>
    <t>STATUS</t>
  </si>
  <si>
    <t>T</t>
  </si>
  <si>
    <t>Q</t>
  </si>
  <si>
    <t>TIPO</t>
  </si>
  <si>
    <t>POOL NAME</t>
  </si>
  <si>
    <t>POOL ID</t>
  </si>
  <si>
    <t>TAM</t>
  </si>
  <si>
    <t>TIER</t>
  </si>
  <si>
    <t>RPM</t>
  </si>
  <si>
    <t>POL</t>
  </si>
  <si>
    <t>RAID</t>
  </si>
  <si>
    <t>% Pool</t>
  </si>
  <si>
    <t>DISCOS</t>
  </si>
  <si>
    <t>-</t>
  </si>
  <si>
    <t>2,5</t>
  </si>
  <si>
    <t>Extreme Performance</t>
  </si>
  <si>
    <t>R5 (8+1)</t>
  </si>
  <si>
    <t>BOAS PRÁTICAS</t>
  </si>
  <si>
    <t>HS</t>
  </si>
  <si>
    <t>SUMÁRIO DE DISCOS</t>
  </si>
  <si>
    <t>B-0</t>
  </si>
  <si>
    <t>B-1</t>
  </si>
  <si>
    <t>Baias</t>
  </si>
  <si>
    <t>Discos</t>
  </si>
  <si>
    <t>FILLER (Baia LIVRE)</t>
  </si>
  <si>
    <t>ÁREA (TB)</t>
  </si>
  <si>
    <t>UNITY 600F</t>
  </si>
  <si>
    <t>256 GB CACHE</t>
  </si>
  <si>
    <t>CONFIGURAÇÃO</t>
  </si>
  <si>
    <t>BE: 2 de 12 Gbps ( 4 portas, 2 por SP )</t>
  </si>
  <si>
    <t>FE: 12 portas FC de 16 Gbps ( 6 por por SP )
FE: 4 portas Ethernet de 10 Gbps ( 2 por SP )</t>
  </si>
  <si>
    <t>01 DPE e 07 DAE de 2.5”</t>
  </si>
  <si>
    <t>196 DISCOS de 3,2 TB EFD 2.5”</t>
  </si>
  <si>
    <t>AS GAVETAS FORAM BALANCEADAS ENTRE OS BUS 0 E 1</t>
  </si>
  <si>
    <t>U</t>
  </si>
  <si>
    <t>CTRL</t>
  </si>
  <si>
    <t>3T</t>
  </si>
  <si>
    <t>CONTROLLER</t>
  </si>
  <si>
    <t>NOVA</t>
  </si>
  <si>
    <t>SUMÁRIO</t>
  </si>
  <si>
    <t>QTE</t>
  </si>
  <si>
    <t>COR</t>
  </si>
  <si>
    <t>DISK GROUP</t>
  </si>
  <si>
    <t>NLS</t>
  </si>
  <si>
    <t>7,2</t>
  </si>
  <si>
    <t>DG0</t>
  </si>
  <si>
    <t>DG1</t>
  </si>
  <si>
    <t>DG2</t>
  </si>
  <si>
    <t>DISCOS | TB RAW</t>
  </si>
  <si>
    <t>ÁREA ÚTIL MÍNIMA SEM DEDUP (TB)</t>
  </si>
  <si>
    <t>1 x DD-2500</t>
  </si>
  <si>
    <t>1 CRTL com 12 discos de 3TB</t>
  </si>
  <si>
    <t>1 ES30-45 com 15 discos de 3TB</t>
  </si>
  <si>
    <t>1 ES30-30 com 15 discos de 2TB</t>
  </si>
  <si>
    <t>ES30-30</t>
  </si>
  <si>
    <t>ES30-45</t>
  </si>
  <si>
    <t>2T</t>
  </si>
  <si>
    <t>HS 2T</t>
  </si>
  <si>
    <t>HS 3T</t>
  </si>
  <si>
    <t>RESERVADO PARA EXPANSÃO</t>
  </si>
  <si>
    <t>FORMATAÇÃO - DD2500 - uipadd05</t>
  </si>
  <si>
    <t>FORMATAÇÃO - DD2500 - ubhzdd01</t>
  </si>
  <si>
    <t>belo horizonte</t>
  </si>
  <si>
    <t>1 x DD-2200</t>
  </si>
  <si>
    <t>1 CRTL com 12 discos de 2TB</t>
  </si>
  <si>
    <t>IPATINGA - cpd</t>
  </si>
  <si>
    <t>UNUSED 1</t>
  </si>
  <si>
    <t>UNUSED 2</t>
  </si>
  <si>
    <t>H</t>
  </si>
  <si>
    <t>FLASH 3</t>
  </si>
  <si>
    <t>NOVO</t>
  </si>
  <si>
    <t>ÁREA RESERVA ( TB )</t>
  </si>
  <si>
    <t>ÁREA ÚTIL ( TB )</t>
  </si>
  <si>
    <t>AREA TOTAL ( ÚTIL + RESERVA ) ( TB )</t>
  </si>
  <si>
    <t>OS DISCOS E POOLS, FORAM BALANCEADOS ENTRE OS BUS 0 E 1</t>
  </si>
  <si>
    <t>UNITY SITE IPATINGA CPD [ CKM00163201860 ] - DISTRIBUIÇÃO DOS DISCOS NOS BUS E POOLS</t>
  </si>
  <si>
    <t>STORAGE POOLS - DISTRIBUIÇÃO E VOLUMETRIA</t>
  </si>
  <si>
    <t>% A.Total</t>
  </si>
  <si>
    <t>BE-0</t>
  </si>
  <si>
    <t>BE-1</t>
  </si>
  <si>
    <t>Pool: PRODUÇÃO</t>
  </si>
  <si>
    <t>Pool: QADEV</t>
  </si>
  <si>
    <t>P</t>
  </si>
  <si>
    <t>QD</t>
  </si>
  <si>
    <t>PRODUCAO</t>
  </si>
  <si>
    <t>DEVQA</t>
  </si>
  <si>
    <t>~ 476 TB DE ÁREA ÚTIL</t>
  </si>
  <si>
    <t>BAYFACE</t>
  </si>
  <si>
    <t>OS 4 FILLERS FORAM ALOCADOS NAS DUAS POSIÇÕES DAS 2 ÚLTIMAS GAVETAS</t>
  </si>
  <si>
    <t>FORAM RESERVADOS 108 DISCOS P/ EXPANSÕES DE AMBOS OS POOLS DE ACORDO COM A DEMANDA E ESTARÃO DISPONÍVEIS COMO HOT SPARE</t>
  </si>
  <si>
    <t>TODOS OS DISCOS NÃO UTILIZADOS SERÃO CANDIDATOS A HOT SPARE ATÉ O QUE EXPANSÕES SEJAM FEITAS.</t>
  </si>
  <si>
    <t>O MÍNIMO DE 7 HOT SPARES DEVEM SER RESERVADOS PARA ESSA CONFIGURAÇÃO</t>
  </si>
  <si>
    <t>vnx5300</t>
  </si>
  <si>
    <t>DIVISÃO DOS DISCOS NOS POOLS</t>
  </si>
  <si>
    <t>ÁREA (GB)</t>
  </si>
  <si>
    <t>SAS</t>
  </si>
  <si>
    <t>15K</t>
  </si>
  <si>
    <t>OURO</t>
  </si>
  <si>
    <t>SSD</t>
  </si>
  <si>
    <t>EXTREME PERFORMANCE</t>
  </si>
  <si>
    <t>PERFORMANCE</t>
  </si>
  <si>
    <t>NL-SAS</t>
  </si>
  <si>
    <t>CAPACITY</t>
  </si>
  <si>
    <t>7K2</t>
  </si>
  <si>
    <t>R6 (14+2)</t>
  </si>
  <si>
    <t>OS DISCOS DE VAULT NÃO SERÃO UTILIZADOS COMO ÁREA ÚTIL</t>
  </si>
  <si>
    <t>TOTAIS</t>
  </si>
  <si>
    <t>BAIAS</t>
  </si>
  <si>
    <t>VOLUME LÍQUIDO</t>
  </si>
  <si>
    <t>POR CONVENÇÃO APENAS, OS HOT SPARES SÃO POSICIONADOS NAS ÚLTIMAS BAIAS DAS GAVETAS</t>
  </si>
  <si>
    <t>AS GAVETAS FORAM BALANCEADAS ENTRE OS BUS 0 E  1</t>
  </si>
  <si>
    <t>OS DISCOS FORAM BALANCEADOS ENTRE OS BUS 0 E 1</t>
  </si>
  <si>
    <t>VNX5300</t>
  </si>
  <si>
    <t xml:space="preserve">SERIAL NUMBER : CKM00111400328 </t>
  </si>
  <si>
    <t>POOL: OURO</t>
  </si>
  <si>
    <t>VNX OE FOR BLOCK : 05.32.000.5.221</t>
  </si>
  <si>
    <t>1 DPE VNX 5300 3,5" COM 16 GB CACHE</t>
  </si>
  <si>
    <t>5 DAE de 3.5” 15 BAIAS</t>
  </si>
  <si>
    <t>17 DISCOS 100G SSD 3,5</t>
  </si>
  <si>
    <t>57 DISCOS 600G SAS 15K 3,5</t>
  </si>
  <si>
    <t>11 DISCOS 2TB NL-SAS 7,2K 3,5</t>
  </si>
  <si>
    <t>2 BACKENDS SAS 6G ( BE0 | BE1 )</t>
  </si>
  <si>
    <t>16 FRONT ENDS 8G</t>
  </si>
  <si>
    <t>ÁREA ÚTIL : ~ 42 TB</t>
  </si>
  <si>
    <t>cx4-480</t>
  </si>
  <si>
    <t>formatação e DIVISÃO DOS DISCOS NOS POOLS</t>
  </si>
  <si>
    <t>BE-2</t>
  </si>
  <si>
    <t>BE-3</t>
  </si>
  <si>
    <t>FC</t>
  </si>
  <si>
    <t>PERF 300</t>
  </si>
  <si>
    <t>PERF 600</t>
  </si>
  <si>
    <t>PRATA</t>
  </si>
  <si>
    <t>SATA II</t>
  </si>
  <si>
    <t>CAPACITY 2TB</t>
  </si>
  <si>
    <t>AS GAVETAS FORAM BALANCEADAS ENTRE OS BUS 0, 1 , 2 e 3</t>
  </si>
  <si>
    <t>CÁLCULO DE HOTSPARE : 1 a CADA 20 DISCOS</t>
  </si>
  <si>
    <t>EMC CLARiiON CX4-480</t>
  </si>
  <si>
    <t>SERIAL NUMBER :  CK200071500013</t>
  </si>
  <si>
    <t xml:space="preserve">VNX OE FOR BLOCK : </t>
  </si>
  <si>
    <t>POOL: PRATA</t>
  </si>
  <si>
    <t>1 DPE CX4-480 3,5" COM 16 GB CACHE</t>
  </si>
  <si>
    <t>12 DAE de 3.5” 15 BAIAS</t>
  </si>
  <si>
    <t>5 DISCOS DE VAULT 146G FC 15K 3,5</t>
  </si>
  <si>
    <t>101 DISCOS 600G FC 15K 3,5</t>
  </si>
  <si>
    <t>59 DISCOS 300G FC 15K 3,5</t>
  </si>
  <si>
    <t>15 DISCOS 2TB FC SATAII 7,2K 3,5</t>
  </si>
  <si>
    <t>4 BACKENDS FC 4G ( BE0 | BE1 | BE2 | BE3 )</t>
  </si>
  <si>
    <t>8 FRONT ENDS 4G</t>
  </si>
  <si>
    <t>ÁREA ÚTIL : ~ 75 TB</t>
  </si>
  <si>
    <t>VOLUMETRIA ANTERIOR</t>
  </si>
  <si>
    <t>VOLUMETRIA NOVA</t>
  </si>
  <si>
    <t>LIG</t>
  </si>
  <si>
    <t>DISCO</t>
  </si>
  <si>
    <t>QTDE</t>
  </si>
  <si>
    <t>GB BRUTOS</t>
  </si>
  <si>
    <t>GB ÚTEIS</t>
  </si>
  <si>
    <t>TOTAL POOL</t>
  </si>
  <si>
    <t>PROTECT</t>
  </si>
  <si>
    <t>POOL</t>
  </si>
  <si>
    <t>S</t>
  </si>
  <si>
    <t>DAE</t>
  </si>
  <si>
    <t>18 U RESERVADAS PARA NOVAS EXPANSÕES</t>
  </si>
  <si>
    <t>SSD 2.5"</t>
  </si>
  <si>
    <t>RAID-1</t>
  </si>
  <si>
    <t>RAID 5 (4+1)</t>
  </si>
  <si>
    <t>SAS 15k 3.5"</t>
  </si>
  <si>
    <t>RAID 5 (8+1)</t>
  </si>
  <si>
    <t>SAS 10k 2.5"</t>
  </si>
  <si>
    <t>NL-SAS 7.2k 3.5"</t>
  </si>
  <si>
    <t>RAID 6 (6+2)</t>
  </si>
  <si>
    <t>BRONZE</t>
  </si>
  <si>
    <t>VOLUMETRIA</t>
  </si>
  <si>
    <t>GB</t>
  </si>
  <si>
    <t>N</t>
  </si>
  <si>
    <t>3 U RESERVADAS PARA GAVETA DE CJCC</t>
  </si>
  <si>
    <t>HOTSPARES</t>
  </si>
  <si>
    <t>ESPAÇO RESERVADO PARA CONVERSÃO PARA UNIFIED</t>
  </si>
  <si>
    <t>DPE</t>
  </si>
  <si>
    <t>ATUALIZADO NESSA VERSÃO</t>
  </si>
  <si>
    <t>VNX5400 - TUTOIA - RACK 1 ( CKM00152001634 )</t>
  </si>
  <si>
    <t>1,2</t>
  </si>
  <si>
    <t>10K</t>
  </si>
  <si>
    <t>ATUAL</t>
  </si>
  <si>
    <t>R1</t>
  </si>
  <si>
    <t>1,6</t>
  </si>
  <si>
    <t>Performance</t>
  </si>
  <si>
    <t>10k</t>
  </si>
  <si>
    <t>4T</t>
  </si>
  <si>
    <t>Capacity</t>
  </si>
  <si>
    <t>7,2k</t>
  </si>
  <si>
    <t>3,5</t>
  </si>
  <si>
    <t>R6 (6+2)</t>
  </si>
  <si>
    <t>MIXED</t>
  </si>
  <si>
    <t>1,6T</t>
  </si>
  <si>
    <t>1,2T</t>
  </si>
  <si>
    <t>JOURNAL</t>
  </si>
  <si>
    <t>Os 4 primeiros discos são dedicados ao sistema operacional e ao VAUTL (distage de memória) do storage. Não podem ser utilizados.</t>
  </si>
  <si>
    <t>Os Hot Spares são posicionados nas últimas baias das gavetas, apenas como convenção.</t>
  </si>
  <si>
    <t>Novas gavetas foram balanceadas entre os BUS 0 e 1. Ao Final, as 8 gavetas estão igualmente distribuídas nos BUS 0 e 1</t>
  </si>
  <si>
    <t>4 discos de 1,6TB e 6 de 1,2TB foram posicionados na gaveta 0_2 para possibilitar melhor balanceamento de loops</t>
  </si>
  <si>
    <t>Os novos discos de 4TB foram balanceados em 2 duas gavetas existentes, em 2 loops diferentes para melhor balanceamento</t>
  </si>
  <si>
    <t>EXPANSÕES</t>
  </si>
  <si>
    <t>1 x Expansão VNX-5400</t>
  </si>
  <si>
    <t>Pool: VAULT</t>
  </si>
  <si>
    <t>03 Disk Array Enclosures de 2.5” (VNXB6GSDAE25F)</t>
  </si>
  <si>
    <t>Pool: PERFORMANCE</t>
  </si>
  <si>
    <t>10 Discos de 1600 GB SSD 2.5” FAST VP (1 HS) (V4-2S6FX-1600U)</t>
  </si>
  <si>
    <t>Pool: CAPACITY</t>
  </si>
  <si>
    <t>56 Discos de 1200GB SAS 2.5” 10K RPM (2 HS) (V4-2S10-012U)</t>
  </si>
  <si>
    <t>Pool: MISTO</t>
  </si>
  <si>
    <t>Total de área</t>
  </si>
  <si>
    <t>9 Discos de 4TB NL-SAS 7.2K RPM de 3.5”(1 HS) (V4-VS07-040U)</t>
  </si>
  <si>
    <t>Pool: JOURNAL</t>
  </si>
  <si>
    <t>Área útil adicional de 85 TB</t>
  </si>
  <si>
    <t>Garantia CoTherminus</t>
  </si>
  <si>
    <t>NL-S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</si>
</sst>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0"/>
      <color theme="1"/>
      <name val="UniSansBook"/>
    </font>
    <font>
      <sz val="10"/>
      <color theme="1"/>
      <name val="UniSansBook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Uni Sans Thin CAPS"/>
      <family val="3"/>
    </font>
    <font>
      <sz val="12"/>
      <color theme="0"/>
      <name val="Uni Sans Thin CAPS"/>
      <family val="3"/>
    </font>
    <font>
      <sz val="11"/>
      <color theme="1"/>
      <name val="UniSansBook"/>
    </font>
    <font>
      <sz val="12"/>
      <color theme="0"/>
      <name val="Calibri"/>
      <family val="2"/>
      <scheme val="minor"/>
    </font>
    <font>
      <b/>
      <sz val="14"/>
      <color theme="0"/>
      <name val="Uni Sans Thin CAPS"/>
      <family val="3"/>
    </font>
    <font>
      <sz val="10"/>
      <color theme="0"/>
      <name val="UniSansBook"/>
    </font>
    <font>
      <sz val="9"/>
      <color theme="1"/>
      <name val="UniSansBook"/>
    </font>
    <font>
      <b/>
      <sz val="10"/>
      <color theme="0"/>
      <name val="Uni Sans Thin CAPS"/>
      <family val="3"/>
    </font>
    <font>
      <sz val="24"/>
      <color theme="1"/>
      <name val="Uni Sans Thin CAPS"/>
      <family val="3"/>
    </font>
    <font>
      <b/>
      <sz val="12"/>
      <color theme="1"/>
      <name val="UniSansBook"/>
    </font>
    <font>
      <sz val="16"/>
      <color theme="0"/>
      <name val="Uni Sans Thin CAPS"/>
      <family val="3"/>
    </font>
    <font>
      <sz val="12"/>
      <color theme="1"/>
      <name val="UniSansBook"/>
    </font>
    <font>
      <sz val="11"/>
      <color theme="8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UniSansBook"/>
    </font>
    <font>
      <sz val="11"/>
      <color rgb="FFFFFF00"/>
      <name val="Calibri"/>
      <family val="2"/>
      <scheme val="minor"/>
    </font>
    <font>
      <sz val="14"/>
      <color theme="0"/>
      <name val="UniSansBook"/>
    </font>
    <font>
      <b/>
      <sz val="1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theme="1"/>
      </left>
      <right style="mediumDashed">
        <color theme="1"/>
      </right>
      <top style="mediumDashed">
        <color theme="1"/>
      </top>
      <bottom style="mediumDashed">
        <color theme="1"/>
      </bottom>
      <diagonal/>
    </border>
    <border>
      <left style="mediumDashed">
        <color theme="1"/>
      </left>
      <right style="mediumDashed">
        <color theme="1"/>
      </right>
      <top style="mediumDashed">
        <color theme="1"/>
      </top>
      <bottom/>
      <diagonal/>
    </border>
    <border>
      <left style="mediumDashDotDot">
        <color indexed="64"/>
      </left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  <border>
      <left style="thin">
        <color indexed="64"/>
      </left>
      <right/>
      <top style="mediumDashed">
        <color theme="1"/>
      </top>
      <bottom/>
      <diagonal/>
    </border>
    <border>
      <left/>
      <right/>
      <top style="mediumDashed">
        <color theme="1"/>
      </top>
      <bottom/>
      <diagonal/>
    </border>
    <border>
      <left style="mediumDashDotDot">
        <color indexed="64"/>
      </left>
      <right style="mediumDashDotDot">
        <color indexed="64"/>
      </right>
      <top/>
      <bottom style="mediumDashDotDot">
        <color indexed="64"/>
      </bottom>
      <diagonal/>
    </border>
    <border>
      <left style="mediumDashDotDot">
        <color indexed="64"/>
      </left>
      <right/>
      <top style="mediumDashDotDot">
        <color indexed="64"/>
      </top>
      <bottom style="mediumDashDotDot">
        <color indexed="64"/>
      </bottom>
      <diagonal/>
    </border>
    <border>
      <left/>
      <right/>
      <top style="mediumDashDotDot">
        <color indexed="64"/>
      </top>
      <bottom style="mediumDashDotDot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</borders>
  <cellStyleXfs count="3">
    <xf numFmtId="0" fontId="0" fillId="0" borderId="0"/>
    <xf numFmtId="0" fontId="15" fillId="0" borderId="0"/>
    <xf numFmtId="0" fontId="16" fillId="0" borderId="0"/>
  </cellStyleXfs>
  <cellXfs count="59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0" borderId="0" xfId="0" applyFont="1"/>
    <xf numFmtId="0" fontId="3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1" fillId="17" borderId="14" xfId="0" applyFont="1" applyFill="1" applyBorder="1" applyAlignment="1">
      <alignment horizontal="center" vertical="center" wrapText="1"/>
    </xf>
    <xf numFmtId="0" fontId="1" fillId="18" borderId="14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3" fillId="14" borderId="14" xfId="0" applyFont="1" applyFill="1" applyBorder="1" applyAlignment="1">
      <alignment horizontal="center" vertical="center" wrapText="1"/>
    </xf>
    <xf numFmtId="0" fontId="3" fillId="16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19" borderId="1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1" fillId="21" borderId="6" xfId="0" applyFont="1" applyFill="1" applyBorder="1" applyAlignment="1">
      <alignment vertical="center" wrapText="1"/>
    </xf>
    <xf numFmtId="0" fontId="1" fillId="21" borderId="11" xfId="0" applyFont="1" applyFill="1" applyBorder="1" applyAlignment="1">
      <alignment vertical="center" wrapText="1"/>
    </xf>
    <xf numFmtId="0" fontId="1" fillId="21" borderId="12" xfId="0" applyFont="1" applyFill="1" applyBorder="1" applyAlignment="1">
      <alignment vertical="center" wrapText="1"/>
    </xf>
    <xf numFmtId="0" fontId="1" fillId="21" borderId="13" xfId="0" applyFont="1" applyFill="1" applyBorder="1" applyAlignment="1">
      <alignment vertical="center" wrapText="1"/>
    </xf>
    <xf numFmtId="0" fontId="1" fillId="21" borderId="0" xfId="0" applyFont="1" applyFill="1" applyBorder="1" applyAlignment="1">
      <alignment vertical="center" wrapText="1"/>
    </xf>
    <xf numFmtId="0" fontId="1" fillId="21" borderId="9" xfId="0" applyFont="1" applyFill="1" applyBorder="1" applyAlignment="1">
      <alignment vertical="center" wrapText="1"/>
    </xf>
    <xf numFmtId="0" fontId="3" fillId="21" borderId="0" xfId="0" applyFont="1" applyFill="1" applyBorder="1" applyAlignment="1">
      <alignment vertical="center" wrapText="1"/>
    </xf>
    <xf numFmtId="0" fontId="3" fillId="21" borderId="9" xfId="0" applyFont="1" applyFill="1" applyBorder="1" applyAlignment="1">
      <alignment vertical="center" wrapText="1"/>
    </xf>
    <xf numFmtId="0" fontId="3" fillId="21" borderId="13" xfId="0" applyFont="1" applyFill="1" applyBorder="1" applyAlignment="1">
      <alignment vertical="center" wrapText="1"/>
    </xf>
    <xf numFmtId="0" fontId="0" fillId="0" borderId="0" xfId="0" quotePrefix="1"/>
    <xf numFmtId="0" fontId="11" fillId="14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16" borderId="15" xfId="0" applyFont="1" applyFill="1" applyBorder="1" applyAlignment="1">
      <alignment horizontal="center" vertical="center" wrapText="1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10" xfId="0" applyFont="1" applyFill="1" applyBorder="1"/>
    <xf numFmtId="0" fontId="9" fillId="0" borderId="10" xfId="0" applyFont="1" applyBorder="1"/>
    <xf numFmtId="0" fontId="9" fillId="0" borderId="8" xfId="0" applyFont="1" applyBorder="1"/>
    <xf numFmtId="0" fontId="0" fillId="3" borderId="0" xfId="0" applyFill="1"/>
    <xf numFmtId="0" fontId="3" fillId="3" borderId="0" xfId="0" applyFont="1" applyFill="1"/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3" fillId="26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8" fillId="26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5" fillId="28" borderId="5" xfId="0" applyFont="1" applyFill="1" applyBorder="1" applyAlignment="1">
      <alignment horizontal="center" vertical="center" wrapText="1"/>
    </xf>
    <xf numFmtId="0" fontId="17" fillId="28" borderId="5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0" xfId="0" applyBorder="1"/>
    <xf numFmtId="0" fontId="0" fillId="3" borderId="6" xfId="0" applyFill="1" applyBorder="1" applyAlignment="1">
      <alignment vertical="center"/>
    </xf>
    <xf numFmtId="0" fontId="24" fillId="29" borderId="7" xfId="0" applyFont="1" applyFill="1" applyBorder="1" applyAlignment="1">
      <alignment horizontal="center" vertical="center" wrapText="1"/>
    </xf>
    <xf numFmtId="0" fontId="13" fillId="26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24" fillId="30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12" fillId="27" borderId="1" xfId="0" applyFont="1" applyFill="1" applyBorder="1" applyAlignment="1">
      <alignment horizontal="center" vertical="center"/>
    </xf>
    <xf numFmtId="1" fontId="13" fillId="25" borderId="1" xfId="0" applyNumberFormat="1" applyFont="1" applyFill="1" applyBorder="1" applyAlignment="1">
      <alignment horizontal="center" vertical="center"/>
    </xf>
    <xf numFmtId="0" fontId="13" fillId="25" borderId="1" xfId="0" applyFont="1" applyFill="1" applyBorder="1" applyAlignment="1">
      <alignment horizontal="center" vertical="center"/>
    </xf>
    <xf numFmtId="0" fontId="13" fillId="25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28" fillId="2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1" fontId="28" fillId="23" borderId="1" xfId="0" applyNumberFormat="1" applyFont="1" applyFill="1" applyBorder="1" applyAlignment="1">
      <alignment horizontal="center" vertical="center"/>
    </xf>
    <xf numFmtId="1" fontId="13" fillId="25" borderId="4" xfId="0" applyNumberFormat="1" applyFont="1" applyFill="1" applyBorder="1" applyAlignment="1">
      <alignment horizontal="center" vertical="center"/>
    </xf>
    <xf numFmtId="1" fontId="28" fillId="23" borderId="4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3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3" fontId="0" fillId="2" borderId="1" xfId="0" applyNumberFormat="1" applyFont="1" applyFill="1" applyBorder="1" applyAlignment="1">
      <alignment horizontal="center" vertical="center"/>
    </xf>
    <xf numFmtId="4" fontId="0" fillId="2" borderId="1" xfId="0" applyNumberFormat="1" applyFont="1" applyFill="1" applyBorder="1" applyAlignment="1">
      <alignment horizontal="center" vertical="center"/>
    </xf>
    <xf numFmtId="0" fontId="18" fillId="18" borderId="7" xfId="0" applyFont="1" applyFill="1" applyBorder="1" applyAlignment="1">
      <alignment horizontal="center" vertical="center" wrapText="1"/>
    </xf>
    <xf numFmtId="0" fontId="18" fillId="18" borderId="1" xfId="0" applyFont="1" applyFill="1" applyBorder="1" applyAlignment="1">
      <alignment horizontal="center" vertical="center" wrapText="1"/>
    </xf>
    <xf numFmtId="0" fontId="17" fillId="18" borderId="1" xfId="0" applyFont="1" applyFill="1" applyBorder="1" applyAlignment="1">
      <alignment horizontal="center" vertical="center" wrapText="1"/>
    </xf>
    <xf numFmtId="0" fontId="0" fillId="33" borderId="1" xfId="0" applyFont="1" applyFill="1" applyBorder="1" applyAlignment="1">
      <alignment horizontal="center" vertical="center" wrapText="1"/>
    </xf>
    <xf numFmtId="0" fontId="18" fillId="31" borderId="1" xfId="0" applyFont="1" applyFill="1" applyBorder="1" applyAlignment="1">
      <alignment horizontal="center" vertical="center" wrapText="1"/>
    </xf>
    <xf numFmtId="0" fontId="18" fillId="31" borderId="1" xfId="0" applyFont="1" applyFill="1" applyBorder="1" applyAlignment="1">
      <alignment horizontal="center" vertical="center"/>
    </xf>
    <xf numFmtId="4" fontId="18" fillId="31" borderId="1" xfId="0" applyNumberFormat="1" applyFont="1" applyFill="1" applyBorder="1" applyAlignment="1">
      <alignment horizontal="center" vertical="center"/>
    </xf>
    <xf numFmtId="3" fontId="18" fillId="31" borderId="1" xfId="0" applyNumberFormat="1" applyFont="1" applyFill="1" applyBorder="1" applyAlignment="1">
      <alignment horizontal="center" vertical="center"/>
    </xf>
    <xf numFmtId="0" fontId="0" fillId="32" borderId="1" xfId="0" applyFont="1" applyFill="1" applyBorder="1" applyAlignment="1">
      <alignment horizontal="center" vertical="center"/>
    </xf>
    <xf numFmtId="4" fontId="0" fillId="32" borderId="1" xfId="0" applyNumberFormat="1" applyFont="1" applyFill="1" applyBorder="1" applyAlignment="1">
      <alignment horizontal="center" vertical="center"/>
    </xf>
    <xf numFmtId="3" fontId="0" fillId="32" borderId="1" xfId="0" applyNumberFormat="1" applyFont="1" applyFill="1" applyBorder="1" applyAlignment="1">
      <alignment horizontal="center" vertical="center"/>
    </xf>
    <xf numFmtId="0" fontId="0" fillId="33" borderId="1" xfId="0" applyFont="1" applyFill="1" applyBorder="1" applyAlignment="1">
      <alignment horizontal="center" vertical="center"/>
    </xf>
    <xf numFmtId="4" fontId="0" fillId="33" borderId="1" xfId="0" applyNumberFormat="1" applyFont="1" applyFill="1" applyBorder="1" applyAlignment="1">
      <alignment horizontal="center" vertical="center"/>
    </xf>
    <xf numFmtId="3" fontId="0" fillId="33" borderId="1" xfId="0" applyNumberFormat="1" applyFont="1" applyFill="1" applyBorder="1" applyAlignment="1">
      <alignment horizontal="center" vertical="center"/>
    </xf>
    <xf numFmtId="0" fontId="0" fillId="0" borderId="6" xfId="0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0" borderId="0" xfId="0" applyBorder="1" applyAlignment="1"/>
    <xf numFmtId="0" fontId="0" fillId="0" borderId="9" xfId="0" applyBorder="1" applyAlignment="1"/>
    <xf numFmtId="0" fontId="22" fillId="10" borderId="1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vertical="center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9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17" fillId="28" borderId="12" xfId="0" applyFont="1" applyFill="1" applyBorder="1" applyAlignment="1">
      <alignment horizontal="center" vertical="center" wrapText="1"/>
    </xf>
    <xf numFmtId="0" fontId="3" fillId="26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17" fillId="28" borderId="4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7" fillId="28" borderId="3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0" fillId="34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3" fontId="14" fillId="0" borderId="1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center" indent="1"/>
    </xf>
    <xf numFmtId="0" fontId="21" fillId="0" borderId="4" xfId="0" applyFont="1" applyBorder="1" applyAlignment="1">
      <alignment horizontal="left" vertical="center" indent="1"/>
    </xf>
    <xf numFmtId="0" fontId="21" fillId="0" borderId="6" xfId="0" applyFont="1" applyBorder="1" applyAlignment="1">
      <alignment horizontal="left" vertical="center" indent="1"/>
    </xf>
    <xf numFmtId="0" fontId="21" fillId="0" borderId="11" xfId="0" applyFont="1" applyBorder="1" applyAlignment="1">
      <alignment horizontal="left" vertical="center" indent="1"/>
    </xf>
    <xf numFmtId="0" fontId="21" fillId="0" borderId="12" xfId="0" applyFont="1" applyBorder="1" applyAlignment="1">
      <alignment horizontal="left" vertical="center" indent="1"/>
    </xf>
    <xf numFmtId="0" fontId="18" fillId="28" borderId="8" xfId="0" applyFont="1" applyFill="1" applyBorder="1" applyAlignment="1">
      <alignment horizontal="center" vertical="center" wrapText="1"/>
    </xf>
    <xf numFmtId="0" fontId="18" fillId="28" borderId="7" xfId="0" applyFont="1" applyFill="1" applyBorder="1" applyAlignment="1">
      <alignment horizontal="center" vertical="center" wrapText="1"/>
    </xf>
    <xf numFmtId="0" fontId="18" fillId="28" borderId="1" xfId="0" applyFont="1" applyFill="1" applyBorder="1" applyAlignment="1">
      <alignment horizontal="center" vertical="center" wrapText="1"/>
    </xf>
    <xf numFmtId="0" fontId="3" fillId="26" borderId="8" xfId="0" applyFont="1" applyFill="1" applyBorder="1" applyAlignment="1">
      <alignment horizontal="center" vertical="center" wrapText="1"/>
    </xf>
    <xf numFmtId="0" fontId="3" fillId="26" borderId="7" xfId="0" applyFont="1" applyFill="1" applyBorder="1" applyAlignment="1">
      <alignment horizontal="center" vertical="center" wrapText="1"/>
    </xf>
    <xf numFmtId="0" fontId="0" fillId="35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8" fillId="36" borderId="1" xfId="0" applyFont="1" applyFill="1" applyBorder="1" applyAlignment="1">
      <alignment horizontal="center" vertical="center" wrapText="1"/>
    </xf>
    <xf numFmtId="0" fontId="18" fillId="36" borderId="1" xfId="0" applyFont="1" applyFill="1" applyBorder="1" applyAlignment="1">
      <alignment horizontal="center" vertical="center"/>
    </xf>
    <xf numFmtId="3" fontId="18" fillId="36" borderId="1" xfId="0" applyNumberFormat="1" applyFont="1" applyFill="1" applyBorder="1" applyAlignment="1">
      <alignment horizontal="center" vertical="center"/>
    </xf>
    <xf numFmtId="4" fontId="18" fillId="36" borderId="1" xfId="0" applyNumberFormat="1" applyFont="1" applyFill="1" applyBorder="1" applyAlignment="1">
      <alignment horizontal="center" vertical="center"/>
    </xf>
    <xf numFmtId="0" fontId="0" fillId="35" borderId="1" xfId="0" applyFont="1" applyFill="1" applyBorder="1" applyAlignment="1">
      <alignment horizontal="center" vertical="center"/>
    </xf>
    <xf numFmtId="3" fontId="0" fillId="35" borderId="1" xfId="0" applyNumberFormat="1" applyFont="1" applyFill="1" applyBorder="1" applyAlignment="1">
      <alignment horizontal="center" vertical="center"/>
    </xf>
    <xf numFmtId="4" fontId="0" fillId="35" borderId="1" xfId="0" applyNumberFormat="1" applyFont="1" applyFill="1" applyBorder="1" applyAlignment="1">
      <alignment horizontal="center" vertical="center"/>
    </xf>
    <xf numFmtId="3" fontId="0" fillId="35" borderId="5" xfId="0" applyNumberFormat="1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18" fillId="10" borderId="8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17" fillId="28" borderId="1" xfId="0" applyFont="1" applyFill="1" applyBorder="1" applyAlignment="1">
      <alignment horizontal="center" vertical="center" wrapText="1"/>
    </xf>
    <xf numFmtId="0" fontId="18" fillId="28" borderId="9" xfId="0" applyFont="1" applyFill="1" applyBorder="1" applyAlignment="1">
      <alignment horizontal="center" vertical="center" wrapText="1"/>
    </xf>
    <xf numFmtId="0" fontId="18" fillId="28" borderId="17" xfId="0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22" fillId="15" borderId="19" xfId="0" applyFont="1" applyFill="1" applyBorder="1" applyAlignment="1">
      <alignment horizontal="center" vertical="center" wrapText="1"/>
    </xf>
    <xf numFmtId="0" fontId="22" fillId="15" borderId="20" xfId="0" applyFont="1" applyFill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18" fillId="35" borderId="1" xfId="0" applyFont="1" applyFill="1" applyBorder="1" applyAlignment="1">
      <alignment horizontal="center" vertical="center" wrapText="1"/>
    </xf>
    <xf numFmtId="0" fontId="35" fillId="20" borderId="1" xfId="0" applyFont="1" applyFill="1" applyBorder="1" applyAlignment="1">
      <alignment horizontal="center" vertical="center" wrapText="1"/>
    </xf>
    <xf numFmtId="0" fontId="35" fillId="20" borderId="4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center" vertical="center"/>
    </xf>
    <xf numFmtId="3" fontId="0" fillId="20" borderId="1" xfId="0" applyNumberFormat="1" applyFont="1" applyFill="1" applyBorder="1" applyAlignment="1">
      <alignment horizontal="center" vertical="center"/>
    </xf>
    <xf numFmtId="4" fontId="0" fillId="20" borderId="1" xfId="0" applyNumberFormat="1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 wrapText="1"/>
    </xf>
    <xf numFmtId="0" fontId="8" fillId="26" borderId="8" xfId="0" applyFont="1" applyFill="1" applyBorder="1" applyAlignment="1">
      <alignment horizontal="center" vertical="center" wrapText="1"/>
    </xf>
    <xf numFmtId="0" fontId="8" fillId="26" borderId="7" xfId="0" applyFont="1" applyFill="1" applyBorder="1" applyAlignment="1">
      <alignment horizontal="center" vertical="center" wrapText="1"/>
    </xf>
    <xf numFmtId="0" fontId="8" fillId="26" borderId="16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33" fillId="7" borderId="5" xfId="0" applyFont="1" applyFill="1" applyBorder="1" applyAlignment="1">
      <alignment horizontal="center" vertical="center" wrapText="1"/>
    </xf>
    <xf numFmtId="0" fontId="8" fillId="26" borderId="4" xfId="0" applyFont="1" applyFill="1" applyBorder="1" applyAlignment="1">
      <alignment horizontal="center" vertical="center" wrapText="1"/>
    </xf>
    <xf numFmtId="0" fontId="8" fillId="26" borderId="2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33" fillId="7" borderId="7" xfId="0" applyFont="1" applyFill="1" applyBorder="1" applyAlignment="1">
      <alignment horizontal="center" vertical="center" wrapText="1"/>
    </xf>
    <xf numFmtId="0" fontId="22" fillId="13" borderId="4" xfId="0" applyFont="1" applyFill="1" applyBorder="1" applyAlignment="1">
      <alignment horizontal="center" vertical="center" wrapText="1"/>
    </xf>
    <xf numFmtId="0" fontId="22" fillId="13" borderId="2" xfId="0" applyFont="1" applyFill="1" applyBorder="1" applyAlignment="1">
      <alignment horizontal="center" vertical="center" wrapText="1"/>
    </xf>
    <xf numFmtId="0" fontId="37" fillId="3" borderId="12" xfId="0" applyFont="1" applyFill="1" applyBorder="1" applyAlignment="1">
      <alignment horizontal="center" vertical="center"/>
    </xf>
    <xf numFmtId="0" fontId="38" fillId="40" borderId="9" xfId="0" applyFont="1" applyFill="1" applyBorder="1" applyAlignment="1">
      <alignment horizontal="center" vertical="center" wrapText="1"/>
    </xf>
    <xf numFmtId="0" fontId="38" fillId="40" borderId="17" xfId="0" applyFont="1" applyFill="1" applyBorder="1" applyAlignment="1">
      <alignment horizontal="center" vertical="center" wrapText="1"/>
    </xf>
    <xf numFmtId="0" fontId="22" fillId="40" borderId="17" xfId="0" applyFont="1" applyFill="1" applyBorder="1" applyAlignment="1">
      <alignment horizontal="center" vertical="center"/>
    </xf>
    <xf numFmtId="0" fontId="22" fillId="40" borderId="13" xfId="0" applyFont="1" applyFill="1" applyBorder="1" applyAlignment="1">
      <alignment horizontal="center" vertical="center"/>
    </xf>
    <xf numFmtId="0" fontId="38" fillId="40" borderId="12" xfId="0" applyFont="1" applyFill="1" applyBorder="1" applyAlignment="1">
      <alignment horizontal="center" vertical="center" wrapText="1"/>
    </xf>
    <xf numFmtId="0" fontId="38" fillId="40" borderId="5" xfId="0" applyFont="1" applyFill="1" applyBorder="1" applyAlignment="1">
      <alignment horizontal="center" vertical="center" wrapText="1"/>
    </xf>
    <xf numFmtId="0" fontId="22" fillId="40" borderId="5" xfId="0" applyFont="1" applyFill="1" applyBorder="1" applyAlignment="1">
      <alignment horizontal="center" vertical="center"/>
    </xf>
    <xf numFmtId="0" fontId="22" fillId="40" borderId="1" xfId="0" applyFont="1" applyFill="1" applyBorder="1" applyAlignment="1">
      <alignment horizontal="center" vertical="center"/>
    </xf>
    <xf numFmtId="0" fontId="0" fillId="0" borderId="13" xfId="0" applyBorder="1"/>
    <xf numFmtId="0" fontId="0" fillId="41" borderId="1" xfId="0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0" fillId="25" borderId="1" xfId="0" applyFill="1" applyBorder="1" applyAlignment="1">
      <alignment horizontal="right" vertical="center"/>
    </xf>
    <xf numFmtId="0" fontId="0" fillId="25" borderId="1" xfId="0" applyFill="1" applyBorder="1" applyAlignment="1">
      <alignment horizontal="center" vertical="center"/>
    </xf>
    <xf numFmtId="3" fontId="0" fillId="25" borderId="1" xfId="0" applyNumberFormat="1" applyFill="1" applyBorder="1" applyAlignment="1">
      <alignment horizontal="center" vertical="center"/>
    </xf>
    <xf numFmtId="0" fontId="14" fillId="25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wrapText="1"/>
    </xf>
    <xf numFmtId="0" fontId="0" fillId="35" borderId="1" xfId="0" applyFill="1" applyBorder="1" applyAlignment="1">
      <alignment horizontal="right" vertical="center"/>
    </xf>
    <xf numFmtId="0" fontId="0" fillId="35" borderId="1" xfId="0" applyFill="1" applyBorder="1" applyAlignment="1">
      <alignment horizontal="center" vertical="center"/>
    </xf>
    <xf numFmtId="3" fontId="0" fillId="35" borderId="1" xfId="0" applyNumberForma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8" fillId="12" borderId="7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0" fillId="27" borderId="1" xfId="0" applyFill="1" applyBorder="1" applyAlignment="1">
      <alignment horizontal="right" vertical="center"/>
    </xf>
    <xf numFmtId="0" fontId="0" fillId="27" borderId="1" xfId="0" applyFill="1" applyBorder="1" applyAlignment="1">
      <alignment horizontal="center" vertical="center"/>
    </xf>
    <xf numFmtId="3" fontId="0" fillId="27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0" fillId="42" borderId="1" xfId="0" applyFill="1" applyBorder="1" applyAlignment="1">
      <alignment horizontal="right" vertical="center"/>
    </xf>
    <xf numFmtId="3" fontId="0" fillId="42" borderId="1" xfId="0" applyNumberFormat="1" applyFill="1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3" fontId="40" fillId="42" borderId="1" xfId="0" applyNumberFormat="1" applyFont="1" applyFill="1" applyBorder="1" applyAlignment="1">
      <alignment horizontal="center" vertical="center"/>
    </xf>
    <xf numFmtId="0" fontId="18" fillId="43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 wrapText="1"/>
    </xf>
    <xf numFmtId="0" fontId="18" fillId="15" borderId="5" xfId="0" applyFont="1" applyFill="1" applyBorder="1" applyAlignment="1">
      <alignment horizontal="right" vertical="center"/>
    </xf>
    <xf numFmtId="0" fontId="18" fillId="15" borderId="5" xfId="0" applyFont="1" applyFill="1" applyBorder="1" applyAlignment="1">
      <alignment horizontal="center" vertical="center"/>
    </xf>
    <xf numFmtId="0" fontId="18" fillId="15" borderId="0" xfId="0" applyFont="1" applyFill="1" applyBorder="1" applyAlignment="1">
      <alignment horizontal="center"/>
    </xf>
    <xf numFmtId="0" fontId="18" fillId="12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1" xfId="0" quotePrefix="1" applyBorder="1" applyAlignment="1"/>
    <xf numFmtId="0" fontId="0" fillId="0" borderId="12" xfId="0" quotePrefix="1" applyBorder="1" applyAlignment="1"/>
    <xf numFmtId="3" fontId="0" fillId="3" borderId="1" xfId="0" applyNumberFormat="1" applyFill="1" applyBorder="1" applyAlignment="1">
      <alignment horizontal="center" vertical="center"/>
    </xf>
    <xf numFmtId="0" fontId="0" fillId="0" borderId="9" xfId="0" applyBorder="1"/>
    <xf numFmtId="0" fontId="0" fillId="0" borderId="0" xfId="0" quotePrefix="1" applyBorder="1" applyAlignment="1"/>
    <xf numFmtId="0" fontId="0" fillId="0" borderId="9" xfId="0" quotePrefix="1" applyBorder="1" applyAlignment="1"/>
    <xf numFmtId="0" fontId="3" fillId="0" borderId="0" xfId="0" applyFont="1" applyBorder="1"/>
    <xf numFmtId="0" fontId="2" fillId="6" borderId="2" xfId="0" applyFont="1" applyFill="1" applyBorder="1" applyAlignment="1"/>
    <xf numFmtId="0" fontId="2" fillId="6" borderId="3" xfId="0" applyFont="1" applyFill="1" applyBorder="1" applyAlignment="1"/>
    <xf numFmtId="0" fontId="3" fillId="10" borderId="7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9" fillId="0" borderId="0" xfId="0" applyFont="1" applyFill="1" applyBorder="1"/>
    <xf numFmtId="0" fontId="0" fillId="0" borderId="16" xfId="0" applyBorder="1"/>
    <xf numFmtId="0" fontId="0" fillId="0" borderId="10" xfId="0" quotePrefix="1" applyBorder="1" applyAlignment="1"/>
    <xf numFmtId="0" fontId="0" fillId="0" borderId="8" xfId="0" quotePrefix="1" applyBorder="1" applyAlignment="1"/>
    <xf numFmtId="0" fontId="3" fillId="0" borderId="10" xfId="0" applyFont="1" applyBorder="1"/>
    <xf numFmtId="0" fontId="0" fillId="0" borderId="8" xfId="0" applyBorder="1"/>
    <xf numFmtId="0" fontId="10" fillId="21" borderId="10" xfId="0" applyFont="1" applyFill="1" applyBorder="1" applyAlignment="1">
      <alignment horizontal="left" vertical="center" wrapText="1"/>
    </xf>
    <xf numFmtId="0" fontId="10" fillId="21" borderId="8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7" fillId="21" borderId="10" xfId="0" applyFont="1" applyFill="1" applyBorder="1" applyAlignment="1">
      <alignment horizontal="left" vertical="center" wrapText="1"/>
    </xf>
    <xf numFmtId="0" fontId="7" fillId="21" borderId="8" xfId="0" applyFont="1" applyFill="1" applyBorder="1" applyAlignment="1">
      <alignment horizontal="left" vertical="center" wrapText="1"/>
    </xf>
    <xf numFmtId="0" fontId="8" fillId="21" borderId="6" xfId="0" applyFont="1" applyFill="1" applyBorder="1" applyAlignment="1">
      <alignment horizontal="center" vertical="center" wrapText="1"/>
    </xf>
    <xf numFmtId="0" fontId="8" fillId="21" borderId="11" xfId="0" applyFont="1" applyFill="1" applyBorder="1" applyAlignment="1">
      <alignment horizontal="center" vertical="center" wrapText="1"/>
    </xf>
    <xf numFmtId="0" fontId="8" fillId="21" borderId="12" xfId="0" applyFont="1" applyFill="1" applyBorder="1" applyAlignment="1">
      <alignment horizontal="center" vertical="center" wrapText="1"/>
    </xf>
    <xf numFmtId="0" fontId="8" fillId="21" borderId="13" xfId="0" applyFont="1" applyFill="1" applyBorder="1" applyAlignment="1">
      <alignment horizontal="center" vertical="center" wrapText="1"/>
    </xf>
    <xf numFmtId="0" fontId="8" fillId="21" borderId="0" xfId="0" applyFont="1" applyFill="1" applyBorder="1" applyAlignment="1">
      <alignment horizontal="center" vertical="center" wrapText="1"/>
    </xf>
    <xf numFmtId="0" fontId="8" fillId="21" borderId="9" xfId="0" applyFont="1" applyFill="1" applyBorder="1" applyAlignment="1">
      <alignment horizontal="center" vertical="center" wrapText="1"/>
    </xf>
    <xf numFmtId="0" fontId="8" fillId="21" borderId="16" xfId="0" applyFont="1" applyFill="1" applyBorder="1" applyAlignment="1">
      <alignment horizontal="center" vertical="center" wrapText="1"/>
    </xf>
    <xf numFmtId="0" fontId="8" fillId="21" borderId="10" xfId="0" applyFont="1" applyFill="1" applyBorder="1" applyAlignment="1">
      <alignment horizontal="center" vertical="center" wrapText="1"/>
    </xf>
    <xf numFmtId="0" fontId="8" fillId="21" borderId="8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indent="1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21" fillId="0" borderId="1" xfId="0" applyFont="1" applyBorder="1" applyAlignment="1">
      <alignment horizontal="left" vertical="center" wrapText="1" indent="1"/>
    </xf>
    <xf numFmtId="0" fontId="21" fillId="0" borderId="5" xfId="0" applyFont="1" applyBorder="1" applyAlignment="1">
      <alignment horizontal="left" vertical="center" wrapText="1" indent="1"/>
    </xf>
    <xf numFmtId="0" fontId="21" fillId="0" borderId="2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center" indent="1"/>
    </xf>
    <xf numFmtId="0" fontId="21" fillId="0" borderId="4" xfId="0" applyFont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indent="1"/>
    </xf>
    <xf numFmtId="0" fontId="13" fillId="0" borderId="3" xfId="0" applyFont="1" applyBorder="1" applyAlignment="1">
      <alignment horizontal="left" vertical="center" indent="1"/>
    </xf>
    <xf numFmtId="0" fontId="13" fillId="0" borderId="4" xfId="0" applyFont="1" applyBorder="1" applyAlignment="1">
      <alignment horizontal="left" vertical="center" inden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0" fillId="22" borderId="3" xfId="0" applyFont="1" applyFill="1" applyBorder="1" applyAlignment="1">
      <alignment horizontal="center" vertical="center"/>
    </xf>
    <xf numFmtId="0" fontId="20" fillId="22" borderId="4" xfId="0" applyFont="1" applyFill="1" applyBorder="1" applyAlignment="1">
      <alignment horizontal="center" vertical="center"/>
    </xf>
    <xf numFmtId="0" fontId="20" fillId="22" borderId="2" xfId="0" applyFont="1" applyFill="1" applyBorder="1" applyAlignment="1">
      <alignment horizontal="center" vertical="center"/>
    </xf>
    <xf numFmtId="0" fontId="34" fillId="0" borderId="3" xfId="0" applyFont="1" applyBorder="1" applyAlignment="1">
      <alignment horizontal="left" vertical="center" indent="1"/>
    </xf>
    <xf numFmtId="0" fontId="34" fillId="0" borderId="4" xfId="0" applyFont="1" applyBorder="1" applyAlignment="1">
      <alignment horizontal="left" vertical="center" indent="1"/>
    </xf>
    <xf numFmtId="0" fontId="0" fillId="37" borderId="2" xfId="0" applyFont="1" applyFill="1" applyBorder="1" applyAlignment="1">
      <alignment horizontal="left" vertical="center" wrapText="1" indent="1"/>
    </xf>
    <xf numFmtId="0" fontId="0" fillId="37" borderId="3" xfId="0" applyFont="1" applyFill="1" applyBorder="1" applyAlignment="1">
      <alignment horizontal="left" vertical="center" wrapText="1" indent="1"/>
    </xf>
    <xf numFmtId="0" fontId="0" fillId="37" borderId="4" xfId="0" applyFont="1" applyFill="1" applyBorder="1" applyAlignment="1">
      <alignment horizontal="left" vertical="center" wrapText="1" indent="1"/>
    </xf>
    <xf numFmtId="0" fontId="0" fillId="37" borderId="11" xfId="0" applyFont="1" applyFill="1" applyBorder="1" applyAlignment="1">
      <alignment horizontal="center" vertical="center" wrapText="1"/>
    </xf>
    <xf numFmtId="0" fontId="0" fillId="37" borderId="12" xfId="0" applyFont="1" applyFill="1" applyBorder="1" applyAlignment="1">
      <alignment horizontal="center" vertical="center" wrapText="1"/>
    </xf>
    <xf numFmtId="0" fontId="0" fillId="37" borderId="10" xfId="0" applyFont="1" applyFill="1" applyBorder="1" applyAlignment="1">
      <alignment horizontal="center" vertical="center" wrapText="1"/>
    </xf>
    <xf numFmtId="0" fontId="0" fillId="37" borderId="8" xfId="0" applyFont="1" applyFill="1" applyBorder="1" applyAlignment="1">
      <alignment horizontal="center" vertical="center" wrapText="1"/>
    </xf>
    <xf numFmtId="3" fontId="4" fillId="37" borderId="5" xfId="0" applyNumberFormat="1" applyFont="1" applyFill="1" applyBorder="1" applyAlignment="1">
      <alignment horizontal="center" vertical="center"/>
    </xf>
    <xf numFmtId="3" fontId="4" fillId="37" borderId="7" xfId="0" applyNumberFormat="1" applyFont="1" applyFill="1" applyBorder="1" applyAlignment="1">
      <alignment horizontal="center" vertical="center"/>
    </xf>
    <xf numFmtId="0" fontId="14" fillId="37" borderId="1" xfId="0" applyFont="1" applyFill="1" applyBorder="1" applyAlignment="1">
      <alignment horizontal="center" vertical="center"/>
    </xf>
    <xf numFmtId="0" fontId="0" fillId="37" borderId="2" xfId="0" applyFont="1" applyFill="1" applyBorder="1" applyAlignment="1">
      <alignment horizontal="left" vertical="center" indent="1"/>
    </xf>
    <xf numFmtId="0" fontId="0" fillId="37" borderId="3" xfId="0" applyFont="1" applyFill="1" applyBorder="1" applyAlignment="1">
      <alignment horizontal="left" vertical="center" indent="1"/>
    </xf>
    <xf numFmtId="0" fontId="0" fillId="37" borderId="4" xfId="0" applyFont="1" applyFill="1" applyBorder="1" applyAlignment="1">
      <alignment horizontal="left" vertical="center" inden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4" fillId="37" borderId="1" xfId="0" applyFont="1" applyFill="1" applyBorder="1" applyAlignment="1">
      <alignment horizontal="center" vertical="center" wrapText="1"/>
    </xf>
    <xf numFmtId="0" fontId="0" fillId="20" borderId="5" xfId="0" applyFont="1" applyFill="1" applyBorder="1" applyAlignment="1">
      <alignment horizontal="center" vertical="center"/>
    </xf>
    <xf numFmtId="0" fontId="0" fillId="20" borderId="17" xfId="0" applyFont="1" applyFill="1" applyBorder="1" applyAlignment="1">
      <alignment horizontal="center" vertical="center"/>
    </xf>
    <xf numFmtId="0" fontId="0" fillId="20" borderId="7" xfId="0" applyFont="1" applyFill="1" applyBorder="1" applyAlignment="1">
      <alignment horizontal="center" vertical="center"/>
    </xf>
    <xf numFmtId="3" fontId="0" fillId="20" borderId="5" xfId="0" applyNumberFormat="1" applyFont="1" applyFill="1" applyBorder="1" applyAlignment="1">
      <alignment horizontal="center" vertical="center"/>
    </xf>
    <xf numFmtId="3" fontId="0" fillId="20" borderId="17" xfId="0" applyNumberFormat="1" applyFont="1" applyFill="1" applyBorder="1" applyAlignment="1">
      <alignment horizontal="center" vertical="center"/>
    </xf>
    <xf numFmtId="3" fontId="0" fillId="20" borderId="7" xfId="0" applyNumberFormat="1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 wrapText="1"/>
    </xf>
    <xf numFmtId="0" fontId="0" fillId="7" borderId="17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33" fillId="7" borderId="5" xfId="0" applyFont="1" applyFill="1" applyBorder="1" applyAlignment="1">
      <alignment horizontal="center" vertical="center" wrapText="1"/>
    </xf>
    <xf numFmtId="0" fontId="33" fillId="7" borderId="17" xfId="0" applyFont="1" applyFill="1" applyBorder="1" applyAlignment="1">
      <alignment horizontal="center" vertical="center" wrapText="1"/>
    </xf>
    <xf numFmtId="0" fontId="33" fillId="7" borderId="7" xfId="0" applyFont="1" applyFill="1" applyBorder="1" applyAlignment="1">
      <alignment horizontal="center" vertical="center" wrapText="1"/>
    </xf>
    <xf numFmtId="0" fontId="19" fillId="22" borderId="2" xfId="0" applyFont="1" applyFill="1" applyBorder="1" applyAlignment="1">
      <alignment horizontal="center" vertical="center"/>
    </xf>
    <xf numFmtId="0" fontId="19" fillId="22" borderId="3" xfId="0" applyFont="1" applyFill="1" applyBorder="1" applyAlignment="1">
      <alignment horizontal="center" vertical="center"/>
    </xf>
    <xf numFmtId="0" fontId="19" fillId="22" borderId="4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center" vertical="center"/>
    </xf>
    <xf numFmtId="0" fontId="30" fillId="27" borderId="2" xfId="0" applyFont="1" applyFill="1" applyBorder="1" applyAlignment="1">
      <alignment horizontal="center" vertical="top" wrapText="1"/>
    </xf>
    <xf numFmtId="0" fontId="30" fillId="27" borderId="3" xfId="0" applyFont="1" applyFill="1" applyBorder="1" applyAlignment="1">
      <alignment horizontal="center" vertical="top" wrapText="1"/>
    </xf>
    <xf numFmtId="0" fontId="30" fillId="27" borderId="4" xfId="0" applyFont="1" applyFill="1" applyBorder="1" applyAlignment="1">
      <alignment horizontal="center" vertical="top" wrapText="1"/>
    </xf>
    <xf numFmtId="0" fontId="30" fillId="0" borderId="6" xfId="0" applyFont="1" applyBorder="1" applyAlignment="1">
      <alignment horizontal="center" vertical="top"/>
    </xf>
    <xf numFmtId="0" fontId="30" fillId="0" borderId="11" xfId="0" applyFont="1" applyBorder="1" applyAlignment="1">
      <alignment horizontal="center" vertical="top"/>
    </xf>
    <xf numFmtId="0" fontId="30" fillId="0" borderId="12" xfId="0" applyFont="1" applyBorder="1" applyAlignment="1">
      <alignment horizontal="center" vertical="top"/>
    </xf>
    <xf numFmtId="0" fontId="30" fillId="0" borderId="13" xfId="0" applyFont="1" applyBorder="1" applyAlignment="1">
      <alignment horizontal="center" vertical="top"/>
    </xf>
    <xf numFmtId="0" fontId="30" fillId="0" borderId="0" xfId="0" applyFont="1" applyBorder="1" applyAlignment="1">
      <alignment horizontal="center" vertical="top"/>
    </xf>
    <xf numFmtId="0" fontId="30" fillId="0" borderId="9" xfId="0" applyFont="1" applyBorder="1" applyAlignment="1">
      <alignment horizontal="center" vertical="top"/>
    </xf>
    <xf numFmtId="0" fontId="30" fillId="0" borderId="16" xfId="0" applyFont="1" applyBorder="1" applyAlignment="1">
      <alignment horizontal="center" vertical="top"/>
    </xf>
    <xf numFmtId="0" fontId="30" fillId="0" borderId="10" xfId="0" applyFont="1" applyBorder="1" applyAlignment="1">
      <alignment horizontal="center" vertical="top"/>
    </xf>
    <xf numFmtId="0" fontId="30" fillId="0" borderId="8" xfId="0" applyFont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5" borderId="5" xfId="0" applyFont="1" applyFill="1" applyBorder="1" applyAlignment="1">
      <alignment horizontal="center" vertical="center"/>
    </xf>
    <xf numFmtId="0" fontId="0" fillId="35" borderId="7" xfId="0" applyFont="1" applyFill="1" applyBorder="1" applyAlignment="1">
      <alignment horizontal="center" vertical="center"/>
    </xf>
    <xf numFmtId="3" fontId="0" fillId="35" borderId="5" xfId="0" applyNumberFormat="1" applyFont="1" applyFill="1" applyBorder="1" applyAlignment="1">
      <alignment horizontal="center" vertical="center"/>
    </xf>
    <xf numFmtId="3" fontId="0" fillId="35" borderId="7" xfId="0" applyNumberFormat="1" applyFont="1" applyFill="1" applyBorder="1" applyAlignment="1">
      <alignment horizontal="center" vertical="center"/>
    </xf>
    <xf numFmtId="0" fontId="23" fillId="22" borderId="2" xfId="0" applyFont="1" applyFill="1" applyBorder="1" applyAlignment="1">
      <alignment horizontal="center" vertical="center"/>
    </xf>
    <xf numFmtId="0" fontId="23" fillId="22" borderId="3" xfId="0" applyFont="1" applyFill="1" applyBorder="1" applyAlignment="1">
      <alignment horizontal="center" vertical="center"/>
    </xf>
    <xf numFmtId="0" fontId="23" fillId="22" borderId="4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center" vertical="center" wrapText="1"/>
    </xf>
    <xf numFmtId="0" fontId="26" fillId="22" borderId="2" xfId="0" applyFont="1" applyFill="1" applyBorder="1" applyAlignment="1">
      <alignment horizontal="left" vertical="center"/>
    </xf>
    <xf numFmtId="0" fontId="26" fillId="22" borderId="3" xfId="0" applyFont="1" applyFill="1" applyBorder="1" applyAlignment="1">
      <alignment horizontal="left" vertical="center"/>
    </xf>
    <xf numFmtId="0" fontId="26" fillId="22" borderId="4" xfId="0" applyFont="1" applyFill="1" applyBorder="1" applyAlignment="1">
      <alignment horizontal="left" vertical="center"/>
    </xf>
    <xf numFmtId="0" fontId="26" fillId="22" borderId="1" xfId="0" applyFont="1" applyFill="1" applyBorder="1" applyAlignment="1">
      <alignment horizontal="center" vertical="center"/>
    </xf>
    <xf numFmtId="0" fontId="12" fillId="23" borderId="2" xfId="0" applyFont="1" applyFill="1" applyBorder="1" applyAlignment="1">
      <alignment horizontal="left" vertical="center" indent="1"/>
    </xf>
    <xf numFmtId="0" fontId="12" fillId="23" borderId="3" xfId="0" applyFont="1" applyFill="1" applyBorder="1" applyAlignment="1">
      <alignment horizontal="left" vertical="center" indent="1"/>
    </xf>
    <xf numFmtId="0" fontId="12" fillId="23" borderId="4" xfId="0" applyFont="1" applyFill="1" applyBorder="1" applyAlignment="1">
      <alignment horizontal="left" vertical="center" indent="1"/>
    </xf>
    <xf numFmtId="0" fontId="24" fillId="29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left" vertical="center" indent="1"/>
    </xf>
    <xf numFmtId="0" fontId="13" fillId="3" borderId="3" xfId="0" applyFont="1" applyFill="1" applyBorder="1" applyAlignment="1">
      <alignment horizontal="left" vertical="center" indent="1"/>
    </xf>
    <xf numFmtId="0" fontId="13" fillId="3" borderId="4" xfId="0" applyFont="1" applyFill="1" applyBorder="1" applyAlignment="1">
      <alignment horizontal="left" vertical="center" indent="1"/>
    </xf>
    <xf numFmtId="0" fontId="13" fillId="24" borderId="2" xfId="0" applyFont="1" applyFill="1" applyBorder="1" applyAlignment="1">
      <alignment horizontal="left" vertical="center" indent="1"/>
    </xf>
    <xf numFmtId="0" fontId="13" fillId="24" borderId="3" xfId="0" applyFont="1" applyFill="1" applyBorder="1" applyAlignment="1">
      <alignment horizontal="left" vertical="center" indent="1"/>
    </xf>
    <xf numFmtId="0" fontId="13" fillId="24" borderId="4" xfId="0" applyFont="1" applyFill="1" applyBorder="1" applyAlignment="1">
      <alignment horizontal="left" vertical="center" indent="1"/>
    </xf>
    <xf numFmtId="0" fontId="13" fillId="3" borderId="2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3" fillId="24" borderId="1" xfId="0" applyFont="1" applyFill="1" applyBorder="1" applyAlignment="1">
      <alignment horizontal="left" vertical="center" indent="1"/>
    </xf>
    <xf numFmtId="0" fontId="13" fillId="23" borderId="1" xfId="0" applyFont="1" applyFill="1" applyBorder="1" applyAlignment="1">
      <alignment horizontal="left" vertical="center" indent="1"/>
    </xf>
    <xf numFmtId="0" fontId="28" fillId="23" borderId="1" xfId="0" applyFont="1" applyFill="1" applyBorder="1" applyAlignment="1">
      <alignment horizontal="center" vertical="center"/>
    </xf>
    <xf numFmtId="0" fontId="28" fillId="23" borderId="4" xfId="0" applyFont="1" applyFill="1" applyBorder="1" applyAlignment="1">
      <alignment horizontal="center" vertical="center"/>
    </xf>
    <xf numFmtId="3" fontId="0" fillId="35" borderId="17" xfId="0" applyNumberFormat="1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right" vertical="center"/>
    </xf>
    <xf numFmtId="0" fontId="39" fillId="3" borderId="11" xfId="0" applyFont="1" applyFill="1" applyBorder="1" applyAlignment="1">
      <alignment horizontal="right" vertical="center"/>
    </xf>
    <xf numFmtId="0" fontId="39" fillId="3" borderId="1" xfId="0" applyFont="1" applyFill="1" applyBorder="1" applyAlignment="1">
      <alignment horizontal="left" vertical="center"/>
    </xf>
    <xf numFmtId="0" fontId="33" fillId="3" borderId="1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3" fontId="14" fillId="35" borderId="5" xfId="0" applyNumberFormat="1" applyFont="1" applyFill="1" applyBorder="1" applyAlignment="1">
      <alignment horizontal="center" vertical="center"/>
    </xf>
    <xf numFmtId="3" fontId="14" fillId="35" borderId="7" xfId="0" applyNumberFormat="1" applyFont="1" applyFill="1" applyBorder="1" applyAlignment="1">
      <alignment horizontal="center" vertical="center"/>
    </xf>
    <xf numFmtId="0" fontId="0" fillId="35" borderId="5" xfId="0" applyFill="1" applyBorder="1" applyAlignment="1">
      <alignment horizontal="center" vertical="center"/>
    </xf>
    <xf numFmtId="0" fontId="0" fillId="35" borderId="7" xfId="0" applyFill="1" applyBorder="1" applyAlignment="1">
      <alignment horizontal="center" vertical="center"/>
    </xf>
    <xf numFmtId="3" fontId="14" fillId="27" borderId="5" xfId="0" applyNumberFormat="1" applyFont="1" applyFill="1" applyBorder="1" applyAlignment="1">
      <alignment horizontal="center" vertical="center"/>
    </xf>
    <xf numFmtId="0" fontId="14" fillId="27" borderId="17" xfId="0" applyFont="1" applyFill="1" applyBorder="1" applyAlignment="1">
      <alignment horizontal="center" vertical="center"/>
    </xf>
    <xf numFmtId="0" fontId="14" fillId="27" borderId="7" xfId="0" applyFont="1" applyFill="1" applyBorder="1" applyAlignment="1">
      <alignment horizontal="center" vertical="center"/>
    </xf>
    <xf numFmtId="0" fontId="0" fillId="27" borderId="5" xfId="0" applyFill="1" applyBorder="1" applyAlignment="1">
      <alignment horizontal="center" vertical="center"/>
    </xf>
    <xf numFmtId="0" fontId="0" fillId="27" borderId="17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3" fontId="14" fillId="42" borderId="5" xfId="0" applyNumberFormat="1" applyFont="1" applyFill="1" applyBorder="1" applyAlignment="1">
      <alignment horizontal="center" vertical="center"/>
    </xf>
    <xf numFmtId="0" fontId="14" fillId="42" borderId="7" xfId="0" applyFont="1" applyFill="1" applyBorder="1" applyAlignment="1">
      <alignment horizontal="center" vertical="center"/>
    </xf>
    <xf numFmtId="0" fontId="0" fillId="42" borderId="5" xfId="0" applyFill="1" applyBorder="1" applyAlignment="1">
      <alignment horizontal="center" vertical="center"/>
    </xf>
    <xf numFmtId="0" fontId="0" fillId="42" borderId="7" xfId="0" applyFill="1" applyBorder="1" applyAlignment="1">
      <alignment horizontal="center" vertical="center"/>
    </xf>
    <xf numFmtId="0" fontId="36" fillId="38" borderId="2" xfId="0" applyFont="1" applyFill="1" applyBorder="1" applyAlignment="1">
      <alignment horizontal="center" vertical="center"/>
    </xf>
    <xf numFmtId="0" fontId="36" fillId="38" borderId="3" xfId="0" applyFont="1" applyFill="1" applyBorder="1" applyAlignment="1">
      <alignment horizontal="center" vertical="center"/>
    </xf>
    <xf numFmtId="0" fontId="36" fillId="38" borderId="4" xfId="0" applyFont="1" applyFill="1" applyBorder="1" applyAlignment="1">
      <alignment horizontal="center" vertical="center"/>
    </xf>
    <xf numFmtId="0" fontId="37" fillId="4" borderId="6" xfId="0" applyFont="1" applyFill="1" applyBorder="1" applyAlignment="1">
      <alignment horizontal="center" vertical="center"/>
    </xf>
    <xf numFmtId="0" fontId="37" fillId="4" borderId="11" xfId="0" applyFont="1" applyFill="1" applyBorder="1" applyAlignment="1">
      <alignment horizontal="center" vertical="center"/>
    </xf>
    <xf numFmtId="0" fontId="37" fillId="4" borderId="12" xfId="0" applyFont="1" applyFill="1" applyBorder="1" applyAlignment="1">
      <alignment horizontal="center" vertical="center"/>
    </xf>
    <xf numFmtId="0" fontId="37" fillId="39" borderId="1" xfId="0" applyFont="1" applyFill="1" applyBorder="1" applyAlignment="1">
      <alignment horizontal="center" vertical="center"/>
    </xf>
    <xf numFmtId="0" fontId="21" fillId="27" borderId="2" xfId="0" applyFont="1" applyFill="1" applyBorder="1" applyAlignment="1">
      <alignment horizontal="center" vertical="center"/>
    </xf>
    <xf numFmtId="0" fontId="21" fillId="27" borderId="3" xfId="0" applyFont="1" applyFill="1" applyBorder="1" applyAlignment="1">
      <alignment horizontal="center" vertical="center"/>
    </xf>
    <xf numFmtId="0" fontId="21" fillId="27" borderId="4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29" fillId="22" borderId="2" xfId="0" applyFont="1" applyFill="1" applyBorder="1" applyAlignment="1">
      <alignment horizontal="center" vertical="center"/>
    </xf>
    <xf numFmtId="0" fontId="29" fillId="22" borderId="3" xfId="0" applyFont="1" applyFill="1" applyBorder="1" applyAlignment="1">
      <alignment horizontal="center" vertical="center"/>
    </xf>
    <xf numFmtId="0" fontId="29" fillId="22" borderId="4" xfId="0" applyFont="1" applyFill="1" applyBorder="1" applyAlignment="1">
      <alignment horizontal="center" vertical="center"/>
    </xf>
    <xf numFmtId="0" fontId="29" fillId="22" borderId="0" xfId="0" applyFont="1" applyFill="1" applyBorder="1" applyAlignment="1">
      <alignment horizontal="center" vertical="center"/>
    </xf>
    <xf numFmtId="0" fontId="29" fillId="22" borderId="9" xfId="0" applyFont="1" applyFill="1" applyBorder="1" applyAlignment="1">
      <alignment horizontal="center" vertical="center"/>
    </xf>
    <xf numFmtId="0" fontId="21" fillId="23" borderId="2" xfId="0" applyFont="1" applyFill="1" applyBorder="1" applyAlignment="1">
      <alignment horizontal="center" vertical="center"/>
    </xf>
    <xf numFmtId="0" fontId="21" fillId="23" borderId="3" xfId="0" applyFont="1" applyFill="1" applyBorder="1" applyAlignment="1">
      <alignment horizontal="center" vertical="center"/>
    </xf>
    <xf numFmtId="0" fontId="21" fillId="23" borderId="4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left" vertical="center" indent="1"/>
    </xf>
    <xf numFmtId="0" fontId="21" fillId="0" borderId="11" xfId="0" applyFont="1" applyBorder="1" applyAlignment="1">
      <alignment horizontal="left" vertical="center" indent="1"/>
    </xf>
    <xf numFmtId="0" fontId="21" fillId="0" borderId="12" xfId="0" applyFont="1" applyBorder="1" applyAlignment="1">
      <alignment horizontal="left" vertical="center" indent="1"/>
    </xf>
    <xf numFmtId="0" fontId="30" fillId="27" borderId="1" xfId="0" applyFont="1" applyFill="1" applyBorder="1" applyAlignment="1">
      <alignment horizontal="right" vertical="center" indent="1"/>
    </xf>
    <xf numFmtId="0" fontId="0" fillId="3" borderId="1" xfId="0" applyFont="1" applyFill="1" applyBorder="1" applyAlignment="1">
      <alignment horizontal="left" vertical="center" indent="1"/>
    </xf>
    <xf numFmtId="3" fontId="14" fillId="0" borderId="1" xfId="0" applyNumberFormat="1" applyFont="1" applyBorder="1" applyAlignment="1">
      <alignment horizontal="center" vertical="center"/>
    </xf>
    <xf numFmtId="0" fontId="5" fillId="28" borderId="2" xfId="0" applyFont="1" applyFill="1" applyBorder="1" applyAlignment="1">
      <alignment horizontal="center" vertical="center" wrapText="1"/>
    </xf>
    <xf numFmtId="0" fontId="5" fillId="28" borderId="4" xfId="0" applyFont="1" applyFill="1" applyBorder="1" applyAlignment="1">
      <alignment horizontal="center" vertical="center" wrapText="1"/>
    </xf>
    <xf numFmtId="0" fontId="21" fillId="0" borderId="6" xfId="0" applyFont="1" applyBorder="1" applyAlignment="1">
      <alignment horizontal="left" vertical="center" wrapText="1" indent="1"/>
    </xf>
    <xf numFmtId="0" fontId="21" fillId="0" borderId="11" xfId="0" applyFont="1" applyBorder="1" applyAlignment="1">
      <alignment horizontal="left" vertical="center" wrapText="1" indent="1"/>
    </xf>
    <xf numFmtId="0" fontId="21" fillId="0" borderId="12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8" fillId="27" borderId="3" xfId="0" applyFont="1" applyFill="1" applyBorder="1" applyAlignment="1">
      <alignment horizontal="left" vertical="center" indent="1"/>
    </xf>
    <xf numFmtId="0" fontId="28" fillId="27" borderId="4" xfId="0" applyFont="1" applyFill="1" applyBorder="1" applyAlignment="1">
      <alignment horizontal="left" vertical="center" indent="1"/>
    </xf>
    <xf numFmtId="0" fontId="5" fillId="29" borderId="5" xfId="0" applyFont="1" applyFill="1" applyBorder="1" applyAlignment="1">
      <alignment horizontal="center" vertical="center" wrapText="1"/>
    </xf>
    <xf numFmtId="0" fontId="17" fillId="29" borderId="1" xfId="0" applyFont="1" applyFill="1" applyBorder="1" applyAlignment="1">
      <alignment horizontal="center" vertical="center"/>
    </xf>
    <xf numFmtId="0" fontId="3" fillId="26" borderId="23" xfId="0" applyFont="1" applyFill="1" applyBorder="1" applyAlignment="1">
      <alignment horizontal="center" vertical="center" wrapText="1"/>
    </xf>
    <xf numFmtId="0" fontId="33" fillId="5" borderId="23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 wrapText="1"/>
    </xf>
    <xf numFmtId="0" fontId="33" fillId="39" borderId="23" xfId="0" applyFont="1" applyFill="1" applyBorder="1" applyAlignment="1">
      <alignment horizontal="center" vertical="center" wrapText="1"/>
    </xf>
    <xf numFmtId="0" fontId="33" fillId="7" borderId="23" xfId="0" applyFont="1" applyFill="1" applyBorder="1" applyAlignment="1">
      <alignment horizontal="center" vertical="center" wrapText="1"/>
    </xf>
    <xf numFmtId="0" fontId="2" fillId="13" borderId="23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7" fillId="5" borderId="23" xfId="0" applyFont="1" applyFill="1" applyBorder="1" applyAlignment="1">
      <alignment horizontal="center" vertical="center"/>
    </xf>
    <xf numFmtId="0" fontId="17" fillId="10" borderId="24" xfId="0" applyFont="1" applyFill="1" applyBorder="1" applyAlignment="1">
      <alignment horizontal="center" vertical="center" wrapText="1"/>
    </xf>
    <xf numFmtId="0" fontId="33" fillId="35" borderId="1" xfId="0" applyFont="1" applyFill="1" applyBorder="1" applyAlignment="1">
      <alignment horizontal="center" vertical="center" wrapText="1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5" xfId="0" applyFont="1" applyFill="1" applyBorder="1" applyAlignment="1">
      <alignment horizontal="center" vertical="center" wrapText="1"/>
    </xf>
    <xf numFmtId="0" fontId="33" fillId="27" borderId="2" xfId="0" applyFont="1" applyFill="1" applyBorder="1" applyAlignment="1">
      <alignment horizontal="center" vertical="center" wrapText="1"/>
    </xf>
    <xf numFmtId="0" fontId="17" fillId="5" borderId="25" xfId="0" applyFont="1" applyFill="1" applyBorder="1" applyAlignment="1">
      <alignment horizontal="center" vertical="center"/>
    </xf>
    <xf numFmtId="0" fontId="33" fillId="39" borderId="25" xfId="0" applyFont="1" applyFill="1" applyBorder="1" applyAlignment="1">
      <alignment horizontal="center" vertical="center" wrapText="1"/>
    </xf>
    <xf numFmtId="0" fontId="33" fillId="27" borderId="7" xfId="0" applyFont="1" applyFill="1" applyBorder="1" applyAlignment="1">
      <alignment horizontal="center" vertical="center" wrapText="1"/>
    </xf>
    <xf numFmtId="0" fontId="17" fillId="10" borderId="8" xfId="0" applyFont="1" applyFill="1" applyBorder="1" applyAlignment="1">
      <alignment horizontal="center" vertical="center" wrapText="1"/>
    </xf>
    <xf numFmtId="0" fontId="17" fillId="10" borderId="10" xfId="0" applyFont="1" applyFill="1" applyBorder="1" applyAlignment="1">
      <alignment horizontal="center" vertical="center" wrapText="1"/>
    </xf>
    <xf numFmtId="0" fontId="33" fillId="5" borderId="25" xfId="0" applyFont="1" applyFill="1" applyBorder="1" applyAlignment="1">
      <alignment horizontal="center" vertical="center"/>
    </xf>
    <xf numFmtId="0" fontId="33" fillId="7" borderId="8" xfId="0" applyFont="1" applyFill="1" applyBorder="1" applyAlignment="1">
      <alignment horizontal="center" vertical="center" wrapText="1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0" fillId="27" borderId="5" xfId="0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center" vertical="center" wrapText="1"/>
    </xf>
    <xf numFmtId="3" fontId="0" fillId="27" borderId="1" xfId="0" applyNumberFormat="1" applyFont="1" applyFill="1" applyBorder="1" applyAlignment="1">
      <alignment horizontal="center" vertical="center"/>
    </xf>
    <xf numFmtId="4" fontId="0" fillId="27" borderId="1" xfId="0" applyNumberFormat="1" applyFont="1" applyFill="1" applyBorder="1" applyAlignment="1">
      <alignment horizontal="center" vertical="center"/>
    </xf>
    <xf numFmtId="3" fontId="0" fillId="27" borderId="5" xfId="0" applyNumberFormat="1" applyFont="1" applyFill="1" applyBorder="1" applyAlignment="1">
      <alignment horizontal="center" vertical="center"/>
    </xf>
    <xf numFmtId="3" fontId="0" fillId="27" borderId="1" xfId="0" applyNumberFormat="1" applyFont="1" applyFill="1" applyBorder="1" applyAlignment="1">
      <alignment horizontal="center" vertical="center"/>
    </xf>
    <xf numFmtId="0" fontId="33" fillId="7" borderId="25" xfId="0" applyFont="1" applyFill="1" applyBorder="1" applyAlignment="1">
      <alignment horizontal="center" vertical="center" wrapText="1"/>
    </xf>
    <xf numFmtId="0" fontId="33" fillId="7" borderId="4" xfId="0" applyFont="1" applyFill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/>
    </xf>
    <xf numFmtId="0" fontId="0" fillId="27" borderId="17" xfId="0" applyFont="1" applyFill="1" applyBorder="1" applyAlignment="1">
      <alignment horizontal="center" vertical="center"/>
    </xf>
    <xf numFmtId="0" fontId="0" fillId="27" borderId="5" xfId="0" applyFont="1" applyFill="1" applyBorder="1" applyAlignment="1">
      <alignment horizontal="center" vertical="center"/>
    </xf>
    <xf numFmtId="0" fontId="0" fillId="27" borderId="5" xfId="0" applyFont="1" applyFill="1" applyBorder="1" applyAlignment="1">
      <alignment horizontal="center" vertical="center" wrapText="1"/>
    </xf>
    <xf numFmtId="3" fontId="0" fillId="27" borderId="5" xfId="0" applyNumberFormat="1" applyFont="1" applyFill="1" applyBorder="1" applyAlignment="1">
      <alignment horizontal="center" vertical="center"/>
    </xf>
    <xf numFmtId="3" fontId="0" fillId="27" borderId="17" xfId="0" applyNumberFormat="1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33" fillId="35" borderId="7" xfId="0" applyFont="1" applyFill="1" applyBorder="1" applyAlignment="1">
      <alignment horizontal="center" vertical="center" wrapText="1"/>
    </xf>
    <xf numFmtId="0" fontId="33" fillId="35" borderId="5" xfId="0" applyFont="1" applyFill="1" applyBorder="1" applyAlignment="1">
      <alignment horizontal="center" vertical="center" wrapText="1"/>
    </xf>
    <xf numFmtId="0" fontId="0" fillId="5" borderId="25" xfId="0" applyFont="1" applyFill="1" applyBorder="1" applyAlignment="1">
      <alignment horizontal="center" vertical="center"/>
    </xf>
    <xf numFmtId="0" fontId="0" fillId="5" borderId="25" xfId="0" applyFont="1" applyFill="1" applyBorder="1" applyAlignment="1">
      <alignment horizontal="center" vertical="center"/>
    </xf>
    <xf numFmtId="0" fontId="0" fillId="5" borderId="25" xfId="0" applyFont="1" applyFill="1" applyBorder="1" applyAlignment="1">
      <alignment horizontal="center" vertical="center" wrapText="1"/>
    </xf>
    <xf numFmtId="3" fontId="0" fillId="5" borderId="25" xfId="0" applyNumberFormat="1" applyFont="1" applyFill="1" applyBorder="1" applyAlignment="1">
      <alignment horizontal="center" vertical="center"/>
    </xf>
    <xf numFmtId="4" fontId="0" fillId="5" borderId="25" xfId="0" applyNumberFormat="1" applyFont="1" applyFill="1" applyBorder="1" applyAlignment="1">
      <alignment horizontal="center" vertical="center"/>
    </xf>
    <xf numFmtId="3" fontId="0" fillId="5" borderId="25" xfId="0" applyNumberFormat="1" applyFont="1" applyFill="1" applyBorder="1" applyAlignment="1">
      <alignment horizontal="center" vertical="center"/>
    </xf>
    <xf numFmtId="3" fontId="0" fillId="5" borderId="28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7" fillId="35" borderId="7" xfId="0" applyFont="1" applyFill="1" applyBorder="1" applyAlignment="1">
      <alignment horizontal="center" vertical="center" wrapText="1"/>
    </xf>
    <xf numFmtId="0" fontId="0" fillId="39" borderId="25" xfId="0" applyFont="1" applyFill="1" applyBorder="1" applyAlignment="1">
      <alignment horizontal="center" vertical="center" wrapText="1"/>
    </xf>
    <xf numFmtId="3" fontId="0" fillId="39" borderId="25" xfId="0" applyNumberFormat="1" applyFont="1" applyFill="1" applyBorder="1" applyAlignment="1">
      <alignment horizontal="center" vertical="center" wrapText="1"/>
    </xf>
    <xf numFmtId="0" fontId="21" fillId="27" borderId="1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indent="1"/>
    </xf>
    <xf numFmtId="0" fontId="21" fillId="0" borderId="3" xfId="0" applyFont="1" applyBorder="1" applyAlignment="1">
      <alignment horizontal="left" indent="1"/>
    </xf>
    <xf numFmtId="0" fontId="21" fillId="0" borderId="4" xfId="0" applyFont="1" applyBorder="1" applyAlignment="1">
      <alignment horizontal="left" indent="1"/>
    </xf>
    <xf numFmtId="0" fontId="0" fillId="7" borderId="25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0" fillId="3" borderId="0" xfId="0" applyFill="1" applyAlignment="1">
      <alignment vertical="center"/>
    </xf>
    <xf numFmtId="0" fontId="0" fillId="27" borderId="2" xfId="0" applyFont="1" applyFill="1" applyBorder="1" applyAlignment="1">
      <alignment horizontal="left" vertical="center"/>
    </xf>
    <xf numFmtId="0" fontId="0" fillId="27" borderId="3" xfId="0" applyFont="1" applyFill="1" applyBorder="1" applyAlignment="1">
      <alignment horizontal="left" vertical="center"/>
    </xf>
    <xf numFmtId="0" fontId="0" fillId="27" borderId="4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27" borderId="2" xfId="0" applyFill="1" applyBorder="1" applyAlignment="1">
      <alignment horizontal="right" vertical="center"/>
    </xf>
    <xf numFmtId="0" fontId="0" fillId="27" borderId="3" xfId="0" applyFill="1" applyBorder="1" applyAlignment="1">
      <alignment horizontal="right" vertical="center"/>
    </xf>
    <xf numFmtId="0" fontId="0" fillId="27" borderId="4" xfId="0" applyFill="1" applyBorder="1" applyAlignment="1">
      <alignment horizontal="right" vertical="center"/>
    </xf>
    <xf numFmtId="0" fontId="0" fillId="39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22" fillId="10" borderId="9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/>
    </xf>
    <xf numFmtId="0" fontId="21" fillId="0" borderId="29" xfId="0" applyFont="1" applyBorder="1" applyAlignment="1">
      <alignment horizontal="left" vertical="center" indent="1"/>
    </xf>
    <xf numFmtId="0" fontId="21" fillId="0" borderId="30" xfId="0" applyFont="1" applyBorder="1" applyAlignment="1">
      <alignment horizontal="left" vertical="center" indent="1"/>
    </xf>
    <xf numFmtId="0" fontId="21" fillId="0" borderId="31" xfId="0" applyFont="1" applyBorder="1" applyAlignment="1">
      <alignment horizontal="left" vertical="center" indent="1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FF9900"/>
      <color rgb="FF996600"/>
      <color rgb="FFCC66FF"/>
      <color rgb="FF9933FF"/>
      <color rgb="FFCC9900"/>
      <color rgb="FF808000"/>
      <color rgb="FFA50021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Uni Sans Thin CAPS" panose="00000500000000000000" pitchFamily="50" charset="0"/>
              </a:rPr>
              <a:t>OURO</a:t>
            </a:r>
          </a:p>
        </c:rich>
      </c:tx>
      <c:layout>
        <c:manualLayout>
          <c:xMode val="edge"/>
          <c:yMode val="edge"/>
          <c:x val="0.34526382878869832"/>
          <c:y val="0.3843744190930798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102739231553252"/>
          <c:y val="3.86597056958543E-2"/>
          <c:w val="0.47477738679430531"/>
          <c:h val="0.8091267388599997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1D-4FC4-8989-3F59C56D033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1D-4FC4-8989-3F59C56D033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1D-4FC4-8989-3F59C56D03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 Sans Thin CAPS" panose="00000500000000000000" pitchFamily="50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('CX-1'!$AW$7,'CX-1'!$AW$8,'CX-1'!$AW$9)</c:f>
              <c:strCache>
                <c:ptCount val="3"/>
                <c:pt idx="0">
                  <c:v>PERF 300</c:v>
                </c:pt>
                <c:pt idx="1">
                  <c:v>PERF 600</c:v>
                </c:pt>
                <c:pt idx="2">
                  <c:v>CAPACITY 2TB</c:v>
                </c:pt>
              </c:strCache>
            </c:strRef>
          </c:cat>
          <c:val>
            <c:numRef>
              <c:f>('CX-1'!$BB$7,'CX-1'!$BB$8,'CX-1'!$BB$9)</c:f>
              <c:numCache>
                <c:formatCode>#,##0.00</c:formatCode>
                <c:ptCount val="3"/>
                <c:pt idx="0">
                  <c:v>14.588508785924288</c:v>
                </c:pt>
                <c:pt idx="1">
                  <c:v>43.897714064316155</c:v>
                </c:pt>
                <c:pt idx="2">
                  <c:v>41.513777149759555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1D-4FC4-8989-3F59C56D03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 Sans Thin CAPS" panose="00000500000000000000" pitchFamily="50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Uni Sans Thin CAPS" panose="00000500000000000000" pitchFamily="50" charset="0"/>
              </a:rPr>
              <a:t>% área</a:t>
            </a:r>
            <a:r>
              <a:rPr lang="en-US" sz="2000" baseline="0">
                <a:latin typeface="Uni Sans Thin CAPS" panose="00000500000000000000" pitchFamily="50" charset="0"/>
              </a:rPr>
              <a:t> </a:t>
            </a:r>
          </a:p>
          <a:p>
            <a:pPr>
              <a:defRPr sz="2000"/>
            </a:pPr>
            <a:r>
              <a:rPr lang="en-US" sz="2000" baseline="0">
                <a:latin typeface="Uni Sans Thin CAPS" panose="00000500000000000000" pitchFamily="50" charset="0"/>
              </a:rPr>
              <a:t>dos pools</a:t>
            </a:r>
            <a:endParaRPr lang="en-US" sz="2000">
              <a:latin typeface="Uni Sans Thin CAPS" panose="00000500000000000000" pitchFamily="50" charset="0"/>
            </a:endParaRPr>
          </a:p>
        </c:rich>
      </c:tx>
      <c:layout>
        <c:manualLayout>
          <c:xMode val="edge"/>
          <c:yMode val="edge"/>
          <c:x val="0.42211757197333344"/>
          <c:y val="0.417767473510255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58957276978105"/>
          <c:y val="5.5483689426962364E-2"/>
          <c:w val="0.46547633082404932"/>
          <c:h val="0.8387678474320221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58-4E9D-A608-9394E98BAAD3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58-4E9D-A608-9394E98BAAD3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A58-4E9D-A608-9394E98BAAD3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58-4E9D-A608-9394E98BAAD3}"/>
              </c:ext>
            </c:extLst>
          </c:dPt>
          <c:dLbls>
            <c:dLbl>
              <c:idx val="0"/>
              <c:layout>
                <c:manualLayout>
                  <c:x val="1.0862618806329343E-2"/>
                  <c:y val="-6.524653557593039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91692249179353"/>
                      <c:h val="0.107575353968877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A58-4E9D-A608-9394E98BAAD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A58-4E9D-A608-9394E98BAAD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A58-4E9D-A608-9394E98BAAD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A58-4E9D-A608-9394E98BAA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 Sans Thin CAPS" panose="00000500000000000000" pitchFamily="50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'UNITY-1'!$AP$4:$AP$7</c:f>
              <c:strCache>
                <c:ptCount val="4"/>
                <c:pt idx="0">
                  <c:v>PRODUCAO</c:v>
                </c:pt>
                <c:pt idx="1">
                  <c:v>UNUSED 1</c:v>
                </c:pt>
                <c:pt idx="2">
                  <c:v>DEVQA</c:v>
                </c:pt>
                <c:pt idx="3">
                  <c:v>UNUSED 2</c:v>
                </c:pt>
              </c:strCache>
            </c:strRef>
          </c:cat>
          <c:val>
            <c:numRef>
              <c:f>'UNITY-1'!$BC$4:$BC$7</c:f>
              <c:numCache>
                <c:formatCode>#,##0.00</c:formatCode>
                <c:ptCount val="4"/>
                <c:pt idx="0">
                  <c:v>28.596362107033961</c:v>
                </c:pt>
                <c:pt idx="1">
                  <c:v>28.596362107033961</c:v>
                </c:pt>
                <c:pt idx="2">
                  <c:v>14.210913678898118</c:v>
                </c:pt>
                <c:pt idx="3">
                  <c:v>28.596362107033961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58-4E9D-A608-9394E98BAAD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 Sans Thin CAPS" panose="00000500000000000000" pitchFamily="50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Uni Sans Thin CAPS" panose="00000500000000000000" pitchFamily="50" charset="0"/>
              </a:rPr>
              <a:t>PRATA</a:t>
            </a:r>
          </a:p>
        </c:rich>
      </c:tx>
      <c:layout>
        <c:manualLayout>
          <c:xMode val="edge"/>
          <c:yMode val="edge"/>
          <c:x val="0.33894999443189411"/>
          <c:y val="0.3734278701434745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102739231553252"/>
          <c:y val="3.86597056958543E-2"/>
          <c:w val="0.47477738679430531"/>
          <c:h val="0.8091267388599997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04-4B4C-841E-C6364A70A1D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04-4B4C-841E-C6364A70A1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 Sans Thin CAPS" panose="00000500000000000000" pitchFamily="50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'CX-1'!$AW$5:$AW$6</c:f>
              <c:strCache>
                <c:ptCount val="2"/>
                <c:pt idx="0">
                  <c:v>PERF 300</c:v>
                </c:pt>
                <c:pt idx="1">
                  <c:v>PERF 600</c:v>
                </c:pt>
              </c:strCache>
            </c:strRef>
          </c:cat>
          <c:val>
            <c:numRef>
              <c:f>'CX-1'!$BB$5:$BB$6</c:f>
              <c:numCache>
                <c:formatCode>#,##0.00</c:formatCode>
                <c:ptCount val="2"/>
                <c:pt idx="0">
                  <c:v>19.9519980051119</c:v>
                </c:pt>
                <c:pt idx="1">
                  <c:v>80.048001994888097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4-4B4C-841E-C6364A70A1D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 Sans Thin CAPS" panose="00000500000000000000" pitchFamily="50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ni Sans Thin CAPS" panose="00000500000000000000" pitchFamily="50" charset="0"/>
                <a:ea typeface="+mn-ea"/>
                <a:cs typeface="+mn-cs"/>
              </a:defRPr>
            </a:pPr>
            <a:r>
              <a:rPr lang="en-US" sz="1800">
                <a:latin typeface="Uni Sans Thin CAPS" panose="00000500000000000000" pitchFamily="50" charset="0"/>
              </a:rPr>
              <a:t>FORMATAÇÃO</a:t>
            </a:r>
          </a:p>
        </c:rich>
      </c:tx>
      <c:layout>
        <c:manualLayout>
          <c:xMode val="edge"/>
          <c:yMode val="edge"/>
          <c:x val="0.37335711751419115"/>
          <c:y val="0.38405797101449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 Sans Thin CAPS" panose="00000500000000000000" pitchFamily="50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8637625418426998"/>
          <c:y val="0.12140505534634258"/>
          <c:w val="0.43737707912380536"/>
          <c:h val="0.62575830195138649"/>
        </c:manualLayout>
      </c:layout>
      <c:doughnutChart>
        <c:varyColors val="1"/>
        <c:ser>
          <c:idx val="0"/>
          <c:order val="0"/>
          <c:tx>
            <c:strRef>
              <c:f>'DD2500-1'!$L$11:$L$15</c:f>
              <c:strCache>
                <c:ptCount val="5"/>
                <c:pt idx="0">
                  <c:v>11</c:v>
                </c:pt>
                <c:pt idx="1">
                  <c:v>14</c:v>
                </c:pt>
                <c:pt idx="2">
                  <c:v>14</c:v>
                </c:pt>
                <c:pt idx="3">
                  <c:v>1</c:v>
                </c:pt>
                <c:pt idx="4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11-41DB-AA72-4E02A7D418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11-41DB-AA72-4E02A7D418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11-41DB-AA72-4E02A7D418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11-41DB-AA72-4E02A7D418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11-41DB-AA72-4E02A7D418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 Sans Thin CAPS" panose="00000500000000000000" pitchFamily="50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'DD2500-1'!$Q$11:$T$15</c:f>
              <c:strCache>
                <c:ptCount val="5"/>
                <c:pt idx="0">
                  <c:v>DG0</c:v>
                </c:pt>
                <c:pt idx="1">
                  <c:v>DG1</c:v>
                </c:pt>
                <c:pt idx="2">
                  <c:v>DG2</c:v>
                </c:pt>
                <c:pt idx="3">
                  <c:v>HS 2T</c:v>
                </c:pt>
                <c:pt idx="4">
                  <c:v>HS 3T</c:v>
                </c:pt>
              </c:strCache>
            </c:strRef>
          </c:cat>
          <c:val>
            <c:numRef>
              <c:f>'DD2500-1'!$L$11:$L$15</c:f>
              <c:numCache>
                <c:formatCode>0</c:formatCode>
                <c:ptCount val="5"/>
                <c:pt idx="0">
                  <c:v>11</c:v>
                </c:pt>
                <c:pt idx="1">
                  <c:v>14</c:v>
                </c:pt>
                <c:pt idx="2">
                  <c:v>14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11-41DB-AA72-4E02A7D418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 Sans Thin CAPS" panose="00000500000000000000" pitchFamily="50" charset="0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ni Sans Thin CAPS" panose="00000500000000000000" pitchFamily="50" charset="0"/>
                <a:ea typeface="+mn-ea"/>
                <a:cs typeface="+mn-cs"/>
              </a:defRPr>
            </a:pPr>
            <a:r>
              <a:rPr lang="en-US" sz="1800">
                <a:latin typeface="Uni Sans Thin CAPS" panose="00000500000000000000" pitchFamily="50" charset="0"/>
              </a:rPr>
              <a:t>FORMATAÇÃO</a:t>
            </a:r>
          </a:p>
        </c:rich>
      </c:tx>
      <c:layout>
        <c:manualLayout>
          <c:xMode val="edge"/>
          <c:yMode val="edge"/>
          <c:x val="0.37335711751419115"/>
          <c:y val="0.38405797101449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 Sans Thin CAPS" panose="00000500000000000000" pitchFamily="50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8637625418426998"/>
          <c:y val="0.12140505534634258"/>
          <c:w val="0.43737707912380536"/>
          <c:h val="0.62575830195138649"/>
        </c:manualLayout>
      </c:layout>
      <c:doughnutChart>
        <c:varyColors val="1"/>
        <c:ser>
          <c:idx val="0"/>
          <c:order val="0"/>
          <c:tx>
            <c:strRef>
              <c:f>'DD2200-1'!$L$8:$L$9</c:f>
              <c:strCache>
                <c:ptCount val="2"/>
                <c:pt idx="0">
                  <c:v>11</c:v>
                </c:pt>
                <c:pt idx="1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C2-4B6E-AD17-4A57F51054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C2-4B6E-AD17-4A57F51054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 Sans Thin CAPS" panose="00000500000000000000" pitchFamily="50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'DD2200-1'!$Q$8:$T$9</c:f>
              <c:strCache>
                <c:ptCount val="2"/>
                <c:pt idx="0">
                  <c:v>DG0</c:v>
                </c:pt>
                <c:pt idx="1">
                  <c:v>HS 2T</c:v>
                </c:pt>
              </c:strCache>
            </c:strRef>
          </c:cat>
          <c:val>
            <c:numRef>
              <c:f>'DD2200-1'!$L$8:$L$9</c:f>
              <c:numCache>
                <c:formatCode>0</c:formatCode>
                <c:ptCount val="2"/>
                <c:pt idx="0">
                  <c:v>11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C2-4B6E-AD17-4A57F51054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6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 Sans Thin CAPS" panose="00000500000000000000" pitchFamily="50" charset="0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latin typeface="Uni Sans Thin CAPS" panose="00000500000000000000" pitchFamily="50" charset="0"/>
              </a:rPr>
              <a:t>OURO</a:t>
            </a:r>
          </a:p>
        </c:rich>
      </c:tx>
      <c:layout>
        <c:manualLayout>
          <c:xMode val="edge"/>
          <c:yMode val="edge"/>
          <c:x val="0.4147160329937794"/>
          <c:y val="0.3843745623379860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1463259486931754"/>
          <c:y val="3.8659837349556941E-2"/>
          <c:w val="0.47477738679430531"/>
          <c:h val="0.8091267388599997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B5-4F51-98FC-4570E686DC9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B5-4F51-98FC-4570E686DC9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B5-4F51-98FC-4570E686DC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 Sans Thin CAPS" panose="00000500000000000000" pitchFamily="50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('VNX-1'!$AU$5,'VNX-1'!$AU$6,'VNX-1'!$AU$7)</c:f>
              <c:strCache>
                <c:ptCount val="3"/>
                <c:pt idx="0">
                  <c:v>EXTREME PERFORMANCE</c:v>
                </c:pt>
                <c:pt idx="1">
                  <c:v>PERFORMANCE</c:v>
                </c:pt>
                <c:pt idx="2">
                  <c:v>CAPACITY</c:v>
                </c:pt>
              </c:strCache>
            </c:strRef>
          </c:cat>
          <c:val>
            <c:numRef>
              <c:f>('VNX-1'!$AZ$5,'VNX-1'!$AZ$6,'VNX-1'!$AZ$7)</c:f>
              <c:numCache>
                <c:formatCode>#,##0.00</c:formatCode>
                <c:ptCount val="3"/>
                <c:pt idx="0">
                  <c:v>3.0081088150667017</c:v>
                </c:pt>
                <c:pt idx="1">
                  <c:v>62.340379996670869</c:v>
                </c:pt>
                <c:pt idx="2">
                  <c:v>34.651511188262432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B5-4F51-98FC-4570E686DC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 Sans Thin CAPS" panose="00000500000000000000" pitchFamily="50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Uni Sans Thin CAPS" panose="00000500000000000000" pitchFamily="50" charset="0"/>
                <a:ea typeface="+mn-ea"/>
                <a:cs typeface="+mn-cs"/>
              </a:defRPr>
            </a:pPr>
            <a:r>
              <a:rPr lang="en-US" sz="2400">
                <a:latin typeface="Uni Sans Thin CAPS" panose="00000500000000000000" pitchFamily="50" charset="0"/>
              </a:rPr>
              <a:t>CAPACITY</a:t>
            </a:r>
          </a:p>
        </c:rich>
      </c:tx>
      <c:layout>
        <c:manualLayout>
          <c:xMode val="edge"/>
          <c:yMode val="edge"/>
          <c:x val="0.37817922686501315"/>
          <c:y val="0.45427989167188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 Sans Thin CAPS" panose="00000500000000000000" pitchFamily="50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12-467D-9736-7960256505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12-467D-9736-7960256505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'VNX-3'!$AJ$8:$AJ$9</c:f>
              <c:strCache>
                <c:ptCount val="2"/>
                <c:pt idx="0">
                  <c:v>Performance</c:v>
                </c:pt>
                <c:pt idx="1">
                  <c:v>Capacity</c:v>
                </c:pt>
              </c:strCache>
            </c:strRef>
          </c:cat>
          <c:val>
            <c:numRef>
              <c:f>'VNX-3'!$AO$8:$AO$9</c:f>
              <c:numCache>
                <c:formatCode>#,##0.00</c:formatCode>
                <c:ptCount val="2"/>
                <c:pt idx="0">
                  <c:v>16.585402824444838</c:v>
                </c:pt>
                <c:pt idx="1">
                  <c:v>83.414597175555159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12-467D-9736-7960256505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 Sans Thin CAPS" panose="00000500000000000000" pitchFamily="50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Uni Sans Thin CAPS" panose="00000500000000000000" pitchFamily="50" charset="0"/>
              </a:rPr>
              <a:t>PERFORMANCE</a:t>
            </a:r>
          </a:p>
        </c:rich>
      </c:tx>
      <c:layout>
        <c:manualLayout>
          <c:xMode val="edge"/>
          <c:yMode val="edge"/>
          <c:x val="0.33163188976377955"/>
          <c:y val="0.380010323699500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BF-4481-AC31-7F06689B3F5E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BF-4481-AC31-7F06689B3F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 Sans Thin CAPS" panose="00000500000000000000" pitchFamily="50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'VNX-3'!$AJ$6:$AJ$7</c:f>
              <c:strCache>
                <c:ptCount val="2"/>
                <c:pt idx="0">
                  <c:v>Extreme Performance</c:v>
                </c:pt>
                <c:pt idx="1">
                  <c:v>Performance</c:v>
                </c:pt>
              </c:strCache>
            </c:strRef>
          </c:cat>
          <c:val>
            <c:numRef>
              <c:f>'VNX-3'!$AO$6:$AO$7</c:f>
              <c:numCache>
                <c:formatCode>#,##0.00</c:formatCode>
                <c:ptCount val="2"/>
                <c:pt idx="0">
                  <c:v>37.34211447297254</c:v>
                </c:pt>
                <c:pt idx="1">
                  <c:v>62.65788552702746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BF-4481-AC31-7F06689B3F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 Sans Thin CAPS" panose="00000500000000000000" pitchFamily="50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Uni Sans Thin CAPS" panose="00000500000000000000" pitchFamily="50" charset="0"/>
              </a:rPr>
              <a:t>POOL</a:t>
            </a:r>
            <a:r>
              <a:rPr lang="en-US" sz="2000" baseline="0">
                <a:latin typeface="Uni Sans Thin CAPS" panose="00000500000000000000" pitchFamily="50" charset="0"/>
              </a:rPr>
              <a:t> 2</a:t>
            </a:r>
            <a:endParaRPr lang="en-US" sz="2000">
              <a:latin typeface="Uni Sans Thin CAPS" panose="00000500000000000000" pitchFamily="50" charset="0"/>
            </a:endParaRPr>
          </a:p>
        </c:rich>
      </c:tx>
      <c:layout>
        <c:manualLayout>
          <c:xMode val="edge"/>
          <c:yMode val="edge"/>
          <c:x val="0.40940966754155733"/>
          <c:y val="0.37998033104209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B0-4CE3-A60B-610A31B8E7A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B0-4CE3-A60B-610A31B8E7AD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B0-4CE3-A60B-610A31B8E7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 Sans Thin CAPS" panose="00000500000000000000" pitchFamily="50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'VNX-3'!$AJ$10:$AJ$12</c:f>
              <c:strCache>
                <c:ptCount val="3"/>
                <c:pt idx="0">
                  <c:v>Extreme Performance</c:v>
                </c:pt>
                <c:pt idx="1">
                  <c:v>Performance</c:v>
                </c:pt>
                <c:pt idx="2">
                  <c:v>Capacity</c:v>
                </c:pt>
              </c:strCache>
            </c:strRef>
          </c:cat>
          <c:val>
            <c:numRef>
              <c:f>'VNX-3'!$AO$10:$AO$12</c:f>
              <c:numCache>
                <c:formatCode>#,##0.00</c:formatCode>
                <c:ptCount val="3"/>
                <c:pt idx="0">
                  <c:v>19.508668118278678</c:v>
                </c:pt>
                <c:pt idx="1">
                  <c:v>43.90406063527417</c:v>
                </c:pt>
                <c:pt idx="2">
                  <c:v>36.587271246447152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B0-4CE3-A60B-610A31B8E7A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 Sans Thin CAPS" panose="00000500000000000000" pitchFamily="50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Uni Sans Thin CAPS" panose="00000500000000000000" pitchFamily="50" charset="0"/>
              </a:rPr>
              <a:t>JOURNAL</a:t>
            </a:r>
          </a:p>
        </c:rich>
      </c:tx>
      <c:layout>
        <c:manualLayout>
          <c:xMode val="edge"/>
          <c:yMode val="edge"/>
          <c:x val="0.40495653425284178"/>
          <c:y val="0.43787482079799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A5-49A2-997D-C0C640A604D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 Sans Thin CAPS" panose="00000500000000000000" pitchFamily="50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'VNX-3'!$AJ$13</c:f>
              <c:strCache>
                <c:ptCount val="1"/>
                <c:pt idx="0">
                  <c:v>Performance</c:v>
                </c:pt>
              </c:strCache>
            </c:strRef>
          </c:cat>
          <c:val>
            <c:numRef>
              <c:f>'VNX-3'!$AO$13</c:f>
              <c:numCache>
                <c:formatCode>#,##0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A5-49A2-997D-C0C640A604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699250101648345"/>
          <c:y val="0.8822250251295739"/>
          <c:w val="0.273155074365704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 Sans Thin CAPS" panose="00000500000000000000" pitchFamily="50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15</xdr:row>
      <xdr:rowOff>219075</xdr:rowOff>
    </xdr:from>
    <xdr:to>
      <xdr:col>36</xdr:col>
      <xdr:colOff>227555</xdr:colOff>
      <xdr:row>37</xdr:row>
      <xdr:rowOff>142327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4550" y="3619500"/>
          <a:ext cx="8361905" cy="43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145676</xdr:colOff>
      <xdr:row>15</xdr:row>
      <xdr:rowOff>134471</xdr:rowOff>
    </xdr:from>
    <xdr:to>
      <xdr:col>48</xdr:col>
      <xdr:colOff>616322</xdr:colOff>
      <xdr:row>34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7C1AF-13B0-43CC-88CA-A23A1880D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504264</xdr:colOff>
      <xdr:row>15</xdr:row>
      <xdr:rowOff>112060</xdr:rowOff>
    </xdr:from>
    <xdr:to>
      <xdr:col>55</xdr:col>
      <xdr:colOff>661148</xdr:colOff>
      <xdr:row>34</xdr:row>
      <xdr:rowOff>134471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5F6DC5-A73E-449D-B851-A00FA44E1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100853</xdr:colOff>
      <xdr:row>3</xdr:row>
      <xdr:rowOff>67234</xdr:rowOff>
    </xdr:from>
    <xdr:to>
      <xdr:col>8</xdr:col>
      <xdr:colOff>117030</xdr:colOff>
      <xdr:row>37</xdr:row>
      <xdr:rowOff>100851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B4E9B3-075C-4E41-AD29-766707AFA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6603" y="848284"/>
          <a:ext cx="2016427" cy="71297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90486</xdr:colOff>
      <xdr:row>0</xdr:row>
      <xdr:rowOff>76200</xdr:rowOff>
    </xdr:from>
    <xdr:to>
      <xdr:col>27</xdr:col>
      <xdr:colOff>209549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87F26-4F71-4136-9232-BDC1DDDAF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90486</xdr:colOff>
      <xdr:row>0</xdr:row>
      <xdr:rowOff>76200</xdr:rowOff>
    </xdr:from>
    <xdr:to>
      <xdr:col>27</xdr:col>
      <xdr:colOff>209549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629B8-61E0-4A00-9B76-D5D1D4387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358588</xdr:colOff>
      <xdr:row>13</xdr:row>
      <xdr:rowOff>190501</xdr:rowOff>
    </xdr:from>
    <xdr:to>
      <xdr:col>53</xdr:col>
      <xdr:colOff>257735</xdr:colOff>
      <xdr:row>30</xdr:row>
      <xdr:rowOff>605120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7A672-AC71-40D1-9F8B-F577C19B2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179293</xdr:colOff>
      <xdr:row>4</xdr:row>
      <xdr:rowOff>-1</xdr:rowOff>
    </xdr:from>
    <xdr:to>
      <xdr:col>8</xdr:col>
      <xdr:colOff>862</xdr:colOff>
      <xdr:row>30</xdr:row>
      <xdr:rowOff>841882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9EA4CC-AF4D-4F7D-A565-759848111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5043" y="1009649"/>
          <a:ext cx="1821819" cy="64140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123826</xdr:colOff>
      <xdr:row>3</xdr:row>
      <xdr:rowOff>57149</xdr:rowOff>
    </xdr:from>
    <xdr:to>
      <xdr:col>7</xdr:col>
      <xdr:colOff>53422</xdr:colOff>
      <xdr:row>29</xdr:row>
      <xdr:rowOff>122668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3F8606-8FDE-411E-9E80-350CA93CD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6" y="752474"/>
          <a:ext cx="1644096" cy="5647169"/>
        </a:xfrm>
        <a:prstGeom prst="rect">
          <a:avLst/>
        </a:prstGeom>
      </xdr:spPr>
    </xdr:pic>
    <xdr:clientData/>
  </xdr:twoCellAnchor>
  <xdr:twoCellAnchor editAs="oneCell">
    <xdr:from>
      <xdr:col>40</xdr:col>
      <xdr:colOff>180976</xdr:colOff>
      <xdr:row>3</xdr:row>
      <xdr:rowOff>85724</xdr:rowOff>
    </xdr:from>
    <xdr:to>
      <xdr:col>46</xdr:col>
      <xdr:colOff>109491</xdr:colOff>
      <xdr:row>29</xdr:row>
      <xdr:rowOff>113143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6A68AE-3112-4385-94C0-3B97E79B9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91901" y="781049"/>
          <a:ext cx="1643015" cy="5609069"/>
        </a:xfrm>
        <a:prstGeom prst="rect">
          <a:avLst/>
        </a:prstGeom>
      </xdr:spPr>
    </xdr:pic>
    <xdr:clientData/>
  </xdr:twoCellAnchor>
  <xdr:twoCellAnchor editAs="oneCell">
    <xdr:from>
      <xdr:col>79</xdr:col>
      <xdr:colOff>38100</xdr:colOff>
      <xdr:row>2</xdr:row>
      <xdr:rowOff>57150</xdr:rowOff>
    </xdr:from>
    <xdr:to>
      <xdr:col>92</xdr:col>
      <xdr:colOff>282588</xdr:colOff>
      <xdr:row>22</xdr:row>
      <xdr:rowOff>70360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1CA368-B061-4743-A437-D676DAEF1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555200" y="523875"/>
          <a:ext cx="3959238" cy="4404235"/>
        </a:xfrm>
        <a:prstGeom prst="rect">
          <a:avLst/>
        </a:prstGeom>
      </xdr:spPr>
    </xdr:pic>
    <xdr:clientData/>
  </xdr:twoCellAnchor>
  <xdr:twoCellAnchor editAs="oneCell">
    <xdr:from>
      <xdr:col>22</xdr:col>
      <xdr:colOff>304801</xdr:colOff>
      <xdr:row>16</xdr:row>
      <xdr:rowOff>38101</xdr:rowOff>
    </xdr:from>
    <xdr:to>
      <xdr:col>36</xdr:col>
      <xdr:colOff>85725</xdr:colOff>
      <xdr:row>29</xdr:row>
      <xdr:rowOff>164791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6A7C41-B0E3-4BE2-8909-3025D2A41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3176" y="3705226"/>
          <a:ext cx="3800474" cy="27365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27</xdr:row>
      <xdr:rowOff>29135</xdr:rowOff>
    </xdr:from>
    <xdr:to>
      <xdr:col>32</xdr:col>
      <xdr:colOff>347381</xdr:colOff>
      <xdr:row>44</xdr:row>
      <xdr:rowOff>56028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9CBC0-B176-42B2-987E-85EA20978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134469</xdr:colOff>
      <xdr:row>27</xdr:row>
      <xdr:rowOff>29134</xdr:rowOff>
    </xdr:from>
    <xdr:to>
      <xdr:col>17</xdr:col>
      <xdr:colOff>33616</xdr:colOff>
      <xdr:row>42</xdr:row>
      <xdr:rowOff>33619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159C89-80EC-4792-9666-D393FC16E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1322297</xdr:colOff>
      <xdr:row>26</xdr:row>
      <xdr:rowOff>107576</xdr:rowOff>
    </xdr:from>
    <xdr:to>
      <xdr:col>45</xdr:col>
      <xdr:colOff>190502</xdr:colOff>
      <xdr:row>41</xdr:row>
      <xdr:rowOff>100855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272D7-9EC1-4256-AE38-627D12E0C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134471</xdr:colOff>
      <xdr:row>22</xdr:row>
      <xdr:rowOff>85163</xdr:rowOff>
    </xdr:from>
    <xdr:to>
      <xdr:col>39</xdr:col>
      <xdr:colOff>504265</xdr:colOff>
      <xdr:row>37</xdr:row>
      <xdr:rowOff>145678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9FD355-48C4-4E4E-AC4D-F4735D631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476249</xdr:colOff>
      <xdr:row>15</xdr:row>
      <xdr:rowOff>47625</xdr:rowOff>
    </xdr:from>
    <xdr:to>
      <xdr:col>57</xdr:col>
      <xdr:colOff>238123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8C48E6-B122-4929-9FDF-322D1307F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114861</xdr:colOff>
      <xdr:row>3</xdr:row>
      <xdr:rowOff>109818</xdr:rowOff>
    </xdr:from>
    <xdr:to>
      <xdr:col>10</xdr:col>
      <xdr:colOff>42792</xdr:colOff>
      <xdr:row>38</xdr:row>
      <xdr:rowOff>159750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EA076A-D4C5-44AA-BA10-88460ACC5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611" y="995643"/>
          <a:ext cx="2499681" cy="84319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\dwb501\DWB%205.0.1a%20MAST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ba1fp3\GSTIS%20Remote%20Tools$\Vol1\Deliverables\SIG\PDG\PDG_V1.15b_TemplateDat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visualize\vac\MODELOS\TABELAS%20DO%20PROJETO\CLIENTE_Pxxx_PA_TAB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all Notes"/>
      <sheetName val="Revision"/>
      <sheetName val="Checklist"/>
      <sheetName val="Contact"/>
      <sheetName val="Host Collection"/>
      <sheetName val="WWNs"/>
      <sheetName val="FA Connections"/>
      <sheetName val="SCB1"/>
      <sheetName val="SCQ1"/>
      <sheetName val="DS-16B2"/>
      <sheetName val="DS-16B"/>
      <sheetName val="ED-1032"/>
      <sheetName val="DS-16M"/>
      <sheetName val="DS-32M"/>
      <sheetName val="ED-64M"/>
      <sheetName val="Zone (Fabric A)"/>
      <sheetName val="Zone (Fabric B)"/>
      <sheetName val="Volume Logix"/>
      <sheetName val="Connectrix Info."/>
      <sheetName val="SNMP-email"/>
      <sheetName val="Symm Info."/>
      <sheetName val="SYMMxxx VM"/>
      <sheetName val="CMS users"/>
      <sheetName val="Software Revisions"/>
      <sheetName val="FA LUN Allocation"/>
      <sheetName val="Fan-in Ratio"/>
      <sheetName val="Issues"/>
      <sheetName val="port assignments (16)"/>
      <sheetName val="port assignments (32)"/>
      <sheetName val="port assignments (64)"/>
    </sheetNames>
    <sheetDataSet>
      <sheetData sheetId="0"/>
      <sheetData sheetId="1"/>
      <sheetData sheetId="2"/>
      <sheetData sheetId="3"/>
      <sheetData sheetId="4"/>
      <sheetData sheetId="5" refreshError="1">
        <row r="1">
          <cell r="A1" t="str">
            <v>Company Name:</v>
          </cell>
          <cell r="B1" t="str">
            <v>Conglomo</v>
          </cell>
          <cell r="E1" t="str">
            <v>Fabric:</v>
          </cell>
        </row>
        <row r="2">
          <cell r="A2" t="str">
            <v>Machine Identification</v>
          </cell>
          <cell r="E2" t="str">
            <v>Switch Reference:</v>
          </cell>
          <cell r="F2" t="str">
            <v>ABS01</v>
          </cell>
          <cell r="G2" t="str">
            <v>ABS02</v>
          </cell>
          <cell r="H2" t="str">
            <v>ABS03</v>
          </cell>
          <cell r="I2" t="str">
            <v>ABS04</v>
          </cell>
          <cell r="J2" t="str">
            <v>ABS05</v>
          </cell>
          <cell r="K2" t="str">
            <v>ABS06</v>
          </cell>
          <cell r="L2" t="str">
            <v>ABS07</v>
          </cell>
          <cell r="M2" t="str">
            <v>ABS08</v>
          </cell>
          <cell r="N2" t="str">
            <v>ABS09</v>
          </cell>
          <cell r="O2" t="str">
            <v>ABS10</v>
          </cell>
          <cell r="P2" t="str">
            <v>ABS11</v>
          </cell>
          <cell r="Q2" t="str">
            <v>ABS12</v>
          </cell>
        </row>
        <row r="3">
          <cell r="A3" t="str">
            <v>Device Name</v>
          </cell>
          <cell r="B3" t="str">
            <v>Notes</v>
          </cell>
          <cell r="C3" t="str">
            <v>Port
Description</v>
          </cell>
          <cell r="D3" t="str">
            <v>HBA Ident.</v>
          </cell>
          <cell r="E3" t="str">
            <v>WWN</v>
          </cell>
          <cell r="F3" t="str">
            <v>SW-01</v>
          </cell>
          <cell r="G3" t="str">
            <v>SW-02</v>
          </cell>
          <cell r="H3" t="str">
            <v>SW-03</v>
          </cell>
          <cell r="I3" t="str">
            <v>SW-04</v>
          </cell>
          <cell r="J3" t="str">
            <v>SW-05</v>
          </cell>
          <cell r="K3" t="str">
            <v>SW-06</v>
          </cell>
          <cell r="L3" t="str">
            <v>SW-07</v>
          </cell>
          <cell r="M3" t="str">
            <v>SW-08</v>
          </cell>
          <cell r="N3" t="str">
            <v>SW-09</v>
          </cell>
          <cell r="O3" t="str">
            <v>SW-10</v>
          </cell>
          <cell r="P3" t="str">
            <v>SW-11</v>
          </cell>
          <cell r="Q3" t="str">
            <v>SW-12</v>
          </cell>
        </row>
        <row r="5">
          <cell r="A5" t="str">
            <v>Symmetrix:</v>
          </cell>
        </row>
        <row r="6">
          <cell r="A6" t="str">
            <v>SYMM0906</v>
          </cell>
          <cell r="B6">
            <v>185700906</v>
          </cell>
          <cell r="C6" t="str">
            <v>Sun Storage</v>
          </cell>
          <cell r="D6" t="str">
            <v>FA14aA</v>
          </cell>
          <cell r="E6" t="str">
            <v>50060482C4648A8D</v>
          </cell>
        </row>
        <row r="7">
          <cell r="A7" t="str">
            <v>SYMM0906</v>
          </cell>
          <cell r="B7">
            <v>185700906</v>
          </cell>
          <cell r="C7" t="str">
            <v>NT Storage</v>
          </cell>
          <cell r="D7" t="str">
            <v>FA14bA</v>
          </cell>
          <cell r="E7" t="str">
            <v>50060482C4648A9D</v>
          </cell>
        </row>
        <row r="8">
          <cell r="A8" t="str">
            <v>SYMM0906</v>
          </cell>
          <cell r="B8">
            <v>185700906</v>
          </cell>
          <cell r="C8" t="str">
            <v>Sun Storage</v>
          </cell>
          <cell r="D8" t="str">
            <v>FA3aA</v>
          </cell>
          <cell r="E8" t="str">
            <v>50060482C4648A82</v>
          </cell>
        </row>
        <row r="9">
          <cell r="A9" t="str">
            <v>SYMM0906</v>
          </cell>
          <cell r="B9">
            <v>185700906</v>
          </cell>
          <cell r="C9" t="str">
            <v>NT Storage</v>
          </cell>
          <cell r="D9" t="str">
            <v>FA3aB</v>
          </cell>
          <cell r="E9" t="str">
            <v>50060482C4648AA2</v>
          </cell>
        </row>
        <row r="11">
          <cell r="A11" t="str">
            <v>SYMM0916</v>
          </cell>
          <cell r="B11">
            <v>185700916</v>
          </cell>
          <cell r="C11" t="str">
            <v>Sun Storage</v>
          </cell>
          <cell r="D11" t="str">
            <v>FA3bA</v>
          </cell>
          <cell r="E11" t="str">
            <v>50060482C4648D12</v>
          </cell>
        </row>
        <row r="12">
          <cell r="A12" t="str">
            <v>SYMM0916</v>
          </cell>
          <cell r="B12">
            <v>185700916</v>
          </cell>
          <cell r="C12" t="str">
            <v>NT Storage</v>
          </cell>
          <cell r="D12" t="str">
            <v>FA3bB</v>
          </cell>
          <cell r="E12" t="str">
            <v>50060482C4648D32</v>
          </cell>
        </row>
        <row r="15">
          <cell r="A15" t="str">
            <v>Switch ISLs:</v>
          </cell>
        </row>
        <row r="16">
          <cell r="A16" t="str">
            <v>SW01</v>
          </cell>
          <cell r="C16" t="str">
            <v>ISL-01-02-A</v>
          </cell>
          <cell r="D16" t="str">
            <v>ISL</v>
          </cell>
          <cell r="E16" t="str">
            <v>10:00:00:60:69:40:1E:3C</v>
          </cell>
        </row>
        <row r="17">
          <cell r="A17" t="str">
            <v>SW01</v>
          </cell>
          <cell r="C17" t="str">
            <v>ISL-01-02-B</v>
          </cell>
          <cell r="D17" t="str">
            <v>ISL</v>
          </cell>
          <cell r="E17" t="str">
            <v>10:00:00:60:69:40:1E:3C</v>
          </cell>
        </row>
        <row r="18">
          <cell r="A18" t="str">
            <v>SW02</v>
          </cell>
          <cell r="C18" t="str">
            <v>ISL-01-02-A</v>
          </cell>
          <cell r="D18" t="str">
            <v>ISL</v>
          </cell>
          <cell r="E18" t="str">
            <v>10:00:00:60:69:40:1F:CD</v>
          </cell>
        </row>
        <row r="19">
          <cell r="A19" t="str">
            <v>SW02</v>
          </cell>
          <cell r="C19" t="str">
            <v>ISL-01-02-B</v>
          </cell>
          <cell r="D19" t="str">
            <v>ISL</v>
          </cell>
          <cell r="E19" t="str">
            <v>10:00:00:60:69:40:1F:CD</v>
          </cell>
        </row>
        <row r="21">
          <cell r="A21" t="str">
            <v>Tape:</v>
          </cell>
        </row>
        <row r="22">
          <cell r="A22" t="str">
            <v>STK700</v>
          </cell>
          <cell r="C22" t="str">
            <v>Drive1</v>
          </cell>
          <cell r="D22" t="str">
            <v>TAPE1</v>
          </cell>
        </row>
        <row r="24">
          <cell r="A24" t="str">
            <v>Servers:</v>
          </cell>
        </row>
        <row r="26">
          <cell r="A26" t="str">
            <v>Alpha</v>
          </cell>
          <cell r="C26" t="str">
            <v>this</v>
          </cell>
          <cell r="D26" t="str">
            <v>A</v>
          </cell>
          <cell r="E26" t="str">
            <v>10:00:00:00:C9:26:A2:53</v>
          </cell>
        </row>
        <row r="27">
          <cell r="A27" t="str">
            <v>Alpha</v>
          </cell>
          <cell r="C27" t="str">
            <v>is</v>
          </cell>
          <cell r="D27" t="str">
            <v>B</v>
          </cell>
          <cell r="E27" t="str">
            <v>10:00:00:00:C9:26:A2:54</v>
          </cell>
        </row>
        <row r="28">
          <cell r="A28" t="str">
            <v>Beta</v>
          </cell>
          <cell r="C28" t="str">
            <v>a</v>
          </cell>
          <cell r="D28" t="str">
            <v>A</v>
          </cell>
          <cell r="E28" t="str">
            <v>10:00:00:00:C9:26:A0:86</v>
          </cell>
        </row>
        <row r="29">
          <cell r="A29" t="str">
            <v>Gama</v>
          </cell>
          <cell r="C29" t="str">
            <v>short</v>
          </cell>
          <cell r="D29" t="str">
            <v>A</v>
          </cell>
          <cell r="E29" t="str">
            <v>10:00:00:00:C9:28:1F:3C</v>
          </cell>
        </row>
        <row r="30">
          <cell r="A30" t="str">
            <v>Delta</v>
          </cell>
          <cell r="C30" t="str">
            <v>verbage</v>
          </cell>
          <cell r="D30" t="str">
            <v>A</v>
          </cell>
          <cell r="E30" t="str">
            <v>10:00:00:00:C9:26:A1:5C</v>
          </cell>
        </row>
        <row r="31">
          <cell r="A31" t="str">
            <v>Web</v>
          </cell>
          <cell r="C31" t="str">
            <v>of</v>
          </cell>
          <cell r="D31" t="str">
            <v>A</v>
          </cell>
          <cell r="E31" t="str">
            <v>10:00:00:00:C9:26:A2:D0</v>
          </cell>
        </row>
        <row r="32">
          <cell r="A32" t="str">
            <v>Web</v>
          </cell>
          <cell r="C32" t="str">
            <v>what</v>
          </cell>
          <cell r="D32" t="str">
            <v>B</v>
          </cell>
          <cell r="E32" t="str">
            <v>10:00:00:00:C9:26:A2:DF</v>
          </cell>
        </row>
        <row r="33">
          <cell r="A33" t="str">
            <v>Exchange1</v>
          </cell>
          <cell r="C33" t="str">
            <v>is</v>
          </cell>
          <cell r="D33" t="str">
            <v>A</v>
          </cell>
          <cell r="E33" t="str">
            <v>10:00:00:00:C9:26:A3:98</v>
          </cell>
        </row>
        <row r="34">
          <cell r="A34" t="str">
            <v>Exchange2</v>
          </cell>
          <cell r="C34" t="str">
            <v>shown</v>
          </cell>
          <cell r="D34" t="str">
            <v>A</v>
          </cell>
          <cell r="E34" t="str">
            <v>10:00:00:00:C9:26:56:81</v>
          </cell>
        </row>
        <row r="35">
          <cell r="A35" t="str">
            <v>SQL1</v>
          </cell>
          <cell r="C35" t="str">
            <v>on</v>
          </cell>
          <cell r="D35" t="str">
            <v>A</v>
          </cell>
          <cell r="E35" t="str">
            <v>10:00:00:00:C9:26:A0:20</v>
          </cell>
        </row>
        <row r="36">
          <cell r="A36" t="str">
            <v>SQL2</v>
          </cell>
          <cell r="C36" t="str">
            <v>the</v>
          </cell>
          <cell r="D36" t="str">
            <v>A</v>
          </cell>
          <cell r="E36" t="str">
            <v>10:00:00:00:C9:26:A1:E0</v>
          </cell>
        </row>
        <row r="37">
          <cell r="A37" t="str">
            <v>Security</v>
          </cell>
          <cell r="C37" t="str">
            <v>port</v>
          </cell>
          <cell r="D37" t="str">
            <v>A</v>
          </cell>
          <cell r="E37" t="str">
            <v>10:00:00:00:C9:26:A1:F8</v>
          </cell>
        </row>
        <row r="38">
          <cell r="C38" t="str">
            <v>sheet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itle-Contacts"/>
      <sheetName val="Change Log"/>
      <sheetName val="Checklist"/>
      <sheetName val="Hardware Info"/>
      <sheetName val="Host"/>
      <sheetName val="Storage Ports"/>
      <sheetName val="Cx Ports"/>
      <sheetName val="VSAN Info"/>
      <sheetName val="Zoning"/>
      <sheetName val="Symm LUN Mask"/>
      <sheetName val="Symm Direct"/>
      <sheetName val="Symm0958"/>
      <sheetName val="Symm2003"/>
      <sheetName val="CLARiiON LDC"/>
      <sheetName val="Checksums"/>
      <sheetName val="Alias-WWN"/>
      <sheetName val="ESNMgrZoningReport"/>
      <sheetName val="SW Layout NEW"/>
      <sheetName val="SW Layout 140L3"/>
      <sheetName val="Scratch"/>
      <sheetName val="Style"/>
      <sheetName val="RIS"/>
    </sheetNames>
    <sheetDataSet>
      <sheetData sheetId="0" refreshError="1"/>
      <sheetData sheetId="1">
        <row r="3">
          <cell r="B3" t="str">
            <v>Company Name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NX5600 v1 (vertical)"/>
      <sheetName val="RESPONSABILIDADES"/>
      <sheetName val="INVENTÁRIO__1"/>
      <sheetName val="INVENTÁRIO__2"/>
      <sheetName val="INVENTÁRIO_3"/>
      <sheetName val="PE_1"/>
      <sheetName val="PE_2"/>
      <sheetName val="FORMATAÇA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AJ6" t="str">
            <v>Extreme Performance</v>
          </cell>
          <cell r="AO6">
            <v>37.34211447297254</v>
          </cell>
        </row>
        <row r="7">
          <cell r="AJ7" t="str">
            <v>Performance</v>
          </cell>
          <cell r="AO7">
            <v>62.65788552702746</v>
          </cell>
        </row>
        <row r="8">
          <cell r="AJ8" t="str">
            <v>Performance</v>
          </cell>
          <cell r="AO8">
            <v>16.585402824444838</v>
          </cell>
        </row>
        <row r="9">
          <cell r="AJ9" t="str">
            <v>Capacity</v>
          </cell>
          <cell r="AO9">
            <v>83.414597175555159</v>
          </cell>
        </row>
        <row r="10">
          <cell r="AJ10" t="str">
            <v>Extreme Performance</v>
          </cell>
          <cell r="AO10">
            <v>19.508668118278678</v>
          </cell>
        </row>
        <row r="11">
          <cell r="AJ11" t="str">
            <v>Performance</v>
          </cell>
          <cell r="AO11">
            <v>43.90406063527417</v>
          </cell>
        </row>
        <row r="12">
          <cell r="AJ12" t="str">
            <v>Capacity</v>
          </cell>
          <cell r="AO12">
            <v>36.587271246447152</v>
          </cell>
        </row>
        <row r="13">
          <cell r="AJ13" t="str">
            <v>Performance</v>
          </cell>
          <cell r="AO13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26"/>
  <sheetViews>
    <sheetView showGridLines="0" zoomScaleNormal="100" workbookViewId="0">
      <selection activeCell="E7" sqref="E7:J12"/>
    </sheetView>
  </sheetViews>
  <sheetFormatPr defaultColWidth="4.28515625" defaultRowHeight="15.75" x14ac:dyDescent="0.25"/>
  <cols>
    <col min="1" max="1" width="2.42578125" customWidth="1"/>
    <col min="2" max="2" width="4.42578125" bestFit="1" customWidth="1"/>
    <col min="3" max="3" width="4" bestFit="1" customWidth="1"/>
    <col min="4" max="4" width="4.140625" style="10" bestFit="1" customWidth="1"/>
    <col min="5" max="6" width="4.42578125" style="10" bestFit="1" customWidth="1"/>
    <col min="7" max="29" width="4.42578125" bestFit="1" customWidth="1"/>
    <col min="30" max="30" width="2.28515625" customWidth="1"/>
  </cols>
  <sheetData>
    <row r="2" spans="2:58" s="1" customFormat="1" ht="18" customHeight="1" x14ac:dyDescent="0.35">
      <c r="B2" s="273" t="s">
        <v>11</v>
      </c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74"/>
      <c r="AC2" s="275"/>
      <c r="AE2" s="273" t="s">
        <v>10</v>
      </c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74"/>
      <c r="AT2" s="274"/>
      <c r="AU2" s="274"/>
      <c r="AV2" s="274"/>
      <c r="AW2" s="274"/>
      <c r="AX2" s="274"/>
      <c r="AY2" s="274"/>
      <c r="AZ2" s="274"/>
      <c r="BA2" s="274"/>
      <c r="BB2" s="274"/>
      <c r="BC2" s="274"/>
      <c r="BD2" s="274"/>
      <c r="BE2" s="274"/>
      <c r="BF2" s="275"/>
    </row>
    <row r="3" spans="2:58" s="1" customFormat="1" ht="18" customHeight="1" thickBot="1" x14ac:dyDescent="0.3">
      <c r="B3" s="4" t="s">
        <v>0</v>
      </c>
      <c r="C3" s="4" t="s">
        <v>1</v>
      </c>
      <c r="D3" s="4" t="s">
        <v>2</v>
      </c>
      <c r="E3" s="5">
        <v>0</v>
      </c>
      <c r="F3" s="5">
        <v>1</v>
      </c>
      <c r="G3" s="5">
        <v>2</v>
      </c>
      <c r="H3" s="5">
        <v>3</v>
      </c>
      <c r="I3" s="5">
        <v>4</v>
      </c>
      <c r="J3" s="5">
        <v>5</v>
      </c>
      <c r="K3" s="5">
        <v>6</v>
      </c>
      <c r="L3" s="5">
        <v>7</v>
      </c>
      <c r="M3" s="5">
        <v>8</v>
      </c>
      <c r="N3" s="5">
        <v>9</v>
      </c>
      <c r="O3" s="5">
        <v>10</v>
      </c>
      <c r="P3" s="5">
        <v>11</v>
      </c>
      <c r="Q3" s="5">
        <v>12</v>
      </c>
      <c r="R3" s="5">
        <v>13</v>
      </c>
      <c r="S3" s="5">
        <v>14</v>
      </c>
      <c r="T3" s="12">
        <v>15</v>
      </c>
      <c r="U3" s="12">
        <v>16</v>
      </c>
      <c r="V3" s="12">
        <v>17</v>
      </c>
      <c r="W3" s="12">
        <v>18</v>
      </c>
      <c r="X3" s="12">
        <v>19</v>
      </c>
      <c r="Y3" s="12">
        <v>20</v>
      </c>
      <c r="Z3" s="12">
        <v>21</v>
      </c>
      <c r="AA3" s="12">
        <v>22</v>
      </c>
      <c r="AB3" s="12">
        <v>23</v>
      </c>
      <c r="AC3" s="12">
        <v>24</v>
      </c>
      <c r="AD3" s="3"/>
      <c r="AE3" s="4" t="s">
        <v>0</v>
      </c>
      <c r="AF3" s="4" t="s">
        <v>1</v>
      </c>
      <c r="AG3" s="4" t="s">
        <v>2</v>
      </c>
      <c r="AH3" s="5">
        <v>0</v>
      </c>
      <c r="AI3" s="5">
        <v>1</v>
      </c>
      <c r="AJ3" s="5">
        <v>2</v>
      </c>
      <c r="AK3" s="5">
        <v>3</v>
      </c>
      <c r="AL3" s="5">
        <v>4</v>
      </c>
      <c r="AM3" s="5">
        <v>5</v>
      </c>
      <c r="AN3" s="5">
        <v>6</v>
      </c>
      <c r="AO3" s="5">
        <v>7</v>
      </c>
      <c r="AP3" s="5">
        <v>8</v>
      </c>
      <c r="AQ3" s="5">
        <v>9</v>
      </c>
      <c r="AR3" s="5">
        <v>10</v>
      </c>
      <c r="AS3" s="5">
        <v>11</v>
      </c>
      <c r="AT3" s="5">
        <v>12</v>
      </c>
      <c r="AU3" s="5">
        <v>13</v>
      </c>
      <c r="AV3" s="6">
        <v>14</v>
      </c>
      <c r="AW3" s="5">
        <v>15</v>
      </c>
      <c r="AX3" s="6">
        <v>16</v>
      </c>
      <c r="AY3" s="5">
        <v>17</v>
      </c>
      <c r="AZ3" s="6">
        <v>18</v>
      </c>
      <c r="BA3" s="5">
        <v>19</v>
      </c>
      <c r="BB3" s="6">
        <v>20</v>
      </c>
      <c r="BC3" s="5">
        <v>21</v>
      </c>
      <c r="BD3" s="6">
        <v>22</v>
      </c>
      <c r="BE3" s="5">
        <v>23</v>
      </c>
      <c r="BF3" s="5">
        <v>24</v>
      </c>
    </row>
    <row r="4" spans="2:58" s="1" customFormat="1" ht="18" customHeight="1" thickBot="1" x14ac:dyDescent="0.3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7"/>
      <c r="AE4" s="21">
        <v>12</v>
      </c>
      <c r="AF4" s="21">
        <v>2</v>
      </c>
      <c r="AG4" s="21">
        <v>2</v>
      </c>
      <c r="AH4" s="24" t="s">
        <v>13</v>
      </c>
      <c r="AI4" s="24" t="s">
        <v>13</v>
      </c>
      <c r="AJ4" s="24" t="s">
        <v>13</v>
      </c>
      <c r="AK4" s="24" t="s">
        <v>13</v>
      </c>
      <c r="AL4" s="24" t="s">
        <v>13</v>
      </c>
      <c r="AM4" s="24" t="s">
        <v>13</v>
      </c>
      <c r="AN4" s="24" t="s">
        <v>13</v>
      </c>
      <c r="AO4" s="24" t="s">
        <v>13</v>
      </c>
      <c r="AP4" s="27" t="s">
        <v>13</v>
      </c>
      <c r="AQ4" s="27" t="s">
        <v>13</v>
      </c>
      <c r="AR4" s="25" t="s">
        <v>4</v>
      </c>
      <c r="AS4" s="25" t="s">
        <v>4</v>
      </c>
      <c r="AT4" s="25" t="s">
        <v>4</v>
      </c>
      <c r="AU4" s="25" t="s">
        <v>4</v>
      </c>
      <c r="AV4" s="46" t="s">
        <v>13</v>
      </c>
      <c r="AW4" s="278" t="s">
        <v>18</v>
      </c>
      <c r="AX4" s="279"/>
      <c r="AY4" s="279"/>
      <c r="AZ4" s="279"/>
      <c r="BA4" s="279"/>
      <c r="BB4" s="279"/>
      <c r="BC4" s="279"/>
      <c r="BD4" s="279"/>
      <c r="BE4" s="279"/>
      <c r="BF4" s="280"/>
    </row>
    <row r="5" spans="2:58" s="1" customFormat="1" ht="18" customHeight="1" thickBot="1" x14ac:dyDescent="0.3">
      <c r="B5" s="3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40"/>
      <c r="AE5" s="21">
        <v>11</v>
      </c>
      <c r="AF5" s="21">
        <v>2</v>
      </c>
      <c r="AG5" s="21">
        <v>1</v>
      </c>
      <c r="AH5" s="24" t="s">
        <v>13</v>
      </c>
      <c r="AI5" s="24" t="s">
        <v>13</v>
      </c>
      <c r="AJ5" s="24" t="s">
        <v>13</v>
      </c>
      <c r="AK5" s="24" t="s">
        <v>13</v>
      </c>
      <c r="AL5" s="24" t="s">
        <v>13</v>
      </c>
      <c r="AM5" s="24" t="s">
        <v>13</v>
      </c>
      <c r="AN5" s="24" t="s">
        <v>13</v>
      </c>
      <c r="AO5" s="24" t="s">
        <v>13</v>
      </c>
      <c r="AP5" s="27" t="s">
        <v>13</v>
      </c>
      <c r="AQ5" s="27" t="s">
        <v>13</v>
      </c>
      <c r="AR5" s="27" t="s">
        <v>13</v>
      </c>
      <c r="AS5" s="25" t="s">
        <v>4</v>
      </c>
      <c r="AT5" s="25" t="s">
        <v>4</v>
      </c>
      <c r="AU5" s="25" t="s">
        <v>4</v>
      </c>
      <c r="AV5" s="47" t="s">
        <v>4</v>
      </c>
      <c r="AW5" s="281"/>
      <c r="AX5" s="282"/>
      <c r="AY5" s="282"/>
      <c r="AZ5" s="282"/>
      <c r="BA5" s="282"/>
      <c r="BB5" s="282"/>
      <c r="BC5" s="282"/>
      <c r="BD5" s="282"/>
      <c r="BE5" s="282"/>
      <c r="BF5" s="283"/>
    </row>
    <row r="6" spans="2:58" s="1" customFormat="1" ht="18" customHeight="1" thickBot="1" x14ac:dyDescent="0.3">
      <c r="B6" s="38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40"/>
      <c r="AE6" s="21">
        <v>10</v>
      </c>
      <c r="AF6" s="21">
        <v>2</v>
      </c>
      <c r="AG6" s="21">
        <v>0</v>
      </c>
      <c r="AH6" s="24" t="s">
        <v>13</v>
      </c>
      <c r="AI6" s="24" t="s">
        <v>13</v>
      </c>
      <c r="AJ6" s="24" t="s">
        <v>13</v>
      </c>
      <c r="AK6" s="24" t="s">
        <v>13</v>
      </c>
      <c r="AL6" s="24" t="s">
        <v>13</v>
      </c>
      <c r="AM6" s="24" t="s">
        <v>13</v>
      </c>
      <c r="AN6" s="24" t="s">
        <v>13</v>
      </c>
      <c r="AO6" s="24" t="s">
        <v>13</v>
      </c>
      <c r="AP6" s="27" t="s">
        <v>13</v>
      </c>
      <c r="AQ6" s="27" t="s">
        <v>13</v>
      </c>
      <c r="AR6" s="27" t="s">
        <v>13</v>
      </c>
      <c r="AS6" s="25" t="s">
        <v>4</v>
      </c>
      <c r="AT6" s="25" t="s">
        <v>4</v>
      </c>
      <c r="AU6" s="25" t="s">
        <v>4</v>
      </c>
      <c r="AV6" s="46" t="s">
        <v>13</v>
      </c>
      <c r="AW6" s="284"/>
      <c r="AX6" s="285"/>
      <c r="AY6" s="285"/>
      <c r="AZ6" s="285"/>
      <c r="BA6" s="285"/>
      <c r="BB6" s="285"/>
      <c r="BC6" s="285"/>
      <c r="BD6" s="285"/>
      <c r="BE6" s="285"/>
      <c r="BF6" s="286"/>
    </row>
    <row r="7" spans="2:58" s="1" customFormat="1" ht="18" customHeight="1" thickBot="1" x14ac:dyDescent="0.3">
      <c r="B7" s="20">
        <v>9</v>
      </c>
      <c r="C7" s="20">
        <v>5</v>
      </c>
      <c r="D7" s="20">
        <v>2</v>
      </c>
      <c r="E7" s="26">
        <v>400</v>
      </c>
      <c r="F7" s="26">
        <v>400</v>
      </c>
      <c r="G7" s="26">
        <v>400</v>
      </c>
      <c r="H7" s="26">
        <v>400</v>
      </c>
      <c r="I7" s="26">
        <v>400</v>
      </c>
      <c r="J7" s="26">
        <v>400</v>
      </c>
      <c r="K7" s="27" t="s">
        <v>12</v>
      </c>
      <c r="L7" s="27" t="s">
        <v>12</v>
      </c>
      <c r="M7" s="27" t="s">
        <v>12</v>
      </c>
      <c r="N7" s="27" t="s">
        <v>12</v>
      </c>
      <c r="O7" s="27" t="s">
        <v>12</v>
      </c>
      <c r="P7" s="45" t="s">
        <v>12</v>
      </c>
      <c r="Q7" s="45" t="s">
        <v>12</v>
      </c>
      <c r="R7" s="45" t="s">
        <v>12</v>
      </c>
      <c r="S7" s="45" t="s">
        <v>12</v>
      </c>
      <c r="T7" s="45" t="s">
        <v>12</v>
      </c>
      <c r="U7" s="24">
        <v>400</v>
      </c>
      <c r="V7" s="24">
        <v>400</v>
      </c>
      <c r="W7" s="24">
        <v>400</v>
      </c>
      <c r="X7" s="24">
        <v>400</v>
      </c>
      <c r="Y7" s="24">
        <v>400</v>
      </c>
      <c r="Z7" s="25" t="s">
        <v>4</v>
      </c>
      <c r="AA7" s="25" t="s">
        <v>4</v>
      </c>
      <c r="AB7" s="25" t="s">
        <v>4</v>
      </c>
      <c r="AC7" s="19" t="s">
        <v>12</v>
      </c>
      <c r="AE7" s="16">
        <v>9</v>
      </c>
      <c r="AF7" s="16">
        <v>1</v>
      </c>
      <c r="AG7" s="16">
        <v>3</v>
      </c>
      <c r="AH7" s="30">
        <v>600</v>
      </c>
      <c r="AI7" s="30">
        <v>600</v>
      </c>
      <c r="AJ7" s="30">
        <v>600</v>
      </c>
      <c r="AK7" s="30">
        <v>600</v>
      </c>
      <c r="AL7" s="30">
        <v>600</v>
      </c>
      <c r="AM7" s="30">
        <v>600</v>
      </c>
      <c r="AN7" s="30">
        <v>600</v>
      </c>
      <c r="AO7" s="30">
        <v>600</v>
      </c>
      <c r="AP7" s="30">
        <v>600</v>
      </c>
      <c r="AQ7" s="30">
        <v>600</v>
      </c>
      <c r="AR7" s="30">
        <v>600</v>
      </c>
      <c r="AS7" s="30">
        <v>600</v>
      </c>
      <c r="AT7" s="30">
        <v>600</v>
      </c>
      <c r="AU7" s="30">
        <v>600</v>
      </c>
      <c r="AV7" s="30">
        <v>600</v>
      </c>
      <c r="AW7" s="43"/>
      <c r="AX7" s="41"/>
      <c r="AY7" s="41"/>
      <c r="AZ7" s="41"/>
      <c r="BA7" s="41"/>
      <c r="BB7" s="41"/>
      <c r="BC7" s="41"/>
      <c r="BD7" s="41"/>
      <c r="BE7" s="41"/>
      <c r="BF7" s="42"/>
    </row>
    <row r="8" spans="2:58" s="1" customFormat="1" ht="18" customHeight="1" thickBot="1" x14ac:dyDescent="0.3">
      <c r="B8" s="20">
        <v>8</v>
      </c>
      <c r="C8" s="20">
        <v>5</v>
      </c>
      <c r="D8" s="20">
        <v>1</v>
      </c>
      <c r="E8" s="26">
        <v>400</v>
      </c>
      <c r="F8" s="26">
        <v>400</v>
      </c>
      <c r="G8" s="26">
        <v>400</v>
      </c>
      <c r="H8" s="26">
        <v>400</v>
      </c>
      <c r="I8" s="26">
        <v>400</v>
      </c>
      <c r="J8" s="26">
        <v>400</v>
      </c>
      <c r="K8" s="27" t="s">
        <v>12</v>
      </c>
      <c r="L8" s="27" t="s">
        <v>12</v>
      </c>
      <c r="M8" s="27" t="s">
        <v>12</v>
      </c>
      <c r="N8" s="27" t="s">
        <v>12</v>
      </c>
      <c r="O8" s="27" t="s">
        <v>12</v>
      </c>
      <c r="P8" s="45" t="s">
        <v>12</v>
      </c>
      <c r="Q8" s="45" t="s">
        <v>12</v>
      </c>
      <c r="R8" s="45" t="s">
        <v>12</v>
      </c>
      <c r="S8" s="45" t="s">
        <v>12</v>
      </c>
      <c r="T8" s="45" t="s">
        <v>12</v>
      </c>
      <c r="U8" s="24">
        <v>400</v>
      </c>
      <c r="V8" s="24">
        <v>400</v>
      </c>
      <c r="W8" s="24">
        <v>400</v>
      </c>
      <c r="X8" s="24">
        <v>400</v>
      </c>
      <c r="Y8" s="24">
        <v>400</v>
      </c>
      <c r="Z8" s="24">
        <v>400</v>
      </c>
      <c r="AA8" s="25" t="s">
        <v>4</v>
      </c>
      <c r="AB8" s="25" t="s">
        <v>4</v>
      </c>
      <c r="AC8" s="25" t="s">
        <v>4</v>
      </c>
      <c r="AE8" s="13">
        <v>8</v>
      </c>
      <c r="AF8" s="13">
        <v>1</v>
      </c>
      <c r="AG8" s="13">
        <v>2</v>
      </c>
      <c r="AH8" s="28">
        <v>600</v>
      </c>
      <c r="AI8" s="28">
        <v>600</v>
      </c>
      <c r="AJ8" s="28">
        <v>600</v>
      </c>
      <c r="AK8" s="28">
        <v>600</v>
      </c>
      <c r="AL8" s="28">
        <v>600</v>
      </c>
      <c r="AM8" s="28">
        <v>600</v>
      </c>
      <c r="AN8" s="28">
        <v>600</v>
      </c>
      <c r="AO8" s="28">
        <v>600</v>
      </c>
      <c r="AP8" s="28">
        <v>600</v>
      </c>
      <c r="AQ8" s="28">
        <v>600</v>
      </c>
      <c r="AR8" s="28">
        <v>600</v>
      </c>
      <c r="AS8" s="28">
        <v>600</v>
      </c>
      <c r="AT8" s="28">
        <v>600</v>
      </c>
      <c r="AU8" s="28">
        <v>600</v>
      </c>
      <c r="AV8" s="11">
        <v>600</v>
      </c>
      <c r="AW8" s="43"/>
      <c r="AX8" s="41"/>
      <c r="AY8" s="41"/>
      <c r="AZ8" s="41"/>
      <c r="BA8" s="41"/>
      <c r="BB8" s="41"/>
      <c r="BC8" s="41"/>
      <c r="BD8" s="41"/>
      <c r="BE8" s="41"/>
      <c r="BF8" s="42"/>
    </row>
    <row r="9" spans="2:58" s="1" customFormat="1" ht="18" customHeight="1" thickBot="1" x14ac:dyDescent="0.3">
      <c r="B9" s="20">
        <v>7</v>
      </c>
      <c r="C9" s="20">
        <v>5</v>
      </c>
      <c r="D9" s="20">
        <v>0</v>
      </c>
      <c r="E9" s="26">
        <v>400</v>
      </c>
      <c r="F9" s="26">
        <v>400</v>
      </c>
      <c r="G9" s="26">
        <v>400</v>
      </c>
      <c r="H9" s="26">
        <v>400</v>
      </c>
      <c r="I9" s="26">
        <v>400</v>
      </c>
      <c r="J9" s="26">
        <v>400</v>
      </c>
      <c r="K9" s="27" t="s">
        <v>12</v>
      </c>
      <c r="L9" s="27" t="s">
        <v>12</v>
      </c>
      <c r="M9" s="27" t="s">
        <v>12</v>
      </c>
      <c r="N9" s="27" t="s">
        <v>12</v>
      </c>
      <c r="O9" s="27" t="s">
        <v>12</v>
      </c>
      <c r="P9" s="45" t="s">
        <v>12</v>
      </c>
      <c r="Q9" s="45" t="s">
        <v>12</v>
      </c>
      <c r="R9" s="45" t="s">
        <v>12</v>
      </c>
      <c r="S9" s="45" t="s">
        <v>12</v>
      </c>
      <c r="T9" s="45" t="s">
        <v>12</v>
      </c>
      <c r="U9" s="24">
        <v>400</v>
      </c>
      <c r="V9" s="24">
        <v>400</v>
      </c>
      <c r="W9" s="24">
        <v>400</v>
      </c>
      <c r="X9" s="24">
        <v>400</v>
      </c>
      <c r="Y9" s="24">
        <v>400</v>
      </c>
      <c r="Z9" s="24">
        <v>400</v>
      </c>
      <c r="AA9" s="25" t="s">
        <v>4</v>
      </c>
      <c r="AB9" s="25" t="s">
        <v>4</v>
      </c>
      <c r="AC9" s="19">
        <v>400</v>
      </c>
      <c r="AE9" s="13">
        <v>7</v>
      </c>
      <c r="AF9" s="13">
        <v>1</v>
      </c>
      <c r="AG9" s="13">
        <v>1</v>
      </c>
      <c r="AH9" s="28">
        <v>600</v>
      </c>
      <c r="AI9" s="28">
        <v>600</v>
      </c>
      <c r="AJ9" s="28">
        <v>600</v>
      </c>
      <c r="AK9" s="28">
        <v>600</v>
      </c>
      <c r="AL9" s="28">
        <v>600</v>
      </c>
      <c r="AM9" s="28">
        <v>600</v>
      </c>
      <c r="AN9" s="28">
        <v>600</v>
      </c>
      <c r="AO9" s="28">
        <v>600</v>
      </c>
      <c r="AP9" s="28">
        <v>600</v>
      </c>
      <c r="AQ9" s="28">
        <v>600</v>
      </c>
      <c r="AR9" s="28">
        <v>600</v>
      </c>
      <c r="AS9" s="28">
        <v>600</v>
      </c>
      <c r="AT9" s="28">
        <v>600</v>
      </c>
      <c r="AU9" s="28">
        <v>600</v>
      </c>
      <c r="AV9" s="11">
        <v>600</v>
      </c>
      <c r="AW9" s="43"/>
      <c r="AX9" s="41"/>
      <c r="AY9" s="41"/>
      <c r="AZ9" s="41"/>
      <c r="BA9" s="41"/>
      <c r="BB9" s="41"/>
      <c r="BC9" s="41"/>
      <c r="BD9" s="41"/>
      <c r="BE9" s="41"/>
      <c r="BF9" s="42"/>
    </row>
    <row r="10" spans="2:58" s="1" customFormat="1" ht="18" customHeight="1" thickBot="1" x14ac:dyDescent="0.3">
      <c r="B10" s="23">
        <v>6</v>
      </c>
      <c r="C10" s="23">
        <v>4</v>
      </c>
      <c r="D10" s="23">
        <v>2</v>
      </c>
      <c r="E10" s="26">
        <v>400</v>
      </c>
      <c r="F10" s="26">
        <v>400</v>
      </c>
      <c r="G10" s="26">
        <v>400</v>
      </c>
      <c r="H10" s="26">
        <v>400</v>
      </c>
      <c r="I10" s="26">
        <v>400</v>
      </c>
      <c r="J10" s="26">
        <v>400</v>
      </c>
      <c r="K10" s="27" t="s">
        <v>12</v>
      </c>
      <c r="L10" s="27" t="s">
        <v>12</v>
      </c>
      <c r="M10" s="27" t="s">
        <v>12</v>
      </c>
      <c r="N10" s="27" t="s">
        <v>12</v>
      </c>
      <c r="O10" s="27" t="s">
        <v>12</v>
      </c>
      <c r="P10" s="45" t="s">
        <v>12</v>
      </c>
      <c r="Q10" s="45" t="s">
        <v>12</v>
      </c>
      <c r="R10" s="45" t="s">
        <v>12</v>
      </c>
      <c r="S10" s="45" t="s">
        <v>12</v>
      </c>
      <c r="T10" s="45" t="s">
        <v>12</v>
      </c>
      <c r="U10" s="24">
        <v>400</v>
      </c>
      <c r="V10" s="24">
        <v>400</v>
      </c>
      <c r="W10" s="24">
        <v>400</v>
      </c>
      <c r="X10" s="24">
        <v>400</v>
      </c>
      <c r="Y10" s="24">
        <v>400</v>
      </c>
      <c r="Z10" s="24">
        <v>400</v>
      </c>
      <c r="AA10" s="25" t="s">
        <v>4</v>
      </c>
      <c r="AB10" s="25" t="s">
        <v>4</v>
      </c>
      <c r="AC10" s="19" t="s">
        <v>12</v>
      </c>
      <c r="AE10" s="13">
        <v>6</v>
      </c>
      <c r="AF10" s="13">
        <v>1</v>
      </c>
      <c r="AG10" s="13">
        <v>0</v>
      </c>
      <c r="AH10" s="28">
        <v>600</v>
      </c>
      <c r="AI10" s="28">
        <v>600</v>
      </c>
      <c r="AJ10" s="28">
        <v>600</v>
      </c>
      <c r="AK10" s="28">
        <v>600</v>
      </c>
      <c r="AL10" s="28">
        <v>600</v>
      </c>
      <c r="AM10" s="28">
        <v>600</v>
      </c>
      <c r="AN10" s="28">
        <v>600</v>
      </c>
      <c r="AO10" s="28">
        <v>600</v>
      </c>
      <c r="AP10" s="28">
        <v>600</v>
      </c>
      <c r="AQ10" s="28">
        <v>600</v>
      </c>
      <c r="AR10" s="28">
        <v>600</v>
      </c>
      <c r="AS10" s="28">
        <v>600</v>
      </c>
      <c r="AT10" s="28">
        <v>600</v>
      </c>
      <c r="AU10" s="28">
        <v>600</v>
      </c>
      <c r="AV10" s="28">
        <v>600</v>
      </c>
      <c r="AW10" s="43"/>
      <c r="AX10" s="41"/>
      <c r="AY10" s="41"/>
      <c r="AZ10" s="41"/>
      <c r="BA10" s="41"/>
      <c r="BB10" s="41"/>
      <c r="BC10" s="41"/>
      <c r="BD10" s="41"/>
      <c r="BE10" s="41"/>
      <c r="BF10" s="42"/>
    </row>
    <row r="11" spans="2:58" s="3" customFormat="1" ht="18" customHeight="1" thickBot="1" x14ac:dyDescent="0.3">
      <c r="B11" s="23">
        <v>5</v>
      </c>
      <c r="C11" s="23">
        <v>4</v>
      </c>
      <c r="D11" s="23">
        <v>1</v>
      </c>
      <c r="E11" s="26">
        <v>400</v>
      </c>
      <c r="F11" s="26">
        <v>400</v>
      </c>
      <c r="G11" s="26">
        <v>400</v>
      </c>
      <c r="H11" s="26">
        <v>400</v>
      </c>
      <c r="I11" s="26">
        <v>400</v>
      </c>
      <c r="J11" s="26">
        <v>400</v>
      </c>
      <c r="K11" s="27" t="s">
        <v>12</v>
      </c>
      <c r="L11" s="27" t="s">
        <v>12</v>
      </c>
      <c r="M11" s="27" t="s">
        <v>12</v>
      </c>
      <c r="N11" s="27" t="s">
        <v>12</v>
      </c>
      <c r="O11" s="27" t="s">
        <v>12</v>
      </c>
      <c r="P11" s="45" t="s">
        <v>12</v>
      </c>
      <c r="Q11" s="45" t="s">
        <v>12</v>
      </c>
      <c r="R11" s="45" t="s">
        <v>12</v>
      </c>
      <c r="S11" s="45" t="s">
        <v>12</v>
      </c>
      <c r="T11" s="45" t="s">
        <v>12</v>
      </c>
      <c r="U11" s="24">
        <v>400</v>
      </c>
      <c r="V11" s="24">
        <v>400</v>
      </c>
      <c r="W11" s="24">
        <v>400</v>
      </c>
      <c r="X11" s="24">
        <v>400</v>
      </c>
      <c r="Y11" s="24">
        <v>400</v>
      </c>
      <c r="Z11" s="24">
        <v>400</v>
      </c>
      <c r="AA11" s="25" t="s">
        <v>4</v>
      </c>
      <c r="AB11" s="25" t="s">
        <v>4</v>
      </c>
      <c r="AC11" s="19">
        <v>400</v>
      </c>
      <c r="AD11" s="1"/>
      <c r="AE11" s="14">
        <v>5</v>
      </c>
      <c r="AF11" s="14">
        <v>0</v>
      </c>
      <c r="AG11" s="14">
        <v>4</v>
      </c>
      <c r="AH11" s="28">
        <v>600</v>
      </c>
      <c r="AI11" s="28">
        <v>600</v>
      </c>
      <c r="AJ11" s="28">
        <v>600</v>
      </c>
      <c r="AK11" s="28">
        <v>600</v>
      </c>
      <c r="AL11" s="28">
        <v>600</v>
      </c>
      <c r="AM11" s="28">
        <v>600</v>
      </c>
      <c r="AN11" s="28">
        <v>600</v>
      </c>
      <c r="AO11" s="28">
        <v>600</v>
      </c>
      <c r="AP11" s="28">
        <v>600</v>
      </c>
      <c r="AQ11" s="28">
        <v>600</v>
      </c>
      <c r="AR11" s="28">
        <v>600</v>
      </c>
      <c r="AS11" s="28">
        <v>600</v>
      </c>
      <c r="AT11" s="28">
        <v>600</v>
      </c>
      <c r="AU11" s="28">
        <v>600</v>
      </c>
      <c r="AV11" s="11">
        <v>600</v>
      </c>
      <c r="AW11" s="43"/>
      <c r="AX11" s="41"/>
      <c r="AY11" s="41"/>
      <c r="AZ11" s="41"/>
      <c r="BA11" s="41"/>
      <c r="BB11" s="41"/>
      <c r="BC11" s="41"/>
      <c r="BD11" s="41"/>
      <c r="BE11" s="41"/>
      <c r="BF11" s="42"/>
    </row>
    <row r="12" spans="2:58" s="3" customFormat="1" ht="18" customHeight="1" thickBot="1" x14ac:dyDescent="0.3">
      <c r="B12" s="23">
        <v>4</v>
      </c>
      <c r="C12" s="23">
        <v>4</v>
      </c>
      <c r="D12" s="23">
        <v>0</v>
      </c>
      <c r="E12" s="26">
        <v>400</v>
      </c>
      <c r="F12" s="26">
        <v>400</v>
      </c>
      <c r="G12" s="26">
        <v>400</v>
      </c>
      <c r="H12" s="26">
        <v>400</v>
      </c>
      <c r="I12" s="26">
        <v>400</v>
      </c>
      <c r="J12" s="26">
        <v>400</v>
      </c>
      <c r="K12" s="27" t="s">
        <v>12</v>
      </c>
      <c r="L12" s="27" t="s">
        <v>12</v>
      </c>
      <c r="M12" s="27" t="s">
        <v>12</v>
      </c>
      <c r="N12" s="27" t="s">
        <v>12</v>
      </c>
      <c r="O12" s="27" t="s">
        <v>12</v>
      </c>
      <c r="P12" s="45" t="s">
        <v>12</v>
      </c>
      <c r="Q12" s="45" t="s">
        <v>12</v>
      </c>
      <c r="R12" s="45" t="s">
        <v>12</v>
      </c>
      <c r="S12" s="45" t="s">
        <v>12</v>
      </c>
      <c r="T12" s="45" t="s">
        <v>12</v>
      </c>
      <c r="U12" s="24">
        <v>400</v>
      </c>
      <c r="V12" s="24">
        <v>400</v>
      </c>
      <c r="W12" s="24">
        <v>400</v>
      </c>
      <c r="X12" s="24">
        <v>400</v>
      </c>
      <c r="Y12" s="24">
        <v>400</v>
      </c>
      <c r="Z12" s="24">
        <v>400</v>
      </c>
      <c r="AA12" s="25" t="s">
        <v>4</v>
      </c>
      <c r="AB12" s="25" t="s">
        <v>4</v>
      </c>
      <c r="AC12" s="19" t="s">
        <v>12</v>
      </c>
      <c r="AD12" s="1"/>
      <c r="AE12" s="14">
        <v>4</v>
      </c>
      <c r="AF12" s="14">
        <v>0</v>
      </c>
      <c r="AG12" s="14">
        <v>3</v>
      </c>
      <c r="AH12" s="28">
        <v>600</v>
      </c>
      <c r="AI12" s="28">
        <v>600</v>
      </c>
      <c r="AJ12" s="28">
        <v>600</v>
      </c>
      <c r="AK12" s="28">
        <v>600</v>
      </c>
      <c r="AL12" s="28">
        <v>600</v>
      </c>
      <c r="AM12" s="28">
        <v>600</v>
      </c>
      <c r="AN12" s="28">
        <v>600</v>
      </c>
      <c r="AO12" s="28">
        <v>600</v>
      </c>
      <c r="AP12" s="28">
        <v>600</v>
      </c>
      <c r="AQ12" s="28">
        <v>600</v>
      </c>
      <c r="AR12" s="28">
        <v>600</v>
      </c>
      <c r="AS12" s="28">
        <v>600</v>
      </c>
      <c r="AT12" s="28">
        <v>600</v>
      </c>
      <c r="AU12" s="28">
        <v>600</v>
      </c>
      <c r="AV12" s="11">
        <v>600</v>
      </c>
      <c r="AW12" s="43"/>
      <c r="AX12" s="41"/>
      <c r="AY12" s="41"/>
      <c r="AZ12" s="41"/>
      <c r="BA12" s="41"/>
      <c r="BB12" s="41"/>
      <c r="BC12" s="41"/>
      <c r="BD12" s="41"/>
      <c r="BE12" s="41"/>
      <c r="BF12" s="42"/>
    </row>
    <row r="13" spans="2:58" s="2" customFormat="1" ht="18" customHeight="1" thickBot="1" x14ac:dyDescent="0.3">
      <c r="B13" s="22">
        <v>3</v>
      </c>
      <c r="C13" s="22">
        <v>3</v>
      </c>
      <c r="D13" s="22">
        <v>2</v>
      </c>
      <c r="E13" s="32">
        <v>600</v>
      </c>
      <c r="F13" s="32">
        <v>600</v>
      </c>
      <c r="G13" s="32">
        <v>600</v>
      </c>
      <c r="H13" s="32">
        <v>600</v>
      </c>
      <c r="I13" s="32">
        <v>600</v>
      </c>
      <c r="J13" s="32">
        <v>600</v>
      </c>
      <c r="K13" s="32">
        <v>600</v>
      </c>
      <c r="L13" s="32">
        <v>600</v>
      </c>
      <c r="M13" s="25" t="s">
        <v>4</v>
      </c>
      <c r="N13" s="25" t="s">
        <v>4</v>
      </c>
      <c r="O13" s="25" t="s">
        <v>4</v>
      </c>
      <c r="P13" s="25" t="s">
        <v>4</v>
      </c>
      <c r="Q13" s="25" t="s">
        <v>4</v>
      </c>
      <c r="R13" s="25" t="s">
        <v>4</v>
      </c>
      <c r="S13" s="25" t="s">
        <v>4</v>
      </c>
      <c r="T13" s="276" t="s">
        <v>15</v>
      </c>
      <c r="U13" s="276"/>
      <c r="V13" s="276"/>
      <c r="W13" s="276"/>
      <c r="X13" s="276"/>
      <c r="Y13" s="276"/>
      <c r="Z13" s="276"/>
      <c r="AA13" s="276"/>
      <c r="AB13" s="276"/>
      <c r="AC13" s="277"/>
      <c r="AD13" s="1"/>
      <c r="AE13" s="14">
        <v>3</v>
      </c>
      <c r="AF13" s="14">
        <v>0</v>
      </c>
      <c r="AG13" s="14">
        <v>2</v>
      </c>
      <c r="AH13" s="28">
        <v>600</v>
      </c>
      <c r="AI13" s="28">
        <v>600</v>
      </c>
      <c r="AJ13" s="28">
        <v>600</v>
      </c>
      <c r="AK13" s="28">
        <v>600</v>
      </c>
      <c r="AL13" s="28">
        <v>600</v>
      </c>
      <c r="AM13" s="28">
        <v>600</v>
      </c>
      <c r="AN13" s="28">
        <v>600</v>
      </c>
      <c r="AO13" s="28">
        <v>600</v>
      </c>
      <c r="AP13" s="28">
        <v>600</v>
      </c>
      <c r="AQ13" s="28">
        <v>600</v>
      </c>
      <c r="AR13" s="28">
        <v>600</v>
      </c>
      <c r="AS13" s="28">
        <v>600</v>
      </c>
      <c r="AT13" s="28">
        <v>600</v>
      </c>
      <c r="AU13" s="28">
        <v>600</v>
      </c>
      <c r="AV13" s="28">
        <v>600</v>
      </c>
      <c r="AW13" s="43"/>
      <c r="AX13" s="41"/>
      <c r="AY13" s="41"/>
      <c r="AZ13" s="41"/>
      <c r="BA13" s="41"/>
      <c r="BB13" s="41"/>
      <c r="BC13" s="41"/>
      <c r="BD13" s="41"/>
      <c r="BE13" s="41"/>
      <c r="BF13" s="42"/>
    </row>
    <row r="14" spans="2:58" s="1" customFormat="1" ht="18" customHeight="1" thickBot="1" x14ac:dyDescent="0.3">
      <c r="B14" s="22">
        <v>2</v>
      </c>
      <c r="C14" s="22">
        <v>3</v>
      </c>
      <c r="D14" s="22">
        <v>1</v>
      </c>
      <c r="E14" s="26">
        <v>400</v>
      </c>
      <c r="F14" s="26">
        <v>400</v>
      </c>
      <c r="G14" s="26">
        <v>400</v>
      </c>
      <c r="H14" s="26">
        <v>400</v>
      </c>
      <c r="I14" s="26">
        <v>400</v>
      </c>
      <c r="J14" s="26">
        <v>400</v>
      </c>
      <c r="K14" s="27" t="s">
        <v>12</v>
      </c>
      <c r="L14" s="27" t="s">
        <v>12</v>
      </c>
      <c r="M14" s="27" t="s">
        <v>12</v>
      </c>
      <c r="N14" s="27" t="s">
        <v>12</v>
      </c>
      <c r="O14" s="27" t="s">
        <v>12</v>
      </c>
      <c r="P14" s="45" t="s">
        <v>12</v>
      </c>
      <c r="Q14" s="45" t="s">
        <v>12</v>
      </c>
      <c r="R14" s="45" t="s">
        <v>12</v>
      </c>
      <c r="S14" s="45" t="s">
        <v>12</v>
      </c>
      <c r="T14" s="45" t="s">
        <v>12</v>
      </c>
      <c r="U14" s="45" t="s">
        <v>12</v>
      </c>
      <c r="V14" s="24">
        <v>400</v>
      </c>
      <c r="W14" s="24">
        <v>400</v>
      </c>
      <c r="X14" s="24">
        <v>400</v>
      </c>
      <c r="Y14" s="24">
        <v>400</v>
      </c>
      <c r="Z14" s="24">
        <v>400</v>
      </c>
      <c r="AA14" s="25" t="s">
        <v>4</v>
      </c>
      <c r="AB14" s="25" t="s">
        <v>4</v>
      </c>
      <c r="AC14" s="19">
        <v>400</v>
      </c>
      <c r="AE14" s="15">
        <v>2</v>
      </c>
      <c r="AF14" s="15">
        <v>0</v>
      </c>
      <c r="AG14" s="15">
        <v>1</v>
      </c>
      <c r="AH14" s="28">
        <v>600</v>
      </c>
      <c r="AI14" s="28">
        <v>600</v>
      </c>
      <c r="AJ14" s="28">
        <v>600</v>
      </c>
      <c r="AK14" s="28">
        <v>600</v>
      </c>
      <c r="AL14" s="31">
        <v>600</v>
      </c>
      <c r="AM14" s="31">
        <v>600</v>
      </c>
      <c r="AN14" s="31">
        <v>600</v>
      </c>
      <c r="AO14" s="31">
        <v>600</v>
      </c>
      <c r="AP14" s="31">
        <v>600</v>
      </c>
      <c r="AQ14" s="31">
        <v>600</v>
      </c>
      <c r="AR14" s="28">
        <v>600</v>
      </c>
      <c r="AS14" s="28">
        <v>600</v>
      </c>
      <c r="AT14" s="28">
        <v>600</v>
      </c>
      <c r="AU14" s="28">
        <v>600</v>
      </c>
      <c r="AV14" s="11">
        <v>600</v>
      </c>
      <c r="AW14" s="43"/>
      <c r="AX14" s="41"/>
      <c r="AY14" s="41"/>
      <c r="AZ14" s="41"/>
      <c r="BA14" s="41"/>
      <c r="BB14" s="41"/>
      <c r="BC14" s="41"/>
      <c r="BD14" s="41"/>
      <c r="BE14" s="41"/>
      <c r="BF14" s="42"/>
    </row>
    <row r="15" spans="2:58" s="1" customFormat="1" ht="18" customHeight="1" thickBot="1" x14ac:dyDescent="0.3">
      <c r="B15" s="22">
        <v>1</v>
      </c>
      <c r="C15" s="22">
        <v>3</v>
      </c>
      <c r="D15" s="22">
        <v>0</v>
      </c>
      <c r="E15" s="32">
        <v>600</v>
      </c>
      <c r="F15" s="32">
        <v>600</v>
      </c>
      <c r="G15" s="32">
        <v>600</v>
      </c>
      <c r="H15" s="32">
        <v>600</v>
      </c>
      <c r="I15" s="32">
        <v>600</v>
      </c>
      <c r="J15" s="32">
        <v>600</v>
      </c>
      <c r="K15" s="32">
        <v>600</v>
      </c>
      <c r="L15" s="26">
        <v>600</v>
      </c>
      <c r="M15" s="26">
        <v>600</v>
      </c>
      <c r="N15" s="26">
        <v>600</v>
      </c>
      <c r="O15" s="26">
        <v>600</v>
      </c>
      <c r="P15" s="25" t="s">
        <v>4</v>
      </c>
      <c r="Q15" s="25" t="s">
        <v>4</v>
      </c>
      <c r="R15" s="25" t="s">
        <v>4</v>
      </c>
      <c r="S15" s="19">
        <v>600</v>
      </c>
      <c r="T15" s="268" t="s">
        <v>17</v>
      </c>
      <c r="U15" s="268"/>
      <c r="V15" s="268"/>
      <c r="W15" s="268"/>
      <c r="X15" s="268"/>
      <c r="Y15" s="268"/>
      <c r="Z15" s="268"/>
      <c r="AA15" s="268"/>
      <c r="AB15" s="268"/>
      <c r="AC15" s="269"/>
      <c r="AE15" s="14">
        <v>1</v>
      </c>
      <c r="AF15" s="14">
        <v>0</v>
      </c>
      <c r="AG15" s="14">
        <v>0</v>
      </c>
      <c r="AH15" s="7">
        <v>600</v>
      </c>
      <c r="AI15" s="7">
        <v>600</v>
      </c>
      <c r="AJ15" s="7">
        <v>600</v>
      </c>
      <c r="AK15" s="17">
        <v>600</v>
      </c>
      <c r="AL15" s="18">
        <v>200</v>
      </c>
      <c r="AM15" s="18">
        <v>200</v>
      </c>
      <c r="AN15" s="18">
        <v>200</v>
      </c>
      <c r="AO15" s="18">
        <v>200</v>
      </c>
      <c r="AP15" s="18">
        <v>200</v>
      </c>
      <c r="AQ15" s="18">
        <v>200</v>
      </c>
      <c r="AR15" s="25" t="s">
        <v>4</v>
      </c>
      <c r="AS15" s="25" t="s">
        <v>4</v>
      </c>
      <c r="AT15" s="25" t="s">
        <v>4</v>
      </c>
      <c r="AU15" s="25" t="s">
        <v>4</v>
      </c>
      <c r="AV15" s="25" t="s">
        <v>4</v>
      </c>
      <c r="AW15" s="25" t="s">
        <v>4</v>
      </c>
      <c r="AX15" s="25" t="s">
        <v>4</v>
      </c>
      <c r="AY15" s="25" t="s">
        <v>4</v>
      </c>
      <c r="AZ15" s="25" t="s">
        <v>4</v>
      </c>
      <c r="BA15" s="25" t="s">
        <v>4</v>
      </c>
      <c r="BB15" s="25" t="s">
        <v>4</v>
      </c>
      <c r="BC15" s="26">
        <v>400</v>
      </c>
      <c r="BD15" s="26">
        <v>400</v>
      </c>
      <c r="BE15" s="26">
        <v>400</v>
      </c>
      <c r="BF15" s="19">
        <v>200</v>
      </c>
    </row>
    <row r="16" spans="2:58" s="1" customFormat="1" ht="18" customHeight="1" x14ac:dyDescent="0.25"/>
    <row r="17" spans="2:43" x14ac:dyDescent="0.25">
      <c r="B17" s="270" t="s">
        <v>5</v>
      </c>
      <c r="C17" s="271"/>
      <c r="D17" s="271"/>
      <c r="E17" s="271"/>
      <c r="F17" s="271"/>
      <c r="G17" s="272"/>
      <c r="Z17" s="1"/>
      <c r="AA17" s="1"/>
      <c r="AB17" s="1"/>
      <c r="AC17" s="1"/>
    </row>
    <row r="18" spans="2:43" x14ac:dyDescent="0.25">
      <c r="B18" s="7"/>
      <c r="C18" s="48" t="s">
        <v>6</v>
      </c>
      <c r="D18" s="49"/>
      <c r="E18" s="49"/>
      <c r="F18" s="49"/>
      <c r="G18" s="50"/>
      <c r="M18" s="1"/>
      <c r="N18" s="1"/>
      <c r="O18" s="1"/>
      <c r="P18" s="1"/>
      <c r="Q18" s="1"/>
      <c r="R18" s="1"/>
      <c r="AA18" s="1"/>
      <c r="AB18" s="1"/>
    </row>
    <row r="19" spans="2:43" x14ac:dyDescent="0.25">
      <c r="B19" s="28"/>
      <c r="C19" s="48" t="s">
        <v>19</v>
      </c>
      <c r="D19" s="49"/>
      <c r="E19" s="49"/>
      <c r="F19" s="49"/>
      <c r="G19" s="50"/>
      <c r="M19" s="1"/>
      <c r="AA19" s="1"/>
      <c r="AB19" s="1"/>
      <c r="AC19" s="1"/>
    </row>
    <row r="20" spans="2:43" x14ac:dyDescent="0.25">
      <c r="B20" s="29"/>
      <c r="C20" s="48" t="s">
        <v>20</v>
      </c>
      <c r="D20" s="49"/>
      <c r="E20" s="49"/>
      <c r="F20" s="49"/>
      <c r="G20" s="50"/>
      <c r="M20" s="1"/>
      <c r="AA20" s="1"/>
      <c r="AB20" s="1"/>
      <c r="AC20" s="1"/>
    </row>
    <row r="21" spans="2:43" x14ac:dyDescent="0.25">
      <c r="B21" s="33"/>
      <c r="C21" s="48" t="s">
        <v>21</v>
      </c>
      <c r="D21" s="49"/>
      <c r="E21" s="49"/>
      <c r="F21" s="49"/>
      <c r="G21" s="50"/>
      <c r="M21" s="1"/>
      <c r="AA21" s="1"/>
      <c r="AB21" s="1"/>
      <c r="AC21" s="1"/>
    </row>
    <row r="22" spans="2:43" x14ac:dyDescent="0.25">
      <c r="B22" s="8"/>
      <c r="C22" s="48" t="s">
        <v>7</v>
      </c>
      <c r="D22" s="49"/>
      <c r="E22" s="49"/>
      <c r="F22" s="49"/>
      <c r="G22" s="50"/>
      <c r="M22" s="1"/>
      <c r="AA22" s="1"/>
      <c r="AB22" s="1"/>
      <c r="AC22" s="1"/>
    </row>
    <row r="23" spans="2:43" x14ac:dyDescent="0.25">
      <c r="B23" s="11"/>
      <c r="C23" s="48" t="s">
        <v>8</v>
      </c>
      <c r="D23" s="49"/>
      <c r="E23" s="49"/>
      <c r="F23" s="49"/>
      <c r="G23" s="50"/>
      <c r="M23" s="1"/>
      <c r="N23" s="1"/>
      <c r="O23" s="1"/>
      <c r="P23" s="1"/>
      <c r="Q23" s="1"/>
      <c r="R23" s="1"/>
      <c r="AA23" s="1"/>
      <c r="AB23" s="1"/>
      <c r="AC23" s="1"/>
      <c r="AQ23" s="44" t="s">
        <v>16</v>
      </c>
    </row>
    <row r="24" spans="2:43" ht="16.5" thickBot="1" x14ac:dyDescent="0.3">
      <c r="B24" s="9"/>
      <c r="C24" s="48" t="s">
        <v>9</v>
      </c>
      <c r="D24" s="49"/>
      <c r="E24" s="49"/>
      <c r="F24" s="49"/>
      <c r="G24" s="50"/>
      <c r="M24" s="1"/>
      <c r="N24" s="1"/>
      <c r="O24" s="1"/>
      <c r="P24" s="1"/>
      <c r="Q24" s="1"/>
      <c r="R24" s="1"/>
      <c r="AA24" s="1"/>
      <c r="AB24" s="1"/>
      <c r="AC24" s="1"/>
    </row>
    <row r="25" spans="2:43" ht="16.5" thickBot="1" x14ac:dyDescent="0.3">
      <c r="B25" s="34"/>
      <c r="C25" s="51" t="s">
        <v>3</v>
      </c>
      <c r="D25" s="52"/>
      <c r="E25" s="52"/>
      <c r="F25" s="52"/>
      <c r="G25" s="53"/>
      <c r="M25" s="1"/>
      <c r="N25" s="1"/>
      <c r="O25" s="1"/>
      <c r="P25" s="1"/>
      <c r="Q25" s="1"/>
      <c r="R25" s="1"/>
      <c r="AA25" s="1"/>
      <c r="AB25" s="1"/>
      <c r="AC25" s="1"/>
    </row>
    <row r="26" spans="2:43" ht="16.5" thickBot="1" x14ac:dyDescent="0.3">
      <c r="B26" s="32">
        <v>600</v>
      </c>
      <c r="C26" s="51" t="s">
        <v>14</v>
      </c>
      <c r="D26" s="52"/>
      <c r="E26" s="52"/>
      <c r="F26" s="52"/>
      <c r="G26" s="53"/>
    </row>
  </sheetData>
  <mergeCells count="6">
    <mergeCell ref="T15:AC15"/>
    <mergeCell ref="B17:G17"/>
    <mergeCell ref="B2:AC2"/>
    <mergeCell ref="AE2:BF2"/>
    <mergeCell ref="T13:AC13"/>
    <mergeCell ref="AW4:BF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O38"/>
  <sheetViews>
    <sheetView showGridLines="0" zoomScale="85" zoomScaleNormal="85" workbookViewId="0">
      <selection sqref="A1:XFD1048576"/>
    </sheetView>
  </sheetViews>
  <sheetFormatPr defaultColWidth="4.28515625" defaultRowHeight="15.75" x14ac:dyDescent="0.25"/>
  <cols>
    <col min="9" max="9" width="2.42578125" style="54" customWidth="1"/>
    <col min="10" max="10" width="4.85546875" customWidth="1"/>
    <col min="11" max="11" width="3.5703125" customWidth="1"/>
    <col min="12" max="12" width="4.7109375" customWidth="1"/>
    <col min="13" max="13" width="4.5703125" style="10" customWidth="1"/>
    <col min="14" max="15" width="4.140625" style="10" customWidth="1"/>
    <col min="16" max="28" width="4.140625" customWidth="1"/>
    <col min="29" max="38" width="3.140625" customWidth="1"/>
    <col min="39" max="39" width="2.28515625" customWidth="1"/>
    <col min="40" max="40" width="11.7109375" customWidth="1"/>
    <col min="41" max="44" width="5" customWidth="1"/>
    <col min="45" max="45" width="8.140625" customWidth="1"/>
    <col min="46" max="46" width="3.140625" customWidth="1"/>
    <col min="47" max="47" width="5.140625" customWidth="1"/>
    <col min="48" max="48" width="7.42578125" customWidth="1"/>
    <col min="49" max="49" width="14.5703125" customWidth="1"/>
    <col min="50" max="50" width="5" customWidth="1"/>
    <col min="51" max="51" width="4.42578125" customWidth="1"/>
    <col min="52" max="52" width="9.28515625" customWidth="1"/>
    <col min="53" max="53" width="9.7109375" customWidth="1"/>
    <col min="54" max="54" width="7.140625" customWidth="1"/>
    <col min="55" max="55" width="7.5703125" customWidth="1"/>
    <col min="56" max="56" width="10" customWidth="1"/>
    <col min="57" max="67" width="4.28515625" style="54"/>
  </cols>
  <sheetData>
    <row r="1" spans="2:67" s="54" customFormat="1" x14ac:dyDescent="0.25">
      <c r="M1" s="55"/>
      <c r="N1" s="55"/>
      <c r="O1" s="55"/>
    </row>
    <row r="2" spans="2:67" s="1" customFormat="1" ht="27.75" customHeight="1" x14ac:dyDescent="0.25">
      <c r="B2" s="349" t="s">
        <v>147</v>
      </c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0"/>
      <c r="AC2" s="350"/>
      <c r="AD2" s="350"/>
      <c r="AE2" s="350"/>
      <c r="AF2" s="350"/>
      <c r="AG2" s="350"/>
      <c r="AH2" s="350"/>
      <c r="AI2" s="350"/>
      <c r="AJ2" s="350"/>
      <c r="AK2" s="350"/>
      <c r="AL2" s="351"/>
      <c r="AM2" s="56"/>
      <c r="AN2" s="352" t="s">
        <v>148</v>
      </c>
      <c r="AO2" s="352"/>
      <c r="AP2" s="352"/>
      <c r="AQ2" s="352"/>
      <c r="AR2" s="352"/>
      <c r="AS2" s="352"/>
      <c r="AT2" s="352"/>
      <c r="AU2" s="352"/>
      <c r="AV2" s="352"/>
      <c r="AW2" s="352"/>
      <c r="AX2" s="352"/>
      <c r="AY2" s="352"/>
      <c r="AZ2" s="352"/>
      <c r="BA2" s="352"/>
      <c r="BB2" s="352"/>
      <c r="BC2" s="352"/>
      <c r="BD2" s="352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</row>
    <row r="3" spans="2:67" s="1" customFormat="1" ht="18" customHeight="1" x14ac:dyDescent="0.25">
      <c r="B3" s="353" t="s">
        <v>110</v>
      </c>
      <c r="C3" s="354"/>
      <c r="D3" s="354"/>
      <c r="E3" s="354"/>
      <c r="F3" s="354"/>
      <c r="G3" s="354"/>
      <c r="H3" s="354"/>
      <c r="I3" s="355"/>
      <c r="J3" s="170" t="s">
        <v>0</v>
      </c>
      <c r="K3" s="171" t="s">
        <v>57</v>
      </c>
      <c r="L3" s="171" t="s">
        <v>1</v>
      </c>
      <c r="M3" s="171" t="s">
        <v>2</v>
      </c>
      <c r="N3" s="149">
        <v>0</v>
      </c>
      <c r="O3" s="149">
        <v>1</v>
      </c>
      <c r="P3" s="149">
        <v>2</v>
      </c>
      <c r="Q3" s="149">
        <v>3</v>
      </c>
      <c r="R3" s="149">
        <v>4</v>
      </c>
      <c r="S3" s="149">
        <v>5</v>
      </c>
      <c r="T3" s="149">
        <v>6</v>
      </c>
      <c r="U3" s="149">
        <v>7</v>
      </c>
      <c r="V3" s="149">
        <v>8</v>
      </c>
      <c r="W3" s="149">
        <v>9</v>
      </c>
      <c r="X3" s="149">
        <v>10</v>
      </c>
      <c r="Y3" s="149">
        <v>11</v>
      </c>
      <c r="Z3" s="149">
        <v>12</v>
      </c>
      <c r="AA3" s="149">
        <v>13</v>
      </c>
      <c r="AB3" s="149">
        <v>14</v>
      </c>
      <c r="AC3" s="149">
        <v>15</v>
      </c>
      <c r="AD3" s="149">
        <v>16</v>
      </c>
      <c r="AE3" s="149">
        <v>17</v>
      </c>
      <c r="AF3" s="149">
        <v>18</v>
      </c>
      <c r="AG3" s="149">
        <v>19</v>
      </c>
      <c r="AH3" s="149">
        <v>20</v>
      </c>
      <c r="AI3" s="149">
        <v>21</v>
      </c>
      <c r="AJ3" s="149">
        <v>22</v>
      </c>
      <c r="AK3" s="149">
        <v>23</v>
      </c>
      <c r="AL3" s="149">
        <v>24</v>
      </c>
      <c r="AM3" s="56"/>
      <c r="AN3" s="150" t="s">
        <v>27</v>
      </c>
      <c r="AO3" s="150" t="s">
        <v>101</v>
      </c>
      <c r="AP3" s="150" t="s">
        <v>102</v>
      </c>
      <c r="AQ3" s="150" t="s">
        <v>149</v>
      </c>
      <c r="AR3" s="150" t="s">
        <v>150</v>
      </c>
      <c r="AS3" s="150" t="s">
        <v>28</v>
      </c>
      <c r="AT3" s="150" t="s">
        <v>25</v>
      </c>
      <c r="AU3" s="150" t="s">
        <v>29</v>
      </c>
      <c r="AV3" s="150" t="s">
        <v>26</v>
      </c>
      <c r="AW3" s="150" t="s">
        <v>30</v>
      </c>
      <c r="AX3" s="150" t="s">
        <v>31</v>
      </c>
      <c r="AY3" s="150" t="s">
        <v>32</v>
      </c>
      <c r="AZ3" s="150" t="s">
        <v>33</v>
      </c>
      <c r="BA3" s="150" t="s">
        <v>48</v>
      </c>
      <c r="BB3" s="150" t="s">
        <v>34</v>
      </c>
      <c r="BC3" s="150" t="s">
        <v>35</v>
      </c>
      <c r="BD3" s="150" t="s">
        <v>117</v>
      </c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</row>
    <row r="4" spans="2:67" s="1" customFormat="1" ht="18" customHeight="1" x14ac:dyDescent="0.25">
      <c r="B4" s="356"/>
      <c r="C4" s="357"/>
      <c r="D4" s="357"/>
      <c r="E4" s="357"/>
      <c r="F4" s="357"/>
      <c r="G4" s="357"/>
      <c r="H4" s="357"/>
      <c r="I4" s="358"/>
      <c r="J4" s="172">
        <v>12</v>
      </c>
      <c r="K4" s="173">
        <v>37</v>
      </c>
      <c r="L4" s="173">
        <v>3</v>
      </c>
      <c r="M4" s="174">
        <v>2</v>
      </c>
      <c r="N4" s="175" t="s">
        <v>79</v>
      </c>
      <c r="O4" s="175" t="s">
        <v>79</v>
      </c>
      <c r="P4" s="175" t="s">
        <v>79</v>
      </c>
      <c r="Q4" s="175" t="s">
        <v>79</v>
      </c>
      <c r="R4" s="175" t="s">
        <v>79</v>
      </c>
      <c r="S4" s="175" t="s">
        <v>79</v>
      </c>
      <c r="T4" s="175" t="s">
        <v>79</v>
      </c>
      <c r="U4" s="175" t="s">
        <v>79</v>
      </c>
      <c r="V4" s="175" t="s">
        <v>79</v>
      </c>
      <c r="W4" s="175" t="s">
        <v>79</v>
      </c>
      <c r="X4" s="175" t="s">
        <v>79</v>
      </c>
      <c r="Y4" s="175" t="s">
        <v>79</v>
      </c>
      <c r="Z4" s="154" t="s">
        <v>79</v>
      </c>
      <c r="AA4" s="154" t="s">
        <v>79</v>
      </c>
      <c r="AB4" s="154" t="s">
        <v>79</v>
      </c>
      <c r="AC4" s="365"/>
      <c r="AD4" s="366"/>
      <c r="AE4" s="366"/>
      <c r="AF4" s="366"/>
      <c r="AG4" s="366"/>
      <c r="AH4" s="366"/>
      <c r="AI4" s="366"/>
      <c r="AJ4" s="366"/>
      <c r="AK4" s="366"/>
      <c r="AL4" s="367"/>
      <c r="AM4" s="56"/>
      <c r="AN4" s="155" t="s">
        <v>6</v>
      </c>
      <c r="AO4" s="155">
        <v>5</v>
      </c>
      <c r="AP4" s="155">
        <v>0</v>
      </c>
      <c r="AQ4" s="155">
        <v>0</v>
      </c>
      <c r="AR4" s="155">
        <v>0</v>
      </c>
      <c r="AS4" s="156" t="s">
        <v>36</v>
      </c>
      <c r="AT4" s="156">
        <f t="shared" ref="AT4:AT13" si="0">SUM(AO4:AR4)</f>
        <v>5</v>
      </c>
      <c r="AU4" s="155">
        <v>146</v>
      </c>
      <c r="AV4" s="156" t="s">
        <v>151</v>
      </c>
      <c r="AW4" s="156" t="s">
        <v>36</v>
      </c>
      <c r="AX4" s="156" t="s">
        <v>119</v>
      </c>
      <c r="AY4" s="156">
        <v>3.5</v>
      </c>
      <c r="AZ4" s="156" t="s">
        <v>36</v>
      </c>
      <c r="BA4" s="157">
        <v>0</v>
      </c>
      <c r="BB4" s="158" t="s">
        <v>36</v>
      </c>
      <c r="BC4" s="157">
        <f>SUM(AT4:AT4)</f>
        <v>5</v>
      </c>
      <c r="BD4" s="157">
        <v>0</v>
      </c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</row>
    <row r="5" spans="2:67" s="1" customFormat="1" ht="18" customHeight="1" x14ac:dyDescent="0.25">
      <c r="B5" s="359"/>
      <c r="C5" s="360"/>
      <c r="D5" s="360"/>
      <c r="E5" s="360"/>
      <c r="F5" s="360"/>
      <c r="G5" s="360"/>
      <c r="H5" s="360"/>
      <c r="I5" s="361"/>
      <c r="J5" s="172">
        <v>11</v>
      </c>
      <c r="K5" s="173">
        <v>34</v>
      </c>
      <c r="L5" s="173">
        <v>3</v>
      </c>
      <c r="M5" s="174">
        <v>1</v>
      </c>
      <c r="N5" s="175">
        <v>600</v>
      </c>
      <c r="O5" s="175">
        <v>600</v>
      </c>
      <c r="P5" s="175">
        <v>600</v>
      </c>
      <c r="Q5" s="175">
        <v>600</v>
      </c>
      <c r="R5" s="175">
        <v>600</v>
      </c>
      <c r="S5" s="175">
        <v>600</v>
      </c>
      <c r="T5" s="175">
        <v>600</v>
      </c>
      <c r="U5" s="175">
        <v>600</v>
      </c>
      <c r="V5" s="175">
        <v>600</v>
      </c>
      <c r="W5" s="175">
        <v>600</v>
      </c>
      <c r="X5" s="175">
        <v>600</v>
      </c>
      <c r="Y5" s="175">
        <v>600</v>
      </c>
      <c r="Z5" s="176">
        <v>600</v>
      </c>
      <c r="AA5" s="154">
        <v>600</v>
      </c>
      <c r="AB5" s="154">
        <v>600</v>
      </c>
      <c r="AC5" s="368"/>
      <c r="AD5" s="369"/>
      <c r="AE5" s="369"/>
      <c r="AF5" s="369"/>
      <c r="AG5" s="369"/>
      <c r="AH5" s="369"/>
      <c r="AI5" s="369"/>
      <c r="AJ5" s="369"/>
      <c r="AK5" s="369"/>
      <c r="AL5" s="370"/>
      <c r="AM5" s="56"/>
      <c r="AN5" s="374" t="s">
        <v>120</v>
      </c>
      <c r="AO5" s="159">
        <v>13</v>
      </c>
      <c r="AP5" s="159">
        <v>14</v>
      </c>
      <c r="AQ5" s="159">
        <v>0</v>
      </c>
      <c r="AR5" s="159">
        <v>0</v>
      </c>
      <c r="AS5" s="374">
        <v>0</v>
      </c>
      <c r="AT5" s="159">
        <f t="shared" si="0"/>
        <v>27</v>
      </c>
      <c r="AU5" s="177">
        <v>300</v>
      </c>
      <c r="AV5" s="159" t="s">
        <v>151</v>
      </c>
      <c r="AW5" s="159" t="s">
        <v>152</v>
      </c>
      <c r="AX5" s="159" t="s">
        <v>119</v>
      </c>
      <c r="AY5" s="159">
        <v>3.5</v>
      </c>
      <c r="AZ5" s="159" t="s">
        <v>39</v>
      </c>
      <c r="BA5" s="160">
        <v>6401</v>
      </c>
      <c r="BB5" s="161">
        <f>BA5*100/BD5</f>
        <v>19.9519980051119</v>
      </c>
      <c r="BC5" s="376">
        <f>SUM(AT5:AT6)</f>
        <v>81</v>
      </c>
      <c r="BD5" s="376">
        <f>SUM(BA5:BA6)</f>
        <v>32082</v>
      </c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</row>
    <row r="6" spans="2:67" s="2" customFormat="1" ht="18" customHeight="1" x14ac:dyDescent="0.25">
      <c r="B6" s="359"/>
      <c r="C6" s="360"/>
      <c r="D6" s="360"/>
      <c r="E6" s="360"/>
      <c r="F6" s="360"/>
      <c r="G6" s="360"/>
      <c r="H6" s="360"/>
      <c r="I6" s="361"/>
      <c r="J6" s="172">
        <v>10</v>
      </c>
      <c r="K6" s="173">
        <v>31</v>
      </c>
      <c r="L6" s="173">
        <v>3</v>
      </c>
      <c r="M6" s="174">
        <v>0</v>
      </c>
      <c r="N6" s="178">
        <v>300</v>
      </c>
      <c r="O6" s="178">
        <v>300</v>
      </c>
      <c r="P6" s="178">
        <v>300</v>
      </c>
      <c r="Q6" s="178">
        <v>300</v>
      </c>
      <c r="R6" s="178">
        <v>300</v>
      </c>
      <c r="S6" s="178">
        <v>300</v>
      </c>
      <c r="T6" s="178">
        <v>300</v>
      </c>
      <c r="U6" s="178">
        <v>300</v>
      </c>
      <c r="V6" s="178">
        <v>300</v>
      </c>
      <c r="W6" s="178">
        <v>300</v>
      </c>
      <c r="X6" s="178">
        <v>300</v>
      </c>
      <c r="Y6" s="178">
        <v>300</v>
      </c>
      <c r="Z6" s="178">
        <v>300</v>
      </c>
      <c r="AA6" s="179">
        <v>300</v>
      </c>
      <c r="AB6" s="154">
        <v>300</v>
      </c>
      <c r="AC6" s="368"/>
      <c r="AD6" s="369"/>
      <c r="AE6" s="369"/>
      <c r="AF6" s="369"/>
      <c r="AG6" s="369"/>
      <c r="AH6" s="369"/>
      <c r="AI6" s="369"/>
      <c r="AJ6" s="369"/>
      <c r="AK6" s="369"/>
      <c r="AL6" s="370"/>
      <c r="AM6" s="56"/>
      <c r="AN6" s="375"/>
      <c r="AO6" s="159">
        <v>25</v>
      </c>
      <c r="AP6" s="159">
        <v>29</v>
      </c>
      <c r="AQ6" s="159">
        <v>0</v>
      </c>
      <c r="AR6" s="159">
        <v>0</v>
      </c>
      <c r="AS6" s="375"/>
      <c r="AT6" s="159">
        <f t="shared" si="0"/>
        <v>54</v>
      </c>
      <c r="AU6" s="153">
        <v>600</v>
      </c>
      <c r="AV6" s="159" t="s">
        <v>151</v>
      </c>
      <c r="AW6" s="159" t="s">
        <v>153</v>
      </c>
      <c r="AX6" s="159" t="s">
        <v>119</v>
      </c>
      <c r="AY6" s="159">
        <v>3.5</v>
      </c>
      <c r="AZ6" s="159" t="s">
        <v>39</v>
      </c>
      <c r="BA6" s="160">
        <v>25681</v>
      </c>
      <c r="BB6" s="161">
        <f>BA6*100/BD5</f>
        <v>80.048001994888097</v>
      </c>
      <c r="BC6" s="377"/>
      <c r="BD6" s="37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</row>
    <row r="7" spans="2:67" s="3" customFormat="1" ht="18" customHeight="1" x14ac:dyDescent="0.25">
      <c r="B7" s="359"/>
      <c r="C7" s="360"/>
      <c r="D7" s="360"/>
      <c r="E7" s="360"/>
      <c r="F7" s="360"/>
      <c r="G7" s="360"/>
      <c r="H7" s="360"/>
      <c r="I7" s="361"/>
      <c r="J7" s="180">
        <v>9</v>
      </c>
      <c r="K7" s="181">
        <v>28</v>
      </c>
      <c r="L7" s="181">
        <v>2</v>
      </c>
      <c r="M7" s="182">
        <v>2</v>
      </c>
      <c r="N7" s="176">
        <v>600</v>
      </c>
      <c r="O7" s="176">
        <v>600</v>
      </c>
      <c r="P7" s="176">
        <v>600</v>
      </c>
      <c r="Q7" s="176">
        <v>600</v>
      </c>
      <c r="R7" s="176">
        <v>600</v>
      </c>
      <c r="S7" s="176">
        <v>600</v>
      </c>
      <c r="T7" s="176">
        <v>600</v>
      </c>
      <c r="U7" s="176">
        <v>600</v>
      </c>
      <c r="V7" s="176">
        <v>600</v>
      </c>
      <c r="W7" s="176">
        <v>600</v>
      </c>
      <c r="X7" s="176">
        <v>600</v>
      </c>
      <c r="Y7" s="176">
        <v>600</v>
      </c>
      <c r="Z7" s="176">
        <v>600</v>
      </c>
      <c r="AA7" s="176">
        <v>600</v>
      </c>
      <c r="AB7" s="154">
        <v>600</v>
      </c>
      <c r="AC7" s="368"/>
      <c r="AD7" s="369"/>
      <c r="AE7" s="369"/>
      <c r="AF7" s="369"/>
      <c r="AG7" s="369"/>
      <c r="AH7" s="369"/>
      <c r="AI7" s="369"/>
      <c r="AJ7" s="369"/>
      <c r="AK7" s="369"/>
      <c r="AL7" s="370"/>
      <c r="AM7" s="56"/>
      <c r="AN7" s="337" t="s">
        <v>154</v>
      </c>
      <c r="AO7" s="183">
        <v>0</v>
      </c>
      <c r="AP7" s="183">
        <v>0</v>
      </c>
      <c r="AQ7" s="183">
        <v>13</v>
      </c>
      <c r="AR7" s="183">
        <v>14</v>
      </c>
      <c r="AS7" s="337">
        <v>1</v>
      </c>
      <c r="AT7" s="183">
        <f t="shared" si="0"/>
        <v>27</v>
      </c>
      <c r="AU7" s="178">
        <v>300</v>
      </c>
      <c r="AV7" s="183" t="s">
        <v>151</v>
      </c>
      <c r="AW7" s="183" t="s">
        <v>152</v>
      </c>
      <c r="AX7" s="183" t="s">
        <v>119</v>
      </c>
      <c r="AY7" s="183">
        <v>3.5</v>
      </c>
      <c r="AZ7" s="183" t="s">
        <v>39</v>
      </c>
      <c r="BA7" s="184">
        <v>6401</v>
      </c>
      <c r="BB7" s="185">
        <f>BA7*100/BD7</f>
        <v>14.588508785924288</v>
      </c>
      <c r="BC7" s="340">
        <f>SUM(AT7:AT9)</f>
        <v>80</v>
      </c>
      <c r="BD7" s="340">
        <f>SUM(BA7:BA9)</f>
        <v>43877</v>
      </c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</row>
    <row r="8" spans="2:67" s="1" customFormat="1" ht="18" customHeight="1" x14ac:dyDescent="0.25">
      <c r="B8" s="359"/>
      <c r="C8" s="360"/>
      <c r="D8" s="360"/>
      <c r="E8" s="360"/>
      <c r="F8" s="360"/>
      <c r="G8" s="360"/>
      <c r="H8" s="360"/>
      <c r="I8" s="361"/>
      <c r="J8" s="180">
        <v>8</v>
      </c>
      <c r="K8" s="181">
        <v>25</v>
      </c>
      <c r="L8" s="181">
        <v>2</v>
      </c>
      <c r="M8" s="186">
        <v>1</v>
      </c>
      <c r="N8" s="175">
        <v>600</v>
      </c>
      <c r="O8" s="175">
        <v>600</v>
      </c>
      <c r="P8" s="175">
        <v>600</v>
      </c>
      <c r="Q8" s="175">
        <v>600</v>
      </c>
      <c r="R8" s="175">
        <v>600</v>
      </c>
      <c r="S8" s="175">
        <v>600</v>
      </c>
      <c r="T8" s="175">
        <v>600</v>
      </c>
      <c r="U8" s="175">
        <v>600</v>
      </c>
      <c r="V8" s="175">
        <v>600</v>
      </c>
      <c r="W8" s="175">
        <v>600</v>
      </c>
      <c r="X8" s="175">
        <v>600</v>
      </c>
      <c r="Y8" s="176">
        <v>600</v>
      </c>
      <c r="Z8" s="176">
        <v>600</v>
      </c>
      <c r="AA8" s="176">
        <v>600</v>
      </c>
      <c r="AB8" s="154">
        <v>600</v>
      </c>
      <c r="AC8" s="368"/>
      <c r="AD8" s="369"/>
      <c r="AE8" s="369"/>
      <c r="AF8" s="369"/>
      <c r="AG8" s="369"/>
      <c r="AH8" s="369"/>
      <c r="AI8" s="369"/>
      <c r="AJ8" s="369"/>
      <c r="AK8" s="369"/>
      <c r="AL8" s="370"/>
      <c r="AM8" s="56"/>
      <c r="AN8" s="338"/>
      <c r="AO8" s="183">
        <v>0</v>
      </c>
      <c r="AP8" s="183">
        <v>0</v>
      </c>
      <c r="AQ8" s="183">
        <v>26</v>
      </c>
      <c r="AR8" s="183">
        <v>15</v>
      </c>
      <c r="AS8" s="338"/>
      <c r="AT8" s="183">
        <f t="shared" si="0"/>
        <v>41</v>
      </c>
      <c r="AU8" s="175">
        <v>600</v>
      </c>
      <c r="AV8" s="183" t="s">
        <v>151</v>
      </c>
      <c r="AW8" s="183" t="s">
        <v>153</v>
      </c>
      <c r="AX8" s="183" t="s">
        <v>119</v>
      </c>
      <c r="AY8" s="183">
        <v>3.5</v>
      </c>
      <c r="AZ8" s="183" t="s">
        <v>39</v>
      </c>
      <c r="BA8" s="184">
        <v>19261</v>
      </c>
      <c r="BB8" s="185">
        <f>BA8*100/BD7</f>
        <v>43.897714064316155</v>
      </c>
      <c r="BC8" s="341"/>
      <c r="BD8" s="341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</row>
    <row r="9" spans="2:67" s="1" customFormat="1" ht="18" customHeight="1" x14ac:dyDescent="0.25">
      <c r="B9" s="359"/>
      <c r="C9" s="360"/>
      <c r="D9" s="360"/>
      <c r="E9" s="360"/>
      <c r="F9" s="360"/>
      <c r="G9" s="360"/>
      <c r="H9" s="360"/>
      <c r="I9" s="361"/>
      <c r="J9" s="180">
        <v>7</v>
      </c>
      <c r="K9" s="181">
        <v>22</v>
      </c>
      <c r="L9" s="181">
        <v>2</v>
      </c>
      <c r="M9" s="186">
        <v>0</v>
      </c>
      <c r="N9" s="178">
        <v>300</v>
      </c>
      <c r="O9" s="178">
        <v>300</v>
      </c>
      <c r="P9" s="178">
        <v>300</v>
      </c>
      <c r="Q9" s="178">
        <v>300</v>
      </c>
      <c r="R9" s="178">
        <v>300</v>
      </c>
      <c r="S9" s="178">
        <v>300</v>
      </c>
      <c r="T9" s="178">
        <v>300</v>
      </c>
      <c r="U9" s="178">
        <v>300</v>
      </c>
      <c r="V9" s="178">
        <v>300</v>
      </c>
      <c r="W9" s="178">
        <v>300</v>
      </c>
      <c r="X9" s="178">
        <v>300</v>
      </c>
      <c r="Y9" s="178">
        <v>300</v>
      </c>
      <c r="Z9" s="178">
        <v>300</v>
      </c>
      <c r="AA9" s="154">
        <v>300</v>
      </c>
      <c r="AB9" s="154">
        <v>300</v>
      </c>
      <c r="AC9" s="368"/>
      <c r="AD9" s="369"/>
      <c r="AE9" s="369"/>
      <c r="AF9" s="369"/>
      <c r="AG9" s="369"/>
      <c r="AH9" s="369"/>
      <c r="AI9" s="369"/>
      <c r="AJ9" s="369"/>
      <c r="AK9" s="369"/>
      <c r="AL9" s="370"/>
      <c r="AM9" s="56"/>
      <c r="AN9" s="339"/>
      <c r="AO9" s="183">
        <v>0</v>
      </c>
      <c r="AP9" s="183">
        <v>0</v>
      </c>
      <c r="AQ9" s="183">
        <v>0</v>
      </c>
      <c r="AR9" s="183">
        <v>12</v>
      </c>
      <c r="AS9" s="339"/>
      <c r="AT9" s="183">
        <f t="shared" si="0"/>
        <v>12</v>
      </c>
      <c r="AU9" s="175">
        <v>2000</v>
      </c>
      <c r="AV9" s="183" t="s">
        <v>155</v>
      </c>
      <c r="AW9" s="183" t="s">
        <v>156</v>
      </c>
      <c r="AX9" s="183" t="s">
        <v>126</v>
      </c>
      <c r="AY9" s="183">
        <v>3.5</v>
      </c>
      <c r="AZ9" s="183" t="s">
        <v>127</v>
      </c>
      <c r="BA9" s="184">
        <v>18215</v>
      </c>
      <c r="BB9" s="185">
        <f>BA9*100/BD7</f>
        <v>41.513777149759555</v>
      </c>
      <c r="BC9" s="342"/>
      <c r="BD9" s="342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</row>
    <row r="10" spans="2:67" s="1" customFormat="1" ht="18" customHeight="1" x14ac:dyDescent="0.25">
      <c r="B10" s="359"/>
      <c r="C10" s="360"/>
      <c r="D10" s="360"/>
      <c r="E10" s="360"/>
      <c r="F10" s="360"/>
      <c r="G10" s="360"/>
      <c r="H10" s="360"/>
      <c r="I10" s="361"/>
      <c r="J10" s="187">
        <v>6</v>
      </c>
      <c r="K10" s="188">
        <v>19</v>
      </c>
      <c r="L10" s="188">
        <v>1</v>
      </c>
      <c r="M10" s="189">
        <v>2</v>
      </c>
      <c r="N10" s="89">
        <v>600</v>
      </c>
      <c r="O10" s="89">
        <v>600</v>
      </c>
      <c r="P10" s="89">
        <v>600</v>
      </c>
      <c r="Q10" s="89">
        <v>600</v>
      </c>
      <c r="R10" s="89">
        <v>600</v>
      </c>
      <c r="S10" s="89">
        <v>600</v>
      </c>
      <c r="T10" s="190">
        <v>600</v>
      </c>
      <c r="U10" s="190">
        <v>600</v>
      </c>
      <c r="V10" s="190">
        <v>600</v>
      </c>
      <c r="W10" s="190">
        <v>600</v>
      </c>
      <c r="X10" s="190">
        <v>600</v>
      </c>
      <c r="Y10" s="190">
        <v>600</v>
      </c>
      <c r="Z10" s="190">
        <v>600</v>
      </c>
      <c r="AA10" s="190">
        <v>600</v>
      </c>
      <c r="AB10" s="154">
        <v>600</v>
      </c>
      <c r="AC10" s="368"/>
      <c r="AD10" s="369"/>
      <c r="AE10" s="369"/>
      <c r="AF10" s="369"/>
      <c r="AG10" s="369"/>
      <c r="AH10" s="369"/>
      <c r="AI10" s="369"/>
      <c r="AJ10" s="369"/>
      <c r="AK10" s="369"/>
      <c r="AL10" s="370"/>
      <c r="AM10" s="56"/>
      <c r="AN10" s="154" t="s">
        <v>8</v>
      </c>
      <c r="AO10" s="154">
        <v>1</v>
      </c>
      <c r="AP10" s="154">
        <v>1</v>
      </c>
      <c r="AQ10" s="154">
        <v>2</v>
      </c>
      <c r="AR10" s="154">
        <v>1</v>
      </c>
      <c r="AS10" s="343" t="s">
        <v>41</v>
      </c>
      <c r="AT10" s="154">
        <f t="shared" si="0"/>
        <v>5</v>
      </c>
      <c r="AU10" s="154">
        <v>300</v>
      </c>
      <c r="AV10" s="154" t="s">
        <v>151</v>
      </c>
      <c r="AW10" s="154" t="s">
        <v>123</v>
      </c>
      <c r="AX10" s="154" t="s">
        <v>36</v>
      </c>
      <c r="AY10" s="154">
        <v>3.5</v>
      </c>
      <c r="AZ10" s="154" t="s">
        <v>41</v>
      </c>
      <c r="BA10" s="154" t="s">
        <v>36</v>
      </c>
      <c r="BB10" s="154" t="s">
        <v>36</v>
      </c>
      <c r="BC10" s="343">
        <f>SUM(AT10:AT12)</f>
        <v>14</v>
      </c>
      <c r="BD10" s="346" t="s">
        <v>36</v>
      </c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</row>
    <row r="11" spans="2:67" x14ac:dyDescent="0.25">
      <c r="B11" s="359"/>
      <c r="C11" s="360"/>
      <c r="D11" s="360"/>
      <c r="E11" s="360"/>
      <c r="F11" s="360"/>
      <c r="G11" s="360"/>
      <c r="H11" s="360"/>
      <c r="I11" s="361"/>
      <c r="J11" s="187">
        <v>5</v>
      </c>
      <c r="K11" s="188">
        <v>16</v>
      </c>
      <c r="L11" s="188">
        <v>1</v>
      </c>
      <c r="M11" s="189">
        <v>1</v>
      </c>
      <c r="N11" s="89">
        <v>600</v>
      </c>
      <c r="O11" s="89">
        <v>600</v>
      </c>
      <c r="P11" s="89">
        <v>600</v>
      </c>
      <c r="Q11" s="89">
        <v>600</v>
      </c>
      <c r="R11" s="89">
        <v>600</v>
      </c>
      <c r="S11" s="89">
        <v>600</v>
      </c>
      <c r="T11" s="89">
        <v>600</v>
      </c>
      <c r="U11" s="89">
        <v>600</v>
      </c>
      <c r="V11" s="89">
        <v>600</v>
      </c>
      <c r="W11" s="89">
        <v>600</v>
      </c>
      <c r="X11" s="89">
        <v>600</v>
      </c>
      <c r="Y11" s="89">
        <v>600</v>
      </c>
      <c r="Z11" s="89">
        <v>600</v>
      </c>
      <c r="AA11" s="89">
        <v>600</v>
      </c>
      <c r="AB11" s="89">
        <v>600</v>
      </c>
      <c r="AC11" s="368"/>
      <c r="AD11" s="369"/>
      <c r="AE11" s="369"/>
      <c r="AF11" s="369"/>
      <c r="AG11" s="369"/>
      <c r="AH11" s="369"/>
      <c r="AI11" s="369"/>
      <c r="AJ11" s="369"/>
      <c r="AK11" s="369"/>
      <c r="AL11" s="370"/>
      <c r="AM11" s="54"/>
      <c r="AN11" s="154" t="s">
        <v>8</v>
      </c>
      <c r="AO11" s="154">
        <v>1</v>
      </c>
      <c r="AP11" s="154">
        <v>1</v>
      </c>
      <c r="AQ11" s="154">
        <v>2</v>
      </c>
      <c r="AR11" s="154">
        <v>2</v>
      </c>
      <c r="AS11" s="344"/>
      <c r="AT11" s="154">
        <v>6</v>
      </c>
      <c r="AU11" s="154">
        <v>600</v>
      </c>
      <c r="AV11" s="154" t="s">
        <v>151</v>
      </c>
      <c r="AW11" s="154" t="s">
        <v>123</v>
      </c>
      <c r="AX11" s="154" t="s">
        <v>119</v>
      </c>
      <c r="AY11" s="154">
        <v>3.5</v>
      </c>
      <c r="AZ11" s="154" t="s">
        <v>41</v>
      </c>
      <c r="BA11" s="154" t="s">
        <v>36</v>
      </c>
      <c r="BB11" s="154" t="s">
        <v>36</v>
      </c>
      <c r="BC11" s="344"/>
      <c r="BD11" s="347"/>
    </row>
    <row r="12" spans="2:67" ht="18.75" customHeight="1" x14ac:dyDescent="0.25">
      <c r="B12" s="359"/>
      <c r="C12" s="360"/>
      <c r="D12" s="360"/>
      <c r="E12" s="360"/>
      <c r="F12" s="360"/>
      <c r="G12" s="360"/>
      <c r="H12" s="360"/>
      <c r="I12" s="361"/>
      <c r="J12" s="192">
        <v>4</v>
      </c>
      <c r="K12" s="62">
        <v>13</v>
      </c>
      <c r="L12" s="62">
        <v>1</v>
      </c>
      <c r="M12" s="193">
        <v>0</v>
      </c>
      <c r="N12" s="194">
        <v>300</v>
      </c>
      <c r="O12" s="194">
        <v>300</v>
      </c>
      <c r="P12" s="194">
        <v>300</v>
      </c>
      <c r="Q12" s="194">
        <v>300</v>
      </c>
      <c r="R12" s="194">
        <v>300</v>
      </c>
      <c r="S12" s="194">
        <v>300</v>
      </c>
      <c r="T12" s="194">
        <v>300</v>
      </c>
      <c r="U12" s="194">
        <v>300</v>
      </c>
      <c r="V12" s="194">
        <v>300</v>
      </c>
      <c r="W12" s="194">
        <v>300</v>
      </c>
      <c r="X12" s="194">
        <v>300</v>
      </c>
      <c r="Y12" s="194">
        <v>300</v>
      </c>
      <c r="Z12" s="194">
        <v>300</v>
      </c>
      <c r="AA12" s="194">
        <v>300</v>
      </c>
      <c r="AB12" s="154">
        <v>300</v>
      </c>
      <c r="AC12" s="368"/>
      <c r="AD12" s="369"/>
      <c r="AE12" s="369"/>
      <c r="AF12" s="369"/>
      <c r="AG12" s="369"/>
      <c r="AH12" s="369"/>
      <c r="AI12" s="369"/>
      <c r="AJ12" s="369"/>
      <c r="AK12" s="369"/>
      <c r="AL12" s="370"/>
      <c r="AM12" s="54"/>
      <c r="AN12" s="154" t="s">
        <v>8</v>
      </c>
      <c r="AO12" s="154">
        <v>0</v>
      </c>
      <c r="AP12" s="154">
        <v>0</v>
      </c>
      <c r="AQ12" s="154">
        <v>0</v>
      </c>
      <c r="AR12" s="154">
        <v>3</v>
      </c>
      <c r="AS12" s="345"/>
      <c r="AT12" s="154">
        <f t="shared" si="0"/>
        <v>3</v>
      </c>
      <c r="AU12" s="154">
        <v>2000</v>
      </c>
      <c r="AV12" s="154" t="s">
        <v>155</v>
      </c>
      <c r="AW12" s="154" t="s">
        <v>125</v>
      </c>
      <c r="AX12" s="154" t="s">
        <v>126</v>
      </c>
      <c r="AY12" s="154">
        <v>3.5</v>
      </c>
      <c r="AZ12" s="154" t="s">
        <v>41</v>
      </c>
      <c r="BA12" s="154" t="s">
        <v>36</v>
      </c>
      <c r="BB12" s="154" t="s">
        <v>36</v>
      </c>
      <c r="BC12" s="345"/>
      <c r="BD12" s="348"/>
    </row>
    <row r="13" spans="2:67" x14ac:dyDescent="0.25">
      <c r="B13" s="359"/>
      <c r="C13" s="360"/>
      <c r="D13" s="360"/>
      <c r="E13" s="360"/>
      <c r="F13" s="360"/>
      <c r="G13" s="360"/>
      <c r="H13" s="360"/>
      <c r="I13" s="361"/>
      <c r="J13" s="196">
        <v>3</v>
      </c>
      <c r="K13" s="61">
        <v>10</v>
      </c>
      <c r="L13" s="61">
        <v>0</v>
      </c>
      <c r="M13" s="197">
        <v>2</v>
      </c>
      <c r="N13" s="89">
        <v>600</v>
      </c>
      <c r="O13" s="89">
        <v>600</v>
      </c>
      <c r="P13" s="89">
        <v>600</v>
      </c>
      <c r="Q13" s="89">
        <v>600</v>
      </c>
      <c r="R13" s="89">
        <v>600</v>
      </c>
      <c r="S13" s="89">
        <v>600</v>
      </c>
      <c r="T13" s="89">
        <v>600</v>
      </c>
      <c r="U13" s="89">
        <v>600</v>
      </c>
      <c r="V13" s="89">
        <v>600</v>
      </c>
      <c r="W13" s="89">
        <v>600</v>
      </c>
      <c r="X13" s="89">
        <v>600</v>
      </c>
      <c r="Y13" s="89">
        <v>600</v>
      </c>
      <c r="Z13" s="89">
        <v>600</v>
      </c>
      <c r="AA13" s="89">
        <v>600</v>
      </c>
      <c r="AB13" s="190">
        <v>600</v>
      </c>
      <c r="AC13" s="368"/>
      <c r="AD13" s="369"/>
      <c r="AE13" s="369"/>
      <c r="AF13" s="369"/>
      <c r="AG13" s="369"/>
      <c r="AH13" s="369"/>
      <c r="AI13" s="369"/>
      <c r="AJ13" s="369"/>
      <c r="AK13" s="369"/>
      <c r="AL13" s="370"/>
      <c r="AM13" s="56"/>
      <c r="AN13" s="150" t="s">
        <v>9</v>
      </c>
      <c r="AO13" s="148">
        <v>0</v>
      </c>
      <c r="AP13" s="148">
        <v>0</v>
      </c>
      <c r="AQ13" s="148">
        <v>0</v>
      </c>
      <c r="AR13" s="148">
        <v>0</v>
      </c>
      <c r="AS13" s="166" t="s">
        <v>36</v>
      </c>
      <c r="AT13" s="166">
        <f t="shared" si="0"/>
        <v>0</v>
      </c>
      <c r="AU13" s="166" t="s">
        <v>36</v>
      </c>
      <c r="AV13" s="166" t="s">
        <v>9</v>
      </c>
      <c r="AW13" s="166" t="s">
        <v>22</v>
      </c>
      <c r="AX13" s="166" t="s">
        <v>36</v>
      </c>
      <c r="AY13" s="166"/>
      <c r="AZ13" s="166" t="s">
        <v>36</v>
      </c>
      <c r="BA13" s="166" t="s">
        <v>36</v>
      </c>
      <c r="BB13" s="166" t="s">
        <v>36</v>
      </c>
      <c r="BC13" s="166">
        <f>AT13</f>
        <v>0</v>
      </c>
      <c r="BD13" s="166" t="s">
        <v>36</v>
      </c>
    </row>
    <row r="14" spans="2:67" ht="16.5" customHeight="1" x14ac:dyDescent="0.25">
      <c r="B14" s="359"/>
      <c r="C14" s="360"/>
      <c r="D14" s="360"/>
      <c r="E14" s="360"/>
      <c r="F14" s="360"/>
      <c r="G14" s="360"/>
      <c r="H14" s="360"/>
      <c r="I14" s="361"/>
      <c r="J14" s="196">
        <v>2</v>
      </c>
      <c r="K14" s="61">
        <v>7</v>
      </c>
      <c r="L14" s="61">
        <v>0</v>
      </c>
      <c r="M14" s="197">
        <v>1</v>
      </c>
      <c r="N14" s="194">
        <v>300</v>
      </c>
      <c r="O14" s="194">
        <v>300</v>
      </c>
      <c r="P14" s="194">
        <v>300</v>
      </c>
      <c r="Q14" s="194">
        <v>300</v>
      </c>
      <c r="R14" s="194">
        <v>300</v>
      </c>
      <c r="S14" s="194">
        <v>300</v>
      </c>
      <c r="T14" s="194">
        <v>300</v>
      </c>
      <c r="U14" s="194">
        <v>300</v>
      </c>
      <c r="V14" s="194">
        <v>300</v>
      </c>
      <c r="W14" s="194">
        <v>300</v>
      </c>
      <c r="X14" s="194">
        <v>300</v>
      </c>
      <c r="Y14" s="194">
        <v>300</v>
      </c>
      <c r="Z14" s="194">
        <v>300</v>
      </c>
      <c r="AA14" s="154">
        <v>300</v>
      </c>
      <c r="AB14" s="154">
        <v>600</v>
      </c>
      <c r="AC14" s="368"/>
      <c r="AD14" s="369"/>
      <c r="AE14" s="369"/>
      <c r="AF14" s="369"/>
      <c r="AG14" s="369"/>
      <c r="AH14" s="369"/>
      <c r="AI14" s="369"/>
      <c r="AJ14" s="369"/>
      <c r="AK14" s="369"/>
      <c r="AL14" s="370"/>
      <c r="AM14" s="54"/>
      <c r="AN14" s="336" t="s">
        <v>129</v>
      </c>
      <c r="AO14" s="336">
        <f>SUM(AO4:AO12)</f>
        <v>45</v>
      </c>
      <c r="AP14" s="336">
        <f>SUM(AP4:AP12)</f>
        <v>45</v>
      </c>
      <c r="AQ14" s="336">
        <f>SUM(AQ4:AQ12)</f>
        <v>43</v>
      </c>
      <c r="AR14" s="336">
        <f>SUM(AR4:AR12)</f>
        <v>47</v>
      </c>
      <c r="AS14" s="321">
        <f>SUM(AT4:AT13)</f>
        <v>180</v>
      </c>
      <c r="AT14" s="321"/>
      <c r="AU14" s="312" t="s">
        <v>130</v>
      </c>
      <c r="AV14" s="313"/>
      <c r="AW14" s="313"/>
      <c r="AX14" s="313"/>
      <c r="AY14" s="313"/>
      <c r="AZ14" s="314"/>
      <c r="BA14" s="315" t="s">
        <v>131</v>
      </c>
      <c r="BB14" s="315"/>
      <c r="BC14" s="316"/>
      <c r="BD14" s="319">
        <f>SUM(BD4:BD9)</f>
        <v>75959</v>
      </c>
    </row>
    <row r="15" spans="2:67" ht="18" customHeight="1" x14ac:dyDescent="0.25">
      <c r="B15" s="359"/>
      <c r="C15" s="360"/>
      <c r="D15" s="360"/>
      <c r="E15" s="360"/>
      <c r="F15" s="360"/>
      <c r="G15" s="360"/>
      <c r="H15" s="360"/>
      <c r="I15" s="361"/>
      <c r="J15" s="196">
        <v>1</v>
      </c>
      <c r="K15" s="61">
        <v>4</v>
      </c>
      <c r="L15" s="61">
        <v>0</v>
      </c>
      <c r="M15" s="197">
        <v>0</v>
      </c>
      <c r="N15" s="155">
        <v>146</v>
      </c>
      <c r="O15" s="155">
        <v>146</v>
      </c>
      <c r="P15" s="155">
        <v>146</v>
      </c>
      <c r="Q15" s="155">
        <v>146</v>
      </c>
      <c r="R15" s="155">
        <v>146</v>
      </c>
      <c r="S15" s="89">
        <v>600</v>
      </c>
      <c r="T15" s="89">
        <v>600</v>
      </c>
      <c r="U15" s="89">
        <v>600</v>
      </c>
      <c r="V15" s="89">
        <v>600</v>
      </c>
      <c r="W15" s="89">
        <v>600</v>
      </c>
      <c r="X15" s="89">
        <v>600</v>
      </c>
      <c r="Y15" s="190">
        <v>600</v>
      </c>
      <c r="Z15" s="89">
        <v>600</v>
      </c>
      <c r="AA15" s="89">
        <v>600</v>
      </c>
      <c r="AB15" s="190">
        <v>600</v>
      </c>
      <c r="AC15" s="371"/>
      <c r="AD15" s="372"/>
      <c r="AE15" s="372"/>
      <c r="AF15" s="372"/>
      <c r="AG15" s="372"/>
      <c r="AH15" s="372"/>
      <c r="AI15" s="372"/>
      <c r="AJ15" s="372"/>
      <c r="AK15" s="372"/>
      <c r="AL15" s="373"/>
      <c r="AM15" s="54"/>
      <c r="AN15" s="336"/>
      <c r="AO15" s="336"/>
      <c r="AP15" s="336"/>
      <c r="AQ15" s="336"/>
      <c r="AR15" s="336"/>
      <c r="AS15" s="321">
        <f>SUM(AT4:AT12)</f>
        <v>180</v>
      </c>
      <c r="AT15" s="321"/>
      <c r="AU15" s="322" t="s">
        <v>35</v>
      </c>
      <c r="AV15" s="323"/>
      <c r="AW15" s="323"/>
      <c r="AX15" s="323"/>
      <c r="AY15" s="323"/>
      <c r="AZ15" s="324"/>
      <c r="BA15" s="317"/>
      <c r="BB15" s="317"/>
      <c r="BC15" s="318"/>
      <c r="BD15" s="320"/>
    </row>
    <row r="16" spans="2:67" ht="16.5" customHeight="1" x14ac:dyDescent="0.25">
      <c r="B16" s="359"/>
      <c r="C16" s="360"/>
      <c r="D16" s="360"/>
      <c r="E16" s="360"/>
      <c r="F16" s="360"/>
      <c r="G16" s="360"/>
      <c r="H16" s="360"/>
      <c r="I16" s="361"/>
      <c r="J16" s="325"/>
      <c r="K16" s="325"/>
      <c r="L16" s="325"/>
      <c r="M16" s="325"/>
      <c r="N16" s="325"/>
      <c r="O16" s="325"/>
      <c r="P16" s="325"/>
      <c r="Q16" s="325"/>
      <c r="R16" s="325"/>
      <c r="S16" s="325"/>
      <c r="T16" s="325"/>
      <c r="U16" s="325"/>
      <c r="V16" s="325"/>
      <c r="W16" s="325"/>
      <c r="X16" s="325"/>
      <c r="Y16" s="325"/>
      <c r="Z16" s="325"/>
      <c r="AA16" s="325"/>
      <c r="AB16" s="325"/>
      <c r="AC16" s="325"/>
      <c r="AD16" s="325"/>
      <c r="AE16" s="325"/>
      <c r="AF16" s="325"/>
      <c r="AG16" s="325"/>
      <c r="AH16" s="325"/>
      <c r="AI16" s="325"/>
      <c r="AJ16" s="325"/>
      <c r="AK16" s="325"/>
      <c r="AL16" s="326"/>
      <c r="AM16" s="54"/>
      <c r="AN16" s="327"/>
      <c r="AO16" s="328"/>
      <c r="AP16" s="328"/>
      <c r="AQ16" s="328"/>
      <c r="AR16" s="328"/>
      <c r="AS16" s="328"/>
      <c r="AT16" s="328"/>
      <c r="AU16" s="328"/>
      <c r="AV16" s="328"/>
      <c r="AW16" s="328"/>
      <c r="AX16" s="328"/>
      <c r="AY16" s="328"/>
      <c r="AZ16" s="328"/>
      <c r="BA16" s="328"/>
      <c r="BB16" s="328"/>
      <c r="BC16" s="328"/>
      <c r="BD16" s="329"/>
      <c r="BO16"/>
    </row>
    <row r="17" spans="2:67" x14ac:dyDescent="0.25">
      <c r="B17" s="359"/>
      <c r="C17" s="360"/>
      <c r="D17" s="360"/>
      <c r="E17" s="360"/>
      <c r="F17" s="360"/>
      <c r="G17" s="360"/>
      <c r="H17" s="360"/>
      <c r="I17" s="361"/>
      <c r="J17" s="307" t="s">
        <v>40</v>
      </c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8"/>
      <c r="AM17" s="67"/>
      <c r="AN17" s="330"/>
      <c r="AO17" s="331"/>
      <c r="AP17" s="331"/>
      <c r="AQ17" s="331"/>
      <c r="AR17" s="331"/>
      <c r="AS17" s="331"/>
      <c r="AT17" s="331"/>
      <c r="AU17" s="331"/>
      <c r="AV17" s="331"/>
      <c r="AW17" s="331"/>
      <c r="AX17" s="331"/>
      <c r="AY17" s="331"/>
      <c r="AZ17" s="331"/>
      <c r="BA17" s="331"/>
      <c r="BB17" s="331"/>
      <c r="BC17" s="331"/>
      <c r="BD17" s="332"/>
      <c r="BI17"/>
      <c r="BJ17"/>
      <c r="BK17"/>
      <c r="BL17"/>
      <c r="BM17"/>
      <c r="BN17"/>
      <c r="BO17"/>
    </row>
    <row r="18" spans="2:67" ht="15.75" customHeight="1" x14ac:dyDescent="0.25">
      <c r="B18" s="359"/>
      <c r="C18" s="360"/>
      <c r="D18" s="360"/>
      <c r="E18" s="360"/>
      <c r="F18" s="360"/>
      <c r="G18" s="360"/>
      <c r="H18" s="360"/>
      <c r="I18" s="361"/>
      <c r="J18" s="122">
        <v>1</v>
      </c>
      <c r="K18" s="302" t="s">
        <v>128</v>
      </c>
      <c r="L18" s="303"/>
      <c r="M18" s="303"/>
      <c r="N18" s="303"/>
      <c r="O18" s="303"/>
      <c r="P18" s="303"/>
      <c r="Q18" s="303"/>
      <c r="R18" s="303"/>
      <c r="S18" s="303"/>
      <c r="T18" s="303"/>
      <c r="U18" s="303"/>
      <c r="V18" s="303"/>
      <c r="W18" s="303"/>
      <c r="X18" s="303"/>
      <c r="Y18" s="303"/>
      <c r="Z18" s="303"/>
      <c r="AA18" s="303"/>
      <c r="AB18" s="303"/>
      <c r="AC18" s="303"/>
      <c r="AD18" s="303"/>
      <c r="AE18" s="303"/>
      <c r="AF18" s="303"/>
      <c r="AG18" s="303"/>
      <c r="AH18" s="303"/>
      <c r="AI18" s="303"/>
      <c r="AJ18" s="303"/>
      <c r="AK18" s="303"/>
      <c r="AL18" s="304"/>
      <c r="AM18" s="67"/>
      <c r="AN18" s="330"/>
      <c r="AO18" s="331"/>
      <c r="AP18" s="331"/>
      <c r="AQ18" s="331"/>
      <c r="AR18" s="331"/>
      <c r="AS18" s="331"/>
      <c r="AT18" s="331"/>
      <c r="AU18" s="331"/>
      <c r="AV18" s="331"/>
      <c r="AW18" s="331"/>
      <c r="AX18" s="331"/>
      <c r="AY18" s="331"/>
      <c r="AZ18" s="331"/>
      <c r="BA18" s="331"/>
      <c r="BB18" s="331"/>
      <c r="BC18" s="331"/>
      <c r="BD18" s="332"/>
      <c r="BI18"/>
      <c r="BJ18"/>
      <c r="BK18"/>
      <c r="BL18"/>
      <c r="BM18"/>
      <c r="BN18"/>
      <c r="BO18"/>
    </row>
    <row r="19" spans="2:67" ht="18.75" customHeight="1" x14ac:dyDescent="0.25">
      <c r="B19" s="359"/>
      <c r="C19" s="360"/>
      <c r="D19" s="360"/>
      <c r="E19" s="360"/>
      <c r="F19" s="360"/>
      <c r="G19" s="360"/>
      <c r="H19" s="360"/>
      <c r="I19" s="361"/>
      <c r="J19" s="122">
        <v>2</v>
      </c>
      <c r="K19" s="302" t="s">
        <v>132</v>
      </c>
      <c r="L19" s="303"/>
      <c r="M19" s="303"/>
      <c r="N19" s="303"/>
      <c r="O19" s="303"/>
      <c r="P19" s="303"/>
      <c r="Q19" s="303"/>
      <c r="R19" s="303"/>
      <c r="S19" s="303"/>
      <c r="T19" s="303"/>
      <c r="U19" s="303"/>
      <c r="V19" s="303"/>
      <c r="W19" s="303"/>
      <c r="X19" s="303"/>
      <c r="Y19" s="303"/>
      <c r="Z19" s="303"/>
      <c r="AA19" s="303"/>
      <c r="AB19" s="303"/>
      <c r="AC19" s="303"/>
      <c r="AD19" s="303"/>
      <c r="AE19" s="303"/>
      <c r="AF19" s="303"/>
      <c r="AG19" s="303"/>
      <c r="AH19" s="303"/>
      <c r="AI19" s="303"/>
      <c r="AJ19" s="303"/>
      <c r="AK19" s="303"/>
      <c r="AL19" s="304"/>
      <c r="AM19" s="67"/>
      <c r="AN19" s="330"/>
      <c r="AO19" s="331"/>
      <c r="AP19" s="331"/>
      <c r="AQ19" s="331"/>
      <c r="AR19" s="331"/>
      <c r="AS19" s="331"/>
      <c r="AT19" s="331"/>
      <c r="AU19" s="331"/>
      <c r="AV19" s="331"/>
      <c r="AW19" s="331"/>
      <c r="AX19" s="331"/>
      <c r="AY19" s="331"/>
      <c r="AZ19" s="331"/>
      <c r="BA19" s="331"/>
      <c r="BB19" s="331"/>
      <c r="BC19" s="331"/>
      <c r="BD19" s="332"/>
      <c r="BI19"/>
      <c r="BJ19"/>
      <c r="BK19"/>
      <c r="BL19"/>
      <c r="BM19"/>
      <c r="BN19"/>
      <c r="BO19"/>
    </row>
    <row r="20" spans="2:67" ht="15.75" customHeight="1" x14ac:dyDescent="0.25">
      <c r="B20" s="359"/>
      <c r="C20" s="360"/>
      <c r="D20" s="360"/>
      <c r="E20" s="360"/>
      <c r="F20" s="360"/>
      <c r="G20" s="360"/>
      <c r="H20" s="360"/>
      <c r="I20" s="361"/>
      <c r="J20" s="122">
        <v>3</v>
      </c>
      <c r="K20" s="302" t="s">
        <v>157</v>
      </c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303"/>
      <c r="Y20" s="303"/>
      <c r="Z20" s="303"/>
      <c r="AA20" s="303"/>
      <c r="AB20" s="303"/>
      <c r="AC20" s="303"/>
      <c r="AD20" s="303"/>
      <c r="AE20" s="303"/>
      <c r="AF20" s="303"/>
      <c r="AG20" s="303"/>
      <c r="AH20" s="303"/>
      <c r="AI20" s="303"/>
      <c r="AJ20" s="303"/>
      <c r="AK20" s="303"/>
      <c r="AL20" s="304"/>
      <c r="AM20" s="67"/>
      <c r="AN20" s="330"/>
      <c r="AO20" s="331"/>
      <c r="AP20" s="331"/>
      <c r="AQ20" s="331"/>
      <c r="AR20" s="331"/>
      <c r="AS20" s="331"/>
      <c r="AT20" s="331"/>
      <c r="AU20" s="331"/>
      <c r="AV20" s="331"/>
      <c r="AW20" s="331"/>
      <c r="AX20" s="331"/>
      <c r="AY20" s="331"/>
      <c r="AZ20" s="331"/>
      <c r="BA20" s="331"/>
      <c r="BB20" s="331"/>
      <c r="BC20" s="331"/>
      <c r="BD20" s="332"/>
      <c r="BJ20"/>
      <c r="BK20"/>
      <c r="BL20"/>
      <c r="BM20"/>
      <c r="BN20"/>
      <c r="BO20"/>
    </row>
    <row r="21" spans="2:67" ht="16.5" customHeight="1" x14ac:dyDescent="0.25">
      <c r="B21" s="359"/>
      <c r="C21" s="360"/>
      <c r="D21" s="360"/>
      <c r="E21" s="360"/>
      <c r="F21" s="360"/>
      <c r="G21" s="360"/>
      <c r="H21" s="360"/>
      <c r="I21" s="361"/>
      <c r="J21" s="122">
        <v>4</v>
      </c>
      <c r="K21" s="302" t="s">
        <v>158</v>
      </c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303"/>
      <c r="Y21" s="303"/>
      <c r="Z21" s="303"/>
      <c r="AA21" s="303"/>
      <c r="AB21" s="303"/>
      <c r="AC21" s="303"/>
      <c r="AD21" s="303"/>
      <c r="AE21" s="303"/>
      <c r="AF21" s="303"/>
      <c r="AG21" s="303"/>
      <c r="AH21" s="303"/>
      <c r="AI21" s="303"/>
      <c r="AJ21" s="303"/>
      <c r="AK21" s="303"/>
      <c r="AL21" s="304"/>
      <c r="AN21" s="330"/>
      <c r="AO21" s="331"/>
      <c r="AP21" s="331"/>
      <c r="AQ21" s="331"/>
      <c r="AR21" s="331"/>
      <c r="AS21" s="331"/>
      <c r="AT21" s="331"/>
      <c r="AU21" s="331"/>
      <c r="AV21" s="331"/>
      <c r="AW21" s="331"/>
      <c r="AX21" s="331"/>
      <c r="AY21" s="331"/>
      <c r="AZ21" s="331"/>
      <c r="BA21" s="331"/>
      <c r="BB21" s="331"/>
      <c r="BC21" s="331"/>
      <c r="BD21" s="332"/>
    </row>
    <row r="22" spans="2:67" ht="16.5" customHeight="1" x14ac:dyDescent="0.25">
      <c r="B22" s="359"/>
      <c r="C22" s="360"/>
      <c r="D22" s="360"/>
      <c r="E22" s="360"/>
      <c r="F22" s="360"/>
      <c r="G22" s="360"/>
      <c r="H22" s="360"/>
      <c r="I22" s="361"/>
      <c r="J22" s="305"/>
      <c r="K22" s="305"/>
      <c r="L22" s="305"/>
      <c r="M22" s="305"/>
      <c r="N22" s="305"/>
      <c r="O22" s="305"/>
      <c r="P22" s="305"/>
      <c r="Q22" s="305"/>
      <c r="R22" s="305"/>
      <c r="S22" s="305"/>
      <c r="T22" s="305"/>
      <c r="U22" s="305"/>
      <c r="V22" s="305"/>
      <c r="W22" s="305"/>
      <c r="X22" s="305"/>
      <c r="Y22" s="305"/>
      <c r="Z22" s="305"/>
      <c r="AA22" s="305"/>
      <c r="AB22" s="305"/>
      <c r="AC22" s="305"/>
      <c r="AD22" s="305"/>
      <c r="AE22" s="305"/>
      <c r="AF22" s="305"/>
      <c r="AG22" s="305"/>
      <c r="AH22" s="305"/>
      <c r="AI22" s="305"/>
      <c r="AJ22" s="305"/>
      <c r="AK22" s="305"/>
      <c r="AL22" s="306"/>
      <c r="AN22" s="330"/>
      <c r="AO22" s="331"/>
      <c r="AP22" s="331"/>
      <c r="AQ22" s="331"/>
      <c r="AR22" s="331"/>
      <c r="AS22" s="331"/>
      <c r="AT22" s="331"/>
      <c r="AU22" s="331"/>
      <c r="AV22" s="331"/>
      <c r="AW22" s="331"/>
      <c r="AX22" s="331"/>
      <c r="AY22" s="331"/>
      <c r="AZ22" s="331"/>
      <c r="BA22" s="331"/>
      <c r="BB22" s="331"/>
      <c r="BC22" s="331"/>
      <c r="BD22" s="332"/>
    </row>
    <row r="23" spans="2:67" ht="15" customHeight="1" x14ac:dyDescent="0.25">
      <c r="B23" s="359"/>
      <c r="C23" s="360"/>
      <c r="D23" s="360"/>
      <c r="E23" s="360"/>
      <c r="F23" s="360"/>
      <c r="G23" s="360"/>
      <c r="H23" s="360"/>
      <c r="I23" s="361"/>
      <c r="J23" s="307" t="s">
        <v>51</v>
      </c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8"/>
      <c r="AA23" s="309" t="s">
        <v>5</v>
      </c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8"/>
      <c r="AN23" s="330"/>
      <c r="AO23" s="331"/>
      <c r="AP23" s="331"/>
      <c r="AQ23" s="331"/>
      <c r="AR23" s="331"/>
      <c r="AS23" s="331"/>
      <c r="AT23" s="331"/>
      <c r="AU23" s="331"/>
      <c r="AV23" s="331"/>
      <c r="AW23" s="331"/>
      <c r="AX23" s="331"/>
      <c r="AY23" s="331"/>
      <c r="AZ23" s="331"/>
      <c r="BA23" s="331"/>
      <c r="BB23" s="331"/>
      <c r="BC23" s="331"/>
      <c r="BD23" s="332"/>
    </row>
    <row r="24" spans="2:67" ht="15" customHeight="1" x14ac:dyDescent="0.25">
      <c r="B24" s="359"/>
      <c r="C24" s="360"/>
      <c r="D24" s="360"/>
      <c r="E24" s="360"/>
      <c r="F24" s="360"/>
      <c r="G24" s="360"/>
      <c r="H24" s="360"/>
      <c r="I24" s="361"/>
      <c r="J24" s="310" t="s">
        <v>159</v>
      </c>
      <c r="K24" s="310"/>
      <c r="L24" s="310"/>
      <c r="M24" s="310"/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1"/>
      <c r="AA24" s="155"/>
      <c r="AB24" s="287" t="s">
        <v>6</v>
      </c>
      <c r="AC24" s="287"/>
      <c r="AD24" s="287"/>
      <c r="AE24" s="287"/>
      <c r="AF24" s="287"/>
      <c r="AG24" s="287"/>
      <c r="AH24" s="287"/>
      <c r="AI24" s="287"/>
      <c r="AJ24" s="287"/>
      <c r="AK24" s="287"/>
      <c r="AL24" s="287"/>
      <c r="AN24" s="330"/>
      <c r="AO24" s="331"/>
      <c r="AP24" s="331"/>
      <c r="AQ24" s="331"/>
      <c r="AR24" s="331"/>
      <c r="AS24" s="331"/>
      <c r="AT24" s="331"/>
      <c r="AU24" s="331"/>
      <c r="AV24" s="331"/>
      <c r="AW24" s="331"/>
      <c r="AX24" s="331"/>
      <c r="AY24" s="331"/>
      <c r="AZ24" s="331"/>
      <c r="BA24" s="331"/>
      <c r="BB24" s="331"/>
      <c r="BC24" s="331"/>
      <c r="BD24" s="332"/>
    </row>
    <row r="25" spans="2:67" ht="18.75" customHeight="1" x14ac:dyDescent="0.25">
      <c r="B25" s="359"/>
      <c r="C25" s="360"/>
      <c r="D25" s="360"/>
      <c r="E25" s="360"/>
      <c r="F25" s="360"/>
      <c r="G25" s="360"/>
      <c r="H25" s="360"/>
      <c r="I25" s="361"/>
      <c r="J25" s="119">
        <v>1</v>
      </c>
      <c r="K25" s="287" t="s">
        <v>160</v>
      </c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287"/>
      <c r="AA25" s="159"/>
      <c r="AB25" s="287" t="s">
        <v>137</v>
      </c>
      <c r="AC25" s="287"/>
      <c r="AD25" s="287"/>
      <c r="AE25" s="287"/>
      <c r="AF25" s="287"/>
      <c r="AG25" s="287"/>
      <c r="AH25" s="287"/>
      <c r="AI25" s="287"/>
      <c r="AJ25" s="287"/>
      <c r="AK25" s="287"/>
      <c r="AL25" s="287"/>
      <c r="AN25" s="330"/>
      <c r="AO25" s="331"/>
      <c r="AP25" s="331"/>
      <c r="AQ25" s="331"/>
      <c r="AR25" s="331"/>
      <c r="AS25" s="331"/>
      <c r="AT25" s="331"/>
      <c r="AU25" s="331"/>
      <c r="AV25" s="331"/>
      <c r="AW25" s="331"/>
      <c r="AX25" s="331"/>
      <c r="AY25" s="331"/>
      <c r="AZ25" s="331"/>
      <c r="BA25" s="331"/>
      <c r="BB25" s="331"/>
      <c r="BC25" s="331"/>
      <c r="BD25" s="332"/>
    </row>
    <row r="26" spans="2:67" ht="15.75" customHeight="1" x14ac:dyDescent="0.25">
      <c r="B26" s="359"/>
      <c r="C26" s="360"/>
      <c r="D26" s="360"/>
      <c r="E26" s="360"/>
      <c r="F26" s="360"/>
      <c r="G26" s="360"/>
      <c r="H26" s="360"/>
      <c r="I26" s="361"/>
      <c r="J26" s="119">
        <v>2</v>
      </c>
      <c r="K26" s="299" t="s">
        <v>161</v>
      </c>
      <c r="L26" s="300"/>
      <c r="M26" s="300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1"/>
      <c r="AA26" s="183"/>
      <c r="AB26" s="287" t="s">
        <v>162</v>
      </c>
      <c r="AC26" s="287"/>
      <c r="AD26" s="287"/>
      <c r="AE26" s="287"/>
      <c r="AF26" s="287"/>
      <c r="AG26" s="287"/>
      <c r="AH26" s="287"/>
      <c r="AI26" s="287"/>
      <c r="AJ26" s="287"/>
      <c r="AK26" s="287"/>
      <c r="AL26" s="287"/>
      <c r="AN26" s="330"/>
      <c r="AO26" s="331"/>
      <c r="AP26" s="331"/>
      <c r="AQ26" s="331"/>
      <c r="AR26" s="331"/>
      <c r="AS26" s="331"/>
      <c r="AT26" s="331"/>
      <c r="AU26" s="331"/>
      <c r="AV26" s="331"/>
      <c r="AW26" s="331"/>
      <c r="AX26" s="331"/>
      <c r="AY26" s="331"/>
      <c r="AZ26" s="331"/>
      <c r="BA26" s="331"/>
      <c r="BB26" s="331"/>
      <c r="BC26" s="331"/>
      <c r="BD26" s="332"/>
    </row>
    <row r="27" spans="2:67" ht="15.75" customHeight="1" x14ac:dyDescent="0.25">
      <c r="B27" s="359"/>
      <c r="C27" s="360"/>
      <c r="D27" s="360"/>
      <c r="E27" s="360"/>
      <c r="F27" s="360"/>
      <c r="G27" s="360"/>
      <c r="H27" s="360"/>
      <c r="I27" s="361"/>
      <c r="J27" s="119">
        <v>3</v>
      </c>
      <c r="K27" s="287" t="s">
        <v>163</v>
      </c>
      <c r="L27" s="287"/>
      <c r="M27" s="287"/>
      <c r="N27" s="287"/>
      <c r="O27" s="287"/>
      <c r="P27" s="287"/>
      <c r="Q27" s="287"/>
      <c r="R27" s="287"/>
      <c r="S27" s="287"/>
      <c r="T27" s="287"/>
      <c r="U27" s="287"/>
      <c r="V27" s="287"/>
      <c r="W27" s="287"/>
      <c r="X27" s="287"/>
      <c r="Y27" s="287"/>
      <c r="Z27" s="287"/>
      <c r="AA27" s="11"/>
      <c r="AB27" s="287" t="s">
        <v>8</v>
      </c>
      <c r="AC27" s="287"/>
      <c r="AD27" s="287"/>
      <c r="AE27" s="287"/>
      <c r="AF27" s="287"/>
      <c r="AG27" s="287"/>
      <c r="AH27" s="287"/>
      <c r="AI27" s="287"/>
      <c r="AJ27" s="287"/>
      <c r="AK27" s="287"/>
      <c r="AL27" s="287"/>
      <c r="AN27" s="330"/>
      <c r="AO27" s="331"/>
      <c r="AP27" s="331"/>
      <c r="AQ27" s="331"/>
      <c r="AR27" s="331"/>
      <c r="AS27" s="331"/>
      <c r="AT27" s="331"/>
      <c r="AU27" s="331"/>
      <c r="AV27" s="331"/>
      <c r="AW27" s="331"/>
      <c r="AX27" s="331"/>
      <c r="AY27" s="331"/>
      <c r="AZ27" s="331"/>
      <c r="BA27" s="331"/>
      <c r="BB27" s="331"/>
      <c r="BC27" s="331"/>
      <c r="BD27" s="332"/>
    </row>
    <row r="28" spans="2:67" ht="15.75" customHeight="1" x14ac:dyDescent="0.25">
      <c r="B28" s="359"/>
      <c r="C28" s="360"/>
      <c r="D28" s="360"/>
      <c r="E28" s="360"/>
      <c r="F28" s="360"/>
      <c r="G28" s="360"/>
      <c r="H28" s="360"/>
      <c r="I28" s="361"/>
      <c r="J28" s="119">
        <v>4</v>
      </c>
      <c r="K28" s="287" t="s">
        <v>164</v>
      </c>
      <c r="L28" s="287"/>
      <c r="M28" s="287"/>
      <c r="N28" s="287"/>
      <c r="O28" s="287"/>
      <c r="P28" s="287"/>
      <c r="Q28" s="287"/>
      <c r="R28" s="287"/>
      <c r="S28" s="287"/>
      <c r="T28" s="287"/>
      <c r="U28" s="287"/>
      <c r="V28" s="287"/>
      <c r="W28" s="287"/>
      <c r="X28" s="287"/>
      <c r="Y28" s="287"/>
      <c r="Z28" s="287"/>
      <c r="AA28" s="150" t="s">
        <v>4</v>
      </c>
      <c r="AB28" s="287" t="s">
        <v>47</v>
      </c>
      <c r="AC28" s="287"/>
      <c r="AD28" s="287"/>
      <c r="AE28" s="287"/>
      <c r="AF28" s="287"/>
      <c r="AG28" s="287"/>
      <c r="AH28" s="287"/>
      <c r="AI28" s="287"/>
      <c r="AJ28" s="287"/>
      <c r="AK28" s="287"/>
      <c r="AL28" s="287"/>
      <c r="AN28" s="330"/>
      <c r="AO28" s="331"/>
      <c r="AP28" s="331"/>
      <c r="AQ28" s="331"/>
      <c r="AR28" s="331"/>
      <c r="AS28" s="331"/>
      <c r="AT28" s="331"/>
      <c r="AU28" s="331"/>
      <c r="AV28" s="331"/>
      <c r="AW28" s="331"/>
      <c r="AX28" s="331"/>
      <c r="AY28" s="331"/>
      <c r="AZ28" s="331"/>
      <c r="BA28" s="331"/>
      <c r="BB28" s="331"/>
      <c r="BC28" s="331"/>
      <c r="BD28" s="332"/>
    </row>
    <row r="29" spans="2:67" ht="15.75" customHeight="1" x14ac:dyDescent="0.25">
      <c r="B29" s="359"/>
      <c r="C29" s="360"/>
      <c r="D29" s="360"/>
      <c r="E29" s="360"/>
      <c r="F29" s="360"/>
      <c r="G29" s="360"/>
      <c r="H29" s="360"/>
      <c r="I29" s="361"/>
      <c r="J29" s="119">
        <v>5</v>
      </c>
      <c r="K29" s="287" t="s">
        <v>165</v>
      </c>
      <c r="L29" s="287"/>
      <c r="M29" s="287"/>
      <c r="N29" s="287"/>
      <c r="O29" s="287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88"/>
      <c r="AB29" s="289"/>
      <c r="AC29" s="289"/>
      <c r="AD29" s="289"/>
      <c r="AE29" s="289"/>
      <c r="AF29" s="289"/>
      <c r="AG29" s="289"/>
      <c r="AH29" s="289"/>
      <c r="AI29" s="289"/>
      <c r="AJ29" s="289"/>
      <c r="AK29" s="289"/>
      <c r="AL29" s="290"/>
      <c r="AN29" s="330"/>
      <c r="AO29" s="331"/>
      <c r="AP29" s="331"/>
      <c r="AQ29" s="331"/>
      <c r="AR29" s="331"/>
      <c r="AS29" s="331"/>
      <c r="AT29" s="331"/>
      <c r="AU29" s="331"/>
      <c r="AV29" s="331"/>
      <c r="AW29" s="331"/>
      <c r="AX29" s="331"/>
      <c r="AY29" s="331"/>
      <c r="AZ29" s="331"/>
      <c r="BA29" s="331"/>
      <c r="BB29" s="331"/>
      <c r="BC29" s="331"/>
      <c r="BD29" s="332"/>
    </row>
    <row r="30" spans="2:67" ht="15.75" customHeight="1" x14ac:dyDescent="0.25">
      <c r="B30" s="359"/>
      <c r="C30" s="360"/>
      <c r="D30" s="360"/>
      <c r="E30" s="360"/>
      <c r="F30" s="360"/>
      <c r="G30" s="360"/>
      <c r="H30" s="360"/>
      <c r="I30" s="361"/>
      <c r="J30" s="119">
        <v>6</v>
      </c>
      <c r="K30" s="287" t="s">
        <v>166</v>
      </c>
      <c r="L30" s="287"/>
      <c r="M30" s="287"/>
      <c r="N30" s="287"/>
      <c r="O30" s="287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91"/>
      <c r="AB30" s="292"/>
      <c r="AC30" s="292"/>
      <c r="AD30" s="292"/>
      <c r="AE30" s="292"/>
      <c r="AF30" s="292"/>
      <c r="AG30" s="292"/>
      <c r="AH30" s="292"/>
      <c r="AI30" s="292"/>
      <c r="AJ30" s="292"/>
      <c r="AK30" s="292"/>
      <c r="AL30" s="293"/>
      <c r="AN30" s="330"/>
      <c r="AO30" s="331"/>
      <c r="AP30" s="331"/>
      <c r="AQ30" s="331"/>
      <c r="AR30" s="331"/>
      <c r="AS30" s="331"/>
      <c r="AT30" s="331"/>
      <c r="AU30" s="331"/>
      <c r="AV30" s="331"/>
      <c r="AW30" s="331"/>
      <c r="AX30" s="331"/>
      <c r="AY30" s="331"/>
      <c r="AZ30" s="331"/>
      <c r="BA30" s="331"/>
      <c r="BB30" s="331"/>
      <c r="BC30" s="331"/>
      <c r="BD30" s="332"/>
    </row>
    <row r="31" spans="2:67" ht="15" customHeight="1" x14ac:dyDescent="0.25">
      <c r="B31" s="359"/>
      <c r="C31" s="360"/>
      <c r="D31" s="360"/>
      <c r="E31" s="360"/>
      <c r="F31" s="360"/>
      <c r="G31" s="360"/>
      <c r="H31" s="360"/>
      <c r="I31" s="361"/>
      <c r="J31" s="119">
        <v>7</v>
      </c>
      <c r="K31" s="287" t="s">
        <v>167</v>
      </c>
      <c r="L31" s="287"/>
      <c r="M31" s="287"/>
      <c r="N31" s="287"/>
      <c r="O31" s="287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91"/>
      <c r="AB31" s="292"/>
      <c r="AC31" s="292"/>
      <c r="AD31" s="292"/>
      <c r="AE31" s="292"/>
      <c r="AF31" s="292"/>
      <c r="AG31" s="292"/>
      <c r="AH31" s="292"/>
      <c r="AI31" s="292"/>
      <c r="AJ31" s="292"/>
      <c r="AK31" s="292"/>
      <c r="AL31" s="293"/>
      <c r="AN31" s="330"/>
      <c r="AO31" s="331"/>
      <c r="AP31" s="331"/>
      <c r="AQ31" s="331"/>
      <c r="AR31" s="331"/>
      <c r="AS31" s="331"/>
      <c r="AT31" s="331"/>
      <c r="AU31" s="331"/>
      <c r="AV31" s="331"/>
      <c r="AW31" s="331"/>
      <c r="AX31" s="331"/>
      <c r="AY31" s="331"/>
      <c r="AZ31" s="331"/>
      <c r="BA31" s="331"/>
      <c r="BB31" s="331"/>
      <c r="BC31" s="331"/>
      <c r="BD31" s="332"/>
    </row>
    <row r="32" spans="2:67" ht="15" x14ac:dyDescent="0.25">
      <c r="B32" s="359"/>
      <c r="C32" s="360"/>
      <c r="D32" s="360"/>
      <c r="E32" s="360"/>
      <c r="F32" s="360"/>
      <c r="G32" s="360"/>
      <c r="H32" s="360"/>
      <c r="I32" s="361"/>
      <c r="J32" s="119">
        <v>8</v>
      </c>
      <c r="K32" s="287" t="s">
        <v>168</v>
      </c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7"/>
      <c r="AA32" s="291"/>
      <c r="AB32" s="292"/>
      <c r="AC32" s="292"/>
      <c r="AD32" s="292"/>
      <c r="AE32" s="292"/>
      <c r="AF32" s="292"/>
      <c r="AG32" s="292"/>
      <c r="AH32" s="292"/>
      <c r="AI32" s="292"/>
      <c r="AJ32" s="292"/>
      <c r="AK32" s="292"/>
      <c r="AL32" s="293"/>
      <c r="AN32" s="330"/>
      <c r="AO32" s="331"/>
      <c r="AP32" s="331"/>
      <c r="AQ32" s="331"/>
      <c r="AR32" s="331"/>
      <c r="AS32" s="331"/>
      <c r="AT32" s="331"/>
      <c r="AU32" s="331"/>
      <c r="AV32" s="331"/>
      <c r="AW32" s="331"/>
      <c r="AX32" s="331"/>
      <c r="AY32" s="331"/>
      <c r="AZ32" s="331"/>
      <c r="BA32" s="331"/>
      <c r="BB32" s="331"/>
      <c r="BC32" s="331"/>
      <c r="BD32" s="332"/>
    </row>
    <row r="33" spans="2:56" ht="15" x14ac:dyDescent="0.25">
      <c r="B33" s="359"/>
      <c r="C33" s="360"/>
      <c r="D33" s="360"/>
      <c r="E33" s="360"/>
      <c r="F33" s="360"/>
      <c r="G33" s="360"/>
      <c r="H33" s="360"/>
      <c r="I33" s="361"/>
      <c r="J33" s="119">
        <v>9</v>
      </c>
      <c r="K33" s="297" t="s">
        <v>169</v>
      </c>
      <c r="L33" s="297"/>
      <c r="M33" s="297"/>
      <c r="N33" s="297"/>
      <c r="O33" s="297"/>
      <c r="P33" s="297"/>
      <c r="Q33" s="297"/>
      <c r="R33" s="297"/>
      <c r="S33" s="297"/>
      <c r="T33" s="297"/>
      <c r="U33" s="297"/>
      <c r="V33" s="297"/>
      <c r="W33" s="297"/>
      <c r="X33" s="297"/>
      <c r="Y33" s="297"/>
      <c r="Z33" s="297"/>
      <c r="AA33" s="291"/>
      <c r="AB33" s="292"/>
      <c r="AC33" s="292"/>
      <c r="AD33" s="292"/>
      <c r="AE33" s="292"/>
      <c r="AF33" s="292"/>
      <c r="AG33" s="292"/>
      <c r="AH33" s="292"/>
      <c r="AI33" s="292"/>
      <c r="AJ33" s="292"/>
      <c r="AK33" s="292"/>
      <c r="AL33" s="293"/>
      <c r="AN33" s="330"/>
      <c r="AO33" s="331"/>
      <c r="AP33" s="331"/>
      <c r="AQ33" s="331"/>
      <c r="AR33" s="331"/>
      <c r="AS33" s="331"/>
      <c r="AT33" s="331"/>
      <c r="AU33" s="331"/>
      <c r="AV33" s="331"/>
      <c r="AW33" s="331"/>
      <c r="AX33" s="331"/>
      <c r="AY33" s="331"/>
      <c r="AZ33" s="331"/>
      <c r="BA33" s="331"/>
      <c r="BB33" s="331"/>
      <c r="BC33" s="331"/>
      <c r="BD33" s="332"/>
    </row>
    <row r="34" spans="2:56" ht="15" x14ac:dyDescent="0.25">
      <c r="B34" s="359"/>
      <c r="C34" s="360"/>
      <c r="D34" s="360"/>
      <c r="E34" s="360"/>
      <c r="F34" s="360"/>
      <c r="G34" s="360"/>
      <c r="H34" s="360"/>
      <c r="I34" s="361"/>
      <c r="J34" s="119">
        <v>10</v>
      </c>
      <c r="K34" s="298" t="s">
        <v>170</v>
      </c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1"/>
      <c r="AB34" s="292"/>
      <c r="AC34" s="292"/>
      <c r="AD34" s="292"/>
      <c r="AE34" s="292"/>
      <c r="AF34" s="292"/>
      <c r="AG34" s="292"/>
      <c r="AH34" s="292"/>
      <c r="AI34" s="292"/>
      <c r="AJ34" s="292"/>
      <c r="AK34" s="292"/>
      <c r="AL34" s="293"/>
      <c r="AN34" s="330"/>
      <c r="AO34" s="331"/>
      <c r="AP34" s="331"/>
      <c r="AQ34" s="331"/>
      <c r="AR34" s="331"/>
      <c r="AS34" s="331"/>
      <c r="AT34" s="331"/>
      <c r="AU34" s="331"/>
      <c r="AV34" s="331"/>
      <c r="AW34" s="331"/>
      <c r="AX34" s="331"/>
      <c r="AY34" s="331"/>
      <c r="AZ34" s="331"/>
      <c r="BA34" s="331"/>
      <c r="BB34" s="331"/>
      <c r="BC34" s="331"/>
      <c r="BD34" s="332"/>
    </row>
    <row r="35" spans="2:56" ht="15" x14ac:dyDescent="0.25">
      <c r="B35" s="359"/>
      <c r="C35" s="360"/>
      <c r="D35" s="360"/>
      <c r="E35" s="360"/>
      <c r="F35" s="360"/>
      <c r="G35" s="360"/>
      <c r="H35" s="360"/>
      <c r="I35" s="361"/>
      <c r="J35" s="119">
        <v>11</v>
      </c>
      <c r="K35" s="297" t="s">
        <v>171</v>
      </c>
      <c r="L35" s="297"/>
      <c r="M35" s="297"/>
      <c r="N35" s="297"/>
      <c r="O35" s="297"/>
      <c r="P35" s="297"/>
      <c r="Q35" s="297"/>
      <c r="R35" s="297"/>
      <c r="S35" s="297"/>
      <c r="T35" s="297"/>
      <c r="U35" s="297"/>
      <c r="V35" s="297"/>
      <c r="W35" s="297"/>
      <c r="X35" s="297"/>
      <c r="Y35" s="297"/>
      <c r="Z35" s="297"/>
      <c r="AA35" s="291"/>
      <c r="AB35" s="292"/>
      <c r="AC35" s="292"/>
      <c r="AD35" s="292"/>
      <c r="AE35" s="292"/>
      <c r="AF35" s="292"/>
      <c r="AG35" s="292"/>
      <c r="AH35" s="292"/>
      <c r="AI35" s="292"/>
      <c r="AJ35" s="292"/>
      <c r="AK35" s="292"/>
      <c r="AL35" s="293"/>
      <c r="AN35" s="330"/>
      <c r="AO35" s="331"/>
      <c r="AP35" s="331"/>
      <c r="AQ35" s="331"/>
      <c r="AR35" s="331"/>
      <c r="AS35" s="331"/>
      <c r="AT35" s="331"/>
      <c r="AU35" s="331"/>
      <c r="AV35" s="331"/>
      <c r="AW35" s="331"/>
      <c r="AX35" s="331"/>
      <c r="AY35" s="331"/>
      <c r="AZ35" s="331"/>
      <c r="BA35" s="331"/>
      <c r="BB35" s="331"/>
      <c r="BC35" s="331"/>
      <c r="BD35" s="332"/>
    </row>
    <row r="36" spans="2:56" ht="15" x14ac:dyDescent="0.25">
      <c r="B36" s="359"/>
      <c r="C36" s="360"/>
      <c r="D36" s="360"/>
      <c r="E36" s="360"/>
      <c r="F36" s="360"/>
      <c r="G36" s="360"/>
      <c r="H36" s="360"/>
      <c r="I36" s="361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7"/>
      <c r="AA36" s="291"/>
      <c r="AB36" s="292"/>
      <c r="AC36" s="292"/>
      <c r="AD36" s="292"/>
      <c r="AE36" s="292"/>
      <c r="AF36" s="292"/>
      <c r="AG36" s="292"/>
      <c r="AH36" s="292"/>
      <c r="AI36" s="292"/>
      <c r="AJ36" s="292"/>
      <c r="AK36" s="292"/>
      <c r="AL36" s="293"/>
      <c r="AN36" s="330"/>
      <c r="AO36" s="331"/>
      <c r="AP36" s="331"/>
      <c r="AQ36" s="331"/>
      <c r="AR36" s="331"/>
      <c r="AS36" s="331"/>
      <c r="AT36" s="331"/>
      <c r="AU36" s="331"/>
      <c r="AV36" s="331"/>
      <c r="AW36" s="331"/>
      <c r="AX36" s="331"/>
      <c r="AY36" s="331"/>
      <c r="AZ36" s="331"/>
      <c r="BA36" s="331"/>
      <c r="BB36" s="331"/>
      <c r="BC36" s="331"/>
      <c r="BD36" s="332"/>
    </row>
    <row r="37" spans="2:56" ht="15" x14ac:dyDescent="0.25">
      <c r="B37" s="359"/>
      <c r="C37" s="360"/>
      <c r="D37" s="360"/>
      <c r="E37" s="360"/>
      <c r="F37" s="360"/>
      <c r="G37" s="360"/>
      <c r="H37" s="360"/>
      <c r="I37" s="361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7"/>
      <c r="AA37" s="291"/>
      <c r="AB37" s="292"/>
      <c r="AC37" s="292"/>
      <c r="AD37" s="292"/>
      <c r="AE37" s="292"/>
      <c r="AF37" s="292"/>
      <c r="AG37" s="292"/>
      <c r="AH37" s="292"/>
      <c r="AI37" s="292"/>
      <c r="AJ37" s="292"/>
      <c r="AK37" s="292"/>
      <c r="AL37" s="293"/>
      <c r="AN37" s="330"/>
      <c r="AO37" s="331"/>
      <c r="AP37" s="331"/>
      <c r="AQ37" s="331"/>
      <c r="AR37" s="331"/>
      <c r="AS37" s="331"/>
      <c r="AT37" s="331"/>
      <c r="AU37" s="331"/>
      <c r="AV37" s="331"/>
      <c r="AW37" s="331"/>
      <c r="AX37" s="331"/>
      <c r="AY37" s="331"/>
      <c r="AZ37" s="331"/>
      <c r="BA37" s="331"/>
      <c r="BB37" s="331"/>
      <c r="BC37" s="331"/>
      <c r="BD37" s="332"/>
    </row>
    <row r="38" spans="2:56" ht="15" x14ac:dyDescent="0.25">
      <c r="B38" s="362"/>
      <c r="C38" s="363"/>
      <c r="D38" s="363"/>
      <c r="E38" s="363"/>
      <c r="F38" s="363"/>
      <c r="G38" s="363"/>
      <c r="H38" s="363"/>
      <c r="I38" s="364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40"/>
      <c r="AA38" s="294"/>
      <c r="AB38" s="295"/>
      <c r="AC38" s="295"/>
      <c r="AD38" s="295"/>
      <c r="AE38" s="295"/>
      <c r="AF38" s="295"/>
      <c r="AG38" s="295"/>
      <c r="AH38" s="295"/>
      <c r="AI38" s="295"/>
      <c r="AJ38" s="295"/>
      <c r="AK38" s="295"/>
      <c r="AL38" s="296"/>
      <c r="AN38" s="333"/>
      <c r="AO38" s="334"/>
      <c r="AP38" s="334"/>
      <c r="AQ38" s="334"/>
      <c r="AR38" s="334"/>
      <c r="AS38" s="334"/>
      <c r="AT38" s="334"/>
      <c r="AU38" s="334"/>
      <c r="AV38" s="334"/>
      <c r="AW38" s="334"/>
      <c r="AX38" s="334"/>
      <c r="AY38" s="334"/>
      <c r="AZ38" s="334"/>
      <c r="BA38" s="334"/>
      <c r="BB38" s="334"/>
      <c r="BC38" s="334"/>
      <c r="BD38" s="335"/>
    </row>
  </sheetData>
  <mergeCells count="55">
    <mergeCell ref="B2:AL2"/>
    <mergeCell ref="AN2:BD2"/>
    <mergeCell ref="B3:I3"/>
    <mergeCell ref="B4:I38"/>
    <mergeCell ref="AC4:AL15"/>
    <mergeCell ref="AN5:AN6"/>
    <mergeCell ref="AS5:AS6"/>
    <mergeCell ref="BC5:BC6"/>
    <mergeCell ref="BD5:BD6"/>
    <mergeCell ref="AN7:AN9"/>
    <mergeCell ref="AR14:AR15"/>
    <mergeCell ref="AS14:AT14"/>
    <mergeCell ref="AS7:AS9"/>
    <mergeCell ref="BC7:BC9"/>
    <mergeCell ref="BD7:BD9"/>
    <mergeCell ref="AS10:AS12"/>
    <mergeCell ref="BC10:BC12"/>
    <mergeCell ref="BD10:BD12"/>
    <mergeCell ref="J24:Z24"/>
    <mergeCell ref="AB24:AL24"/>
    <mergeCell ref="AU14:AZ14"/>
    <mergeCell ref="BA14:BC15"/>
    <mergeCell ref="BD14:BD15"/>
    <mergeCell ref="AS15:AT15"/>
    <mergeCell ref="AU15:AZ15"/>
    <mergeCell ref="J16:AL16"/>
    <mergeCell ref="AN16:BD38"/>
    <mergeCell ref="J17:AL17"/>
    <mergeCell ref="K18:AL18"/>
    <mergeCell ref="K19:AL19"/>
    <mergeCell ref="AN14:AN15"/>
    <mergeCell ref="AO14:AO15"/>
    <mergeCell ref="AP14:AP15"/>
    <mergeCell ref="AQ14:AQ15"/>
    <mergeCell ref="K20:AL20"/>
    <mergeCell ref="K21:AL21"/>
    <mergeCell ref="J22:AL22"/>
    <mergeCell ref="J23:Z23"/>
    <mergeCell ref="AA23:AL23"/>
    <mergeCell ref="K25:Z25"/>
    <mergeCell ref="AB25:AL25"/>
    <mergeCell ref="K26:Z26"/>
    <mergeCell ref="AB26:AL26"/>
    <mergeCell ref="K27:Z27"/>
    <mergeCell ref="AB27:AL27"/>
    <mergeCell ref="K28:Z28"/>
    <mergeCell ref="AB28:AL28"/>
    <mergeCell ref="K29:Z29"/>
    <mergeCell ref="AA29:AL38"/>
    <mergeCell ref="K30:Z30"/>
    <mergeCell ref="K31:Z31"/>
    <mergeCell ref="K32:Z32"/>
    <mergeCell ref="K33:Z33"/>
    <mergeCell ref="K34:Z34"/>
    <mergeCell ref="K35:Z3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7"/>
  <sheetViews>
    <sheetView showGridLines="0" workbookViewId="0">
      <selection activeCell="C19" sqref="C18:C19"/>
    </sheetView>
  </sheetViews>
  <sheetFormatPr defaultColWidth="6" defaultRowHeight="15" x14ac:dyDescent="0.25"/>
  <cols>
    <col min="2" max="2" width="7.7109375" bestFit="1" customWidth="1"/>
  </cols>
  <sheetData>
    <row r="2" spans="2:26" ht="22.5" customHeight="1" x14ac:dyDescent="0.25">
      <c r="B2" s="378" t="s">
        <v>83</v>
      </c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80"/>
      <c r="U2" s="381"/>
      <c r="V2" s="381"/>
      <c r="W2" s="381"/>
      <c r="X2" s="381"/>
      <c r="Y2" s="381"/>
      <c r="Z2" s="381"/>
    </row>
    <row r="3" spans="2:26" x14ac:dyDescent="0.25">
      <c r="B3" s="70" t="s">
        <v>23</v>
      </c>
      <c r="C3" s="70" t="s">
        <v>57</v>
      </c>
      <c r="D3" s="70" t="s">
        <v>0</v>
      </c>
      <c r="E3" s="70" t="s">
        <v>26</v>
      </c>
      <c r="F3" s="70">
        <v>1</v>
      </c>
      <c r="G3" s="70">
        <v>2</v>
      </c>
      <c r="H3" s="70">
        <v>3</v>
      </c>
      <c r="I3" s="70">
        <v>4</v>
      </c>
      <c r="J3" s="70">
        <v>5</v>
      </c>
      <c r="K3" s="70">
        <v>6</v>
      </c>
      <c r="L3" s="70">
        <v>7</v>
      </c>
      <c r="M3" s="70">
        <v>8</v>
      </c>
      <c r="N3" s="70">
        <v>9</v>
      </c>
      <c r="O3" s="70">
        <v>10</v>
      </c>
      <c r="P3" s="70">
        <v>11</v>
      </c>
      <c r="Q3" s="70">
        <v>12</v>
      </c>
      <c r="R3" s="70">
        <v>13</v>
      </c>
      <c r="S3" s="70">
        <v>14</v>
      </c>
      <c r="T3" s="70">
        <v>15</v>
      </c>
      <c r="U3" s="381"/>
      <c r="V3" s="381"/>
      <c r="W3" s="381"/>
      <c r="X3" s="381"/>
      <c r="Y3" s="381"/>
      <c r="Z3" s="381"/>
    </row>
    <row r="4" spans="2:26" ht="15" customHeight="1" x14ac:dyDescent="0.25">
      <c r="B4" s="74" t="s">
        <v>61</v>
      </c>
      <c r="C4" s="71">
        <v>10</v>
      </c>
      <c r="D4" s="71">
        <v>1</v>
      </c>
      <c r="E4" s="71" t="s">
        <v>58</v>
      </c>
      <c r="F4" s="72" t="s">
        <v>59</v>
      </c>
      <c r="G4" s="72" t="s">
        <v>59</v>
      </c>
      <c r="H4" s="72" t="s">
        <v>59</v>
      </c>
      <c r="I4" s="72" t="s">
        <v>59</v>
      </c>
      <c r="J4" s="72" t="s">
        <v>59</v>
      </c>
      <c r="K4" s="72" t="s">
        <v>59</v>
      </c>
      <c r="L4" s="72" t="s">
        <v>59</v>
      </c>
      <c r="M4" s="72" t="s">
        <v>59</v>
      </c>
      <c r="N4" s="72" t="s">
        <v>59</v>
      </c>
      <c r="O4" s="73" t="s">
        <v>59</v>
      </c>
      <c r="P4" s="72" t="s">
        <v>59</v>
      </c>
      <c r="Q4" s="72" t="s">
        <v>59</v>
      </c>
      <c r="R4" s="382" t="s">
        <v>60</v>
      </c>
      <c r="S4" s="383"/>
      <c r="T4" s="384"/>
      <c r="U4" s="381"/>
      <c r="V4" s="381"/>
      <c r="W4" s="381"/>
      <c r="X4" s="381"/>
      <c r="Y4" s="381"/>
      <c r="Z4" s="381"/>
    </row>
    <row r="5" spans="2:26" ht="15" customHeight="1" x14ac:dyDescent="0.25">
      <c r="B5" s="85"/>
      <c r="C5" s="85">
        <v>7</v>
      </c>
      <c r="D5" s="85">
        <v>4</v>
      </c>
      <c r="E5" s="85" t="s">
        <v>36</v>
      </c>
      <c r="F5" s="399" t="s">
        <v>82</v>
      </c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400"/>
      <c r="T5" s="401"/>
      <c r="U5" s="381"/>
      <c r="V5" s="381"/>
      <c r="W5" s="381"/>
      <c r="X5" s="381"/>
      <c r="Y5" s="381"/>
      <c r="Z5" s="381"/>
    </row>
    <row r="6" spans="2:26" ht="15" customHeight="1" x14ac:dyDescent="0.25">
      <c r="B6" s="74" t="s">
        <v>61</v>
      </c>
      <c r="C6" s="71">
        <v>4</v>
      </c>
      <c r="D6" s="71">
        <v>3</v>
      </c>
      <c r="E6" s="71" t="s">
        <v>77</v>
      </c>
      <c r="F6" s="76" t="s">
        <v>79</v>
      </c>
      <c r="G6" s="76" t="s">
        <v>79</v>
      </c>
      <c r="H6" s="76" t="s">
        <v>79</v>
      </c>
      <c r="I6" s="76" t="s">
        <v>79</v>
      </c>
      <c r="J6" s="76" t="s">
        <v>79</v>
      </c>
      <c r="K6" s="76" t="s">
        <v>79</v>
      </c>
      <c r="L6" s="76" t="s">
        <v>79</v>
      </c>
      <c r="M6" s="76" t="s">
        <v>79</v>
      </c>
      <c r="N6" s="76" t="s">
        <v>79</v>
      </c>
      <c r="O6" s="76" t="s">
        <v>79</v>
      </c>
      <c r="P6" s="76" t="s">
        <v>79</v>
      </c>
      <c r="Q6" s="76" t="s">
        <v>79</v>
      </c>
      <c r="R6" s="76" t="s">
        <v>79</v>
      </c>
      <c r="S6" s="76" t="s">
        <v>79</v>
      </c>
      <c r="T6" s="73" t="s">
        <v>79</v>
      </c>
      <c r="U6" s="381"/>
      <c r="V6" s="381"/>
      <c r="W6" s="381"/>
      <c r="X6" s="381"/>
      <c r="Y6" s="381"/>
      <c r="Z6" s="381"/>
    </row>
    <row r="7" spans="2:26" ht="15" customHeight="1" x14ac:dyDescent="0.25">
      <c r="B7" s="74" t="s">
        <v>61</v>
      </c>
      <c r="C7" s="71">
        <v>1</v>
      </c>
      <c r="D7" s="71">
        <v>2</v>
      </c>
      <c r="E7" s="71" t="s">
        <v>78</v>
      </c>
      <c r="F7" s="74" t="s">
        <v>59</v>
      </c>
      <c r="G7" s="74" t="s">
        <v>59</v>
      </c>
      <c r="H7" s="74" t="s">
        <v>59</v>
      </c>
      <c r="I7" s="74" t="s">
        <v>59</v>
      </c>
      <c r="J7" s="74" t="s">
        <v>59</v>
      </c>
      <c r="K7" s="74" t="s">
        <v>59</v>
      </c>
      <c r="L7" s="74" t="s">
        <v>59</v>
      </c>
      <c r="M7" s="74" t="s">
        <v>59</v>
      </c>
      <c r="N7" s="74" t="s">
        <v>59</v>
      </c>
      <c r="O7" s="74" t="s">
        <v>59</v>
      </c>
      <c r="P7" s="74" t="s">
        <v>59</v>
      </c>
      <c r="Q7" s="74" t="s">
        <v>59</v>
      </c>
      <c r="R7" s="74" t="s">
        <v>59</v>
      </c>
      <c r="S7" s="74" t="s">
        <v>59</v>
      </c>
      <c r="T7" s="73" t="s">
        <v>59</v>
      </c>
      <c r="U7" s="381"/>
      <c r="V7" s="381"/>
      <c r="W7" s="381"/>
      <c r="X7" s="381"/>
      <c r="Y7" s="381"/>
      <c r="Z7" s="381"/>
    </row>
    <row r="8" spans="2:26" ht="15" customHeight="1" x14ac:dyDescent="0.25">
      <c r="B8" s="411"/>
      <c r="C8" s="412"/>
      <c r="D8" s="412"/>
      <c r="E8" s="412"/>
      <c r="F8" s="412"/>
      <c r="G8" s="412"/>
      <c r="H8" s="412"/>
      <c r="I8" s="412"/>
      <c r="J8" s="412"/>
      <c r="K8" s="412"/>
      <c r="L8" s="412"/>
      <c r="M8" s="412"/>
      <c r="N8" s="412"/>
      <c r="O8" s="412"/>
      <c r="P8" s="412"/>
      <c r="Q8" s="412"/>
      <c r="R8" s="412"/>
      <c r="S8" s="412"/>
      <c r="T8" s="413"/>
      <c r="U8" s="381"/>
      <c r="V8" s="381"/>
      <c r="W8" s="381"/>
      <c r="X8" s="381"/>
      <c r="Y8" s="381"/>
      <c r="Z8" s="381"/>
    </row>
    <row r="9" spans="2:26" ht="20.25" customHeight="1" x14ac:dyDescent="0.25">
      <c r="B9" s="385" t="s">
        <v>51</v>
      </c>
      <c r="C9" s="386"/>
      <c r="D9" s="386"/>
      <c r="E9" s="386"/>
      <c r="F9" s="386"/>
      <c r="G9" s="386"/>
      <c r="H9" s="386"/>
      <c r="I9" s="386"/>
      <c r="J9" s="386"/>
      <c r="K9" s="387"/>
      <c r="L9" s="388" t="s">
        <v>62</v>
      </c>
      <c r="M9" s="388"/>
      <c r="N9" s="388"/>
      <c r="O9" s="388"/>
      <c r="P9" s="388" t="s">
        <v>5</v>
      </c>
      <c r="Q9" s="388"/>
      <c r="R9" s="388"/>
      <c r="S9" s="388"/>
      <c r="T9" s="388"/>
      <c r="U9" s="381"/>
      <c r="V9" s="381"/>
      <c r="W9" s="381"/>
      <c r="X9" s="381"/>
      <c r="Y9" s="381"/>
      <c r="Z9" s="381"/>
    </row>
    <row r="10" spans="2:26" ht="18.75" customHeight="1" x14ac:dyDescent="0.25">
      <c r="B10" s="389" t="s">
        <v>73</v>
      </c>
      <c r="C10" s="390"/>
      <c r="D10" s="390"/>
      <c r="E10" s="390"/>
      <c r="F10" s="390"/>
      <c r="G10" s="390"/>
      <c r="H10" s="390"/>
      <c r="I10" s="390"/>
      <c r="J10" s="390"/>
      <c r="K10" s="391"/>
      <c r="L10" s="77" t="s">
        <v>63</v>
      </c>
      <c r="M10" s="77" t="s">
        <v>29</v>
      </c>
      <c r="N10" s="77" t="s">
        <v>26</v>
      </c>
      <c r="O10" s="77" t="s">
        <v>31</v>
      </c>
      <c r="P10" s="77" t="s">
        <v>64</v>
      </c>
      <c r="Q10" s="392" t="s">
        <v>65</v>
      </c>
      <c r="R10" s="392"/>
      <c r="S10" s="392"/>
      <c r="T10" s="392"/>
      <c r="U10" s="381"/>
      <c r="V10" s="381"/>
      <c r="W10" s="381"/>
      <c r="X10" s="381"/>
      <c r="Y10" s="381"/>
      <c r="Z10" s="381"/>
    </row>
    <row r="11" spans="2:26" ht="15" customHeight="1" x14ac:dyDescent="0.25">
      <c r="B11" s="78">
        <v>1</v>
      </c>
      <c r="C11" s="393" t="s">
        <v>74</v>
      </c>
      <c r="D11" s="394"/>
      <c r="E11" s="394"/>
      <c r="F11" s="394"/>
      <c r="G11" s="394"/>
      <c r="H11" s="394"/>
      <c r="I11" s="394"/>
      <c r="J11" s="394"/>
      <c r="K11" s="395"/>
      <c r="L11" s="79">
        <v>11</v>
      </c>
      <c r="M11" s="80">
        <v>3</v>
      </c>
      <c r="N11" s="81" t="s">
        <v>66</v>
      </c>
      <c r="O11" s="81" t="s">
        <v>67</v>
      </c>
      <c r="P11" s="82"/>
      <c r="Q11" s="396" t="s">
        <v>68</v>
      </c>
      <c r="R11" s="397"/>
      <c r="S11" s="397"/>
      <c r="T11" s="398"/>
      <c r="U11" s="381"/>
      <c r="V11" s="381"/>
      <c r="W11" s="381"/>
      <c r="X11" s="381"/>
      <c r="Y11" s="381"/>
      <c r="Z11" s="381"/>
    </row>
    <row r="12" spans="2:26" ht="15" customHeight="1" x14ac:dyDescent="0.25">
      <c r="B12" s="78">
        <v>2</v>
      </c>
      <c r="C12" s="393" t="s">
        <v>75</v>
      </c>
      <c r="D12" s="394"/>
      <c r="E12" s="394"/>
      <c r="F12" s="394"/>
      <c r="G12" s="394"/>
      <c r="H12" s="394"/>
      <c r="I12" s="394"/>
      <c r="J12" s="394"/>
      <c r="K12" s="395"/>
      <c r="L12" s="79">
        <v>14</v>
      </c>
      <c r="M12" s="80">
        <v>3</v>
      </c>
      <c r="N12" s="81" t="s">
        <v>66</v>
      </c>
      <c r="O12" s="81" t="s">
        <v>67</v>
      </c>
      <c r="P12" s="74"/>
      <c r="Q12" s="396" t="s">
        <v>69</v>
      </c>
      <c r="R12" s="397"/>
      <c r="S12" s="397"/>
      <c r="T12" s="398"/>
      <c r="U12" s="381"/>
      <c r="V12" s="381"/>
      <c r="W12" s="381"/>
      <c r="X12" s="381"/>
      <c r="Y12" s="381"/>
      <c r="Z12" s="381"/>
    </row>
    <row r="13" spans="2:26" ht="15" customHeight="1" x14ac:dyDescent="0.25">
      <c r="B13" s="78">
        <v>3</v>
      </c>
      <c r="C13" s="393" t="s">
        <v>76</v>
      </c>
      <c r="D13" s="394"/>
      <c r="E13" s="394"/>
      <c r="F13" s="394"/>
      <c r="G13" s="394"/>
      <c r="H13" s="394"/>
      <c r="I13" s="394"/>
      <c r="J13" s="394"/>
      <c r="K13" s="395"/>
      <c r="L13" s="79">
        <v>14</v>
      </c>
      <c r="M13" s="80">
        <v>2</v>
      </c>
      <c r="N13" s="81" t="s">
        <v>66</v>
      </c>
      <c r="O13" s="81" t="s">
        <v>67</v>
      </c>
      <c r="P13" s="75"/>
      <c r="Q13" s="396" t="s">
        <v>70</v>
      </c>
      <c r="R13" s="397"/>
      <c r="S13" s="397"/>
      <c r="T13" s="398"/>
      <c r="U13" s="381"/>
      <c r="V13" s="381"/>
      <c r="W13" s="381"/>
      <c r="X13" s="381"/>
      <c r="Y13" s="381"/>
      <c r="Z13" s="381"/>
    </row>
    <row r="14" spans="2:26" ht="15" customHeight="1" x14ac:dyDescent="0.25">
      <c r="B14" s="402" t="s">
        <v>88</v>
      </c>
      <c r="C14" s="403"/>
      <c r="D14" s="403"/>
      <c r="E14" s="403"/>
      <c r="F14" s="403"/>
      <c r="G14" s="403"/>
      <c r="H14" s="403"/>
      <c r="I14" s="403"/>
      <c r="J14" s="403"/>
      <c r="K14" s="404"/>
      <c r="L14" s="79">
        <v>1</v>
      </c>
      <c r="M14" s="80">
        <v>2</v>
      </c>
      <c r="N14" s="81" t="s">
        <v>66</v>
      </c>
      <c r="O14" s="81" t="s">
        <v>67</v>
      </c>
      <c r="P14" s="83"/>
      <c r="Q14" s="414" t="s">
        <v>80</v>
      </c>
      <c r="R14" s="414"/>
      <c r="S14" s="414"/>
      <c r="T14" s="414"/>
      <c r="U14" s="381"/>
      <c r="V14" s="381"/>
      <c r="W14" s="381"/>
      <c r="X14" s="381"/>
      <c r="Y14" s="381"/>
      <c r="Z14" s="381"/>
    </row>
    <row r="15" spans="2:26" ht="15" customHeight="1" x14ac:dyDescent="0.25">
      <c r="B15" s="405"/>
      <c r="C15" s="406"/>
      <c r="D15" s="406"/>
      <c r="E15" s="406"/>
      <c r="F15" s="406"/>
      <c r="G15" s="406"/>
      <c r="H15" s="406"/>
      <c r="I15" s="406"/>
      <c r="J15" s="406"/>
      <c r="K15" s="407"/>
      <c r="L15" s="79">
        <v>2</v>
      </c>
      <c r="M15" s="80">
        <v>3</v>
      </c>
      <c r="N15" s="81" t="s">
        <v>66</v>
      </c>
      <c r="O15" s="81" t="s">
        <v>67</v>
      </c>
      <c r="P15" s="83"/>
      <c r="Q15" s="414" t="s">
        <v>81</v>
      </c>
      <c r="R15" s="414"/>
      <c r="S15" s="414"/>
      <c r="T15" s="414"/>
      <c r="U15" s="381"/>
      <c r="V15" s="381"/>
      <c r="W15" s="381"/>
      <c r="X15" s="381"/>
      <c r="Y15" s="381"/>
      <c r="Z15" s="381"/>
    </row>
    <row r="16" spans="2:26" ht="22.5" customHeight="1" x14ac:dyDescent="0.25">
      <c r="B16" s="405"/>
      <c r="C16" s="406"/>
      <c r="D16" s="406"/>
      <c r="E16" s="406"/>
      <c r="F16" s="406"/>
      <c r="G16" s="406"/>
      <c r="H16" s="406"/>
      <c r="I16" s="406"/>
      <c r="J16" s="406"/>
      <c r="K16" s="407"/>
      <c r="L16" s="86">
        <f>SUM(L11:L15)</f>
        <v>42</v>
      </c>
      <c r="M16" s="84">
        <v>111</v>
      </c>
      <c r="N16" s="415" t="s">
        <v>71</v>
      </c>
      <c r="O16" s="415"/>
      <c r="P16" s="415"/>
      <c r="Q16" s="415"/>
      <c r="R16" s="415"/>
      <c r="S16" s="415"/>
      <c r="T16" s="415"/>
      <c r="U16" s="381"/>
      <c r="V16" s="381"/>
      <c r="W16" s="381"/>
      <c r="X16" s="381"/>
      <c r="Y16" s="381"/>
      <c r="Z16" s="381"/>
    </row>
    <row r="17" spans="2:26" ht="19.5" customHeight="1" x14ac:dyDescent="0.25">
      <c r="B17" s="408"/>
      <c r="C17" s="409"/>
      <c r="D17" s="409"/>
      <c r="E17" s="409"/>
      <c r="F17" s="409"/>
      <c r="G17" s="409"/>
      <c r="H17" s="409"/>
      <c r="I17" s="409"/>
      <c r="J17" s="409"/>
      <c r="K17" s="410"/>
      <c r="L17" s="416">
        <v>77</v>
      </c>
      <c r="M17" s="416"/>
      <c r="N17" s="415" t="s">
        <v>72</v>
      </c>
      <c r="O17" s="415"/>
      <c r="P17" s="415"/>
      <c r="Q17" s="415"/>
      <c r="R17" s="415"/>
      <c r="S17" s="415"/>
      <c r="T17" s="415"/>
      <c r="U17" s="381"/>
      <c r="V17" s="381"/>
      <c r="W17" s="381"/>
      <c r="X17" s="381"/>
      <c r="Y17" s="381"/>
      <c r="Z17" s="381"/>
    </row>
  </sheetData>
  <mergeCells count="22">
    <mergeCell ref="L17:M17"/>
    <mergeCell ref="N17:T17"/>
    <mergeCell ref="C12:K12"/>
    <mergeCell ref="Q12:T12"/>
    <mergeCell ref="C13:K13"/>
    <mergeCell ref="Q13:T13"/>
    <mergeCell ref="B2:T2"/>
    <mergeCell ref="U2:Z17"/>
    <mergeCell ref="R4:T4"/>
    <mergeCell ref="B9:K9"/>
    <mergeCell ref="L9:O9"/>
    <mergeCell ref="P9:T9"/>
    <mergeCell ref="B10:K10"/>
    <mergeCell ref="Q10:T10"/>
    <mergeCell ref="C11:K11"/>
    <mergeCell ref="Q11:T11"/>
    <mergeCell ref="F5:T5"/>
    <mergeCell ref="B14:K17"/>
    <mergeCell ref="B8:T8"/>
    <mergeCell ref="Q14:T14"/>
    <mergeCell ref="Q15:T15"/>
    <mergeCell ref="N16:T1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7"/>
  <sheetViews>
    <sheetView showGridLines="0" workbookViewId="0">
      <selection activeCell="H21" sqref="H21"/>
    </sheetView>
  </sheetViews>
  <sheetFormatPr defaultRowHeight="15" x14ac:dyDescent="0.25"/>
  <cols>
    <col min="1" max="1" width="4.5703125" customWidth="1"/>
    <col min="2" max="2" width="7.7109375" bestFit="1" customWidth="1"/>
    <col min="3" max="3" width="2.28515625" bestFit="1" customWidth="1"/>
    <col min="4" max="4" width="4.42578125" bestFit="1" customWidth="1"/>
    <col min="5" max="5" width="5.28515625" bestFit="1" customWidth="1"/>
    <col min="6" max="11" width="3" bestFit="1" customWidth="1"/>
    <col min="12" max="12" width="4.28515625" bestFit="1" customWidth="1"/>
    <col min="13" max="13" width="4.5703125" bestFit="1" customWidth="1"/>
    <col min="14" max="14" width="4.85546875" customWidth="1"/>
    <col min="15" max="15" width="4.7109375" bestFit="1" customWidth="1"/>
    <col min="16" max="16" width="4.5703125" bestFit="1" customWidth="1"/>
    <col min="17" max="17" width="3" bestFit="1" customWidth="1"/>
    <col min="18" max="18" width="2.7109375" bestFit="1" customWidth="1"/>
    <col min="19" max="19" width="2.5703125" bestFit="1" customWidth="1"/>
    <col min="20" max="20" width="5.7109375" customWidth="1"/>
    <col min="21" max="21" width="6.5703125" customWidth="1"/>
    <col min="22" max="22" width="4.7109375" customWidth="1"/>
    <col min="23" max="23" width="4.85546875" bestFit="1" customWidth="1"/>
    <col min="24" max="24" width="13" customWidth="1"/>
    <col min="25" max="25" width="11" customWidth="1"/>
    <col min="26" max="26" width="11.42578125" bestFit="1" customWidth="1"/>
  </cols>
  <sheetData>
    <row r="2" spans="2:26" ht="22.5" customHeight="1" x14ac:dyDescent="0.25">
      <c r="B2" s="378" t="s">
        <v>84</v>
      </c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80"/>
      <c r="U2" s="381"/>
      <c r="V2" s="381"/>
      <c r="W2" s="381"/>
      <c r="X2" s="381"/>
      <c r="Y2" s="381"/>
      <c r="Z2" s="381"/>
    </row>
    <row r="3" spans="2:26" ht="21" customHeight="1" x14ac:dyDescent="0.25">
      <c r="B3" s="70" t="s">
        <v>23</v>
      </c>
      <c r="C3" s="70" t="s">
        <v>57</v>
      </c>
      <c r="D3" s="70" t="s">
        <v>0</v>
      </c>
      <c r="E3" s="70" t="s">
        <v>26</v>
      </c>
      <c r="F3" s="70">
        <v>1</v>
      </c>
      <c r="G3" s="70">
        <v>2</v>
      </c>
      <c r="H3" s="70">
        <v>3</v>
      </c>
      <c r="I3" s="70">
        <v>4</v>
      </c>
      <c r="J3" s="70">
        <v>5</v>
      </c>
      <c r="K3" s="70">
        <v>6</v>
      </c>
      <c r="L3" s="70">
        <v>7</v>
      </c>
      <c r="M3" s="70">
        <v>8</v>
      </c>
      <c r="N3" s="70">
        <v>9</v>
      </c>
      <c r="O3" s="70">
        <v>10</v>
      </c>
      <c r="P3" s="70">
        <v>11</v>
      </c>
      <c r="Q3" s="70">
        <v>12</v>
      </c>
      <c r="R3" s="70">
        <v>13</v>
      </c>
      <c r="S3" s="70">
        <v>14</v>
      </c>
      <c r="T3" s="70">
        <v>15</v>
      </c>
      <c r="U3" s="381"/>
      <c r="V3" s="381"/>
      <c r="W3" s="381"/>
      <c r="X3" s="381"/>
      <c r="Y3" s="381"/>
      <c r="Z3" s="381"/>
    </row>
    <row r="4" spans="2:26" ht="15" customHeight="1" x14ac:dyDescent="0.25">
      <c r="B4" s="74" t="s">
        <v>61</v>
      </c>
      <c r="C4" s="71" t="s">
        <v>36</v>
      </c>
      <c r="D4" s="71">
        <v>1</v>
      </c>
      <c r="E4" s="71" t="s">
        <v>58</v>
      </c>
      <c r="F4" s="72" t="s">
        <v>79</v>
      </c>
      <c r="G4" s="72" t="s">
        <v>79</v>
      </c>
      <c r="H4" s="72" t="s">
        <v>79</v>
      </c>
      <c r="I4" s="72" t="s">
        <v>79</v>
      </c>
      <c r="J4" s="72" t="s">
        <v>79</v>
      </c>
      <c r="K4" s="72" t="s">
        <v>79</v>
      </c>
      <c r="L4" s="72" t="s">
        <v>79</v>
      </c>
      <c r="M4" s="72" t="s">
        <v>79</v>
      </c>
      <c r="N4" s="72" t="s">
        <v>79</v>
      </c>
      <c r="O4" s="73" t="s">
        <v>79</v>
      </c>
      <c r="P4" s="72" t="s">
        <v>79</v>
      </c>
      <c r="Q4" s="72" t="s">
        <v>79</v>
      </c>
      <c r="R4" s="382" t="s">
        <v>60</v>
      </c>
      <c r="S4" s="383"/>
      <c r="T4" s="384"/>
      <c r="U4" s="381"/>
      <c r="V4" s="381"/>
      <c r="W4" s="381"/>
      <c r="X4" s="381"/>
      <c r="Y4" s="381"/>
      <c r="Z4" s="381"/>
    </row>
    <row r="5" spans="2:26" ht="15" customHeight="1" x14ac:dyDescent="0.25">
      <c r="B5" s="411"/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3"/>
      <c r="U5" s="381"/>
      <c r="V5" s="381"/>
      <c r="W5" s="381"/>
      <c r="X5" s="381"/>
      <c r="Y5" s="381"/>
      <c r="Z5" s="381"/>
    </row>
    <row r="6" spans="2:26" ht="15" customHeight="1" x14ac:dyDescent="0.25">
      <c r="B6" s="385" t="s">
        <v>51</v>
      </c>
      <c r="C6" s="386"/>
      <c r="D6" s="386"/>
      <c r="E6" s="386"/>
      <c r="F6" s="386"/>
      <c r="G6" s="386"/>
      <c r="H6" s="386"/>
      <c r="I6" s="386"/>
      <c r="J6" s="386"/>
      <c r="K6" s="387"/>
      <c r="L6" s="388" t="s">
        <v>62</v>
      </c>
      <c r="M6" s="388"/>
      <c r="N6" s="388"/>
      <c r="O6" s="388"/>
      <c r="P6" s="388" t="s">
        <v>5</v>
      </c>
      <c r="Q6" s="388"/>
      <c r="R6" s="388"/>
      <c r="S6" s="388"/>
      <c r="T6" s="388"/>
      <c r="U6" s="381"/>
      <c r="V6" s="381"/>
      <c r="W6" s="381"/>
      <c r="X6" s="381"/>
      <c r="Y6" s="381"/>
      <c r="Z6" s="381"/>
    </row>
    <row r="7" spans="2:26" ht="15" customHeight="1" x14ac:dyDescent="0.25">
      <c r="B7" s="389" t="s">
        <v>86</v>
      </c>
      <c r="C7" s="390"/>
      <c r="D7" s="390"/>
      <c r="E7" s="390"/>
      <c r="F7" s="390"/>
      <c r="G7" s="390"/>
      <c r="H7" s="390"/>
      <c r="I7" s="390"/>
      <c r="J7" s="390"/>
      <c r="K7" s="391"/>
      <c r="L7" s="77" t="s">
        <v>63</v>
      </c>
      <c r="M7" s="77" t="s">
        <v>29</v>
      </c>
      <c r="N7" s="77" t="s">
        <v>26</v>
      </c>
      <c r="O7" s="77" t="s">
        <v>31</v>
      </c>
      <c r="P7" s="77" t="s">
        <v>64</v>
      </c>
      <c r="Q7" s="392" t="s">
        <v>65</v>
      </c>
      <c r="R7" s="392"/>
      <c r="S7" s="392"/>
      <c r="T7" s="392"/>
      <c r="U7" s="381"/>
      <c r="V7" s="381"/>
      <c r="W7" s="381"/>
      <c r="X7" s="381"/>
      <c r="Y7" s="381"/>
      <c r="Z7" s="381"/>
    </row>
    <row r="8" spans="2:26" ht="15" customHeight="1" x14ac:dyDescent="0.25">
      <c r="B8" s="78">
        <v>1</v>
      </c>
      <c r="C8" s="393" t="s">
        <v>87</v>
      </c>
      <c r="D8" s="394"/>
      <c r="E8" s="394"/>
      <c r="F8" s="394"/>
      <c r="G8" s="394"/>
      <c r="H8" s="394"/>
      <c r="I8" s="394"/>
      <c r="J8" s="394"/>
      <c r="K8" s="395"/>
      <c r="L8" s="79">
        <v>11</v>
      </c>
      <c r="M8" s="80">
        <v>2</v>
      </c>
      <c r="N8" s="81" t="s">
        <v>66</v>
      </c>
      <c r="O8" s="81" t="s">
        <v>67</v>
      </c>
      <c r="P8" s="82"/>
      <c r="Q8" s="396" t="s">
        <v>68</v>
      </c>
      <c r="R8" s="397"/>
      <c r="S8" s="397"/>
      <c r="T8" s="398"/>
      <c r="U8" s="381"/>
      <c r="V8" s="381"/>
      <c r="W8" s="381"/>
      <c r="X8" s="381"/>
      <c r="Y8" s="381"/>
      <c r="Z8" s="381"/>
    </row>
    <row r="9" spans="2:26" ht="20.25" customHeight="1" x14ac:dyDescent="0.25">
      <c r="B9" s="402" t="s">
        <v>85</v>
      </c>
      <c r="C9" s="403"/>
      <c r="D9" s="403"/>
      <c r="E9" s="403"/>
      <c r="F9" s="403"/>
      <c r="G9" s="403"/>
      <c r="H9" s="403"/>
      <c r="I9" s="403"/>
      <c r="J9" s="403"/>
      <c r="K9" s="404"/>
      <c r="L9" s="87">
        <v>1</v>
      </c>
      <c r="M9" s="80">
        <v>2</v>
      </c>
      <c r="N9" s="81" t="s">
        <v>66</v>
      </c>
      <c r="O9" s="81" t="s">
        <v>67</v>
      </c>
      <c r="P9" s="83"/>
      <c r="Q9" s="414" t="s">
        <v>80</v>
      </c>
      <c r="R9" s="414"/>
      <c r="S9" s="414"/>
      <c r="T9" s="414"/>
      <c r="U9" s="381"/>
      <c r="V9" s="381"/>
      <c r="W9" s="381"/>
      <c r="X9" s="381"/>
      <c r="Y9" s="381"/>
      <c r="Z9" s="381"/>
    </row>
    <row r="10" spans="2:26" ht="18.75" customHeight="1" x14ac:dyDescent="0.25">
      <c r="B10" s="405"/>
      <c r="C10" s="406"/>
      <c r="D10" s="406"/>
      <c r="E10" s="406"/>
      <c r="F10" s="406"/>
      <c r="G10" s="406"/>
      <c r="H10" s="406"/>
      <c r="I10" s="406"/>
      <c r="J10" s="406"/>
      <c r="K10" s="407"/>
      <c r="L10" s="88">
        <f>SUM(L8:L9)</f>
        <v>12</v>
      </c>
      <c r="M10" s="84">
        <v>24</v>
      </c>
      <c r="N10" s="415" t="s">
        <v>71</v>
      </c>
      <c r="O10" s="415"/>
      <c r="P10" s="415"/>
      <c r="Q10" s="415"/>
      <c r="R10" s="415"/>
      <c r="S10" s="415"/>
      <c r="T10" s="415"/>
      <c r="U10" s="381"/>
      <c r="V10" s="381"/>
      <c r="W10" s="381"/>
      <c r="X10" s="381"/>
      <c r="Y10" s="381"/>
      <c r="Z10" s="381"/>
    </row>
    <row r="11" spans="2:26" ht="15" customHeight="1" x14ac:dyDescent="0.25">
      <c r="B11" s="405"/>
      <c r="C11" s="406"/>
      <c r="D11" s="406"/>
      <c r="E11" s="406"/>
      <c r="F11" s="406"/>
      <c r="G11" s="406"/>
      <c r="H11" s="406"/>
      <c r="I11" s="406"/>
      <c r="J11" s="406"/>
      <c r="K11" s="407"/>
      <c r="L11" s="417">
        <v>15.6</v>
      </c>
      <c r="M11" s="416"/>
      <c r="N11" s="415" t="s">
        <v>72</v>
      </c>
      <c r="O11" s="415"/>
      <c r="P11" s="415"/>
      <c r="Q11" s="415"/>
      <c r="R11" s="415"/>
      <c r="S11" s="415"/>
      <c r="T11" s="415"/>
      <c r="U11" s="381"/>
      <c r="V11" s="381"/>
      <c r="W11" s="381"/>
      <c r="X11" s="381"/>
      <c r="Y11" s="381"/>
      <c r="Z11" s="381"/>
    </row>
    <row r="12" spans="2:26" ht="15" customHeight="1" x14ac:dyDescent="0.25">
      <c r="B12" s="405"/>
      <c r="C12" s="406"/>
      <c r="D12" s="406"/>
      <c r="E12" s="406"/>
      <c r="F12" s="406"/>
      <c r="G12" s="406"/>
      <c r="H12" s="406"/>
      <c r="I12" s="406"/>
      <c r="J12" s="406"/>
      <c r="K12" s="407"/>
      <c r="L12" s="288"/>
      <c r="M12" s="289"/>
      <c r="N12" s="289"/>
      <c r="O12" s="289"/>
      <c r="P12" s="289"/>
      <c r="Q12" s="289"/>
      <c r="R12" s="289"/>
      <c r="S12" s="289"/>
      <c r="T12" s="290"/>
      <c r="U12" s="381"/>
      <c r="V12" s="381"/>
      <c r="W12" s="381"/>
      <c r="X12" s="381"/>
      <c r="Y12" s="381"/>
      <c r="Z12" s="381"/>
    </row>
    <row r="13" spans="2:26" ht="15" customHeight="1" x14ac:dyDescent="0.25">
      <c r="B13" s="405"/>
      <c r="C13" s="406"/>
      <c r="D13" s="406"/>
      <c r="E13" s="406"/>
      <c r="F13" s="406"/>
      <c r="G13" s="406"/>
      <c r="H13" s="406"/>
      <c r="I13" s="406"/>
      <c r="J13" s="406"/>
      <c r="K13" s="407"/>
      <c r="L13" s="291"/>
      <c r="M13" s="292"/>
      <c r="N13" s="292"/>
      <c r="O13" s="292"/>
      <c r="P13" s="292"/>
      <c r="Q13" s="292"/>
      <c r="R13" s="292"/>
      <c r="S13" s="292"/>
      <c r="T13" s="293"/>
      <c r="U13" s="381"/>
      <c r="V13" s="381"/>
      <c r="W13" s="381"/>
      <c r="X13" s="381"/>
      <c r="Y13" s="381"/>
      <c r="Z13" s="381"/>
    </row>
    <row r="14" spans="2:26" ht="15" customHeight="1" x14ac:dyDescent="0.25">
      <c r="B14" s="405"/>
      <c r="C14" s="406"/>
      <c r="D14" s="406"/>
      <c r="E14" s="406"/>
      <c r="F14" s="406"/>
      <c r="G14" s="406"/>
      <c r="H14" s="406"/>
      <c r="I14" s="406"/>
      <c r="J14" s="406"/>
      <c r="K14" s="407"/>
      <c r="L14" s="291"/>
      <c r="M14" s="292"/>
      <c r="N14" s="292"/>
      <c r="O14" s="292"/>
      <c r="P14" s="292"/>
      <c r="Q14" s="292"/>
      <c r="R14" s="292"/>
      <c r="S14" s="292"/>
      <c r="T14" s="293"/>
      <c r="U14" s="381"/>
      <c r="V14" s="381"/>
      <c r="W14" s="381"/>
      <c r="X14" s="381"/>
      <c r="Y14" s="381"/>
      <c r="Z14" s="381"/>
    </row>
    <row r="15" spans="2:26" ht="15" customHeight="1" x14ac:dyDescent="0.25">
      <c r="B15" s="405"/>
      <c r="C15" s="406"/>
      <c r="D15" s="406"/>
      <c r="E15" s="406"/>
      <c r="F15" s="406"/>
      <c r="G15" s="406"/>
      <c r="H15" s="406"/>
      <c r="I15" s="406"/>
      <c r="J15" s="406"/>
      <c r="K15" s="407"/>
      <c r="L15" s="291"/>
      <c r="M15" s="292"/>
      <c r="N15" s="292"/>
      <c r="O15" s="292"/>
      <c r="P15" s="292"/>
      <c r="Q15" s="292"/>
      <c r="R15" s="292"/>
      <c r="S15" s="292"/>
      <c r="T15" s="293"/>
      <c r="U15" s="381"/>
      <c r="V15" s="381"/>
      <c r="W15" s="381"/>
      <c r="X15" s="381"/>
      <c r="Y15" s="381"/>
      <c r="Z15" s="381"/>
    </row>
    <row r="16" spans="2:26" ht="22.5" customHeight="1" x14ac:dyDescent="0.25">
      <c r="B16" s="405"/>
      <c r="C16" s="406"/>
      <c r="D16" s="406"/>
      <c r="E16" s="406"/>
      <c r="F16" s="406"/>
      <c r="G16" s="406"/>
      <c r="H16" s="406"/>
      <c r="I16" s="406"/>
      <c r="J16" s="406"/>
      <c r="K16" s="407"/>
      <c r="L16" s="291"/>
      <c r="M16" s="292"/>
      <c r="N16" s="292"/>
      <c r="O16" s="292"/>
      <c r="P16" s="292"/>
      <c r="Q16" s="292"/>
      <c r="R16" s="292"/>
      <c r="S16" s="292"/>
      <c r="T16" s="293"/>
      <c r="U16" s="381"/>
      <c r="V16" s="381"/>
      <c r="W16" s="381"/>
      <c r="X16" s="381"/>
      <c r="Y16" s="381"/>
      <c r="Z16" s="381"/>
    </row>
    <row r="17" spans="2:26" ht="19.5" customHeight="1" x14ac:dyDescent="0.25">
      <c r="B17" s="408"/>
      <c r="C17" s="409"/>
      <c r="D17" s="409"/>
      <c r="E17" s="409"/>
      <c r="F17" s="409"/>
      <c r="G17" s="409"/>
      <c r="H17" s="409"/>
      <c r="I17" s="409"/>
      <c r="J17" s="409"/>
      <c r="K17" s="410"/>
      <c r="L17" s="294"/>
      <c r="M17" s="295"/>
      <c r="N17" s="295"/>
      <c r="O17" s="295"/>
      <c r="P17" s="295"/>
      <c r="Q17" s="295"/>
      <c r="R17" s="295"/>
      <c r="S17" s="295"/>
      <c r="T17" s="296"/>
      <c r="U17" s="381"/>
      <c r="V17" s="381"/>
      <c r="W17" s="381"/>
      <c r="X17" s="381"/>
      <c r="Y17" s="381"/>
      <c r="Z17" s="381"/>
    </row>
  </sheetData>
  <mergeCells count="17">
    <mergeCell ref="U2:Z17"/>
    <mergeCell ref="R4:T4"/>
    <mergeCell ref="B5:T5"/>
    <mergeCell ref="B6:K6"/>
    <mergeCell ref="L6:O6"/>
    <mergeCell ref="P6:T6"/>
    <mergeCell ref="B7:K7"/>
    <mergeCell ref="Q7:T7"/>
    <mergeCell ref="Q9:T9"/>
    <mergeCell ref="N10:T10"/>
    <mergeCell ref="L11:M11"/>
    <mergeCell ref="N11:T11"/>
    <mergeCell ref="B9:K17"/>
    <mergeCell ref="L12:T17"/>
    <mergeCell ref="C8:K8"/>
    <mergeCell ref="Q8:T8"/>
    <mergeCell ref="B2:T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1"/>
  <sheetViews>
    <sheetView showGridLines="0" zoomScale="85" zoomScaleNormal="85" workbookViewId="0">
      <selection sqref="A1:XFD1048576"/>
    </sheetView>
  </sheetViews>
  <sheetFormatPr defaultColWidth="4.28515625" defaultRowHeight="15.75" x14ac:dyDescent="0.25"/>
  <cols>
    <col min="9" max="9" width="2.42578125" style="54" customWidth="1"/>
    <col min="10" max="10" width="4.85546875" bestFit="1" customWidth="1"/>
    <col min="11" max="11" width="3.5703125" bestFit="1" customWidth="1"/>
    <col min="12" max="12" width="4.7109375" bestFit="1" customWidth="1"/>
    <col min="13" max="13" width="4.5703125" style="10" bestFit="1" customWidth="1"/>
    <col min="14" max="15" width="4.140625" style="10" bestFit="1" customWidth="1"/>
    <col min="16" max="19" width="4.140625" bestFit="1" customWidth="1"/>
    <col min="20" max="26" width="4.140625" customWidth="1"/>
    <col min="27" max="27" width="4.140625" bestFit="1" customWidth="1"/>
    <col min="28" max="28" width="4.140625" customWidth="1"/>
    <col min="29" max="38" width="3.140625" bestFit="1" customWidth="1"/>
    <col min="39" max="39" width="2.28515625" customWidth="1"/>
    <col min="40" max="40" width="11.7109375" bestFit="1" customWidth="1"/>
    <col min="41" max="42" width="5" bestFit="1" customWidth="1"/>
    <col min="43" max="43" width="8.140625" bestFit="1" customWidth="1"/>
    <col min="44" max="44" width="3.140625" bestFit="1" customWidth="1"/>
    <col min="45" max="45" width="5.140625" bestFit="1" customWidth="1"/>
    <col min="46" max="46" width="7.28515625" customWidth="1"/>
    <col min="47" max="47" width="23.28515625" bestFit="1" customWidth="1"/>
    <col min="48" max="48" width="5" bestFit="1" customWidth="1"/>
    <col min="49" max="49" width="4.42578125" customWidth="1"/>
    <col min="50" max="50" width="9.28515625" bestFit="1" customWidth="1"/>
    <col min="51" max="51" width="9.7109375" bestFit="1" customWidth="1"/>
    <col min="52" max="52" width="7.140625" bestFit="1" customWidth="1"/>
    <col min="53" max="53" width="7.5703125" bestFit="1" customWidth="1"/>
    <col min="54" max="54" width="10" bestFit="1" customWidth="1"/>
    <col min="55" max="65" width="4.28515625" style="54"/>
  </cols>
  <sheetData>
    <row r="1" spans="2:65" s="54" customFormat="1" x14ac:dyDescent="0.25">
      <c r="M1" s="55"/>
      <c r="N1" s="55"/>
      <c r="O1" s="55"/>
    </row>
    <row r="2" spans="2:65" s="1" customFormat="1" ht="27.75" customHeight="1" x14ac:dyDescent="0.25">
      <c r="B2" s="349" t="s">
        <v>115</v>
      </c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0"/>
      <c r="AC2" s="350"/>
      <c r="AD2" s="350"/>
      <c r="AE2" s="350"/>
      <c r="AF2" s="350"/>
      <c r="AG2" s="350"/>
      <c r="AH2" s="350"/>
      <c r="AI2" s="350"/>
      <c r="AJ2" s="350"/>
      <c r="AK2" s="350"/>
      <c r="AL2" s="351"/>
      <c r="AM2" s="56"/>
      <c r="AN2" s="352" t="s">
        <v>116</v>
      </c>
      <c r="AO2" s="352"/>
      <c r="AP2" s="352"/>
      <c r="AQ2" s="352"/>
      <c r="AR2" s="352"/>
      <c r="AS2" s="352"/>
      <c r="AT2" s="352"/>
      <c r="AU2" s="352"/>
      <c r="AV2" s="352"/>
      <c r="AW2" s="352"/>
      <c r="AX2" s="352"/>
      <c r="AY2" s="352"/>
      <c r="AZ2" s="352"/>
      <c r="BA2" s="352"/>
      <c r="BB2" s="352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</row>
    <row r="3" spans="2:65" s="1" customFormat="1" ht="18" customHeight="1" x14ac:dyDescent="0.25">
      <c r="B3" s="353" t="s">
        <v>110</v>
      </c>
      <c r="C3" s="354"/>
      <c r="D3" s="354"/>
      <c r="E3" s="354"/>
      <c r="F3" s="354"/>
      <c r="G3" s="354"/>
      <c r="H3" s="354"/>
      <c r="I3" s="355"/>
      <c r="J3" s="148" t="s">
        <v>0</v>
      </c>
      <c r="K3" s="149" t="s">
        <v>57</v>
      </c>
      <c r="L3" s="149" t="s">
        <v>1</v>
      </c>
      <c r="M3" s="149" t="s">
        <v>2</v>
      </c>
      <c r="N3" s="149">
        <v>0</v>
      </c>
      <c r="O3" s="149">
        <v>1</v>
      </c>
      <c r="P3" s="149">
        <v>2</v>
      </c>
      <c r="Q3" s="149">
        <v>3</v>
      </c>
      <c r="R3" s="149">
        <v>4</v>
      </c>
      <c r="S3" s="149">
        <v>5</v>
      </c>
      <c r="T3" s="149">
        <v>6</v>
      </c>
      <c r="U3" s="149">
        <v>7</v>
      </c>
      <c r="V3" s="149">
        <v>8</v>
      </c>
      <c r="W3" s="149">
        <v>9</v>
      </c>
      <c r="X3" s="149">
        <v>10</v>
      </c>
      <c r="Y3" s="149">
        <v>11</v>
      </c>
      <c r="Z3" s="149">
        <v>12</v>
      </c>
      <c r="AA3" s="149">
        <v>13</v>
      </c>
      <c r="AB3" s="149">
        <v>14</v>
      </c>
      <c r="AC3" s="149">
        <v>15</v>
      </c>
      <c r="AD3" s="149">
        <v>16</v>
      </c>
      <c r="AE3" s="149">
        <v>17</v>
      </c>
      <c r="AF3" s="149">
        <v>18</v>
      </c>
      <c r="AG3" s="149">
        <v>19</v>
      </c>
      <c r="AH3" s="149">
        <v>20</v>
      </c>
      <c r="AI3" s="149">
        <v>21</v>
      </c>
      <c r="AJ3" s="149">
        <v>22</v>
      </c>
      <c r="AK3" s="149">
        <v>23</v>
      </c>
      <c r="AL3" s="149">
        <v>24</v>
      </c>
      <c r="AM3" s="56"/>
      <c r="AN3" s="150" t="s">
        <v>27</v>
      </c>
      <c r="AO3" s="150" t="s">
        <v>101</v>
      </c>
      <c r="AP3" s="150" t="s">
        <v>102</v>
      </c>
      <c r="AQ3" s="150" t="s">
        <v>28</v>
      </c>
      <c r="AR3" s="150" t="s">
        <v>25</v>
      </c>
      <c r="AS3" s="150" t="s">
        <v>29</v>
      </c>
      <c r="AT3" s="150" t="s">
        <v>26</v>
      </c>
      <c r="AU3" s="150" t="s">
        <v>30</v>
      </c>
      <c r="AV3" s="150" t="s">
        <v>31</v>
      </c>
      <c r="AW3" s="150" t="s">
        <v>32</v>
      </c>
      <c r="AX3" s="150" t="s">
        <v>33</v>
      </c>
      <c r="AY3" s="150" t="s">
        <v>48</v>
      </c>
      <c r="AZ3" s="150" t="s">
        <v>34</v>
      </c>
      <c r="BA3" s="150" t="s">
        <v>35</v>
      </c>
      <c r="BB3" s="150" t="s">
        <v>117</v>
      </c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</row>
    <row r="4" spans="2:65" s="1" customFormat="1" ht="18" customHeight="1" x14ac:dyDescent="0.25">
      <c r="B4" s="356"/>
      <c r="C4" s="357"/>
      <c r="D4" s="357"/>
      <c r="E4" s="357"/>
      <c r="F4" s="357"/>
      <c r="G4" s="357"/>
      <c r="H4" s="357"/>
      <c r="I4" s="358"/>
      <c r="J4" s="151">
        <v>6</v>
      </c>
      <c r="K4" s="152">
        <v>16</v>
      </c>
      <c r="L4" s="152">
        <v>1</v>
      </c>
      <c r="M4" s="152">
        <v>2</v>
      </c>
      <c r="N4" s="153" t="s">
        <v>79</v>
      </c>
      <c r="O4" s="153" t="s">
        <v>79</v>
      </c>
      <c r="P4" s="153" t="s">
        <v>79</v>
      </c>
      <c r="Q4" s="153" t="s">
        <v>79</v>
      </c>
      <c r="R4" s="153" t="s">
        <v>79</v>
      </c>
      <c r="S4" s="153">
        <v>100</v>
      </c>
      <c r="T4" s="153">
        <v>100</v>
      </c>
      <c r="U4" s="153">
        <v>100</v>
      </c>
      <c r="V4" s="153">
        <v>100</v>
      </c>
      <c r="W4" s="153">
        <v>100</v>
      </c>
      <c r="X4" s="153">
        <v>100</v>
      </c>
      <c r="Y4" s="153">
        <v>100</v>
      </c>
      <c r="Z4" s="153">
        <v>100</v>
      </c>
      <c r="AA4" s="154">
        <v>100</v>
      </c>
      <c r="AB4" s="154">
        <v>600</v>
      </c>
      <c r="AC4" s="365"/>
      <c r="AD4" s="366"/>
      <c r="AE4" s="366"/>
      <c r="AF4" s="366"/>
      <c r="AG4" s="366"/>
      <c r="AH4" s="366"/>
      <c r="AI4" s="366"/>
      <c r="AJ4" s="366"/>
      <c r="AK4" s="366"/>
      <c r="AL4" s="367"/>
      <c r="AM4" s="56"/>
      <c r="AN4" s="155" t="s">
        <v>6</v>
      </c>
      <c r="AO4" s="155">
        <v>4</v>
      </c>
      <c r="AP4" s="155">
        <v>0</v>
      </c>
      <c r="AQ4" s="156" t="s">
        <v>36</v>
      </c>
      <c r="AR4" s="156">
        <f>SUM(AO4:AP4)</f>
        <v>4</v>
      </c>
      <c r="AS4" s="155">
        <v>300</v>
      </c>
      <c r="AT4" s="156" t="s">
        <v>118</v>
      </c>
      <c r="AU4" s="156" t="s">
        <v>36</v>
      </c>
      <c r="AV4" s="156" t="s">
        <v>119</v>
      </c>
      <c r="AW4" s="156">
        <v>3.5</v>
      </c>
      <c r="AX4" s="156" t="s">
        <v>36</v>
      </c>
      <c r="AY4" s="157">
        <v>100</v>
      </c>
      <c r="AZ4" s="158" t="s">
        <v>36</v>
      </c>
      <c r="BA4" s="157">
        <f>SUM(AR4:AR4)</f>
        <v>4</v>
      </c>
      <c r="BB4" s="157">
        <v>0</v>
      </c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</row>
    <row r="5" spans="2:65" s="1" customFormat="1" ht="18" customHeight="1" x14ac:dyDescent="0.25">
      <c r="B5" s="359"/>
      <c r="C5" s="360"/>
      <c r="D5" s="360"/>
      <c r="E5" s="360"/>
      <c r="F5" s="360"/>
      <c r="G5" s="360"/>
      <c r="H5" s="360"/>
      <c r="I5" s="361"/>
      <c r="J5" s="121">
        <v>5</v>
      </c>
      <c r="K5" s="58">
        <v>13</v>
      </c>
      <c r="L5" s="58">
        <v>0</v>
      </c>
      <c r="M5" s="58">
        <v>2</v>
      </c>
      <c r="N5" s="153" t="s">
        <v>79</v>
      </c>
      <c r="O5" s="153" t="s">
        <v>79</v>
      </c>
      <c r="P5" s="153" t="s">
        <v>79</v>
      </c>
      <c r="Q5" s="153" t="s">
        <v>79</v>
      </c>
      <c r="R5" s="153" t="s">
        <v>79</v>
      </c>
      <c r="S5" s="153">
        <v>100</v>
      </c>
      <c r="T5" s="153">
        <v>100</v>
      </c>
      <c r="U5" s="153">
        <v>100</v>
      </c>
      <c r="V5" s="153">
        <v>100</v>
      </c>
      <c r="W5" s="153">
        <v>100</v>
      </c>
      <c r="X5" s="153">
        <v>100</v>
      </c>
      <c r="Y5" s="153">
        <v>100</v>
      </c>
      <c r="Z5" s="153">
        <v>100</v>
      </c>
      <c r="AA5" s="150" t="s">
        <v>4</v>
      </c>
      <c r="AB5" s="154" t="s">
        <v>79</v>
      </c>
      <c r="AC5" s="368"/>
      <c r="AD5" s="369"/>
      <c r="AE5" s="369"/>
      <c r="AF5" s="369"/>
      <c r="AG5" s="369"/>
      <c r="AH5" s="369"/>
      <c r="AI5" s="369"/>
      <c r="AJ5" s="369"/>
      <c r="AK5" s="369"/>
      <c r="AL5" s="370"/>
      <c r="AM5" s="56"/>
      <c r="AN5" s="159" t="s">
        <v>120</v>
      </c>
      <c r="AO5" s="159">
        <v>8</v>
      </c>
      <c r="AP5" s="159">
        <v>8</v>
      </c>
      <c r="AQ5" s="159">
        <v>0</v>
      </c>
      <c r="AR5" s="159">
        <f>SUM(AO5:AP5)</f>
        <v>16</v>
      </c>
      <c r="AS5" s="153">
        <v>100</v>
      </c>
      <c r="AT5" s="159" t="s">
        <v>121</v>
      </c>
      <c r="AU5" s="159" t="s">
        <v>122</v>
      </c>
      <c r="AV5" s="159" t="s">
        <v>36</v>
      </c>
      <c r="AW5" s="159">
        <v>3.5</v>
      </c>
      <c r="AX5" s="159" t="s">
        <v>39</v>
      </c>
      <c r="AY5" s="160">
        <v>1265</v>
      </c>
      <c r="AZ5" s="161">
        <f>AY5*100/BB5</f>
        <v>3.0081088150667017</v>
      </c>
      <c r="BA5" s="376">
        <f>SUM(AR5:AR7)</f>
        <v>81</v>
      </c>
      <c r="BB5" s="376">
        <f>SUM(AY5:AY7)</f>
        <v>42053</v>
      </c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</row>
    <row r="6" spans="2:65" s="2" customFormat="1" ht="18" customHeight="1" x14ac:dyDescent="0.25">
      <c r="B6" s="359"/>
      <c r="C6" s="360"/>
      <c r="D6" s="360"/>
      <c r="E6" s="360"/>
      <c r="F6" s="360"/>
      <c r="G6" s="360"/>
      <c r="H6" s="360"/>
      <c r="I6" s="361"/>
      <c r="J6" s="120">
        <v>4</v>
      </c>
      <c r="K6" s="59">
        <v>10</v>
      </c>
      <c r="L6" s="59">
        <v>1</v>
      </c>
      <c r="M6" s="59">
        <v>1</v>
      </c>
      <c r="N6" s="153">
        <v>600</v>
      </c>
      <c r="O6" s="153">
        <v>600</v>
      </c>
      <c r="P6" s="153">
        <v>600</v>
      </c>
      <c r="Q6" s="153">
        <v>600</v>
      </c>
      <c r="R6" s="153">
        <v>600</v>
      </c>
      <c r="S6" s="153">
        <v>600</v>
      </c>
      <c r="T6" s="153">
        <v>600</v>
      </c>
      <c r="U6" s="153">
        <v>600</v>
      </c>
      <c r="V6" s="153">
        <v>600</v>
      </c>
      <c r="W6" s="153">
        <v>600</v>
      </c>
      <c r="X6" s="153">
        <v>600</v>
      </c>
      <c r="Y6" s="153">
        <v>600</v>
      </c>
      <c r="Z6" s="153">
        <v>600</v>
      </c>
      <c r="AA6" s="153">
        <v>600</v>
      </c>
      <c r="AB6" s="153">
        <v>600</v>
      </c>
      <c r="AC6" s="368"/>
      <c r="AD6" s="369"/>
      <c r="AE6" s="369"/>
      <c r="AF6" s="369"/>
      <c r="AG6" s="369"/>
      <c r="AH6" s="369"/>
      <c r="AI6" s="369"/>
      <c r="AJ6" s="369"/>
      <c r="AK6" s="369"/>
      <c r="AL6" s="370"/>
      <c r="AM6" s="56"/>
      <c r="AN6" s="159" t="s">
        <v>120</v>
      </c>
      <c r="AO6" s="159">
        <v>25</v>
      </c>
      <c r="AP6" s="159">
        <v>30</v>
      </c>
      <c r="AQ6" s="159">
        <v>0</v>
      </c>
      <c r="AR6" s="159">
        <f>SUM(AO6:AP6)</f>
        <v>55</v>
      </c>
      <c r="AS6" s="153">
        <v>600</v>
      </c>
      <c r="AT6" s="159" t="s">
        <v>118</v>
      </c>
      <c r="AU6" s="159" t="s">
        <v>123</v>
      </c>
      <c r="AV6" s="159" t="s">
        <v>119</v>
      </c>
      <c r="AW6" s="159">
        <v>3.5</v>
      </c>
      <c r="AX6" s="159" t="s">
        <v>39</v>
      </c>
      <c r="AY6" s="160">
        <v>26216</v>
      </c>
      <c r="AZ6" s="161">
        <f>AY6*100/BB5</f>
        <v>62.340379996670869</v>
      </c>
      <c r="BA6" s="418"/>
      <c r="BB6" s="418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</row>
    <row r="7" spans="2:65" s="3" customFormat="1" ht="18" customHeight="1" x14ac:dyDescent="0.25">
      <c r="B7" s="359"/>
      <c r="C7" s="360"/>
      <c r="D7" s="360"/>
      <c r="E7" s="360"/>
      <c r="F7" s="360"/>
      <c r="G7" s="360"/>
      <c r="H7" s="360"/>
      <c r="I7" s="361"/>
      <c r="J7" s="121">
        <v>3</v>
      </c>
      <c r="K7" s="58">
        <v>7</v>
      </c>
      <c r="L7" s="58">
        <v>0</v>
      </c>
      <c r="M7" s="58">
        <v>1</v>
      </c>
      <c r="N7" s="153">
        <v>600</v>
      </c>
      <c r="O7" s="153">
        <v>600</v>
      </c>
      <c r="P7" s="153">
        <v>600</v>
      </c>
      <c r="Q7" s="153">
        <v>600</v>
      </c>
      <c r="R7" s="153">
        <v>600</v>
      </c>
      <c r="S7" s="153">
        <v>600</v>
      </c>
      <c r="T7" s="153">
        <v>600</v>
      </c>
      <c r="U7" s="153">
        <v>600</v>
      </c>
      <c r="V7" s="153">
        <v>600</v>
      </c>
      <c r="W7" s="153">
        <v>600</v>
      </c>
      <c r="X7" s="153">
        <v>600</v>
      </c>
      <c r="Y7" s="153">
        <v>600</v>
      </c>
      <c r="Z7" s="153">
        <v>600</v>
      </c>
      <c r="AA7" s="153">
        <v>600</v>
      </c>
      <c r="AB7" s="153">
        <v>600</v>
      </c>
      <c r="AC7" s="368"/>
      <c r="AD7" s="369"/>
      <c r="AE7" s="369"/>
      <c r="AF7" s="369"/>
      <c r="AG7" s="369"/>
      <c r="AH7" s="369"/>
      <c r="AI7" s="369"/>
      <c r="AJ7" s="369"/>
      <c r="AK7" s="369"/>
      <c r="AL7" s="370"/>
      <c r="AM7" s="56"/>
      <c r="AN7" s="159" t="s">
        <v>120</v>
      </c>
      <c r="AO7" s="159">
        <v>5</v>
      </c>
      <c r="AP7" s="159">
        <v>5</v>
      </c>
      <c r="AQ7" s="159">
        <v>0</v>
      </c>
      <c r="AR7" s="159">
        <v>10</v>
      </c>
      <c r="AS7" s="153">
        <v>2000</v>
      </c>
      <c r="AT7" s="159" t="s">
        <v>124</v>
      </c>
      <c r="AU7" s="159" t="s">
        <v>125</v>
      </c>
      <c r="AV7" s="159" t="s">
        <v>126</v>
      </c>
      <c r="AW7" s="159">
        <v>3.5</v>
      </c>
      <c r="AX7" s="159" t="s">
        <v>127</v>
      </c>
      <c r="AY7" s="160">
        <v>14572</v>
      </c>
      <c r="AZ7" s="161">
        <f>AY7*100/BB5</f>
        <v>34.651511188262432</v>
      </c>
      <c r="BA7" s="377"/>
      <c r="BB7" s="377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</row>
    <row r="8" spans="2:65" s="1" customFormat="1" ht="18" customHeight="1" x14ac:dyDescent="0.25">
      <c r="B8" s="359"/>
      <c r="C8" s="360"/>
      <c r="D8" s="360"/>
      <c r="E8" s="360"/>
      <c r="F8" s="360"/>
      <c r="G8" s="360"/>
      <c r="H8" s="360"/>
      <c r="I8" s="361"/>
      <c r="J8" s="120">
        <v>2</v>
      </c>
      <c r="K8" s="59">
        <v>4</v>
      </c>
      <c r="L8" s="59">
        <v>1</v>
      </c>
      <c r="M8" s="59">
        <v>0</v>
      </c>
      <c r="N8" s="153">
        <v>600</v>
      </c>
      <c r="O8" s="153">
        <v>600</v>
      </c>
      <c r="P8" s="153">
        <v>600</v>
      </c>
      <c r="Q8" s="153">
        <v>600</v>
      </c>
      <c r="R8" s="153">
        <v>600</v>
      </c>
      <c r="S8" s="153">
        <v>600</v>
      </c>
      <c r="T8" s="153">
        <v>600</v>
      </c>
      <c r="U8" s="153">
        <v>600</v>
      </c>
      <c r="V8" s="153">
        <v>600</v>
      </c>
      <c r="W8" s="153">
        <v>600</v>
      </c>
      <c r="X8" s="153">
        <v>600</v>
      </c>
      <c r="Y8" s="153">
        <v>600</v>
      </c>
      <c r="Z8" s="153">
        <v>600</v>
      </c>
      <c r="AA8" s="153">
        <v>600</v>
      </c>
      <c r="AB8" s="153">
        <v>600</v>
      </c>
      <c r="AC8" s="368"/>
      <c r="AD8" s="369"/>
      <c r="AE8" s="369"/>
      <c r="AF8" s="369"/>
      <c r="AG8" s="369"/>
      <c r="AH8" s="369"/>
      <c r="AI8" s="369"/>
      <c r="AJ8" s="369"/>
      <c r="AK8" s="369"/>
      <c r="AL8" s="370"/>
      <c r="AM8" s="56"/>
      <c r="AN8" s="154" t="s">
        <v>8</v>
      </c>
      <c r="AO8" s="154">
        <v>0</v>
      </c>
      <c r="AP8" s="154">
        <v>1</v>
      </c>
      <c r="AQ8" s="154" t="s">
        <v>41</v>
      </c>
      <c r="AR8" s="154">
        <f>SUM(AO8:AP8)</f>
        <v>1</v>
      </c>
      <c r="AS8" s="154">
        <v>100</v>
      </c>
      <c r="AT8" s="154" t="s">
        <v>121</v>
      </c>
      <c r="AU8" s="154" t="s">
        <v>122</v>
      </c>
      <c r="AV8" s="154" t="s">
        <v>36</v>
      </c>
      <c r="AW8" s="154">
        <v>3.5</v>
      </c>
      <c r="AX8" s="154" t="s">
        <v>41</v>
      </c>
      <c r="AY8" s="154" t="s">
        <v>36</v>
      </c>
      <c r="AZ8" s="154" t="s">
        <v>36</v>
      </c>
      <c r="BA8" s="343">
        <f>SUM(AR8:AR10)</f>
        <v>4</v>
      </c>
      <c r="BB8" s="164" t="s">
        <v>36</v>
      </c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</row>
    <row r="9" spans="2:65" s="1" customFormat="1" ht="18" customHeight="1" x14ac:dyDescent="0.25">
      <c r="B9" s="359"/>
      <c r="C9" s="360"/>
      <c r="D9" s="360"/>
      <c r="E9" s="360"/>
      <c r="F9" s="360"/>
      <c r="G9" s="360"/>
      <c r="H9" s="360"/>
      <c r="I9" s="361"/>
      <c r="J9" s="121">
        <v>1</v>
      </c>
      <c r="K9" s="58">
        <v>1</v>
      </c>
      <c r="L9" s="58">
        <v>0</v>
      </c>
      <c r="M9" s="58">
        <v>0</v>
      </c>
      <c r="N9" s="155">
        <v>300</v>
      </c>
      <c r="O9" s="155">
        <v>300</v>
      </c>
      <c r="P9" s="155">
        <v>300</v>
      </c>
      <c r="Q9" s="155">
        <v>300</v>
      </c>
      <c r="R9" s="153">
        <v>600</v>
      </c>
      <c r="S9" s="153">
        <v>600</v>
      </c>
      <c r="T9" s="153">
        <v>600</v>
      </c>
      <c r="U9" s="153">
        <v>600</v>
      </c>
      <c r="V9" s="153">
        <v>600</v>
      </c>
      <c r="W9" s="153">
        <v>600</v>
      </c>
      <c r="X9" s="153">
        <v>600</v>
      </c>
      <c r="Y9" s="153">
        <v>600</v>
      </c>
      <c r="Z9" s="153">
        <v>600</v>
      </c>
      <c r="AA9" s="153">
        <v>600</v>
      </c>
      <c r="AB9" s="154">
        <v>600</v>
      </c>
      <c r="AC9" s="371"/>
      <c r="AD9" s="372"/>
      <c r="AE9" s="372"/>
      <c r="AF9" s="372"/>
      <c r="AG9" s="372"/>
      <c r="AH9" s="372"/>
      <c r="AI9" s="372"/>
      <c r="AJ9" s="372"/>
      <c r="AK9" s="372"/>
      <c r="AL9" s="373"/>
      <c r="AM9" s="56"/>
      <c r="AN9" s="154" t="s">
        <v>8</v>
      </c>
      <c r="AO9" s="154">
        <v>1</v>
      </c>
      <c r="AP9" s="154">
        <v>1</v>
      </c>
      <c r="AQ9" s="154" t="s">
        <v>41</v>
      </c>
      <c r="AR9" s="154">
        <f>SUM(AO9:AP9)</f>
        <v>2</v>
      </c>
      <c r="AS9" s="154">
        <v>600</v>
      </c>
      <c r="AT9" s="154" t="s">
        <v>118</v>
      </c>
      <c r="AU9" s="154" t="s">
        <v>123</v>
      </c>
      <c r="AV9" s="154" t="s">
        <v>119</v>
      </c>
      <c r="AW9" s="154">
        <v>3.5</v>
      </c>
      <c r="AX9" s="154" t="s">
        <v>41</v>
      </c>
      <c r="AY9" s="154" t="s">
        <v>36</v>
      </c>
      <c r="AZ9" s="154" t="s">
        <v>36</v>
      </c>
      <c r="BA9" s="344"/>
      <c r="BB9" s="164" t="s">
        <v>36</v>
      </c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</row>
    <row r="10" spans="2:65" s="1" customFormat="1" ht="18" customHeight="1" x14ac:dyDescent="0.25">
      <c r="B10" s="359"/>
      <c r="C10" s="360"/>
      <c r="D10" s="360"/>
      <c r="E10" s="360"/>
      <c r="F10" s="360"/>
      <c r="G10" s="360"/>
      <c r="H10" s="360"/>
      <c r="I10" s="361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154" t="s">
        <v>8</v>
      </c>
      <c r="AO10" s="154">
        <v>1</v>
      </c>
      <c r="AP10" s="154">
        <v>0</v>
      </c>
      <c r="AQ10" s="154" t="s">
        <v>41</v>
      </c>
      <c r="AR10" s="154">
        <f>SUM(AO10:AP10)</f>
        <v>1</v>
      </c>
      <c r="AS10" s="154">
        <v>2000</v>
      </c>
      <c r="AT10" s="154" t="s">
        <v>124</v>
      </c>
      <c r="AU10" s="154" t="s">
        <v>125</v>
      </c>
      <c r="AV10" s="154" t="s">
        <v>126</v>
      </c>
      <c r="AW10" s="154">
        <v>3.5</v>
      </c>
      <c r="AX10" s="154" t="s">
        <v>41</v>
      </c>
      <c r="AY10" s="154" t="s">
        <v>36</v>
      </c>
      <c r="AZ10" s="154" t="s">
        <v>36</v>
      </c>
      <c r="BA10" s="345"/>
      <c r="BB10" s="164" t="s">
        <v>36</v>
      </c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</row>
    <row r="11" spans="2:65" x14ac:dyDescent="0.25">
      <c r="B11" s="359"/>
      <c r="C11" s="360"/>
      <c r="D11" s="360"/>
      <c r="E11" s="360"/>
      <c r="F11" s="360"/>
      <c r="G11" s="360"/>
      <c r="H11" s="360"/>
      <c r="I11" s="361"/>
      <c r="J11" s="307" t="s">
        <v>40</v>
      </c>
      <c r="K11" s="307"/>
      <c r="L11" s="307"/>
      <c r="M11" s="307"/>
      <c r="N11" s="307"/>
      <c r="O11" s="307"/>
      <c r="P11" s="307"/>
      <c r="Q11" s="307"/>
      <c r="R11" s="307"/>
      <c r="S11" s="307"/>
      <c r="T11" s="307"/>
      <c r="U11" s="307"/>
      <c r="V11" s="307"/>
      <c r="W11" s="307"/>
      <c r="X11" s="307"/>
      <c r="Y11" s="307"/>
      <c r="Z11" s="307"/>
      <c r="AA11" s="307"/>
      <c r="AB11" s="307"/>
      <c r="AC11" s="307"/>
      <c r="AD11" s="307"/>
      <c r="AE11" s="307"/>
      <c r="AF11" s="307"/>
      <c r="AG11" s="307"/>
      <c r="AH11" s="307"/>
      <c r="AI11" s="307"/>
      <c r="AJ11" s="307"/>
      <c r="AK11" s="307"/>
      <c r="AL11" s="308"/>
      <c r="AM11" s="54"/>
      <c r="AN11" s="150" t="s">
        <v>9</v>
      </c>
      <c r="AO11" s="148"/>
      <c r="AP11" s="148"/>
      <c r="AQ11" s="166" t="s">
        <v>36</v>
      </c>
      <c r="AR11" s="166">
        <v>1</v>
      </c>
      <c r="AS11" s="166" t="s">
        <v>36</v>
      </c>
      <c r="AT11" s="166" t="s">
        <v>9</v>
      </c>
      <c r="AU11" s="166" t="s">
        <v>22</v>
      </c>
      <c r="AV11" s="166" t="s">
        <v>36</v>
      </c>
      <c r="AW11" s="166"/>
      <c r="AX11" s="166" t="s">
        <v>36</v>
      </c>
      <c r="AY11" s="166" t="s">
        <v>36</v>
      </c>
      <c r="AZ11" s="166" t="s">
        <v>36</v>
      </c>
      <c r="BA11" s="166"/>
      <c r="BB11" s="166" t="s">
        <v>36</v>
      </c>
    </row>
    <row r="12" spans="2:65" ht="18.75" customHeight="1" x14ac:dyDescent="0.25">
      <c r="B12" s="359"/>
      <c r="C12" s="360"/>
      <c r="D12" s="360"/>
      <c r="E12" s="360"/>
      <c r="F12" s="360"/>
      <c r="G12" s="360"/>
      <c r="H12" s="360"/>
      <c r="I12" s="361"/>
      <c r="J12" s="122">
        <v>1</v>
      </c>
      <c r="K12" s="302" t="s">
        <v>128</v>
      </c>
      <c r="L12" s="303"/>
      <c r="M12" s="303"/>
      <c r="N12" s="303"/>
      <c r="O12" s="303"/>
      <c r="P12" s="303"/>
      <c r="Q12" s="303"/>
      <c r="R12" s="303"/>
      <c r="S12" s="303"/>
      <c r="T12" s="303"/>
      <c r="U12" s="303"/>
      <c r="V12" s="303"/>
      <c r="W12" s="303"/>
      <c r="X12" s="303"/>
      <c r="Y12" s="303"/>
      <c r="Z12" s="303"/>
      <c r="AA12" s="303"/>
      <c r="AB12" s="303"/>
      <c r="AC12" s="303"/>
      <c r="AD12" s="303"/>
      <c r="AE12" s="303"/>
      <c r="AF12" s="303"/>
      <c r="AG12" s="303"/>
      <c r="AH12" s="303"/>
      <c r="AI12" s="303"/>
      <c r="AJ12" s="303"/>
      <c r="AK12" s="303"/>
      <c r="AL12" s="304"/>
      <c r="AM12" s="54"/>
      <c r="AN12" s="336" t="s">
        <v>129</v>
      </c>
      <c r="AO12" s="336">
        <f>SUM(AO4:AO10)</f>
        <v>44</v>
      </c>
      <c r="AP12" s="336">
        <f>SUM(AP4:AP10)</f>
        <v>45</v>
      </c>
      <c r="AQ12" s="321">
        <f>SUM(AR4:AR11)</f>
        <v>90</v>
      </c>
      <c r="AR12" s="321"/>
      <c r="AS12" s="312" t="s">
        <v>130</v>
      </c>
      <c r="AT12" s="313"/>
      <c r="AU12" s="313"/>
      <c r="AV12" s="313"/>
      <c r="AW12" s="313"/>
      <c r="AX12" s="314"/>
      <c r="AY12" s="315" t="s">
        <v>131</v>
      </c>
      <c r="AZ12" s="315"/>
      <c r="BA12" s="316"/>
      <c r="BB12" s="319">
        <f>SUM(BB4:BB7)</f>
        <v>42053</v>
      </c>
    </row>
    <row r="13" spans="2:65" ht="18.75" x14ac:dyDescent="0.25">
      <c r="B13" s="359"/>
      <c r="C13" s="360"/>
      <c r="D13" s="360"/>
      <c r="E13" s="360"/>
      <c r="F13" s="360"/>
      <c r="G13" s="360"/>
      <c r="H13" s="360"/>
      <c r="I13" s="361"/>
      <c r="J13" s="122">
        <v>2</v>
      </c>
      <c r="K13" s="302" t="s">
        <v>132</v>
      </c>
      <c r="L13" s="303"/>
      <c r="M13" s="303"/>
      <c r="N13" s="303"/>
      <c r="O13" s="303"/>
      <c r="P13" s="303"/>
      <c r="Q13" s="303"/>
      <c r="R13" s="303"/>
      <c r="S13" s="303"/>
      <c r="T13" s="303"/>
      <c r="U13" s="303"/>
      <c r="V13" s="303"/>
      <c r="W13" s="303"/>
      <c r="X13" s="303"/>
      <c r="Y13" s="303"/>
      <c r="Z13" s="303"/>
      <c r="AA13" s="303"/>
      <c r="AB13" s="303"/>
      <c r="AC13" s="303"/>
      <c r="AD13" s="303"/>
      <c r="AE13" s="303"/>
      <c r="AF13" s="303"/>
      <c r="AG13" s="303"/>
      <c r="AH13" s="303"/>
      <c r="AI13" s="303"/>
      <c r="AJ13" s="303"/>
      <c r="AK13" s="303"/>
      <c r="AL13" s="304"/>
      <c r="AM13" s="56"/>
      <c r="AN13" s="336"/>
      <c r="AO13" s="336"/>
      <c r="AP13" s="336"/>
      <c r="AQ13" s="321">
        <f>SUM(AR4:AR10)</f>
        <v>89</v>
      </c>
      <c r="AR13" s="321"/>
      <c r="AS13" s="322" t="s">
        <v>35</v>
      </c>
      <c r="AT13" s="323"/>
      <c r="AU13" s="323"/>
      <c r="AV13" s="323"/>
      <c r="AW13" s="323"/>
      <c r="AX13" s="324"/>
      <c r="AY13" s="317"/>
      <c r="AZ13" s="317"/>
      <c r="BA13" s="318"/>
      <c r="BB13" s="320"/>
    </row>
    <row r="14" spans="2:65" ht="16.5" customHeight="1" x14ac:dyDescent="0.25">
      <c r="B14" s="359"/>
      <c r="C14" s="360"/>
      <c r="D14" s="360"/>
      <c r="E14" s="360"/>
      <c r="F14" s="360"/>
      <c r="G14" s="360"/>
      <c r="H14" s="360"/>
      <c r="I14" s="361"/>
      <c r="J14" s="122">
        <v>3</v>
      </c>
      <c r="K14" s="302" t="s">
        <v>133</v>
      </c>
      <c r="L14" s="303"/>
      <c r="M14" s="303"/>
      <c r="N14" s="303"/>
      <c r="O14" s="303"/>
      <c r="P14" s="303"/>
      <c r="Q14" s="303"/>
      <c r="R14" s="303"/>
      <c r="S14" s="303"/>
      <c r="T14" s="303"/>
      <c r="U14" s="303"/>
      <c r="V14" s="303"/>
      <c r="W14" s="303"/>
      <c r="X14" s="303"/>
      <c r="Y14" s="303"/>
      <c r="Z14" s="303"/>
      <c r="AA14" s="303"/>
      <c r="AB14" s="303"/>
      <c r="AC14" s="303"/>
      <c r="AD14" s="303"/>
      <c r="AE14" s="303"/>
      <c r="AF14" s="303"/>
      <c r="AG14" s="303"/>
      <c r="AH14" s="303"/>
      <c r="AI14" s="303"/>
      <c r="AJ14" s="303"/>
      <c r="AK14" s="303"/>
      <c r="AL14" s="304"/>
      <c r="AM14" s="54"/>
      <c r="AN14" s="327"/>
      <c r="AO14" s="328"/>
      <c r="AP14" s="328"/>
      <c r="AQ14" s="328"/>
      <c r="AR14" s="328"/>
      <c r="AS14" s="328"/>
      <c r="AT14" s="328"/>
      <c r="AU14" s="328"/>
      <c r="AV14" s="328"/>
      <c r="AW14" s="328"/>
      <c r="AX14" s="328"/>
      <c r="AY14" s="328"/>
      <c r="AZ14" s="328"/>
      <c r="BA14" s="328"/>
      <c r="BB14" s="329"/>
    </row>
    <row r="15" spans="2:65" ht="18" customHeight="1" x14ac:dyDescent="0.25">
      <c r="B15" s="359"/>
      <c r="C15" s="360"/>
      <c r="D15" s="360"/>
      <c r="E15" s="360"/>
      <c r="F15" s="360"/>
      <c r="G15" s="360"/>
      <c r="H15" s="360"/>
      <c r="I15" s="361"/>
      <c r="J15" s="122">
        <v>4</v>
      </c>
      <c r="K15" s="302" t="s">
        <v>134</v>
      </c>
      <c r="L15" s="303"/>
      <c r="M15" s="303"/>
      <c r="N15" s="303"/>
      <c r="O15" s="303"/>
      <c r="P15" s="303"/>
      <c r="Q15" s="303"/>
      <c r="R15" s="303"/>
      <c r="S15" s="303"/>
      <c r="T15" s="303"/>
      <c r="U15" s="303"/>
      <c r="V15" s="303"/>
      <c r="W15" s="303"/>
      <c r="X15" s="303"/>
      <c r="Y15" s="303"/>
      <c r="Z15" s="303"/>
      <c r="AA15" s="303"/>
      <c r="AB15" s="303"/>
      <c r="AC15" s="303"/>
      <c r="AD15" s="303"/>
      <c r="AE15" s="303"/>
      <c r="AF15" s="303"/>
      <c r="AG15" s="303"/>
      <c r="AH15" s="303"/>
      <c r="AI15" s="303"/>
      <c r="AJ15" s="303"/>
      <c r="AK15" s="303"/>
      <c r="AL15" s="304"/>
      <c r="AM15" s="54"/>
      <c r="AN15" s="330"/>
      <c r="AO15" s="331"/>
      <c r="AP15" s="331"/>
      <c r="AQ15" s="331"/>
      <c r="AR15" s="331"/>
      <c r="AS15" s="331"/>
      <c r="AT15" s="331"/>
      <c r="AU15" s="331"/>
      <c r="AV15" s="331"/>
      <c r="AW15" s="331"/>
      <c r="AX15" s="331"/>
      <c r="AY15" s="331"/>
      <c r="AZ15" s="331"/>
      <c r="BA15" s="331"/>
      <c r="BB15" s="332"/>
    </row>
    <row r="16" spans="2:65" ht="16.5" customHeight="1" x14ac:dyDescent="0.25">
      <c r="B16" s="359"/>
      <c r="C16" s="360"/>
      <c r="D16" s="360"/>
      <c r="E16" s="360"/>
      <c r="F16" s="360"/>
      <c r="G16" s="360"/>
      <c r="H16" s="360"/>
      <c r="I16" s="361"/>
      <c r="J16" s="54"/>
      <c r="K16" s="54"/>
      <c r="L16" s="54"/>
      <c r="M16" s="55"/>
      <c r="N16" s="55"/>
      <c r="O16" s="55"/>
      <c r="P16" s="54"/>
      <c r="Q16" s="54"/>
      <c r="R16" s="167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54"/>
      <c r="AF16" s="54"/>
      <c r="AG16" s="54"/>
      <c r="AH16" s="54"/>
      <c r="AI16" s="54"/>
      <c r="AJ16" s="56"/>
      <c r="AK16" s="56"/>
      <c r="AL16" s="56"/>
      <c r="AM16" s="54"/>
      <c r="AN16" s="330"/>
      <c r="AO16" s="331"/>
      <c r="AP16" s="331"/>
      <c r="AQ16" s="331"/>
      <c r="AR16" s="331"/>
      <c r="AS16" s="331"/>
      <c r="AT16" s="331"/>
      <c r="AU16" s="331"/>
      <c r="AV16" s="331"/>
      <c r="AW16" s="331"/>
      <c r="AX16" s="331"/>
      <c r="AY16" s="331"/>
      <c r="AZ16" s="331"/>
      <c r="BA16" s="331"/>
      <c r="BB16" s="332"/>
      <c r="BM16"/>
    </row>
    <row r="17" spans="2:65" x14ac:dyDescent="0.25">
      <c r="B17" s="359"/>
      <c r="C17" s="360"/>
      <c r="D17" s="360"/>
      <c r="E17" s="360"/>
      <c r="F17" s="360"/>
      <c r="G17" s="360"/>
      <c r="H17" s="360"/>
      <c r="I17" s="361"/>
      <c r="J17" s="309" t="s">
        <v>51</v>
      </c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8"/>
      <c r="AA17" s="309" t="s">
        <v>5</v>
      </c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8"/>
      <c r="AM17" s="67"/>
      <c r="AN17" s="330"/>
      <c r="AO17" s="331"/>
      <c r="AP17" s="331"/>
      <c r="AQ17" s="331"/>
      <c r="AR17" s="331"/>
      <c r="AS17" s="331"/>
      <c r="AT17" s="331"/>
      <c r="AU17" s="331"/>
      <c r="AV17" s="331"/>
      <c r="AW17" s="331"/>
      <c r="AX17" s="331"/>
      <c r="AY17" s="331"/>
      <c r="AZ17" s="331"/>
      <c r="BA17" s="331"/>
      <c r="BB17" s="332"/>
      <c r="BG17"/>
      <c r="BH17"/>
      <c r="BI17"/>
      <c r="BJ17"/>
      <c r="BK17"/>
      <c r="BL17"/>
      <c r="BM17"/>
    </row>
    <row r="18" spans="2:65" ht="15.75" customHeight="1" x14ac:dyDescent="0.25">
      <c r="B18" s="359"/>
      <c r="C18" s="360"/>
      <c r="D18" s="360"/>
      <c r="E18" s="360"/>
      <c r="F18" s="360"/>
      <c r="G18" s="360"/>
      <c r="H18" s="360"/>
      <c r="I18" s="361"/>
      <c r="J18" s="310" t="s">
        <v>135</v>
      </c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  <c r="V18" s="310"/>
      <c r="W18" s="310"/>
      <c r="X18" s="310"/>
      <c r="Y18" s="310"/>
      <c r="Z18" s="311"/>
      <c r="AA18" s="155"/>
      <c r="AB18" s="287" t="s">
        <v>6</v>
      </c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67"/>
      <c r="AN18" s="330"/>
      <c r="AO18" s="331"/>
      <c r="AP18" s="331"/>
      <c r="AQ18" s="331"/>
      <c r="AR18" s="331"/>
      <c r="AS18" s="331"/>
      <c r="AT18" s="331"/>
      <c r="AU18" s="331"/>
      <c r="AV18" s="331"/>
      <c r="AW18" s="331"/>
      <c r="AX18" s="331"/>
      <c r="AY18" s="331"/>
      <c r="AZ18" s="331"/>
      <c r="BA18" s="331"/>
      <c r="BB18" s="332"/>
      <c r="BG18"/>
      <c r="BH18"/>
      <c r="BI18"/>
      <c r="BJ18"/>
      <c r="BK18"/>
      <c r="BL18"/>
      <c r="BM18"/>
    </row>
    <row r="19" spans="2:65" ht="18.75" customHeight="1" x14ac:dyDescent="0.25">
      <c r="B19" s="359"/>
      <c r="C19" s="360"/>
      <c r="D19" s="360"/>
      <c r="E19" s="360"/>
      <c r="F19" s="360"/>
      <c r="G19" s="360"/>
      <c r="H19" s="360"/>
      <c r="I19" s="361"/>
      <c r="J19" s="119">
        <v>1</v>
      </c>
      <c r="K19" s="287" t="s">
        <v>136</v>
      </c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287"/>
      <c r="AA19" s="159"/>
      <c r="AB19" s="287" t="s">
        <v>137</v>
      </c>
      <c r="AC19" s="287"/>
      <c r="AD19" s="287"/>
      <c r="AE19" s="287"/>
      <c r="AF19" s="287"/>
      <c r="AG19" s="287"/>
      <c r="AH19" s="287"/>
      <c r="AI19" s="287"/>
      <c r="AJ19" s="287"/>
      <c r="AK19" s="287"/>
      <c r="AL19" s="287"/>
      <c r="AM19" s="67"/>
      <c r="AN19" s="330"/>
      <c r="AO19" s="331"/>
      <c r="AP19" s="331"/>
      <c r="AQ19" s="331"/>
      <c r="AR19" s="331"/>
      <c r="AS19" s="331"/>
      <c r="AT19" s="331"/>
      <c r="AU19" s="331"/>
      <c r="AV19" s="331"/>
      <c r="AW19" s="331"/>
      <c r="AX19" s="331"/>
      <c r="AY19" s="331"/>
      <c r="AZ19" s="331"/>
      <c r="BA19" s="331"/>
      <c r="BB19" s="332"/>
      <c r="BG19"/>
      <c r="BH19"/>
      <c r="BI19"/>
      <c r="BJ19"/>
      <c r="BK19"/>
      <c r="BL19"/>
      <c r="BM19"/>
    </row>
    <row r="20" spans="2:65" ht="15.75" customHeight="1" x14ac:dyDescent="0.25">
      <c r="B20" s="359"/>
      <c r="C20" s="360"/>
      <c r="D20" s="360"/>
      <c r="E20" s="360"/>
      <c r="F20" s="360"/>
      <c r="G20" s="360"/>
      <c r="H20" s="360"/>
      <c r="I20" s="361"/>
      <c r="J20" s="119">
        <v>2</v>
      </c>
      <c r="K20" s="299" t="s">
        <v>138</v>
      </c>
      <c r="L20" s="300"/>
      <c r="M20" s="300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0"/>
      <c r="Z20" s="301"/>
      <c r="AA20" s="11"/>
      <c r="AB20" s="287" t="s">
        <v>8</v>
      </c>
      <c r="AC20" s="287"/>
      <c r="AD20" s="287"/>
      <c r="AE20" s="287"/>
      <c r="AF20" s="287"/>
      <c r="AG20" s="287"/>
      <c r="AH20" s="287"/>
      <c r="AI20" s="287"/>
      <c r="AJ20" s="287"/>
      <c r="AK20" s="287"/>
      <c r="AL20" s="287"/>
      <c r="AM20" s="67"/>
      <c r="AN20" s="330"/>
      <c r="AO20" s="331"/>
      <c r="AP20" s="331"/>
      <c r="AQ20" s="331"/>
      <c r="AR20" s="331"/>
      <c r="AS20" s="331"/>
      <c r="AT20" s="331"/>
      <c r="AU20" s="331"/>
      <c r="AV20" s="331"/>
      <c r="AW20" s="331"/>
      <c r="AX20" s="331"/>
      <c r="AY20" s="331"/>
      <c r="AZ20" s="331"/>
      <c r="BA20" s="331"/>
      <c r="BB20" s="332"/>
      <c r="BH20"/>
      <c r="BI20"/>
      <c r="BJ20"/>
      <c r="BK20"/>
      <c r="BL20"/>
      <c r="BM20"/>
    </row>
    <row r="21" spans="2:65" ht="16.5" customHeight="1" x14ac:dyDescent="0.25">
      <c r="B21" s="359"/>
      <c r="C21" s="360"/>
      <c r="D21" s="360"/>
      <c r="E21" s="360"/>
      <c r="F21" s="360"/>
      <c r="G21" s="360"/>
      <c r="H21" s="360"/>
      <c r="I21" s="361"/>
      <c r="J21" s="119">
        <v>3</v>
      </c>
      <c r="K21" s="287" t="s">
        <v>139</v>
      </c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150" t="s">
        <v>4</v>
      </c>
      <c r="AB21" s="287" t="s">
        <v>47</v>
      </c>
      <c r="AC21" s="287"/>
      <c r="AD21" s="287"/>
      <c r="AE21" s="287"/>
      <c r="AF21" s="287"/>
      <c r="AG21" s="287"/>
      <c r="AH21" s="287"/>
      <c r="AI21" s="287"/>
      <c r="AJ21" s="287"/>
      <c r="AK21" s="287"/>
      <c r="AL21" s="287"/>
      <c r="AN21" s="330"/>
      <c r="AO21" s="331"/>
      <c r="AP21" s="331"/>
      <c r="AQ21" s="331"/>
      <c r="AR21" s="331"/>
      <c r="AS21" s="331"/>
      <c r="AT21" s="331"/>
      <c r="AU21" s="331"/>
      <c r="AV21" s="331"/>
      <c r="AW21" s="331"/>
      <c r="AX21" s="331"/>
      <c r="AY21" s="331"/>
      <c r="AZ21" s="331"/>
      <c r="BA21" s="331"/>
      <c r="BB21" s="332"/>
    </row>
    <row r="22" spans="2:65" ht="16.5" customHeight="1" x14ac:dyDescent="0.25">
      <c r="B22" s="359"/>
      <c r="C22" s="360"/>
      <c r="D22" s="360"/>
      <c r="E22" s="360"/>
      <c r="F22" s="360"/>
      <c r="G22" s="360"/>
      <c r="H22" s="360"/>
      <c r="I22" s="361"/>
      <c r="J22" s="119">
        <v>4</v>
      </c>
      <c r="K22" s="287" t="s">
        <v>140</v>
      </c>
      <c r="L22" s="287"/>
      <c r="M22" s="287"/>
      <c r="N22" s="287"/>
      <c r="O22" s="287"/>
      <c r="P22" s="287"/>
      <c r="Q22" s="287"/>
      <c r="R22" s="287"/>
      <c r="S22" s="287"/>
      <c r="T22" s="287"/>
      <c r="U22" s="287"/>
      <c r="V22" s="287"/>
      <c r="W22" s="287"/>
      <c r="X22" s="287"/>
      <c r="Y22" s="287"/>
      <c r="Z22" s="287"/>
      <c r="AA22" s="289"/>
      <c r="AB22" s="289"/>
      <c r="AC22" s="289"/>
      <c r="AD22" s="289"/>
      <c r="AE22" s="289"/>
      <c r="AF22" s="289"/>
      <c r="AG22" s="289"/>
      <c r="AH22" s="289"/>
      <c r="AI22" s="289"/>
      <c r="AJ22" s="289"/>
      <c r="AK22" s="289"/>
      <c r="AL22" s="290"/>
      <c r="AN22" s="330"/>
      <c r="AO22" s="331"/>
      <c r="AP22" s="331"/>
      <c r="AQ22" s="331"/>
      <c r="AR22" s="331"/>
      <c r="AS22" s="331"/>
      <c r="AT22" s="331"/>
      <c r="AU22" s="331"/>
      <c r="AV22" s="331"/>
      <c r="AW22" s="331"/>
      <c r="AX22" s="331"/>
      <c r="AY22" s="331"/>
      <c r="AZ22" s="331"/>
      <c r="BA22" s="331"/>
      <c r="BB22" s="332"/>
    </row>
    <row r="23" spans="2:65" ht="15" customHeight="1" x14ac:dyDescent="0.25">
      <c r="B23" s="359"/>
      <c r="C23" s="360"/>
      <c r="D23" s="360"/>
      <c r="E23" s="360"/>
      <c r="F23" s="360"/>
      <c r="G23" s="360"/>
      <c r="H23" s="360"/>
      <c r="I23" s="361"/>
      <c r="J23" s="119">
        <v>5</v>
      </c>
      <c r="K23" s="287" t="s">
        <v>141</v>
      </c>
      <c r="L23" s="287"/>
      <c r="M23" s="287"/>
      <c r="N23" s="287"/>
      <c r="O23" s="287"/>
      <c r="P23" s="287"/>
      <c r="Q23" s="287"/>
      <c r="R23" s="287"/>
      <c r="S23" s="287"/>
      <c r="T23" s="287"/>
      <c r="U23" s="287"/>
      <c r="V23" s="287"/>
      <c r="W23" s="287"/>
      <c r="X23" s="287"/>
      <c r="Y23" s="287"/>
      <c r="Z23" s="287"/>
      <c r="AA23" s="292"/>
      <c r="AB23" s="292"/>
      <c r="AC23" s="292"/>
      <c r="AD23" s="292"/>
      <c r="AE23" s="292"/>
      <c r="AF23" s="292"/>
      <c r="AG23" s="292"/>
      <c r="AH23" s="292"/>
      <c r="AI23" s="292"/>
      <c r="AJ23" s="292"/>
      <c r="AK23" s="292"/>
      <c r="AL23" s="293"/>
      <c r="AN23" s="330"/>
      <c r="AO23" s="331"/>
      <c r="AP23" s="331"/>
      <c r="AQ23" s="331"/>
      <c r="AR23" s="331"/>
      <c r="AS23" s="331"/>
      <c r="AT23" s="331"/>
      <c r="AU23" s="331"/>
      <c r="AV23" s="331"/>
      <c r="AW23" s="331"/>
      <c r="AX23" s="331"/>
      <c r="AY23" s="331"/>
      <c r="AZ23" s="331"/>
      <c r="BA23" s="331"/>
      <c r="BB23" s="332"/>
    </row>
    <row r="24" spans="2:65" ht="15" customHeight="1" x14ac:dyDescent="0.25">
      <c r="B24" s="359"/>
      <c r="C24" s="360"/>
      <c r="D24" s="360"/>
      <c r="E24" s="360"/>
      <c r="F24" s="360"/>
      <c r="G24" s="360"/>
      <c r="H24" s="360"/>
      <c r="I24" s="361"/>
      <c r="J24" s="119">
        <v>6</v>
      </c>
      <c r="K24" s="287" t="s">
        <v>142</v>
      </c>
      <c r="L24" s="287"/>
      <c r="M24" s="287"/>
      <c r="N24" s="287"/>
      <c r="O24" s="287"/>
      <c r="P24" s="287"/>
      <c r="Q24" s="287"/>
      <c r="R24" s="287"/>
      <c r="S24" s="287"/>
      <c r="T24" s="287"/>
      <c r="U24" s="287"/>
      <c r="V24" s="287"/>
      <c r="W24" s="287"/>
      <c r="X24" s="287"/>
      <c r="Y24" s="287"/>
      <c r="Z24" s="287"/>
      <c r="AA24" s="292"/>
      <c r="AB24" s="292"/>
      <c r="AC24" s="292"/>
      <c r="AD24" s="292"/>
      <c r="AE24" s="292"/>
      <c r="AF24" s="292"/>
      <c r="AG24" s="292"/>
      <c r="AH24" s="292"/>
      <c r="AI24" s="292"/>
      <c r="AJ24" s="292"/>
      <c r="AK24" s="292"/>
      <c r="AL24" s="293"/>
      <c r="AN24" s="330"/>
      <c r="AO24" s="331"/>
      <c r="AP24" s="331"/>
      <c r="AQ24" s="331"/>
      <c r="AR24" s="331"/>
      <c r="AS24" s="331"/>
      <c r="AT24" s="331"/>
      <c r="AU24" s="331"/>
      <c r="AV24" s="331"/>
      <c r="AW24" s="331"/>
      <c r="AX24" s="331"/>
      <c r="AY24" s="331"/>
      <c r="AZ24" s="331"/>
      <c r="BA24" s="331"/>
      <c r="BB24" s="332"/>
    </row>
    <row r="25" spans="2:65" ht="18.75" customHeight="1" x14ac:dyDescent="0.25">
      <c r="B25" s="359"/>
      <c r="C25" s="360"/>
      <c r="D25" s="360"/>
      <c r="E25" s="360"/>
      <c r="F25" s="360"/>
      <c r="G25" s="360"/>
      <c r="H25" s="360"/>
      <c r="I25" s="361"/>
      <c r="J25" s="119">
        <v>7</v>
      </c>
      <c r="K25" s="287" t="s">
        <v>143</v>
      </c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287"/>
      <c r="AA25" s="292"/>
      <c r="AB25" s="292"/>
      <c r="AC25" s="292"/>
      <c r="AD25" s="292"/>
      <c r="AE25" s="292"/>
      <c r="AF25" s="292"/>
      <c r="AG25" s="292"/>
      <c r="AH25" s="292"/>
      <c r="AI25" s="292"/>
      <c r="AJ25" s="292"/>
      <c r="AK25" s="292"/>
      <c r="AL25" s="293"/>
      <c r="AN25" s="330"/>
      <c r="AO25" s="331"/>
      <c r="AP25" s="331"/>
      <c r="AQ25" s="331"/>
      <c r="AR25" s="331"/>
      <c r="AS25" s="331"/>
      <c r="AT25" s="331"/>
      <c r="AU25" s="331"/>
      <c r="AV25" s="331"/>
      <c r="AW25" s="331"/>
      <c r="AX25" s="331"/>
      <c r="AY25" s="331"/>
      <c r="AZ25" s="331"/>
      <c r="BA25" s="331"/>
      <c r="BB25" s="332"/>
    </row>
    <row r="26" spans="2:65" ht="15.75" customHeight="1" x14ac:dyDescent="0.25">
      <c r="B26" s="359"/>
      <c r="C26" s="360"/>
      <c r="D26" s="360"/>
      <c r="E26" s="360"/>
      <c r="F26" s="360"/>
      <c r="G26" s="360"/>
      <c r="H26" s="360"/>
      <c r="I26" s="361"/>
      <c r="J26" s="119">
        <v>8</v>
      </c>
      <c r="K26" s="297" t="s">
        <v>144</v>
      </c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7"/>
      <c r="AA26" s="292"/>
      <c r="AB26" s="292"/>
      <c r="AC26" s="292"/>
      <c r="AD26" s="292"/>
      <c r="AE26" s="292"/>
      <c r="AF26" s="292"/>
      <c r="AG26" s="292"/>
      <c r="AH26" s="292"/>
      <c r="AI26" s="292"/>
      <c r="AJ26" s="292"/>
      <c r="AK26" s="292"/>
      <c r="AL26" s="293"/>
      <c r="AN26" s="330"/>
      <c r="AO26" s="331"/>
      <c r="AP26" s="331"/>
      <c r="AQ26" s="331"/>
      <c r="AR26" s="331"/>
      <c r="AS26" s="331"/>
      <c r="AT26" s="331"/>
      <c r="AU26" s="331"/>
      <c r="AV26" s="331"/>
      <c r="AW26" s="331"/>
      <c r="AX26" s="331"/>
      <c r="AY26" s="331"/>
      <c r="AZ26" s="331"/>
      <c r="BA26" s="331"/>
      <c r="BB26" s="332"/>
    </row>
    <row r="27" spans="2:65" ht="15.75" customHeight="1" x14ac:dyDescent="0.25">
      <c r="B27" s="359"/>
      <c r="C27" s="360"/>
      <c r="D27" s="360"/>
      <c r="E27" s="360"/>
      <c r="F27" s="360"/>
      <c r="G27" s="360"/>
      <c r="H27" s="360"/>
      <c r="I27" s="361"/>
      <c r="J27" s="119">
        <v>9</v>
      </c>
      <c r="K27" s="298" t="s">
        <v>145</v>
      </c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2"/>
      <c r="AB27" s="292"/>
      <c r="AC27" s="292"/>
      <c r="AD27" s="292"/>
      <c r="AE27" s="292"/>
      <c r="AF27" s="292"/>
      <c r="AG27" s="292"/>
      <c r="AH27" s="292"/>
      <c r="AI27" s="292"/>
      <c r="AJ27" s="292"/>
      <c r="AK27" s="292"/>
      <c r="AL27" s="293"/>
      <c r="AN27" s="330"/>
      <c r="AO27" s="331"/>
      <c r="AP27" s="331"/>
      <c r="AQ27" s="331"/>
      <c r="AR27" s="331"/>
      <c r="AS27" s="331"/>
      <c r="AT27" s="331"/>
      <c r="AU27" s="331"/>
      <c r="AV27" s="331"/>
      <c r="AW27" s="331"/>
      <c r="AX27" s="331"/>
      <c r="AY27" s="331"/>
      <c r="AZ27" s="331"/>
      <c r="BA27" s="331"/>
      <c r="BB27" s="332"/>
    </row>
    <row r="28" spans="2:65" ht="15.75" customHeight="1" x14ac:dyDescent="0.25">
      <c r="B28" s="359"/>
      <c r="C28" s="360"/>
      <c r="D28" s="360"/>
      <c r="E28" s="360"/>
      <c r="F28" s="360"/>
      <c r="G28" s="360"/>
      <c r="H28" s="360"/>
      <c r="I28" s="361"/>
      <c r="J28" s="169">
        <v>10</v>
      </c>
      <c r="K28" s="297" t="s">
        <v>146</v>
      </c>
      <c r="L28" s="297"/>
      <c r="M28" s="297"/>
      <c r="N28" s="297"/>
      <c r="O28" s="297"/>
      <c r="P28" s="297"/>
      <c r="Q28" s="297"/>
      <c r="R28" s="297"/>
      <c r="S28" s="297"/>
      <c r="T28" s="297"/>
      <c r="U28" s="297"/>
      <c r="V28" s="297"/>
      <c r="W28" s="297"/>
      <c r="X28" s="297"/>
      <c r="Y28" s="297"/>
      <c r="Z28" s="297"/>
      <c r="AA28" s="292"/>
      <c r="AB28" s="292"/>
      <c r="AC28" s="292"/>
      <c r="AD28" s="292"/>
      <c r="AE28" s="292"/>
      <c r="AF28" s="292"/>
      <c r="AG28" s="292"/>
      <c r="AH28" s="292"/>
      <c r="AI28" s="292"/>
      <c r="AJ28" s="292"/>
      <c r="AK28" s="292"/>
      <c r="AL28" s="293"/>
      <c r="AN28" s="330"/>
      <c r="AO28" s="331"/>
      <c r="AP28" s="331"/>
      <c r="AQ28" s="331"/>
      <c r="AR28" s="331"/>
      <c r="AS28" s="331"/>
      <c r="AT28" s="331"/>
      <c r="AU28" s="331"/>
      <c r="AV28" s="331"/>
      <c r="AW28" s="331"/>
      <c r="AX28" s="331"/>
      <c r="AY28" s="331"/>
      <c r="AZ28" s="331"/>
      <c r="BA28" s="331"/>
      <c r="BB28" s="332"/>
    </row>
    <row r="29" spans="2:65" ht="15.75" customHeight="1" x14ac:dyDescent="0.25">
      <c r="B29" s="359"/>
      <c r="C29" s="360"/>
      <c r="D29" s="360"/>
      <c r="E29" s="360"/>
      <c r="F29" s="360"/>
      <c r="G29" s="360"/>
      <c r="H29" s="360"/>
      <c r="I29" s="361"/>
      <c r="J29" s="135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7"/>
      <c r="AA29" s="292"/>
      <c r="AB29" s="292"/>
      <c r="AC29" s="292"/>
      <c r="AD29" s="292"/>
      <c r="AE29" s="292"/>
      <c r="AF29" s="292"/>
      <c r="AG29" s="292"/>
      <c r="AH29" s="292"/>
      <c r="AI29" s="292"/>
      <c r="AJ29" s="292"/>
      <c r="AK29" s="292"/>
      <c r="AL29" s="293"/>
      <c r="AN29" s="330"/>
      <c r="AO29" s="331"/>
      <c r="AP29" s="331"/>
      <c r="AQ29" s="331"/>
      <c r="AR29" s="331"/>
      <c r="AS29" s="331"/>
      <c r="AT29" s="331"/>
      <c r="AU29" s="331"/>
      <c r="AV29" s="331"/>
      <c r="AW29" s="331"/>
      <c r="AX29" s="331"/>
      <c r="AY29" s="331"/>
      <c r="AZ29" s="331"/>
      <c r="BA29" s="331"/>
      <c r="BB29" s="332"/>
    </row>
    <row r="30" spans="2:65" ht="15.75" customHeight="1" x14ac:dyDescent="0.25">
      <c r="B30" s="359"/>
      <c r="C30" s="360"/>
      <c r="D30" s="360"/>
      <c r="E30" s="360"/>
      <c r="F30" s="360"/>
      <c r="G30" s="360"/>
      <c r="H30" s="360"/>
      <c r="I30" s="361"/>
      <c r="J30" s="135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7"/>
      <c r="AA30" s="292"/>
      <c r="AB30" s="292"/>
      <c r="AC30" s="292"/>
      <c r="AD30" s="292"/>
      <c r="AE30" s="292"/>
      <c r="AF30" s="292"/>
      <c r="AG30" s="292"/>
      <c r="AH30" s="292"/>
      <c r="AI30" s="292"/>
      <c r="AJ30" s="292"/>
      <c r="AK30" s="292"/>
      <c r="AL30" s="293"/>
      <c r="AN30" s="330"/>
      <c r="AO30" s="331"/>
      <c r="AP30" s="331"/>
      <c r="AQ30" s="331"/>
      <c r="AR30" s="331"/>
      <c r="AS30" s="331"/>
      <c r="AT30" s="331"/>
      <c r="AU30" s="331"/>
      <c r="AV30" s="331"/>
      <c r="AW30" s="331"/>
      <c r="AX30" s="331"/>
      <c r="AY30" s="331"/>
      <c r="AZ30" s="331"/>
      <c r="BA30" s="331"/>
      <c r="BB30" s="332"/>
    </row>
    <row r="31" spans="2:65" ht="81" customHeight="1" x14ac:dyDescent="0.25">
      <c r="B31" s="362"/>
      <c r="C31" s="363"/>
      <c r="D31" s="363"/>
      <c r="E31" s="363"/>
      <c r="F31" s="363"/>
      <c r="G31" s="363"/>
      <c r="H31" s="363"/>
      <c r="I31" s="364"/>
      <c r="J31" s="138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40"/>
      <c r="AA31" s="295"/>
      <c r="AB31" s="295"/>
      <c r="AC31" s="295"/>
      <c r="AD31" s="295"/>
      <c r="AE31" s="295"/>
      <c r="AF31" s="295"/>
      <c r="AG31" s="295"/>
      <c r="AH31" s="295"/>
      <c r="AI31" s="295"/>
      <c r="AJ31" s="295"/>
      <c r="AK31" s="295"/>
      <c r="AL31" s="296"/>
      <c r="AN31" s="333"/>
      <c r="AO31" s="334"/>
      <c r="AP31" s="334"/>
      <c r="AQ31" s="334"/>
      <c r="AR31" s="334"/>
      <c r="AS31" s="334"/>
      <c r="AT31" s="334"/>
      <c r="AU31" s="334"/>
      <c r="AV31" s="334"/>
      <c r="AW31" s="334"/>
      <c r="AX31" s="334"/>
      <c r="AY31" s="334"/>
      <c r="AZ31" s="334"/>
      <c r="BA31" s="334"/>
      <c r="BB31" s="335"/>
    </row>
  </sheetData>
  <mergeCells count="41">
    <mergeCell ref="AS12:AX12"/>
    <mergeCell ref="AY12:BA13"/>
    <mergeCell ref="B2:AL2"/>
    <mergeCell ref="AN2:BB2"/>
    <mergeCell ref="B3:I3"/>
    <mergeCell ref="B4:I31"/>
    <mergeCell ref="AC4:AL9"/>
    <mergeCell ref="BA5:BA7"/>
    <mergeCell ref="BB5:BB7"/>
    <mergeCell ref="BA8:BA10"/>
    <mergeCell ref="J11:AL11"/>
    <mergeCell ref="K12:AL12"/>
    <mergeCell ref="K21:Z21"/>
    <mergeCell ref="AB21:AL21"/>
    <mergeCell ref="BB12:BB13"/>
    <mergeCell ref="K13:AL13"/>
    <mergeCell ref="AQ13:AR13"/>
    <mergeCell ref="AS13:AX13"/>
    <mergeCell ref="K14:AL14"/>
    <mergeCell ref="AN14:BB31"/>
    <mergeCell ref="K15:AL15"/>
    <mergeCell ref="J17:Z17"/>
    <mergeCell ref="AA17:AL17"/>
    <mergeCell ref="J18:Z18"/>
    <mergeCell ref="AN12:AN13"/>
    <mergeCell ref="AO12:AO13"/>
    <mergeCell ref="AP12:AP13"/>
    <mergeCell ref="AQ12:AR12"/>
    <mergeCell ref="AB18:AL18"/>
    <mergeCell ref="K19:Z19"/>
    <mergeCell ref="AB19:AL19"/>
    <mergeCell ref="K20:Z20"/>
    <mergeCell ref="AB20:AL20"/>
    <mergeCell ref="K22:Z22"/>
    <mergeCell ref="AA22:AL31"/>
    <mergeCell ref="K23:Z23"/>
    <mergeCell ref="K24:Z24"/>
    <mergeCell ref="K25:Z25"/>
    <mergeCell ref="K26:Z26"/>
    <mergeCell ref="K27:Z27"/>
    <mergeCell ref="K28:Z2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Y30"/>
  <sheetViews>
    <sheetView showGridLines="0" topLeftCell="A7" zoomScaleNormal="100" workbookViewId="0">
      <selection activeCell="AD4" sqref="AD4:AM15"/>
    </sheetView>
  </sheetViews>
  <sheetFormatPr defaultColWidth="4.28515625" defaultRowHeight="15.75" x14ac:dyDescent="0.25"/>
  <cols>
    <col min="8" max="8" width="2.5703125" customWidth="1"/>
    <col min="9" max="9" width="3.28515625" customWidth="1"/>
    <col min="10" max="10" width="4.7109375" bestFit="1" customWidth="1"/>
    <col min="11" max="11" width="3.85546875" customWidth="1"/>
    <col min="48" max="48" width="3.85546875" customWidth="1"/>
    <col min="49" max="49" width="4.7109375" bestFit="1" customWidth="1"/>
    <col min="50" max="51" width="4.42578125" customWidth="1"/>
    <col min="52" max="52" width="5.85546875" customWidth="1"/>
    <col min="53" max="53" width="4.140625" style="10" customWidth="1"/>
    <col min="54" max="55" width="4.42578125" style="10" customWidth="1"/>
    <col min="56" max="78" width="4.42578125" customWidth="1"/>
    <col min="79" max="79" width="2.28515625" customWidth="1"/>
    <col min="94" max="94" width="4.85546875" customWidth="1"/>
    <col min="95" max="95" width="15.28515625" customWidth="1"/>
    <col min="96" max="96" width="7.42578125" customWidth="1"/>
    <col min="97" max="97" width="5.7109375" customWidth="1"/>
    <col min="98" max="98" width="10.85546875" customWidth="1"/>
    <col min="99" max="99" width="8.7109375" customWidth="1"/>
    <col min="100" max="100" width="12.42578125" customWidth="1"/>
    <col min="101" max="102" width="11.5703125" customWidth="1"/>
  </cols>
  <sheetData>
    <row r="2" spans="2:103" s="1" customFormat="1" ht="21" customHeight="1" x14ac:dyDescent="0.25">
      <c r="B2" s="474" t="s">
        <v>10</v>
      </c>
      <c r="C2" s="475"/>
      <c r="D2" s="475"/>
      <c r="E2" s="475"/>
      <c r="F2" s="475"/>
      <c r="G2" s="475"/>
      <c r="H2" s="475"/>
      <c r="I2" s="475"/>
      <c r="J2" s="475"/>
      <c r="K2" s="475"/>
      <c r="L2" s="475"/>
      <c r="M2" s="475"/>
      <c r="N2" s="475"/>
      <c r="O2" s="475"/>
      <c r="P2" s="475"/>
      <c r="Q2" s="475"/>
      <c r="R2" s="475"/>
      <c r="S2" s="475"/>
      <c r="T2" s="475"/>
      <c r="U2" s="475"/>
      <c r="V2" s="475"/>
      <c r="W2" s="475"/>
      <c r="X2" s="475"/>
      <c r="Y2" s="475"/>
      <c r="Z2" s="475"/>
      <c r="AA2" s="475"/>
      <c r="AB2" s="475"/>
      <c r="AC2" s="475"/>
      <c r="AD2" s="475"/>
      <c r="AE2" s="475"/>
      <c r="AF2" s="475"/>
      <c r="AG2" s="475"/>
      <c r="AH2" s="475"/>
      <c r="AI2" s="475"/>
      <c r="AJ2" s="475"/>
      <c r="AK2" s="475"/>
      <c r="AL2" s="475"/>
      <c r="AM2" s="476"/>
      <c r="AO2" s="474" t="s">
        <v>11</v>
      </c>
      <c r="AP2" s="475"/>
      <c r="AQ2" s="475"/>
      <c r="AR2" s="475"/>
      <c r="AS2" s="475"/>
      <c r="AT2" s="475"/>
      <c r="AU2" s="475"/>
      <c r="AV2" s="475"/>
      <c r="AW2" s="475"/>
      <c r="AX2" s="475"/>
      <c r="AY2" s="475"/>
      <c r="AZ2" s="475"/>
      <c r="BA2" s="475"/>
      <c r="BB2" s="475"/>
      <c r="BC2" s="475"/>
      <c r="BD2" s="475"/>
      <c r="BE2" s="475"/>
      <c r="BF2" s="475"/>
      <c r="BG2" s="475"/>
      <c r="BH2" s="475"/>
      <c r="BI2" s="475"/>
      <c r="BJ2" s="475"/>
      <c r="BK2" s="475"/>
      <c r="BL2" s="475"/>
      <c r="BM2" s="475"/>
      <c r="BN2" s="475"/>
      <c r="BO2" s="475"/>
      <c r="BP2" s="475"/>
      <c r="BQ2" s="475"/>
      <c r="BR2" s="475"/>
      <c r="BS2" s="475"/>
      <c r="BT2" s="475"/>
      <c r="BU2" s="475"/>
      <c r="BV2" s="475"/>
      <c r="BW2" s="475"/>
      <c r="BX2" s="475"/>
      <c r="BY2" s="475"/>
      <c r="BZ2" s="476"/>
      <c r="CB2" s="477" t="s">
        <v>172</v>
      </c>
      <c r="CC2" s="478"/>
      <c r="CD2" s="478"/>
      <c r="CE2" s="478"/>
      <c r="CF2" s="478"/>
      <c r="CG2" s="478"/>
      <c r="CH2" s="478"/>
      <c r="CI2" s="478"/>
      <c r="CJ2" s="478"/>
      <c r="CK2" s="478"/>
      <c r="CL2" s="478"/>
      <c r="CM2" s="478"/>
      <c r="CN2" s="478"/>
      <c r="CO2" s="479"/>
      <c r="CP2" s="198"/>
      <c r="CQ2" s="480" t="s">
        <v>173</v>
      </c>
      <c r="CR2" s="480"/>
      <c r="CS2" s="480"/>
      <c r="CT2" s="480"/>
      <c r="CU2" s="480"/>
      <c r="CV2" s="480"/>
      <c r="CW2" s="480"/>
      <c r="CX2" s="480"/>
      <c r="CY2" s="132"/>
    </row>
    <row r="3" spans="2:103" s="1" customFormat="1" ht="18" customHeight="1" x14ac:dyDescent="0.25">
      <c r="B3" s="481" t="s">
        <v>110</v>
      </c>
      <c r="C3" s="482"/>
      <c r="D3" s="482"/>
      <c r="E3" s="482"/>
      <c r="F3" s="482"/>
      <c r="G3" s="482"/>
      <c r="H3" s="483"/>
      <c r="I3" s="199" t="s">
        <v>174</v>
      </c>
      <c r="J3" s="199" t="s">
        <v>26</v>
      </c>
      <c r="K3" s="199" t="s">
        <v>57</v>
      </c>
      <c r="L3" s="200" t="s">
        <v>0</v>
      </c>
      <c r="M3" s="200" t="s">
        <v>1</v>
      </c>
      <c r="N3" s="200" t="s">
        <v>2</v>
      </c>
      <c r="O3" s="201">
        <v>0</v>
      </c>
      <c r="P3" s="201">
        <v>1</v>
      </c>
      <c r="Q3" s="201">
        <v>2</v>
      </c>
      <c r="R3" s="201">
        <v>3</v>
      </c>
      <c r="S3" s="201">
        <v>4</v>
      </c>
      <c r="T3" s="201">
        <v>5</v>
      </c>
      <c r="U3" s="201">
        <v>6</v>
      </c>
      <c r="V3" s="201">
        <v>7</v>
      </c>
      <c r="W3" s="201">
        <v>8</v>
      </c>
      <c r="X3" s="201">
        <v>9</v>
      </c>
      <c r="Y3" s="201">
        <v>10</v>
      </c>
      <c r="Z3" s="201">
        <v>11</v>
      </c>
      <c r="AA3" s="201">
        <v>12</v>
      </c>
      <c r="AB3" s="201">
        <v>13</v>
      </c>
      <c r="AC3" s="202">
        <v>14</v>
      </c>
      <c r="AD3" s="201">
        <v>15</v>
      </c>
      <c r="AE3" s="202">
        <v>16</v>
      </c>
      <c r="AF3" s="201">
        <v>17</v>
      </c>
      <c r="AG3" s="202">
        <v>18</v>
      </c>
      <c r="AH3" s="201">
        <v>19</v>
      </c>
      <c r="AI3" s="202">
        <v>20</v>
      </c>
      <c r="AJ3" s="201">
        <v>21</v>
      </c>
      <c r="AK3" s="202">
        <v>22</v>
      </c>
      <c r="AL3" s="201">
        <v>23</v>
      </c>
      <c r="AM3" s="201">
        <v>24</v>
      </c>
      <c r="AO3" s="481" t="s">
        <v>110</v>
      </c>
      <c r="AP3" s="482"/>
      <c r="AQ3" s="482"/>
      <c r="AR3" s="482"/>
      <c r="AS3" s="482"/>
      <c r="AT3" s="482"/>
      <c r="AU3" s="483"/>
      <c r="AV3" s="203" t="s">
        <v>174</v>
      </c>
      <c r="AW3" s="203" t="s">
        <v>26</v>
      </c>
      <c r="AX3" s="203" t="s">
        <v>57</v>
      </c>
      <c r="AY3" s="203" t="s">
        <v>0</v>
      </c>
      <c r="AZ3" s="204" t="s">
        <v>1</v>
      </c>
      <c r="BA3" s="204" t="s">
        <v>2</v>
      </c>
      <c r="BB3" s="205">
        <v>0</v>
      </c>
      <c r="BC3" s="205">
        <v>1</v>
      </c>
      <c r="BD3" s="205">
        <v>2</v>
      </c>
      <c r="BE3" s="205">
        <v>3</v>
      </c>
      <c r="BF3" s="205">
        <v>4</v>
      </c>
      <c r="BG3" s="205">
        <v>5</v>
      </c>
      <c r="BH3" s="205">
        <v>6</v>
      </c>
      <c r="BI3" s="205">
        <v>7</v>
      </c>
      <c r="BJ3" s="205">
        <v>8</v>
      </c>
      <c r="BK3" s="205">
        <v>9</v>
      </c>
      <c r="BL3" s="205">
        <v>10</v>
      </c>
      <c r="BM3" s="205">
        <v>11</v>
      </c>
      <c r="BN3" s="205">
        <v>12</v>
      </c>
      <c r="BO3" s="205">
        <v>13</v>
      </c>
      <c r="BP3" s="205">
        <v>14</v>
      </c>
      <c r="BQ3" s="206">
        <v>15</v>
      </c>
      <c r="BR3" s="206">
        <v>16</v>
      </c>
      <c r="BS3" s="206">
        <v>17</v>
      </c>
      <c r="BT3" s="206">
        <v>18</v>
      </c>
      <c r="BU3" s="206">
        <v>19</v>
      </c>
      <c r="BV3" s="206">
        <v>20</v>
      </c>
      <c r="BW3" s="206">
        <v>21</v>
      </c>
      <c r="BX3" s="206">
        <v>22</v>
      </c>
      <c r="BY3" s="206">
        <v>23</v>
      </c>
      <c r="BZ3" s="206">
        <v>24</v>
      </c>
      <c r="CA3" s="3"/>
      <c r="CB3" s="207"/>
      <c r="CC3" s="67"/>
      <c r="CD3" s="67"/>
      <c r="CE3" s="67"/>
      <c r="CF3" s="67"/>
      <c r="CG3" s="67"/>
      <c r="CH3" s="67"/>
      <c r="CI3" s="67"/>
      <c r="CJ3" s="67"/>
      <c r="CK3" s="67"/>
      <c r="CL3" s="67"/>
      <c r="CM3" s="67"/>
      <c r="CN3" s="67"/>
      <c r="CO3" s="67"/>
      <c r="CP3" s="67"/>
      <c r="CQ3" s="208" t="s">
        <v>30</v>
      </c>
      <c r="CR3" s="208" t="s">
        <v>175</v>
      </c>
      <c r="CS3" s="208" t="s">
        <v>176</v>
      </c>
      <c r="CT3" s="208" t="s">
        <v>177</v>
      </c>
      <c r="CU3" s="208" t="s">
        <v>178</v>
      </c>
      <c r="CV3" s="208" t="s">
        <v>179</v>
      </c>
      <c r="CW3" s="208" t="s">
        <v>180</v>
      </c>
      <c r="CX3" s="208" t="s">
        <v>181</v>
      </c>
      <c r="CY3" s="134"/>
    </row>
    <row r="4" spans="2:103" s="1" customFormat="1" ht="18" customHeight="1" x14ac:dyDescent="0.25">
      <c r="B4" s="436"/>
      <c r="C4" s="437"/>
      <c r="D4" s="437"/>
      <c r="E4" s="437"/>
      <c r="F4" s="437"/>
      <c r="G4" s="437"/>
      <c r="H4" s="438"/>
      <c r="I4" s="209" t="s">
        <v>182</v>
      </c>
      <c r="J4" s="210" t="s">
        <v>183</v>
      </c>
      <c r="K4" s="211">
        <v>38</v>
      </c>
      <c r="L4" s="212">
        <v>12</v>
      </c>
      <c r="M4" s="212">
        <v>2</v>
      </c>
      <c r="N4" s="212">
        <v>2</v>
      </c>
      <c r="O4" s="213" t="s">
        <v>13</v>
      </c>
      <c r="P4" s="213" t="s">
        <v>13</v>
      </c>
      <c r="Q4" s="213" t="s">
        <v>13</v>
      </c>
      <c r="R4" s="213" t="s">
        <v>13</v>
      </c>
      <c r="S4" s="213" t="s">
        <v>13</v>
      </c>
      <c r="T4" s="213" t="s">
        <v>13</v>
      </c>
      <c r="U4" s="213" t="s">
        <v>13</v>
      </c>
      <c r="V4" s="213" t="s">
        <v>13</v>
      </c>
      <c r="W4" s="214" t="s">
        <v>4</v>
      </c>
      <c r="X4" s="214" t="s">
        <v>4</v>
      </c>
      <c r="Y4" s="214" t="s">
        <v>4</v>
      </c>
      <c r="Z4" s="214" t="s">
        <v>4</v>
      </c>
      <c r="AA4" s="214" t="s">
        <v>4</v>
      </c>
      <c r="AB4" s="214" t="s">
        <v>4</v>
      </c>
      <c r="AC4" s="11" t="s">
        <v>13</v>
      </c>
      <c r="AD4" s="445"/>
      <c r="AE4" s="446"/>
      <c r="AF4" s="446"/>
      <c r="AG4" s="446"/>
      <c r="AH4" s="446"/>
      <c r="AI4" s="446"/>
      <c r="AJ4" s="446"/>
      <c r="AK4" s="446"/>
      <c r="AL4" s="446"/>
      <c r="AM4" s="447"/>
      <c r="AO4" s="436"/>
      <c r="AP4" s="437"/>
      <c r="AQ4" s="437"/>
      <c r="AR4" s="437"/>
      <c r="AS4" s="437"/>
      <c r="AT4" s="437"/>
      <c r="AU4" s="438"/>
      <c r="AV4" s="454" t="s">
        <v>184</v>
      </c>
      <c r="AW4" s="454"/>
      <c r="AX4" s="454"/>
      <c r="AY4" s="454"/>
      <c r="AZ4" s="454"/>
      <c r="BA4" s="454"/>
      <c r="BB4" s="454"/>
      <c r="BC4" s="454"/>
      <c r="BD4" s="454"/>
      <c r="BE4" s="454"/>
      <c r="BF4" s="454"/>
      <c r="BG4" s="454"/>
      <c r="BH4" s="454"/>
      <c r="BI4" s="454"/>
      <c r="BJ4" s="454"/>
      <c r="BK4" s="454"/>
      <c r="BL4" s="454"/>
      <c r="BM4" s="454"/>
      <c r="BN4" s="454"/>
      <c r="BO4" s="454"/>
      <c r="BP4" s="454"/>
      <c r="BQ4" s="454"/>
      <c r="BR4" s="454"/>
      <c r="BS4" s="454"/>
      <c r="BT4" s="454"/>
      <c r="BU4" s="454"/>
      <c r="BV4" s="454"/>
      <c r="BW4" s="454"/>
      <c r="BX4" s="454"/>
      <c r="BY4" s="454"/>
      <c r="BZ4" s="455"/>
      <c r="CB4" s="207"/>
      <c r="CC4" s="67"/>
      <c r="CD4" s="67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7"/>
      <c r="CQ4" s="215" t="s">
        <v>185</v>
      </c>
      <c r="CR4" s="216">
        <v>200</v>
      </c>
      <c r="CS4" s="216">
        <v>6</v>
      </c>
      <c r="CT4" s="217">
        <f t="shared" ref="CT4:CT11" si="0">CR4*CS4</f>
        <v>1200</v>
      </c>
      <c r="CU4" s="216">
        <v>546</v>
      </c>
      <c r="CV4" s="218">
        <f>CU4</f>
        <v>546</v>
      </c>
      <c r="CW4" s="216" t="s">
        <v>186</v>
      </c>
      <c r="CX4" s="216" t="s">
        <v>7</v>
      </c>
      <c r="CY4" s="134"/>
    </row>
    <row r="5" spans="2:103" s="1" customFormat="1" ht="18" customHeight="1" x14ac:dyDescent="0.25">
      <c r="B5" s="439"/>
      <c r="C5" s="440"/>
      <c r="D5" s="440"/>
      <c r="E5" s="440"/>
      <c r="F5" s="440"/>
      <c r="G5" s="440"/>
      <c r="H5" s="441"/>
      <c r="I5" s="209" t="s">
        <v>182</v>
      </c>
      <c r="J5" s="210" t="s">
        <v>183</v>
      </c>
      <c r="K5" s="211">
        <v>35</v>
      </c>
      <c r="L5" s="212">
        <v>11</v>
      </c>
      <c r="M5" s="212">
        <v>2</v>
      </c>
      <c r="N5" s="212">
        <v>1</v>
      </c>
      <c r="O5" s="219" t="s">
        <v>13</v>
      </c>
      <c r="P5" s="219" t="s">
        <v>13</v>
      </c>
      <c r="Q5" s="219" t="s">
        <v>13</v>
      </c>
      <c r="R5" s="219" t="s">
        <v>13</v>
      </c>
      <c r="S5" s="219" t="s">
        <v>13</v>
      </c>
      <c r="T5" s="219" t="s">
        <v>13</v>
      </c>
      <c r="U5" s="219" t="s">
        <v>13</v>
      </c>
      <c r="V5" s="219" t="s">
        <v>13</v>
      </c>
      <c r="W5" s="219" t="s">
        <v>13</v>
      </c>
      <c r="X5" s="219" t="s">
        <v>13</v>
      </c>
      <c r="Y5" s="214" t="s">
        <v>4</v>
      </c>
      <c r="Z5" s="214" t="s">
        <v>4</v>
      </c>
      <c r="AA5" s="214" t="s">
        <v>4</v>
      </c>
      <c r="AB5" s="214" t="s">
        <v>4</v>
      </c>
      <c r="AC5" s="214" t="s">
        <v>4</v>
      </c>
      <c r="AD5" s="448"/>
      <c r="AE5" s="449"/>
      <c r="AF5" s="449"/>
      <c r="AG5" s="449"/>
      <c r="AH5" s="449"/>
      <c r="AI5" s="449"/>
      <c r="AJ5" s="449"/>
      <c r="AK5" s="449"/>
      <c r="AL5" s="449"/>
      <c r="AM5" s="450"/>
      <c r="AO5" s="439"/>
      <c r="AP5" s="440"/>
      <c r="AQ5" s="440"/>
      <c r="AR5" s="440"/>
      <c r="AS5" s="440"/>
      <c r="AT5" s="440"/>
      <c r="AU5" s="441"/>
      <c r="AV5" s="456"/>
      <c r="AW5" s="456"/>
      <c r="AX5" s="456"/>
      <c r="AY5" s="456"/>
      <c r="AZ5" s="456"/>
      <c r="BA5" s="456"/>
      <c r="BB5" s="456"/>
      <c r="BC5" s="456"/>
      <c r="BD5" s="456"/>
      <c r="BE5" s="456"/>
      <c r="BF5" s="456"/>
      <c r="BG5" s="456"/>
      <c r="BH5" s="456"/>
      <c r="BI5" s="456"/>
      <c r="BJ5" s="456"/>
      <c r="BK5" s="456"/>
      <c r="BL5" s="456"/>
      <c r="BM5" s="456"/>
      <c r="BN5" s="456"/>
      <c r="BO5" s="456"/>
      <c r="BP5" s="456"/>
      <c r="BQ5" s="456"/>
      <c r="BR5" s="456"/>
      <c r="BS5" s="456"/>
      <c r="BT5" s="456"/>
      <c r="BU5" s="456"/>
      <c r="BV5" s="456"/>
      <c r="BW5" s="456"/>
      <c r="BX5" s="456"/>
      <c r="BY5" s="456"/>
      <c r="BZ5" s="457"/>
      <c r="CB5" s="20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220" t="s">
        <v>185</v>
      </c>
      <c r="CR5" s="221">
        <v>400</v>
      </c>
      <c r="CS5" s="221">
        <v>49</v>
      </c>
      <c r="CT5" s="222">
        <f t="shared" si="0"/>
        <v>19600</v>
      </c>
      <c r="CU5" s="222">
        <v>14304</v>
      </c>
      <c r="CV5" s="460">
        <f>SUM(CU5:CU6)</f>
        <v>72276</v>
      </c>
      <c r="CW5" s="221" t="s">
        <v>187</v>
      </c>
      <c r="CX5" s="462" t="s">
        <v>120</v>
      </c>
      <c r="CY5" s="134"/>
    </row>
    <row r="6" spans="2:103" s="1" customFormat="1" ht="18" customHeight="1" x14ac:dyDescent="0.25">
      <c r="B6" s="439"/>
      <c r="C6" s="440"/>
      <c r="D6" s="440"/>
      <c r="E6" s="440"/>
      <c r="F6" s="440"/>
      <c r="G6" s="440"/>
      <c r="H6" s="441"/>
      <c r="I6" s="209" t="s">
        <v>182</v>
      </c>
      <c r="J6" s="210" t="s">
        <v>183</v>
      </c>
      <c r="K6" s="211">
        <v>32</v>
      </c>
      <c r="L6" s="212">
        <v>10</v>
      </c>
      <c r="M6" s="212">
        <v>2</v>
      </c>
      <c r="N6" s="212">
        <v>0</v>
      </c>
      <c r="O6" s="219" t="s">
        <v>13</v>
      </c>
      <c r="P6" s="219" t="s">
        <v>13</v>
      </c>
      <c r="Q6" s="219" t="s">
        <v>13</v>
      </c>
      <c r="R6" s="219" t="s">
        <v>13</v>
      </c>
      <c r="S6" s="219" t="s">
        <v>13</v>
      </c>
      <c r="T6" s="219" t="s">
        <v>13</v>
      </c>
      <c r="U6" s="219" t="s">
        <v>13</v>
      </c>
      <c r="V6" s="219" t="s">
        <v>13</v>
      </c>
      <c r="W6" s="219" t="s">
        <v>13</v>
      </c>
      <c r="X6" s="219" t="s">
        <v>13</v>
      </c>
      <c r="Y6" s="219" t="s">
        <v>13</v>
      </c>
      <c r="Z6" s="219" t="s">
        <v>13</v>
      </c>
      <c r="AA6" s="219" t="s">
        <v>13</v>
      </c>
      <c r="AB6" s="219" t="s">
        <v>13</v>
      </c>
      <c r="AC6" s="11" t="s">
        <v>13</v>
      </c>
      <c r="AD6" s="448"/>
      <c r="AE6" s="449"/>
      <c r="AF6" s="449"/>
      <c r="AG6" s="449"/>
      <c r="AH6" s="449"/>
      <c r="AI6" s="449"/>
      <c r="AJ6" s="449"/>
      <c r="AK6" s="449"/>
      <c r="AL6" s="449"/>
      <c r="AM6" s="450"/>
      <c r="AO6" s="439"/>
      <c r="AP6" s="440"/>
      <c r="AQ6" s="440"/>
      <c r="AR6" s="440"/>
      <c r="AS6" s="440"/>
      <c r="AT6" s="440"/>
      <c r="AU6" s="441"/>
      <c r="AV6" s="458"/>
      <c r="AW6" s="458"/>
      <c r="AX6" s="458"/>
      <c r="AY6" s="458"/>
      <c r="AZ6" s="458"/>
      <c r="BA6" s="458"/>
      <c r="BB6" s="458"/>
      <c r="BC6" s="458"/>
      <c r="BD6" s="458"/>
      <c r="BE6" s="458"/>
      <c r="BF6" s="458"/>
      <c r="BG6" s="458"/>
      <c r="BH6" s="458"/>
      <c r="BI6" s="458"/>
      <c r="BJ6" s="458"/>
      <c r="BK6" s="458"/>
      <c r="BL6" s="458"/>
      <c r="BM6" s="458"/>
      <c r="BN6" s="458"/>
      <c r="BO6" s="458"/>
      <c r="BP6" s="458"/>
      <c r="BQ6" s="458"/>
      <c r="BR6" s="458"/>
      <c r="BS6" s="458"/>
      <c r="BT6" s="458"/>
      <c r="BU6" s="458"/>
      <c r="BV6" s="458"/>
      <c r="BW6" s="458"/>
      <c r="BX6" s="458"/>
      <c r="BY6" s="458"/>
      <c r="BZ6" s="459"/>
      <c r="CB6" s="20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220" t="s">
        <v>188</v>
      </c>
      <c r="CR6" s="221">
        <v>600</v>
      </c>
      <c r="CS6" s="221">
        <v>135</v>
      </c>
      <c r="CT6" s="222">
        <f t="shared" si="0"/>
        <v>81000</v>
      </c>
      <c r="CU6" s="222">
        <v>57972</v>
      </c>
      <c r="CV6" s="461"/>
      <c r="CW6" s="221" t="s">
        <v>187</v>
      </c>
      <c r="CX6" s="463"/>
      <c r="CY6" s="134"/>
    </row>
    <row r="7" spans="2:103" s="1" customFormat="1" ht="18" customHeight="1" x14ac:dyDescent="0.25">
      <c r="B7" s="439"/>
      <c r="C7" s="440"/>
      <c r="D7" s="440"/>
      <c r="E7" s="440"/>
      <c r="F7" s="440"/>
      <c r="G7" s="440"/>
      <c r="H7" s="441"/>
      <c r="I7" s="223" t="s">
        <v>182</v>
      </c>
      <c r="J7" s="210" t="s">
        <v>183</v>
      </c>
      <c r="K7" s="224">
        <v>29</v>
      </c>
      <c r="L7" s="16">
        <v>9</v>
      </c>
      <c r="M7" s="16">
        <v>1</v>
      </c>
      <c r="N7" s="16">
        <v>3</v>
      </c>
      <c r="O7" s="30">
        <v>600</v>
      </c>
      <c r="P7" s="30">
        <v>600</v>
      </c>
      <c r="Q7" s="30">
        <v>600</v>
      </c>
      <c r="R7" s="30">
        <v>600</v>
      </c>
      <c r="S7" s="30">
        <v>600</v>
      </c>
      <c r="T7" s="30">
        <v>600</v>
      </c>
      <c r="U7" s="30">
        <v>600</v>
      </c>
      <c r="V7" s="30">
        <v>600</v>
      </c>
      <c r="W7" s="30">
        <v>600</v>
      </c>
      <c r="X7" s="30">
        <v>600</v>
      </c>
      <c r="Y7" s="30">
        <v>600</v>
      </c>
      <c r="Z7" s="30">
        <v>600</v>
      </c>
      <c r="AA7" s="30">
        <v>600</v>
      </c>
      <c r="AB7" s="30">
        <v>600</v>
      </c>
      <c r="AC7" s="30">
        <v>600</v>
      </c>
      <c r="AD7" s="448"/>
      <c r="AE7" s="449"/>
      <c r="AF7" s="449"/>
      <c r="AG7" s="449"/>
      <c r="AH7" s="449"/>
      <c r="AI7" s="449"/>
      <c r="AJ7" s="449"/>
      <c r="AK7" s="449"/>
      <c r="AL7" s="449"/>
      <c r="AM7" s="450"/>
      <c r="AO7" s="439"/>
      <c r="AP7" s="440"/>
      <c r="AQ7" s="440"/>
      <c r="AR7" s="440"/>
      <c r="AS7" s="440"/>
      <c r="AT7" s="440"/>
      <c r="AU7" s="441"/>
      <c r="AV7" s="225" t="s">
        <v>182</v>
      </c>
      <c r="AW7" s="225" t="s">
        <v>183</v>
      </c>
      <c r="AX7" s="226">
        <v>21</v>
      </c>
      <c r="AY7" s="227">
        <v>10</v>
      </c>
      <c r="AZ7" s="227">
        <v>5</v>
      </c>
      <c r="BA7" s="227">
        <v>2</v>
      </c>
      <c r="BB7" s="213" t="s">
        <v>12</v>
      </c>
      <c r="BC7" s="213" t="s">
        <v>12</v>
      </c>
      <c r="BD7" s="213" t="s">
        <v>12</v>
      </c>
      <c r="BE7" s="213" t="s">
        <v>12</v>
      </c>
      <c r="BF7" s="213" t="s">
        <v>12</v>
      </c>
      <c r="BG7" s="213" t="s">
        <v>12</v>
      </c>
      <c r="BH7" s="213" t="s">
        <v>12</v>
      </c>
      <c r="BI7" s="213" t="s">
        <v>12</v>
      </c>
      <c r="BJ7" s="213" t="s">
        <v>12</v>
      </c>
      <c r="BK7" s="213" t="s">
        <v>12</v>
      </c>
      <c r="BL7" s="213" t="s">
        <v>12</v>
      </c>
      <c r="BM7" s="213" t="s">
        <v>12</v>
      </c>
      <c r="BN7" s="213" t="s">
        <v>12</v>
      </c>
      <c r="BO7" s="213" t="s">
        <v>12</v>
      </c>
      <c r="BP7" s="213" t="s">
        <v>12</v>
      </c>
      <c r="BQ7" s="213" t="s">
        <v>12</v>
      </c>
      <c r="BR7" s="213" t="s">
        <v>12</v>
      </c>
      <c r="BS7" s="213" t="s">
        <v>12</v>
      </c>
      <c r="BT7" s="213" t="s">
        <v>12</v>
      </c>
      <c r="BU7" s="213" t="s">
        <v>12</v>
      </c>
      <c r="BV7" s="213" t="s">
        <v>12</v>
      </c>
      <c r="BW7" s="213" t="s">
        <v>12</v>
      </c>
      <c r="BX7" s="213" t="s">
        <v>12</v>
      </c>
      <c r="BY7" s="214" t="s">
        <v>4</v>
      </c>
      <c r="BZ7" s="11" t="s">
        <v>12</v>
      </c>
      <c r="CB7" s="20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228" t="s">
        <v>185</v>
      </c>
      <c r="CR7" s="229">
        <v>400</v>
      </c>
      <c r="CS7" s="229">
        <v>45</v>
      </c>
      <c r="CT7" s="230">
        <f t="shared" si="0"/>
        <v>18000</v>
      </c>
      <c r="CU7" s="230">
        <v>14671</v>
      </c>
      <c r="CV7" s="464">
        <f>SUM(CU7:CU9)</f>
        <v>115926</v>
      </c>
      <c r="CW7" s="229" t="s">
        <v>189</v>
      </c>
      <c r="CX7" s="467" t="s">
        <v>154</v>
      </c>
      <c r="CY7" s="134"/>
    </row>
    <row r="8" spans="2:103" s="1" customFormat="1" ht="18" customHeight="1" x14ac:dyDescent="0.25">
      <c r="B8" s="439"/>
      <c r="C8" s="440"/>
      <c r="D8" s="440"/>
      <c r="E8" s="440"/>
      <c r="F8" s="440"/>
      <c r="G8" s="440"/>
      <c r="H8" s="441"/>
      <c r="I8" s="223" t="s">
        <v>182</v>
      </c>
      <c r="J8" s="210" t="s">
        <v>183</v>
      </c>
      <c r="K8" s="226">
        <v>26</v>
      </c>
      <c r="L8" s="13">
        <v>8</v>
      </c>
      <c r="M8" s="13">
        <v>1</v>
      </c>
      <c r="N8" s="13">
        <v>2</v>
      </c>
      <c r="O8" s="28">
        <v>600</v>
      </c>
      <c r="P8" s="28">
        <v>600</v>
      </c>
      <c r="Q8" s="28">
        <v>600</v>
      </c>
      <c r="R8" s="28">
        <v>600</v>
      </c>
      <c r="S8" s="28">
        <v>600</v>
      </c>
      <c r="T8" s="28">
        <v>600</v>
      </c>
      <c r="U8" s="28">
        <v>600</v>
      </c>
      <c r="V8" s="28">
        <v>600</v>
      </c>
      <c r="W8" s="28">
        <v>600</v>
      </c>
      <c r="X8" s="28">
        <v>600</v>
      </c>
      <c r="Y8" s="28">
        <v>600</v>
      </c>
      <c r="Z8" s="28">
        <v>600</v>
      </c>
      <c r="AA8" s="28">
        <v>600</v>
      </c>
      <c r="AB8" s="28">
        <v>600</v>
      </c>
      <c r="AC8" s="11">
        <v>600</v>
      </c>
      <c r="AD8" s="448"/>
      <c r="AE8" s="449"/>
      <c r="AF8" s="449"/>
      <c r="AG8" s="449"/>
      <c r="AH8" s="449"/>
      <c r="AI8" s="449"/>
      <c r="AJ8" s="449"/>
      <c r="AK8" s="449"/>
      <c r="AL8" s="449"/>
      <c r="AM8" s="450"/>
      <c r="AO8" s="439"/>
      <c r="AP8" s="440"/>
      <c r="AQ8" s="440"/>
      <c r="AR8" s="440"/>
      <c r="AS8" s="440"/>
      <c r="AT8" s="440"/>
      <c r="AU8" s="441"/>
      <c r="AV8" s="225" t="s">
        <v>182</v>
      </c>
      <c r="AW8" s="225" t="s">
        <v>183</v>
      </c>
      <c r="AX8" s="226">
        <v>19</v>
      </c>
      <c r="AY8" s="227">
        <v>9</v>
      </c>
      <c r="AZ8" s="227">
        <v>5</v>
      </c>
      <c r="BA8" s="227">
        <v>1</v>
      </c>
      <c r="BB8" s="231" t="s">
        <v>12</v>
      </c>
      <c r="BC8" s="231" t="s">
        <v>12</v>
      </c>
      <c r="BD8" s="231" t="s">
        <v>12</v>
      </c>
      <c r="BE8" s="231" t="s">
        <v>12</v>
      </c>
      <c r="BF8" s="231" t="s">
        <v>12</v>
      </c>
      <c r="BG8" s="231" t="s">
        <v>12</v>
      </c>
      <c r="BH8" s="231" t="s">
        <v>12</v>
      </c>
      <c r="BI8" s="231" t="s">
        <v>12</v>
      </c>
      <c r="BJ8" s="231" t="s">
        <v>12</v>
      </c>
      <c r="BK8" s="231" t="s">
        <v>12</v>
      </c>
      <c r="BL8" s="231" t="s">
        <v>12</v>
      </c>
      <c r="BM8" s="231" t="s">
        <v>12</v>
      </c>
      <c r="BN8" s="213" t="s">
        <v>12</v>
      </c>
      <c r="BO8" s="213" t="s">
        <v>12</v>
      </c>
      <c r="BP8" s="213" t="s">
        <v>12</v>
      </c>
      <c r="BQ8" s="213" t="s">
        <v>12</v>
      </c>
      <c r="BR8" s="213" t="s">
        <v>12</v>
      </c>
      <c r="BS8" s="213" t="s">
        <v>12</v>
      </c>
      <c r="BT8" s="213" t="s">
        <v>12</v>
      </c>
      <c r="BU8" s="213" t="s">
        <v>12</v>
      </c>
      <c r="BV8" s="213" t="s">
        <v>12</v>
      </c>
      <c r="BW8" s="213" t="s">
        <v>12</v>
      </c>
      <c r="BX8" s="213" t="s">
        <v>12</v>
      </c>
      <c r="BY8" s="213" t="s">
        <v>12</v>
      </c>
      <c r="BZ8" s="11" t="s">
        <v>12</v>
      </c>
      <c r="CB8" s="20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228" t="s">
        <v>190</v>
      </c>
      <c r="CR8" s="230">
        <v>1200</v>
      </c>
      <c r="CS8" s="229">
        <v>36</v>
      </c>
      <c r="CT8" s="230">
        <f t="shared" si="0"/>
        <v>43200</v>
      </c>
      <c r="CU8" s="230">
        <v>35219</v>
      </c>
      <c r="CV8" s="465"/>
      <c r="CW8" s="229" t="s">
        <v>189</v>
      </c>
      <c r="CX8" s="468"/>
      <c r="CY8" s="134"/>
    </row>
    <row r="9" spans="2:103" s="1" customFormat="1" ht="18" customHeight="1" x14ac:dyDescent="0.25">
      <c r="B9" s="439"/>
      <c r="C9" s="440"/>
      <c r="D9" s="440"/>
      <c r="E9" s="440"/>
      <c r="F9" s="440"/>
      <c r="G9" s="440"/>
      <c r="H9" s="441"/>
      <c r="I9" s="223" t="s">
        <v>182</v>
      </c>
      <c r="J9" s="210" t="s">
        <v>183</v>
      </c>
      <c r="K9" s="226">
        <v>23</v>
      </c>
      <c r="L9" s="13">
        <v>7</v>
      </c>
      <c r="M9" s="13">
        <v>1</v>
      </c>
      <c r="N9" s="13">
        <v>1</v>
      </c>
      <c r="O9" s="28">
        <v>600</v>
      </c>
      <c r="P9" s="28">
        <v>600</v>
      </c>
      <c r="Q9" s="28">
        <v>600</v>
      </c>
      <c r="R9" s="28">
        <v>600</v>
      </c>
      <c r="S9" s="28">
        <v>600</v>
      </c>
      <c r="T9" s="28">
        <v>600</v>
      </c>
      <c r="U9" s="28">
        <v>600</v>
      </c>
      <c r="V9" s="28">
        <v>600</v>
      </c>
      <c r="W9" s="28">
        <v>600</v>
      </c>
      <c r="X9" s="28">
        <v>600</v>
      </c>
      <c r="Y9" s="28">
        <v>600</v>
      </c>
      <c r="Z9" s="28">
        <v>600</v>
      </c>
      <c r="AA9" s="28">
        <v>600</v>
      </c>
      <c r="AB9" s="28">
        <v>600</v>
      </c>
      <c r="AC9" s="28">
        <v>600</v>
      </c>
      <c r="AD9" s="448"/>
      <c r="AE9" s="449"/>
      <c r="AF9" s="449"/>
      <c r="AG9" s="449"/>
      <c r="AH9" s="449"/>
      <c r="AI9" s="449"/>
      <c r="AJ9" s="449"/>
      <c r="AK9" s="449"/>
      <c r="AL9" s="449"/>
      <c r="AM9" s="450"/>
      <c r="AO9" s="439"/>
      <c r="AP9" s="440"/>
      <c r="AQ9" s="440"/>
      <c r="AR9" s="440"/>
      <c r="AS9" s="440"/>
      <c r="AT9" s="440"/>
      <c r="AU9" s="441"/>
      <c r="AV9" s="225" t="s">
        <v>182</v>
      </c>
      <c r="AW9" s="225" t="s">
        <v>183</v>
      </c>
      <c r="AX9" s="226">
        <v>17</v>
      </c>
      <c r="AY9" s="227">
        <v>8</v>
      </c>
      <c r="AZ9" s="227">
        <v>5</v>
      </c>
      <c r="BA9" s="227">
        <v>0</v>
      </c>
      <c r="BB9" s="231" t="s">
        <v>12</v>
      </c>
      <c r="BC9" s="231" t="s">
        <v>12</v>
      </c>
      <c r="BD9" s="231" t="s">
        <v>12</v>
      </c>
      <c r="BE9" s="231" t="s">
        <v>12</v>
      </c>
      <c r="BF9" s="231" t="s">
        <v>12</v>
      </c>
      <c r="BG9" s="231" t="s">
        <v>12</v>
      </c>
      <c r="BH9" s="231" t="s">
        <v>12</v>
      </c>
      <c r="BI9" s="231" t="s">
        <v>12</v>
      </c>
      <c r="BJ9" s="231" t="s">
        <v>12</v>
      </c>
      <c r="BK9" s="231" t="s">
        <v>12</v>
      </c>
      <c r="BL9" s="231" t="s">
        <v>12</v>
      </c>
      <c r="BM9" s="231" t="s">
        <v>12</v>
      </c>
      <c r="BN9" s="231" t="s">
        <v>12</v>
      </c>
      <c r="BO9" s="231" t="s">
        <v>12</v>
      </c>
      <c r="BP9" s="231" t="s">
        <v>12</v>
      </c>
      <c r="BQ9" s="231" t="s">
        <v>12</v>
      </c>
      <c r="BR9" s="231" t="s">
        <v>12</v>
      </c>
      <c r="BS9" s="231" t="s">
        <v>12</v>
      </c>
      <c r="BT9" s="231" t="s">
        <v>12</v>
      </c>
      <c r="BU9" s="231" t="s">
        <v>12</v>
      </c>
      <c r="BV9" s="231" t="s">
        <v>12</v>
      </c>
      <c r="BW9" s="231" t="s">
        <v>12</v>
      </c>
      <c r="BX9" s="231" t="s">
        <v>12</v>
      </c>
      <c r="BY9" s="231" t="s">
        <v>12</v>
      </c>
      <c r="BZ9" s="11" t="s">
        <v>12</v>
      </c>
      <c r="CB9" s="20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228" t="s">
        <v>191</v>
      </c>
      <c r="CR9" s="230">
        <v>4000</v>
      </c>
      <c r="CS9" s="229">
        <v>24</v>
      </c>
      <c r="CT9" s="230">
        <f t="shared" si="0"/>
        <v>96000</v>
      </c>
      <c r="CU9" s="230">
        <v>66036</v>
      </c>
      <c r="CV9" s="466"/>
      <c r="CW9" s="229" t="s">
        <v>192</v>
      </c>
      <c r="CX9" s="469"/>
      <c r="CY9" s="134"/>
    </row>
    <row r="10" spans="2:103" s="1" customFormat="1" ht="18" customHeight="1" x14ac:dyDescent="0.25">
      <c r="B10" s="439"/>
      <c r="C10" s="440"/>
      <c r="D10" s="440"/>
      <c r="E10" s="440"/>
      <c r="F10" s="440"/>
      <c r="G10" s="440"/>
      <c r="H10" s="441"/>
      <c r="I10" s="223" t="s">
        <v>182</v>
      </c>
      <c r="J10" s="210" t="s">
        <v>183</v>
      </c>
      <c r="K10" s="226">
        <v>20</v>
      </c>
      <c r="L10" s="13">
        <v>6</v>
      </c>
      <c r="M10" s="13">
        <v>1</v>
      </c>
      <c r="N10" s="13">
        <v>0</v>
      </c>
      <c r="O10" s="28">
        <v>600</v>
      </c>
      <c r="P10" s="28">
        <v>600</v>
      </c>
      <c r="Q10" s="28">
        <v>600</v>
      </c>
      <c r="R10" s="28">
        <v>600</v>
      </c>
      <c r="S10" s="28">
        <v>600</v>
      </c>
      <c r="T10" s="28">
        <v>600</v>
      </c>
      <c r="U10" s="28">
        <v>600</v>
      </c>
      <c r="V10" s="28">
        <v>600</v>
      </c>
      <c r="W10" s="28">
        <v>600</v>
      </c>
      <c r="X10" s="28">
        <v>600</v>
      </c>
      <c r="Y10" s="28">
        <v>600</v>
      </c>
      <c r="Z10" s="28">
        <v>600</v>
      </c>
      <c r="AA10" s="28">
        <v>600</v>
      </c>
      <c r="AB10" s="28">
        <v>600</v>
      </c>
      <c r="AC10" s="11">
        <v>600</v>
      </c>
      <c r="AD10" s="448"/>
      <c r="AE10" s="449"/>
      <c r="AF10" s="449"/>
      <c r="AG10" s="449"/>
      <c r="AH10" s="449"/>
      <c r="AI10" s="449"/>
      <c r="AJ10" s="449"/>
      <c r="AK10" s="449"/>
      <c r="AL10" s="449"/>
      <c r="AM10" s="450"/>
      <c r="AO10" s="439"/>
      <c r="AP10" s="440"/>
      <c r="AQ10" s="440"/>
      <c r="AR10" s="440"/>
      <c r="AS10" s="440"/>
      <c r="AT10" s="440"/>
      <c r="AU10" s="441"/>
      <c r="AV10" s="225" t="s">
        <v>182</v>
      </c>
      <c r="AW10" s="225" t="s">
        <v>183</v>
      </c>
      <c r="AX10" s="226">
        <v>15</v>
      </c>
      <c r="AY10" s="232">
        <v>7</v>
      </c>
      <c r="AZ10" s="232">
        <v>4</v>
      </c>
      <c r="BA10" s="232">
        <v>2</v>
      </c>
      <c r="BB10" s="219">
        <v>400</v>
      </c>
      <c r="BC10" s="219">
        <v>400</v>
      </c>
      <c r="BD10" s="219">
        <v>400</v>
      </c>
      <c r="BE10" s="219">
        <v>400</v>
      </c>
      <c r="BF10" s="219">
        <v>400</v>
      </c>
      <c r="BG10" s="219">
        <v>400</v>
      </c>
      <c r="BH10" s="219">
        <v>400</v>
      </c>
      <c r="BI10" s="219">
        <v>400</v>
      </c>
      <c r="BJ10" s="219">
        <v>400</v>
      </c>
      <c r="BK10" s="219">
        <v>400</v>
      </c>
      <c r="BL10" s="219">
        <v>400</v>
      </c>
      <c r="BM10" s="219">
        <v>400</v>
      </c>
      <c r="BN10" s="219">
        <v>400</v>
      </c>
      <c r="BO10" s="219">
        <v>400</v>
      </c>
      <c r="BP10" s="219">
        <v>400</v>
      </c>
      <c r="BQ10" s="233">
        <v>400</v>
      </c>
      <c r="BR10" s="233">
        <v>400</v>
      </c>
      <c r="BS10" s="233">
        <v>400</v>
      </c>
      <c r="BT10" s="233">
        <v>400</v>
      </c>
      <c r="BU10" s="214" t="s">
        <v>4</v>
      </c>
      <c r="BV10" s="214" t="s">
        <v>4</v>
      </c>
      <c r="BW10" s="214" t="s">
        <v>4</v>
      </c>
      <c r="BX10" s="214" t="s">
        <v>4</v>
      </c>
      <c r="BY10" s="214" t="s">
        <v>4</v>
      </c>
      <c r="BZ10" s="11">
        <v>400</v>
      </c>
      <c r="CB10" s="20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234" t="s">
        <v>190</v>
      </c>
      <c r="CR10" s="235">
        <v>1200</v>
      </c>
      <c r="CS10" s="236">
        <v>35</v>
      </c>
      <c r="CT10" s="235">
        <f t="shared" si="0"/>
        <v>42000</v>
      </c>
      <c r="CU10" s="235">
        <v>34118</v>
      </c>
      <c r="CV10" s="470">
        <f>SUM(CU10:CU11)</f>
        <v>56130</v>
      </c>
      <c r="CW10" s="236" t="s">
        <v>189</v>
      </c>
      <c r="CX10" s="472" t="s">
        <v>193</v>
      </c>
      <c r="CY10" s="134"/>
    </row>
    <row r="11" spans="2:103" s="3" customFormat="1" ht="18" customHeight="1" x14ac:dyDescent="0.25">
      <c r="B11" s="439"/>
      <c r="C11" s="440"/>
      <c r="D11" s="440"/>
      <c r="E11" s="440"/>
      <c r="F11" s="440"/>
      <c r="G11" s="440"/>
      <c r="H11" s="441"/>
      <c r="I11" s="223" t="s">
        <v>182</v>
      </c>
      <c r="J11" s="210" t="s">
        <v>183</v>
      </c>
      <c r="K11" s="226">
        <v>17</v>
      </c>
      <c r="L11" s="14">
        <v>5</v>
      </c>
      <c r="M11" s="14">
        <v>0</v>
      </c>
      <c r="N11" s="14">
        <v>4</v>
      </c>
      <c r="O11" s="28">
        <v>600</v>
      </c>
      <c r="P11" s="28">
        <v>600</v>
      </c>
      <c r="Q11" s="28">
        <v>600</v>
      </c>
      <c r="R11" s="28">
        <v>600</v>
      </c>
      <c r="S11" s="28">
        <v>600</v>
      </c>
      <c r="T11" s="28">
        <v>600</v>
      </c>
      <c r="U11" s="28">
        <v>600</v>
      </c>
      <c r="V11" s="28">
        <v>600</v>
      </c>
      <c r="W11" s="28">
        <v>600</v>
      </c>
      <c r="X11" s="28">
        <v>600</v>
      </c>
      <c r="Y11" s="28">
        <v>600</v>
      </c>
      <c r="Z11" s="28">
        <v>600</v>
      </c>
      <c r="AA11" s="28">
        <v>600</v>
      </c>
      <c r="AB11" s="28">
        <v>600</v>
      </c>
      <c r="AC11" s="28">
        <v>600</v>
      </c>
      <c r="AD11" s="448"/>
      <c r="AE11" s="449"/>
      <c r="AF11" s="449"/>
      <c r="AG11" s="449"/>
      <c r="AH11" s="449"/>
      <c r="AI11" s="449"/>
      <c r="AJ11" s="449"/>
      <c r="AK11" s="449"/>
      <c r="AL11" s="449"/>
      <c r="AM11" s="450"/>
      <c r="AO11" s="439"/>
      <c r="AP11" s="440"/>
      <c r="AQ11" s="440"/>
      <c r="AR11" s="440"/>
      <c r="AS11" s="440"/>
      <c r="AT11" s="440"/>
      <c r="AU11" s="441"/>
      <c r="AV11" s="225" t="s">
        <v>182</v>
      </c>
      <c r="AW11" s="225" t="s">
        <v>183</v>
      </c>
      <c r="AX11" s="226">
        <v>13</v>
      </c>
      <c r="AY11" s="232">
        <v>6</v>
      </c>
      <c r="AZ11" s="232">
        <v>4</v>
      </c>
      <c r="BA11" s="232">
        <v>1</v>
      </c>
      <c r="BB11" s="219">
        <v>400</v>
      </c>
      <c r="BC11" s="219">
        <v>400</v>
      </c>
      <c r="BD11" s="219">
        <v>400</v>
      </c>
      <c r="BE11" s="219">
        <v>400</v>
      </c>
      <c r="BF11" s="219">
        <v>400</v>
      </c>
      <c r="BG11" s="219">
        <v>400</v>
      </c>
      <c r="BH11" s="219">
        <v>400</v>
      </c>
      <c r="BI11" s="219">
        <v>400</v>
      </c>
      <c r="BJ11" s="219">
        <v>400</v>
      </c>
      <c r="BK11" s="219">
        <v>400</v>
      </c>
      <c r="BL11" s="219">
        <v>400</v>
      </c>
      <c r="BM11" s="219">
        <v>400</v>
      </c>
      <c r="BN11" s="219">
        <v>400</v>
      </c>
      <c r="BO11" s="219">
        <v>400</v>
      </c>
      <c r="BP11" s="219">
        <v>400</v>
      </c>
      <c r="BQ11" s="219">
        <v>400</v>
      </c>
      <c r="BR11" s="219">
        <v>400</v>
      </c>
      <c r="BS11" s="219">
        <v>400</v>
      </c>
      <c r="BT11" s="219">
        <v>400</v>
      </c>
      <c r="BU11" s="219">
        <v>400</v>
      </c>
      <c r="BV11" s="219">
        <v>400</v>
      </c>
      <c r="BW11" s="219">
        <v>400</v>
      </c>
      <c r="BX11" s="219">
        <v>400</v>
      </c>
      <c r="BY11" s="219">
        <v>400</v>
      </c>
      <c r="BZ11" s="219">
        <v>400</v>
      </c>
      <c r="CA11" s="1"/>
      <c r="CB11" s="20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234" t="s">
        <v>191</v>
      </c>
      <c r="CR11" s="235">
        <v>4000</v>
      </c>
      <c r="CS11" s="236">
        <v>8</v>
      </c>
      <c r="CT11" s="235">
        <f t="shared" si="0"/>
        <v>32000</v>
      </c>
      <c r="CU11" s="235">
        <v>22012</v>
      </c>
      <c r="CV11" s="471"/>
      <c r="CW11" s="236" t="s">
        <v>192</v>
      </c>
      <c r="CX11" s="473"/>
      <c r="CY11" s="237"/>
    </row>
    <row r="12" spans="2:103" s="3" customFormat="1" ht="18" customHeight="1" x14ac:dyDescent="0.25">
      <c r="B12" s="439"/>
      <c r="C12" s="440"/>
      <c r="D12" s="440"/>
      <c r="E12" s="440"/>
      <c r="F12" s="440"/>
      <c r="G12" s="440"/>
      <c r="H12" s="441"/>
      <c r="I12" s="223" t="s">
        <v>182</v>
      </c>
      <c r="J12" s="210" t="s">
        <v>183</v>
      </c>
      <c r="K12" s="226">
        <v>14</v>
      </c>
      <c r="L12" s="14">
        <v>4</v>
      </c>
      <c r="M12" s="14">
        <v>0</v>
      </c>
      <c r="N12" s="14">
        <v>3</v>
      </c>
      <c r="O12" s="28">
        <v>600</v>
      </c>
      <c r="P12" s="28">
        <v>600</v>
      </c>
      <c r="Q12" s="28">
        <v>600</v>
      </c>
      <c r="R12" s="28">
        <v>600</v>
      </c>
      <c r="S12" s="28">
        <v>600</v>
      </c>
      <c r="T12" s="28">
        <v>600</v>
      </c>
      <c r="U12" s="28">
        <v>600</v>
      </c>
      <c r="V12" s="28">
        <v>600</v>
      </c>
      <c r="W12" s="28">
        <v>600</v>
      </c>
      <c r="X12" s="28">
        <v>600</v>
      </c>
      <c r="Y12" s="28">
        <v>600</v>
      </c>
      <c r="Z12" s="28">
        <v>600</v>
      </c>
      <c r="AA12" s="28">
        <v>600</v>
      </c>
      <c r="AB12" s="28">
        <v>600</v>
      </c>
      <c r="AC12" s="11">
        <v>600</v>
      </c>
      <c r="AD12" s="448"/>
      <c r="AE12" s="449"/>
      <c r="AF12" s="449"/>
      <c r="AG12" s="449"/>
      <c r="AH12" s="449"/>
      <c r="AI12" s="449"/>
      <c r="AJ12" s="449"/>
      <c r="AK12" s="449"/>
      <c r="AL12" s="449"/>
      <c r="AM12" s="450"/>
      <c r="AO12" s="439"/>
      <c r="AP12" s="440"/>
      <c r="AQ12" s="440"/>
      <c r="AR12" s="440"/>
      <c r="AS12" s="440"/>
      <c r="AT12" s="440"/>
      <c r="AU12" s="441"/>
      <c r="AV12" s="225" t="s">
        <v>182</v>
      </c>
      <c r="AW12" s="225" t="s">
        <v>183</v>
      </c>
      <c r="AX12" s="226">
        <v>11</v>
      </c>
      <c r="AY12" s="232">
        <v>5</v>
      </c>
      <c r="AZ12" s="232">
        <v>4</v>
      </c>
      <c r="BA12" s="232">
        <v>0</v>
      </c>
      <c r="BB12" s="28">
        <v>400</v>
      </c>
      <c r="BC12" s="28">
        <v>400</v>
      </c>
      <c r="BD12" s="28">
        <v>400</v>
      </c>
      <c r="BE12" s="28">
        <v>400</v>
      </c>
      <c r="BF12" s="28">
        <v>400</v>
      </c>
      <c r="BG12" s="28">
        <v>400</v>
      </c>
      <c r="BH12" s="28">
        <v>400</v>
      </c>
      <c r="BI12" s="28">
        <v>400</v>
      </c>
      <c r="BJ12" s="28">
        <v>400</v>
      </c>
      <c r="BK12" s="28">
        <v>400</v>
      </c>
      <c r="BL12" s="28">
        <v>400</v>
      </c>
      <c r="BM12" s="28">
        <v>400</v>
      </c>
      <c r="BN12" s="28">
        <v>400</v>
      </c>
      <c r="BO12" s="28">
        <v>400</v>
      </c>
      <c r="BP12" s="28">
        <v>400</v>
      </c>
      <c r="BQ12" s="28">
        <v>400</v>
      </c>
      <c r="BR12" s="28">
        <v>400</v>
      </c>
      <c r="BS12" s="28">
        <v>400</v>
      </c>
      <c r="BT12" s="28">
        <v>400</v>
      </c>
      <c r="BU12" s="28">
        <v>400</v>
      </c>
      <c r="BV12" s="28">
        <v>400</v>
      </c>
      <c r="BW12" s="214" t="s">
        <v>4</v>
      </c>
      <c r="BX12" s="214" t="s">
        <v>4</v>
      </c>
      <c r="BY12" s="214" t="s">
        <v>4</v>
      </c>
      <c r="BZ12" s="11">
        <v>400</v>
      </c>
      <c r="CA12" s="1"/>
      <c r="CB12" s="20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419" t="s">
        <v>194</v>
      </c>
      <c r="CR12" s="420"/>
      <c r="CS12" s="420"/>
      <c r="CT12" s="420"/>
      <c r="CU12" s="420"/>
      <c r="CV12" s="238">
        <f>SUM(CV5:CV11)</f>
        <v>244332</v>
      </c>
      <c r="CW12" s="421" t="s">
        <v>195</v>
      </c>
      <c r="CX12" s="421"/>
      <c r="CY12" s="237"/>
    </row>
    <row r="13" spans="2:103" s="2" customFormat="1" ht="18" customHeight="1" x14ac:dyDescent="0.25">
      <c r="B13" s="439"/>
      <c r="C13" s="440"/>
      <c r="D13" s="440"/>
      <c r="E13" s="440"/>
      <c r="F13" s="440"/>
      <c r="G13" s="440"/>
      <c r="H13" s="441"/>
      <c r="I13" s="223" t="s">
        <v>182</v>
      </c>
      <c r="J13" s="210" t="s">
        <v>183</v>
      </c>
      <c r="K13" s="226">
        <v>11</v>
      </c>
      <c r="L13" s="14">
        <v>3</v>
      </c>
      <c r="M13" s="14">
        <v>0</v>
      </c>
      <c r="N13" s="14">
        <v>2</v>
      </c>
      <c r="O13" s="28">
        <v>600</v>
      </c>
      <c r="P13" s="28">
        <v>600</v>
      </c>
      <c r="Q13" s="28">
        <v>600</v>
      </c>
      <c r="R13" s="28">
        <v>600</v>
      </c>
      <c r="S13" s="28">
        <v>600</v>
      </c>
      <c r="T13" s="28">
        <v>600</v>
      </c>
      <c r="U13" s="28">
        <v>600</v>
      </c>
      <c r="V13" s="28">
        <v>600</v>
      </c>
      <c r="W13" s="28">
        <v>600</v>
      </c>
      <c r="X13" s="28">
        <v>600</v>
      </c>
      <c r="Y13" s="28">
        <v>600</v>
      </c>
      <c r="Z13" s="28">
        <v>600</v>
      </c>
      <c r="AA13" s="28">
        <v>600</v>
      </c>
      <c r="AB13" s="28">
        <v>600</v>
      </c>
      <c r="AC13" s="28">
        <v>600</v>
      </c>
      <c r="AD13" s="448"/>
      <c r="AE13" s="449"/>
      <c r="AF13" s="449"/>
      <c r="AG13" s="449"/>
      <c r="AH13" s="449"/>
      <c r="AI13" s="449"/>
      <c r="AJ13" s="449"/>
      <c r="AK13" s="449"/>
      <c r="AL13" s="449"/>
      <c r="AM13" s="450"/>
      <c r="AO13" s="439"/>
      <c r="AP13" s="440"/>
      <c r="AQ13" s="440"/>
      <c r="AR13" s="440"/>
      <c r="AS13" s="440"/>
      <c r="AT13" s="440"/>
      <c r="AU13" s="441"/>
      <c r="AV13" s="239" t="s">
        <v>196</v>
      </c>
      <c r="AW13" s="239" t="s">
        <v>183</v>
      </c>
      <c r="AX13" s="239">
        <v>8</v>
      </c>
      <c r="AY13" s="240">
        <v>4</v>
      </c>
      <c r="AZ13" s="240">
        <v>3</v>
      </c>
      <c r="BA13" s="240">
        <v>3</v>
      </c>
      <c r="BB13" s="28">
        <v>600</v>
      </c>
      <c r="BC13" s="28">
        <v>600</v>
      </c>
      <c r="BD13" s="28">
        <v>600</v>
      </c>
      <c r="BE13" s="28">
        <v>600</v>
      </c>
      <c r="BF13" s="28">
        <v>600</v>
      </c>
      <c r="BG13" s="28">
        <v>600</v>
      </c>
      <c r="BH13" s="28">
        <v>600</v>
      </c>
      <c r="BI13" s="28">
        <v>600</v>
      </c>
      <c r="BJ13" s="28">
        <v>600</v>
      </c>
      <c r="BK13" s="28">
        <v>600</v>
      </c>
      <c r="BL13" s="28">
        <v>600</v>
      </c>
      <c r="BM13" s="28">
        <v>600</v>
      </c>
      <c r="BN13" s="28">
        <v>600</v>
      </c>
      <c r="BO13" s="28">
        <v>600</v>
      </c>
      <c r="BP13" s="28">
        <v>600</v>
      </c>
      <c r="BQ13" s="422" t="s">
        <v>197</v>
      </c>
      <c r="BR13" s="422"/>
      <c r="BS13" s="422"/>
      <c r="BT13" s="422"/>
      <c r="BU13" s="422"/>
      <c r="BV13" s="422"/>
      <c r="BW13" s="422"/>
      <c r="BX13" s="422"/>
      <c r="BY13" s="422"/>
      <c r="BZ13" s="422"/>
      <c r="CA13" s="1"/>
      <c r="CB13" s="20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241" t="s">
        <v>190</v>
      </c>
      <c r="CR13" s="242">
        <v>600</v>
      </c>
      <c r="CS13" s="243">
        <v>4</v>
      </c>
      <c r="CT13" s="243">
        <f t="shared" ref="CT13:CT18" si="1">CR13*CS13</f>
        <v>2400</v>
      </c>
      <c r="CU13" s="243">
        <v>0</v>
      </c>
      <c r="CV13" s="243"/>
      <c r="CW13" s="243"/>
      <c r="CX13" s="243" t="s">
        <v>6</v>
      </c>
      <c r="CY13" s="237"/>
    </row>
    <row r="14" spans="2:103" s="1" customFormat="1" ht="18" customHeight="1" x14ac:dyDescent="0.25">
      <c r="B14" s="439"/>
      <c r="C14" s="440"/>
      <c r="D14" s="440"/>
      <c r="E14" s="440"/>
      <c r="F14" s="440"/>
      <c r="G14" s="440"/>
      <c r="H14" s="441"/>
      <c r="I14" s="223" t="s">
        <v>182</v>
      </c>
      <c r="J14" s="210" t="s">
        <v>183</v>
      </c>
      <c r="K14" s="244">
        <v>8</v>
      </c>
      <c r="L14" s="15">
        <v>2</v>
      </c>
      <c r="M14" s="15">
        <v>0</v>
      </c>
      <c r="N14" s="15">
        <v>1</v>
      </c>
      <c r="O14" s="28">
        <v>600</v>
      </c>
      <c r="P14" s="28">
        <v>600</v>
      </c>
      <c r="Q14" s="28">
        <v>600</v>
      </c>
      <c r="R14" s="28">
        <v>600</v>
      </c>
      <c r="S14" s="31">
        <v>600</v>
      </c>
      <c r="T14" s="31">
        <v>600</v>
      </c>
      <c r="U14" s="31">
        <v>600</v>
      </c>
      <c r="V14" s="31">
        <v>600</v>
      </c>
      <c r="W14" s="31">
        <v>600</v>
      </c>
      <c r="X14" s="31">
        <v>600</v>
      </c>
      <c r="Y14" s="31">
        <v>600</v>
      </c>
      <c r="Z14" s="31">
        <v>600</v>
      </c>
      <c r="AA14" s="31">
        <v>600</v>
      </c>
      <c r="AB14" s="31">
        <v>600</v>
      </c>
      <c r="AC14" s="245">
        <v>600</v>
      </c>
      <c r="AD14" s="448"/>
      <c r="AE14" s="449"/>
      <c r="AF14" s="449"/>
      <c r="AG14" s="449"/>
      <c r="AH14" s="449"/>
      <c r="AI14" s="449"/>
      <c r="AJ14" s="449"/>
      <c r="AK14" s="449"/>
      <c r="AL14" s="449"/>
      <c r="AM14" s="450"/>
      <c r="AO14" s="439"/>
      <c r="AP14" s="440"/>
      <c r="AQ14" s="440"/>
      <c r="AR14" s="440"/>
      <c r="AS14" s="440"/>
      <c r="AT14" s="440"/>
      <c r="AU14" s="441"/>
      <c r="AV14" s="225" t="s">
        <v>182</v>
      </c>
      <c r="AW14" s="225" t="s">
        <v>183</v>
      </c>
      <c r="AX14" s="226">
        <v>6</v>
      </c>
      <c r="AY14" s="240">
        <v>3</v>
      </c>
      <c r="AZ14" s="240">
        <v>3</v>
      </c>
      <c r="BA14" s="240">
        <v>2</v>
      </c>
      <c r="BB14" s="246">
        <v>400</v>
      </c>
      <c r="BC14" s="246">
        <v>400</v>
      </c>
      <c r="BD14" s="246">
        <v>400</v>
      </c>
      <c r="BE14" s="246">
        <v>400</v>
      </c>
      <c r="BF14" s="214" t="s">
        <v>4</v>
      </c>
      <c r="BG14" s="214" t="s">
        <v>4</v>
      </c>
      <c r="BH14" s="214" t="s">
        <v>4</v>
      </c>
      <c r="BI14" s="214" t="s">
        <v>4</v>
      </c>
      <c r="BJ14" s="214" t="s">
        <v>4</v>
      </c>
      <c r="BK14" s="214" t="s">
        <v>4</v>
      </c>
      <c r="BL14" s="214" t="s">
        <v>4</v>
      </c>
      <c r="BM14" s="214" t="s">
        <v>4</v>
      </c>
      <c r="BN14" s="214" t="s">
        <v>4</v>
      </c>
      <c r="BO14" s="214" t="s">
        <v>4</v>
      </c>
      <c r="BP14" s="214" t="s">
        <v>4</v>
      </c>
      <c r="BQ14" s="214" t="s">
        <v>4</v>
      </c>
      <c r="BR14" s="214" t="s">
        <v>4</v>
      </c>
      <c r="BS14" s="214" t="s">
        <v>4</v>
      </c>
      <c r="BT14" s="214" t="s">
        <v>4</v>
      </c>
      <c r="BU14" s="214" t="s">
        <v>4</v>
      </c>
      <c r="BV14" s="214" t="s">
        <v>4</v>
      </c>
      <c r="BW14" s="214" t="s">
        <v>4</v>
      </c>
      <c r="BX14" s="214" t="s">
        <v>4</v>
      </c>
      <c r="BY14" s="214" t="s">
        <v>4</v>
      </c>
      <c r="BZ14" s="11">
        <v>400</v>
      </c>
      <c r="CB14" s="20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247" t="s">
        <v>185</v>
      </c>
      <c r="CR14" s="248">
        <v>200</v>
      </c>
      <c r="CS14" s="249">
        <v>1</v>
      </c>
      <c r="CT14" s="249">
        <f t="shared" si="1"/>
        <v>200</v>
      </c>
      <c r="CU14" s="249">
        <v>0</v>
      </c>
      <c r="CV14" s="423" t="s">
        <v>198</v>
      </c>
      <c r="CW14" s="424"/>
      <c r="CX14" s="425"/>
      <c r="CY14" s="134"/>
    </row>
    <row r="15" spans="2:103" s="1" customFormat="1" ht="18" customHeight="1" x14ac:dyDescent="0.25">
      <c r="B15" s="439"/>
      <c r="C15" s="440"/>
      <c r="D15" s="440"/>
      <c r="E15" s="440"/>
      <c r="F15" s="440"/>
      <c r="G15" s="440"/>
      <c r="H15" s="441"/>
      <c r="I15" s="223" t="s">
        <v>36</v>
      </c>
      <c r="J15" s="210" t="s">
        <v>183</v>
      </c>
      <c r="K15" s="244">
        <v>4</v>
      </c>
      <c r="L15" s="432" t="s">
        <v>199</v>
      </c>
      <c r="M15" s="433"/>
      <c r="N15" s="433"/>
      <c r="O15" s="433"/>
      <c r="P15" s="433"/>
      <c r="Q15" s="433"/>
      <c r="R15" s="433"/>
      <c r="S15" s="433"/>
      <c r="T15" s="433"/>
      <c r="U15" s="433"/>
      <c r="V15" s="433"/>
      <c r="W15" s="433"/>
      <c r="X15" s="433"/>
      <c r="Y15" s="433"/>
      <c r="Z15" s="433"/>
      <c r="AA15" s="433"/>
      <c r="AB15" s="433"/>
      <c r="AC15" s="434"/>
      <c r="AD15" s="451"/>
      <c r="AE15" s="452"/>
      <c r="AF15" s="452"/>
      <c r="AG15" s="452"/>
      <c r="AH15" s="452"/>
      <c r="AI15" s="452"/>
      <c r="AJ15" s="452"/>
      <c r="AK15" s="452"/>
      <c r="AL15" s="452"/>
      <c r="AM15" s="453"/>
      <c r="AO15" s="439"/>
      <c r="AP15" s="440"/>
      <c r="AQ15" s="440"/>
      <c r="AR15" s="440"/>
      <c r="AS15" s="440"/>
      <c r="AT15" s="440"/>
      <c r="AU15" s="441"/>
      <c r="AV15" s="225" t="s">
        <v>182</v>
      </c>
      <c r="AW15" s="225" t="s">
        <v>183</v>
      </c>
      <c r="AX15" s="226">
        <v>4</v>
      </c>
      <c r="AY15" s="240">
        <v>2</v>
      </c>
      <c r="AZ15" s="240">
        <v>3</v>
      </c>
      <c r="BA15" s="240">
        <v>1</v>
      </c>
      <c r="BB15" s="28">
        <v>400</v>
      </c>
      <c r="BC15" s="28">
        <v>400</v>
      </c>
      <c r="BD15" s="28">
        <v>400</v>
      </c>
      <c r="BE15" s="28">
        <v>400</v>
      </c>
      <c r="BF15" s="28">
        <v>400</v>
      </c>
      <c r="BG15" s="28">
        <v>400</v>
      </c>
      <c r="BH15" s="28">
        <v>400</v>
      </c>
      <c r="BI15" s="28">
        <v>400</v>
      </c>
      <c r="BJ15" s="28">
        <v>400</v>
      </c>
      <c r="BK15" s="28">
        <v>400</v>
      </c>
      <c r="BL15" s="28">
        <v>400</v>
      </c>
      <c r="BM15" s="28">
        <v>400</v>
      </c>
      <c r="BN15" s="28">
        <v>400</v>
      </c>
      <c r="BO15" s="28">
        <v>400</v>
      </c>
      <c r="BP15" s="28">
        <v>400</v>
      </c>
      <c r="BQ15" s="28">
        <v>400</v>
      </c>
      <c r="BR15" s="28">
        <v>400</v>
      </c>
      <c r="BS15" s="28">
        <v>400</v>
      </c>
      <c r="BT15" s="28">
        <v>400</v>
      </c>
      <c r="BU15" s="28">
        <v>400</v>
      </c>
      <c r="BV15" s="28">
        <v>400</v>
      </c>
      <c r="BW15" s="28">
        <v>400</v>
      </c>
      <c r="BX15" s="28">
        <v>400</v>
      </c>
      <c r="BY15" s="28">
        <v>400</v>
      </c>
      <c r="BZ15" s="11">
        <v>400</v>
      </c>
      <c r="CB15" s="20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247" t="s">
        <v>185</v>
      </c>
      <c r="CR15" s="248">
        <v>400</v>
      </c>
      <c r="CS15" s="249">
        <v>3</v>
      </c>
      <c r="CT15" s="249">
        <f t="shared" si="1"/>
        <v>1200</v>
      </c>
      <c r="CU15" s="249">
        <v>0</v>
      </c>
      <c r="CV15" s="426"/>
      <c r="CW15" s="427"/>
      <c r="CX15" s="428"/>
      <c r="CY15" s="134"/>
    </row>
    <row r="16" spans="2:103" s="1" customFormat="1" ht="18" customHeight="1" x14ac:dyDescent="0.25">
      <c r="B16" s="439"/>
      <c r="C16" s="440"/>
      <c r="D16" s="440"/>
      <c r="E16" s="440"/>
      <c r="F16" s="440"/>
      <c r="G16" s="440"/>
      <c r="H16" s="441"/>
      <c r="I16" s="223" t="s">
        <v>182</v>
      </c>
      <c r="J16" s="225" t="s">
        <v>200</v>
      </c>
      <c r="K16" s="226">
        <v>1</v>
      </c>
      <c r="L16" s="14">
        <v>1</v>
      </c>
      <c r="M16" s="14">
        <v>0</v>
      </c>
      <c r="N16" s="14">
        <v>0</v>
      </c>
      <c r="O16" s="7">
        <v>600</v>
      </c>
      <c r="P16" s="7">
        <v>600</v>
      </c>
      <c r="Q16" s="7">
        <v>600</v>
      </c>
      <c r="R16" s="17">
        <v>600</v>
      </c>
      <c r="S16" s="8">
        <v>200</v>
      </c>
      <c r="T16" s="8">
        <v>200</v>
      </c>
      <c r="U16" s="8">
        <v>200</v>
      </c>
      <c r="V16" s="8">
        <v>200</v>
      </c>
      <c r="W16" s="8">
        <v>200</v>
      </c>
      <c r="X16" s="8">
        <v>200</v>
      </c>
      <c r="Y16" s="214" t="s">
        <v>4</v>
      </c>
      <c r="Z16" s="214" t="s">
        <v>4</v>
      </c>
      <c r="AA16" s="214" t="s">
        <v>4</v>
      </c>
      <c r="AB16" s="214" t="s">
        <v>4</v>
      </c>
      <c r="AC16" s="214" t="s">
        <v>4</v>
      </c>
      <c r="AD16" s="214" t="s">
        <v>4</v>
      </c>
      <c r="AE16" s="214" t="s">
        <v>4</v>
      </c>
      <c r="AF16" s="214" t="s">
        <v>4</v>
      </c>
      <c r="AG16" s="214" t="s">
        <v>4</v>
      </c>
      <c r="AH16" s="214" t="s">
        <v>4</v>
      </c>
      <c r="AI16" s="214" t="s">
        <v>4</v>
      </c>
      <c r="AJ16" s="214" t="s">
        <v>4</v>
      </c>
      <c r="AK16" s="214" t="s">
        <v>4</v>
      </c>
      <c r="AL16" s="214" t="s">
        <v>4</v>
      </c>
      <c r="AM16" s="11">
        <v>200</v>
      </c>
      <c r="AO16" s="439"/>
      <c r="AP16" s="440"/>
      <c r="AQ16" s="440"/>
      <c r="AR16" s="440"/>
      <c r="AS16" s="440"/>
      <c r="AT16" s="440"/>
      <c r="AU16" s="441"/>
      <c r="AV16" s="223" t="s">
        <v>182</v>
      </c>
      <c r="AW16" s="225" t="s">
        <v>183</v>
      </c>
      <c r="AX16" s="226">
        <v>1</v>
      </c>
      <c r="AY16" s="240">
        <v>1</v>
      </c>
      <c r="AZ16" s="240">
        <v>3</v>
      </c>
      <c r="BA16" s="240">
        <v>0</v>
      </c>
      <c r="BB16" s="28">
        <v>600</v>
      </c>
      <c r="BC16" s="28">
        <v>600</v>
      </c>
      <c r="BD16" s="28">
        <v>600</v>
      </c>
      <c r="BE16" s="28">
        <v>600</v>
      </c>
      <c r="BF16" s="214" t="s">
        <v>4</v>
      </c>
      <c r="BG16" s="214" t="s">
        <v>4</v>
      </c>
      <c r="BH16" s="214" t="s">
        <v>4</v>
      </c>
      <c r="BI16" s="214" t="s">
        <v>4</v>
      </c>
      <c r="BJ16" s="214" t="s">
        <v>4</v>
      </c>
      <c r="BK16" s="214" t="s">
        <v>4</v>
      </c>
      <c r="BL16" s="214" t="s">
        <v>4</v>
      </c>
      <c r="BM16" s="214" t="s">
        <v>4</v>
      </c>
      <c r="BN16" s="214" t="s">
        <v>4</v>
      </c>
      <c r="BO16" s="214" t="s">
        <v>4</v>
      </c>
      <c r="BP16" s="11">
        <v>600</v>
      </c>
      <c r="BQ16" s="435"/>
      <c r="BR16" s="435"/>
      <c r="BS16" s="435"/>
      <c r="BT16" s="435"/>
      <c r="BU16" s="435"/>
      <c r="BV16" s="435"/>
      <c r="BW16" s="435"/>
      <c r="BX16" s="435"/>
      <c r="BY16" s="435"/>
      <c r="BZ16" s="435"/>
      <c r="CB16" s="20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247" t="s">
        <v>188</v>
      </c>
      <c r="CR16" s="248">
        <v>600</v>
      </c>
      <c r="CS16" s="249">
        <v>5</v>
      </c>
      <c r="CT16" s="249">
        <f t="shared" si="1"/>
        <v>3000</v>
      </c>
      <c r="CU16" s="249">
        <v>0</v>
      </c>
      <c r="CV16" s="426"/>
      <c r="CW16" s="427"/>
      <c r="CX16" s="428"/>
      <c r="CY16" s="134"/>
    </row>
    <row r="17" spans="2:103" ht="15" x14ac:dyDescent="0.25">
      <c r="B17" s="439"/>
      <c r="C17" s="440"/>
      <c r="D17" s="440"/>
      <c r="E17" s="440"/>
      <c r="F17" s="440"/>
      <c r="G17" s="440"/>
      <c r="H17" s="441"/>
      <c r="I17" s="130"/>
      <c r="J17" s="131"/>
      <c r="K17" s="131"/>
      <c r="L17" s="131"/>
      <c r="M17" s="131"/>
      <c r="N17" s="131"/>
      <c r="O17" s="251" t="s">
        <v>16</v>
      </c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51"/>
      <c r="AL17" s="251"/>
      <c r="AM17" s="252"/>
      <c r="AO17" s="439"/>
      <c r="AP17" s="440"/>
      <c r="AQ17" s="440"/>
      <c r="AR17" s="440"/>
      <c r="AS17" s="440"/>
      <c r="AT17" s="440"/>
      <c r="AU17" s="441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4"/>
      <c r="CB17" s="20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247" t="s">
        <v>190</v>
      </c>
      <c r="CR17" s="253">
        <v>1200</v>
      </c>
      <c r="CS17" s="249">
        <v>3</v>
      </c>
      <c r="CT17" s="249">
        <f t="shared" si="1"/>
        <v>3600</v>
      </c>
      <c r="CU17" s="249">
        <v>0</v>
      </c>
      <c r="CV17" s="426"/>
      <c r="CW17" s="427"/>
      <c r="CX17" s="428"/>
      <c r="CY17" s="254"/>
    </row>
    <row r="18" spans="2:103" x14ac:dyDescent="0.25">
      <c r="B18" s="439"/>
      <c r="C18" s="440"/>
      <c r="D18" s="440"/>
      <c r="E18" s="440"/>
      <c r="F18" s="440"/>
      <c r="G18" s="440"/>
      <c r="H18" s="441"/>
      <c r="O18" s="255"/>
      <c r="P18" s="255"/>
      <c r="Q18" s="255"/>
      <c r="R18" s="255"/>
      <c r="S18" s="255"/>
      <c r="T18" s="255"/>
      <c r="U18" s="255"/>
      <c r="V18" s="255"/>
      <c r="W18" s="255"/>
      <c r="X18" s="255"/>
      <c r="Y18" s="255"/>
      <c r="Z18" s="255"/>
      <c r="AA18" s="255"/>
      <c r="AB18" s="255"/>
      <c r="AC18" s="255"/>
      <c r="AD18" s="255"/>
      <c r="AE18" s="255"/>
      <c r="AF18" s="255"/>
      <c r="AG18" s="255"/>
      <c r="AH18" s="255"/>
      <c r="AI18" s="255"/>
      <c r="AJ18" s="255"/>
      <c r="AK18" s="255"/>
      <c r="AL18" s="255"/>
      <c r="AM18" s="256"/>
      <c r="AO18" s="439"/>
      <c r="AP18" s="440"/>
      <c r="AQ18" s="440"/>
      <c r="AR18" s="440"/>
      <c r="AS18" s="440"/>
      <c r="AT18" s="440"/>
      <c r="AU18" s="441"/>
      <c r="AV18" s="67"/>
      <c r="AW18" s="67"/>
      <c r="AX18" s="67"/>
      <c r="AY18" s="67"/>
      <c r="AZ18" s="257"/>
      <c r="BA18" s="257"/>
      <c r="BB18" s="25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133"/>
      <c r="BX18" s="133"/>
      <c r="BY18" s="67"/>
      <c r="BZ18" s="254"/>
      <c r="CB18" s="20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247" t="s">
        <v>191</v>
      </c>
      <c r="CR18" s="253">
        <v>4000</v>
      </c>
      <c r="CS18" s="249">
        <v>2</v>
      </c>
      <c r="CT18" s="249">
        <f t="shared" si="1"/>
        <v>8000</v>
      </c>
      <c r="CU18" s="249">
        <v>0</v>
      </c>
      <c r="CV18" s="429"/>
      <c r="CW18" s="430"/>
      <c r="CX18" s="431"/>
      <c r="CY18" s="254"/>
    </row>
    <row r="19" spans="2:103" x14ac:dyDescent="0.25">
      <c r="B19" s="439"/>
      <c r="C19" s="440"/>
      <c r="D19" s="440"/>
      <c r="E19" s="440"/>
      <c r="F19" s="440"/>
      <c r="G19" s="440"/>
      <c r="H19" s="441"/>
      <c r="O19" s="255"/>
      <c r="P19" s="258" t="s">
        <v>5</v>
      </c>
      <c r="Q19" s="259"/>
      <c r="R19" s="259"/>
      <c r="S19" s="259"/>
      <c r="T19" s="259"/>
      <c r="U19" s="259"/>
      <c r="V19" s="255"/>
      <c r="W19" s="255"/>
      <c r="X19" s="255"/>
      <c r="Y19" s="255"/>
      <c r="Z19" s="255"/>
      <c r="AA19" s="255"/>
      <c r="AB19" s="255"/>
      <c r="AC19" s="255"/>
      <c r="AD19" s="255"/>
      <c r="AE19" s="255"/>
      <c r="AF19" s="255"/>
      <c r="AG19" s="255"/>
      <c r="AH19" s="255"/>
      <c r="AI19" s="255"/>
      <c r="AJ19" s="255"/>
      <c r="AK19" s="255"/>
      <c r="AL19" s="255"/>
      <c r="AM19" s="256"/>
      <c r="AN19" s="10"/>
      <c r="AO19" s="439"/>
      <c r="AP19" s="440"/>
      <c r="AQ19" s="440"/>
      <c r="AR19" s="440"/>
      <c r="AS19" s="440"/>
      <c r="AT19" s="440"/>
      <c r="AU19" s="441"/>
      <c r="AV19" s="257"/>
      <c r="AW19" s="257"/>
      <c r="AX19" s="257"/>
      <c r="AY19" s="25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133"/>
      <c r="BU19" s="133"/>
      <c r="BV19" s="67"/>
      <c r="BW19" s="67"/>
      <c r="BX19" s="67"/>
      <c r="BY19" s="67"/>
      <c r="BZ19" s="254"/>
      <c r="CB19" s="20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136" t="s">
        <v>35</v>
      </c>
      <c r="CS19" s="136">
        <f>SUM(CS4:CS11,CS13:CS18)</f>
        <v>356</v>
      </c>
      <c r="CT19" s="136"/>
      <c r="CU19" s="136"/>
      <c r="CV19" s="136"/>
      <c r="CW19" s="136"/>
      <c r="CX19" s="136"/>
      <c r="CY19" s="254"/>
    </row>
    <row r="20" spans="2:103" x14ac:dyDescent="0.25">
      <c r="B20" s="439"/>
      <c r="C20" s="440"/>
      <c r="D20" s="440"/>
      <c r="E20" s="440"/>
      <c r="F20" s="440"/>
      <c r="G20" s="440"/>
      <c r="H20" s="441"/>
      <c r="O20" s="255"/>
      <c r="P20" s="7"/>
      <c r="Q20" s="48" t="s">
        <v>6</v>
      </c>
      <c r="R20" s="49"/>
      <c r="S20" s="49"/>
      <c r="T20" s="49"/>
      <c r="U20" s="50"/>
      <c r="V20" s="255"/>
      <c r="W20" s="255"/>
      <c r="X20" s="255"/>
      <c r="Y20" s="255"/>
      <c r="Z20" s="255"/>
      <c r="AA20" s="255"/>
      <c r="AB20" s="255"/>
      <c r="AC20" s="255"/>
      <c r="AD20" s="255"/>
      <c r="AE20" s="255"/>
      <c r="AF20" s="255"/>
      <c r="AG20" s="255"/>
      <c r="AH20" s="255"/>
      <c r="AI20" s="255"/>
      <c r="AJ20" s="255"/>
      <c r="AK20" s="255"/>
      <c r="AL20" s="255"/>
      <c r="AM20" s="256"/>
      <c r="AN20" s="10"/>
      <c r="AO20" s="439"/>
      <c r="AP20" s="440"/>
      <c r="AQ20" s="440"/>
      <c r="AR20" s="440"/>
      <c r="AS20" s="440"/>
      <c r="AT20" s="440"/>
      <c r="AU20" s="441"/>
      <c r="AV20" s="257"/>
      <c r="AW20" s="257"/>
      <c r="AX20" s="257"/>
      <c r="AY20" s="67"/>
      <c r="AZ20" s="67"/>
      <c r="BA20" s="67"/>
      <c r="BB20" s="67"/>
      <c r="BC20" s="67"/>
      <c r="BD20" s="67"/>
      <c r="BE20" s="133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133"/>
      <c r="BT20" s="133"/>
      <c r="BU20" s="133"/>
      <c r="BV20" s="67"/>
      <c r="BW20" s="67"/>
      <c r="BX20" s="67"/>
      <c r="BY20" s="67"/>
      <c r="BZ20" s="254"/>
      <c r="CB20" s="20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254"/>
    </row>
    <row r="21" spans="2:103" x14ac:dyDescent="0.25">
      <c r="B21" s="439"/>
      <c r="C21" s="440"/>
      <c r="D21" s="440"/>
      <c r="E21" s="440"/>
      <c r="F21" s="440"/>
      <c r="G21" s="440"/>
      <c r="H21" s="441"/>
      <c r="O21" s="255"/>
      <c r="P21" s="28"/>
      <c r="Q21" s="48" t="s">
        <v>19</v>
      </c>
      <c r="R21" s="49"/>
      <c r="S21" s="49"/>
      <c r="T21" s="49"/>
      <c r="U21" s="50"/>
      <c r="V21" s="255"/>
      <c r="W21" s="255"/>
      <c r="X21" s="255"/>
      <c r="Y21" s="255"/>
      <c r="Z21" s="255"/>
      <c r="AA21" s="255"/>
      <c r="AB21" s="255"/>
      <c r="AC21" s="255"/>
      <c r="AD21" s="255"/>
      <c r="AE21" s="255"/>
      <c r="AF21" s="255"/>
      <c r="AG21" s="255"/>
      <c r="AH21" s="255"/>
      <c r="AI21" s="255"/>
      <c r="AJ21" s="255"/>
      <c r="AK21" s="255"/>
      <c r="AL21" s="255"/>
      <c r="AM21" s="256"/>
      <c r="AO21" s="439"/>
      <c r="AP21" s="440"/>
      <c r="AQ21" s="440"/>
      <c r="AR21" s="440"/>
      <c r="AS21" s="440"/>
      <c r="AT21" s="440"/>
      <c r="AU21" s="441"/>
      <c r="AV21" s="67"/>
      <c r="AW21" s="67"/>
      <c r="AX21" s="67"/>
      <c r="AY21" s="257"/>
      <c r="AZ21" s="257"/>
      <c r="BA21" s="257"/>
      <c r="BB21" s="67"/>
      <c r="BC21" s="67"/>
      <c r="BD21" s="67"/>
      <c r="BE21" s="67"/>
      <c r="BF21" s="67"/>
      <c r="BG21" s="67"/>
      <c r="BH21" s="133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133"/>
      <c r="BW21" s="133"/>
      <c r="BX21" s="133"/>
      <c r="BY21" s="67"/>
      <c r="BZ21" s="254"/>
      <c r="CB21" s="20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254"/>
    </row>
    <row r="22" spans="2:103" x14ac:dyDescent="0.25">
      <c r="B22" s="439"/>
      <c r="C22" s="440"/>
      <c r="D22" s="440"/>
      <c r="E22" s="440"/>
      <c r="F22" s="440"/>
      <c r="G22" s="440"/>
      <c r="H22" s="441"/>
      <c r="O22" s="255"/>
      <c r="P22" s="29"/>
      <c r="Q22" s="48" t="s">
        <v>20</v>
      </c>
      <c r="R22" s="49"/>
      <c r="S22" s="49"/>
      <c r="T22" s="49"/>
      <c r="U22" s="50"/>
      <c r="V22" s="255"/>
      <c r="W22" s="255"/>
      <c r="X22" s="255"/>
      <c r="Y22" s="255"/>
      <c r="Z22" s="255"/>
      <c r="AA22" s="255"/>
      <c r="AB22" s="255"/>
      <c r="AC22" s="255"/>
      <c r="AD22" s="255"/>
      <c r="AE22" s="255"/>
      <c r="AF22" s="255"/>
      <c r="AG22" s="255"/>
      <c r="AH22" s="255"/>
      <c r="AI22" s="255"/>
      <c r="AJ22" s="255"/>
      <c r="AK22" s="255"/>
      <c r="AL22" s="255"/>
      <c r="AM22" s="256"/>
      <c r="AO22" s="439"/>
      <c r="AP22" s="440"/>
      <c r="AQ22" s="440"/>
      <c r="AR22" s="440"/>
      <c r="AS22" s="440"/>
      <c r="AT22" s="440"/>
      <c r="AU22" s="441"/>
      <c r="AV22" s="67"/>
      <c r="AW22" s="67"/>
      <c r="AX22" s="67"/>
      <c r="AY22" s="257"/>
      <c r="AZ22" s="257"/>
      <c r="BA22" s="257"/>
      <c r="BB22" s="67"/>
      <c r="BC22" s="67"/>
      <c r="BD22" s="67"/>
      <c r="BE22" s="67"/>
      <c r="BF22" s="67"/>
      <c r="BG22" s="67"/>
      <c r="BH22" s="133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133"/>
      <c r="BW22" s="133"/>
      <c r="BX22" s="133"/>
      <c r="BY22" s="67"/>
      <c r="BZ22" s="254"/>
      <c r="CB22" s="20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254"/>
    </row>
    <row r="23" spans="2:103" x14ac:dyDescent="0.25">
      <c r="B23" s="439"/>
      <c r="C23" s="440"/>
      <c r="D23" s="440"/>
      <c r="E23" s="440"/>
      <c r="F23" s="440"/>
      <c r="G23" s="440"/>
      <c r="H23" s="441"/>
      <c r="O23" s="255"/>
      <c r="P23" s="33"/>
      <c r="Q23" s="48" t="s">
        <v>21</v>
      </c>
      <c r="R23" s="49"/>
      <c r="S23" s="49"/>
      <c r="T23" s="49"/>
      <c r="U23" s="50"/>
      <c r="V23" s="255"/>
      <c r="W23" s="255"/>
      <c r="X23" s="255"/>
      <c r="Y23" s="255"/>
      <c r="Z23" s="255"/>
      <c r="AA23" s="255"/>
      <c r="AB23" s="255"/>
      <c r="AC23" s="255"/>
      <c r="AD23" s="255"/>
      <c r="AE23" s="255"/>
      <c r="AF23" s="255"/>
      <c r="AG23" s="255"/>
      <c r="AH23" s="255"/>
      <c r="AI23" s="255"/>
      <c r="AJ23" s="255"/>
      <c r="AK23" s="255"/>
      <c r="AL23" s="255"/>
      <c r="AM23" s="256"/>
      <c r="AO23" s="439"/>
      <c r="AP23" s="440"/>
      <c r="AQ23" s="440"/>
      <c r="AR23" s="440"/>
      <c r="AS23" s="440"/>
      <c r="AT23" s="440"/>
      <c r="AU23" s="441"/>
      <c r="AV23" s="67"/>
      <c r="AW23" s="67"/>
      <c r="AX23" s="67"/>
      <c r="AY23" s="257"/>
      <c r="AZ23" s="257"/>
      <c r="BA23" s="257"/>
      <c r="BB23" s="67"/>
      <c r="BC23" s="67"/>
      <c r="BD23" s="67"/>
      <c r="BE23" s="67"/>
      <c r="BF23" s="67"/>
      <c r="BG23" s="67"/>
      <c r="BH23" s="133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133"/>
      <c r="BW23" s="133"/>
      <c r="BX23" s="133"/>
      <c r="BY23" s="67"/>
      <c r="BZ23" s="254"/>
      <c r="CB23" s="20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254"/>
    </row>
    <row r="24" spans="2:103" x14ac:dyDescent="0.25">
      <c r="B24" s="439"/>
      <c r="C24" s="440"/>
      <c r="D24" s="440"/>
      <c r="E24" s="440"/>
      <c r="F24" s="440"/>
      <c r="G24" s="440"/>
      <c r="H24" s="441"/>
      <c r="O24" s="255"/>
      <c r="P24" s="8"/>
      <c r="Q24" s="48" t="s">
        <v>7</v>
      </c>
      <c r="R24" s="49"/>
      <c r="S24" s="49"/>
      <c r="T24" s="49"/>
      <c r="U24" s="50"/>
      <c r="V24" s="255"/>
      <c r="W24" s="255"/>
      <c r="X24" s="255"/>
      <c r="Y24" s="255"/>
      <c r="Z24" s="255"/>
      <c r="AA24" s="255"/>
      <c r="AB24" s="255"/>
      <c r="AC24" s="255"/>
      <c r="AD24" s="255"/>
      <c r="AE24" s="255"/>
      <c r="AF24" s="255"/>
      <c r="AG24" s="255"/>
      <c r="AH24" s="255"/>
      <c r="AI24" s="255"/>
      <c r="AJ24" s="255"/>
      <c r="AK24" s="255"/>
      <c r="AL24" s="255"/>
      <c r="AM24" s="256"/>
      <c r="AO24" s="439"/>
      <c r="AP24" s="440"/>
      <c r="AQ24" s="440"/>
      <c r="AR24" s="440"/>
      <c r="AS24" s="440"/>
      <c r="AT24" s="440"/>
      <c r="AU24" s="441"/>
      <c r="AV24" s="67"/>
      <c r="AW24" s="67"/>
      <c r="AX24" s="67"/>
      <c r="AY24" s="257"/>
      <c r="AZ24" s="257"/>
      <c r="BA24" s="257"/>
      <c r="BB24" s="67"/>
      <c r="BC24" s="67"/>
      <c r="BD24" s="67"/>
      <c r="BE24" s="67"/>
      <c r="BF24" s="67"/>
      <c r="BG24" s="67"/>
      <c r="BH24" s="133"/>
      <c r="BI24" s="133"/>
      <c r="BJ24" s="133"/>
      <c r="BK24" s="133"/>
      <c r="BL24" s="133"/>
      <c r="BM24" s="133"/>
      <c r="BN24" s="67"/>
      <c r="BO24" s="67"/>
      <c r="BP24" s="67"/>
      <c r="BQ24" s="67"/>
      <c r="BR24" s="67"/>
      <c r="BS24" s="67"/>
      <c r="BT24" s="67"/>
      <c r="BU24" s="67"/>
      <c r="BV24" s="133"/>
      <c r="BW24" s="133"/>
      <c r="BX24" s="133"/>
      <c r="BY24" s="67"/>
      <c r="BZ24" s="254"/>
      <c r="CB24" s="20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254"/>
    </row>
    <row r="25" spans="2:103" x14ac:dyDescent="0.25">
      <c r="B25" s="439"/>
      <c r="C25" s="440"/>
      <c r="D25" s="440"/>
      <c r="E25" s="440"/>
      <c r="F25" s="440"/>
      <c r="G25" s="440"/>
      <c r="H25" s="441"/>
      <c r="O25" s="255"/>
      <c r="P25" s="11"/>
      <c r="Q25" s="48" t="s">
        <v>8</v>
      </c>
      <c r="R25" s="49"/>
      <c r="S25" s="49"/>
      <c r="T25" s="49"/>
      <c r="U25" s="50"/>
      <c r="V25" s="255"/>
      <c r="W25" s="255"/>
      <c r="X25" s="255"/>
      <c r="Y25" s="255"/>
      <c r="Z25" s="255"/>
      <c r="AA25" s="255"/>
      <c r="AB25" s="255"/>
      <c r="AC25" s="255"/>
      <c r="AD25" s="255"/>
      <c r="AE25" s="255"/>
      <c r="AF25" s="255"/>
      <c r="AG25" s="255"/>
      <c r="AH25" s="255"/>
      <c r="AI25" s="255"/>
      <c r="AJ25" s="255"/>
      <c r="AK25" s="255"/>
      <c r="AL25" s="255"/>
      <c r="AM25" s="256"/>
      <c r="AO25" s="439"/>
      <c r="AP25" s="440"/>
      <c r="AQ25" s="440"/>
      <c r="AR25" s="440"/>
      <c r="AS25" s="440"/>
      <c r="AT25" s="440"/>
      <c r="AU25" s="441"/>
      <c r="AV25" s="67"/>
      <c r="AW25" s="67"/>
      <c r="AX25" s="67"/>
      <c r="AY25" s="257"/>
      <c r="AZ25" s="257"/>
      <c r="BA25" s="257"/>
      <c r="BB25" s="67"/>
      <c r="BC25" s="67"/>
      <c r="BD25" s="67"/>
      <c r="BE25" s="67"/>
      <c r="BF25" s="67"/>
      <c r="BG25" s="67"/>
      <c r="BH25" s="133"/>
      <c r="BI25" s="133"/>
      <c r="BJ25" s="133"/>
      <c r="BK25" s="133"/>
      <c r="BL25" s="133"/>
      <c r="BM25" s="133"/>
      <c r="BN25" s="67"/>
      <c r="BO25" s="67"/>
      <c r="BP25" s="67"/>
      <c r="BQ25" s="67"/>
      <c r="BR25" s="67"/>
      <c r="BS25" s="67"/>
      <c r="BT25" s="67"/>
      <c r="BU25" s="67"/>
      <c r="BV25" s="133"/>
      <c r="BW25" s="133"/>
      <c r="BX25" s="133"/>
      <c r="BY25" s="67"/>
      <c r="BZ25" s="254"/>
      <c r="CB25" s="20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254"/>
    </row>
    <row r="26" spans="2:103" ht="16.5" thickBot="1" x14ac:dyDescent="0.3">
      <c r="B26" s="439"/>
      <c r="C26" s="440"/>
      <c r="D26" s="440"/>
      <c r="E26" s="440"/>
      <c r="F26" s="440"/>
      <c r="G26" s="440"/>
      <c r="H26" s="441"/>
      <c r="O26" s="255"/>
      <c r="P26" s="260"/>
      <c r="Q26" s="48" t="s">
        <v>9</v>
      </c>
      <c r="R26" s="49"/>
      <c r="S26" s="49"/>
      <c r="T26" s="49"/>
      <c r="U26" s="50"/>
      <c r="V26" s="255"/>
      <c r="W26" s="255"/>
      <c r="X26" s="255"/>
      <c r="Y26" s="255"/>
      <c r="Z26" s="255"/>
      <c r="AA26" s="255"/>
      <c r="AB26" s="255"/>
      <c r="AC26" s="255"/>
      <c r="AD26" s="255"/>
      <c r="AE26" s="255"/>
      <c r="AF26" s="255"/>
      <c r="AG26" s="255"/>
      <c r="AH26" s="255"/>
      <c r="AI26" s="255"/>
      <c r="AJ26" s="255"/>
      <c r="AK26" s="255"/>
      <c r="AL26" s="255"/>
      <c r="AM26" s="256"/>
      <c r="AO26" s="439"/>
      <c r="AP26" s="440"/>
      <c r="AQ26" s="440"/>
      <c r="AR26" s="440"/>
      <c r="AS26" s="440"/>
      <c r="AT26" s="440"/>
      <c r="AU26" s="441"/>
      <c r="AV26" s="67"/>
      <c r="AW26" s="67"/>
      <c r="AX26" s="67"/>
      <c r="AY26" s="257"/>
      <c r="AZ26" s="257"/>
      <c r="BA26" s="257"/>
      <c r="BB26" s="67"/>
      <c r="BC26" s="67"/>
      <c r="BD26" s="67"/>
      <c r="BE26" s="67"/>
      <c r="BF26" s="67"/>
      <c r="BG26" s="67"/>
      <c r="BH26" s="133"/>
      <c r="BI26" s="133"/>
      <c r="BJ26" s="133"/>
      <c r="BK26" s="133"/>
      <c r="BL26" s="133"/>
      <c r="BM26" s="133"/>
      <c r="BN26" s="67"/>
      <c r="BO26" s="67"/>
      <c r="BP26" s="67"/>
      <c r="BQ26" s="67"/>
      <c r="BR26" s="67"/>
      <c r="BS26" s="67"/>
      <c r="BT26" s="67"/>
      <c r="BU26" s="67"/>
      <c r="BV26" s="133"/>
      <c r="BW26" s="133"/>
      <c r="BX26" s="133"/>
      <c r="BY26" s="67"/>
      <c r="BZ26" s="254"/>
      <c r="CB26" s="20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254"/>
    </row>
    <row r="27" spans="2:103" ht="16.5" thickBot="1" x14ac:dyDescent="0.3">
      <c r="B27" s="439"/>
      <c r="C27" s="440"/>
      <c r="D27" s="440"/>
      <c r="E27" s="440"/>
      <c r="F27" s="440"/>
      <c r="G27" s="440"/>
      <c r="H27" s="441"/>
      <c r="I27" s="207"/>
      <c r="J27" s="67"/>
      <c r="K27" s="67"/>
      <c r="L27" s="67"/>
      <c r="M27" s="67"/>
      <c r="N27" s="67"/>
      <c r="O27" s="255"/>
      <c r="P27" s="261"/>
      <c r="Q27" s="51" t="s">
        <v>201</v>
      </c>
      <c r="R27" s="52"/>
      <c r="S27" s="52"/>
      <c r="T27" s="52"/>
      <c r="U27" s="53"/>
      <c r="V27" s="255"/>
      <c r="W27" s="255"/>
      <c r="X27" s="255"/>
      <c r="Y27" s="255"/>
      <c r="Z27" s="255"/>
      <c r="AA27" s="255"/>
      <c r="AB27" s="255"/>
      <c r="AC27" s="255"/>
      <c r="AD27" s="255"/>
      <c r="AE27" s="255"/>
      <c r="AF27" s="255"/>
      <c r="AG27" s="255"/>
      <c r="AH27" s="255"/>
      <c r="AI27" s="255"/>
      <c r="AJ27" s="255"/>
      <c r="AK27" s="255"/>
      <c r="AL27" s="255"/>
      <c r="AM27" s="256"/>
      <c r="AO27" s="439"/>
      <c r="AP27" s="440"/>
      <c r="AQ27" s="440"/>
      <c r="AR27" s="440"/>
      <c r="AS27" s="440"/>
      <c r="AT27" s="440"/>
      <c r="AU27" s="441"/>
      <c r="AV27" s="67"/>
      <c r="AW27" s="67"/>
      <c r="AX27" s="67"/>
      <c r="AY27" s="67"/>
      <c r="AZ27" s="257"/>
      <c r="BA27" s="257"/>
      <c r="BB27" s="25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254"/>
      <c r="CB27" s="20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254"/>
    </row>
    <row r="28" spans="2:103" x14ac:dyDescent="0.25">
      <c r="B28" s="439"/>
      <c r="C28" s="440"/>
      <c r="D28" s="440"/>
      <c r="E28" s="440"/>
      <c r="F28" s="440"/>
      <c r="G28" s="440"/>
      <c r="H28" s="441"/>
      <c r="I28" s="207"/>
      <c r="J28" s="67"/>
      <c r="K28" s="67"/>
      <c r="L28" s="67"/>
      <c r="M28" s="67"/>
      <c r="N28" s="67"/>
      <c r="O28" s="255"/>
      <c r="P28" s="255"/>
      <c r="Q28" s="255"/>
      <c r="R28" s="255"/>
      <c r="S28" s="255"/>
      <c r="T28" s="255"/>
      <c r="U28" s="255"/>
      <c r="V28" s="255"/>
      <c r="W28" s="255"/>
      <c r="X28" s="255"/>
      <c r="Y28" s="255"/>
      <c r="Z28" s="255"/>
      <c r="AA28" s="255"/>
      <c r="AB28" s="255"/>
      <c r="AC28" s="255"/>
      <c r="AD28" s="255"/>
      <c r="AE28" s="255"/>
      <c r="AF28" s="255"/>
      <c r="AG28" s="255"/>
      <c r="AH28" s="255"/>
      <c r="AI28" s="255"/>
      <c r="AJ28" s="255"/>
      <c r="AK28" s="255"/>
      <c r="AL28" s="255"/>
      <c r="AM28" s="256"/>
      <c r="AO28" s="439"/>
      <c r="AP28" s="440"/>
      <c r="AQ28" s="440"/>
      <c r="AR28" s="440"/>
      <c r="AS28" s="440"/>
      <c r="AT28" s="440"/>
      <c r="AU28" s="441"/>
      <c r="AV28" s="67"/>
      <c r="AW28" s="67"/>
      <c r="AX28" s="67"/>
      <c r="AY28" s="67"/>
      <c r="AZ28" s="67"/>
      <c r="BA28" s="257"/>
      <c r="BB28" s="257"/>
      <c r="BC28" s="25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254"/>
      <c r="CB28" s="20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254"/>
    </row>
    <row r="29" spans="2:103" x14ac:dyDescent="0.25">
      <c r="B29" s="439"/>
      <c r="C29" s="440"/>
      <c r="D29" s="440"/>
      <c r="E29" s="440"/>
      <c r="F29" s="440"/>
      <c r="G29" s="440"/>
      <c r="H29" s="441"/>
      <c r="I29" s="207"/>
      <c r="J29" s="67"/>
      <c r="K29" s="67"/>
      <c r="L29" s="67"/>
      <c r="M29" s="67"/>
      <c r="N29" s="67"/>
      <c r="O29" s="255"/>
      <c r="P29" s="255"/>
      <c r="Q29" s="255"/>
      <c r="R29" s="255"/>
      <c r="S29" s="255"/>
      <c r="T29" s="255"/>
      <c r="U29" s="255"/>
      <c r="V29" s="255"/>
      <c r="W29" s="255"/>
      <c r="X29" s="255"/>
      <c r="Y29" s="255"/>
      <c r="Z29" s="255"/>
      <c r="AA29" s="255"/>
      <c r="AB29" s="255"/>
      <c r="AC29" s="255"/>
      <c r="AD29" s="255"/>
      <c r="AE29" s="255"/>
      <c r="AF29" s="255"/>
      <c r="AG29" s="255"/>
      <c r="AH29" s="255"/>
      <c r="AI29" s="255"/>
      <c r="AJ29" s="255"/>
      <c r="AK29" s="255"/>
      <c r="AL29" s="255"/>
      <c r="AM29" s="256"/>
      <c r="AO29" s="439"/>
      <c r="AP29" s="440"/>
      <c r="AQ29" s="440"/>
      <c r="AR29" s="440"/>
      <c r="AS29" s="440"/>
      <c r="AT29" s="440"/>
      <c r="AU29" s="441"/>
      <c r="AV29" s="67"/>
      <c r="AW29" s="67"/>
      <c r="AX29" s="67"/>
      <c r="AY29" s="67"/>
      <c r="AZ29" s="262"/>
      <c r="BA29" s="257"/>
      <c r="BB29" s="257"/>
      <c r="BC29" s="25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254"/>
      <c r="CB29" s="20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254"/>
    </row>
    <row r="30" spans="2:103" x14ac:dyDescent="0.25">
      <c r="B30" s="442"/>
      <c r="C30" s="443"/>
      <c r="D30" s="443"/>
      <c r="E30" s="443"/>
      <c r="F30" s="443"/>
      <c r="G30" s="443"/>
      <c r="H30" s="444"/>
      <c r="I30" s="263"/>
      <c r="J30" s="68"/>
      <c r="K30" s="68"/>
      <c r="L30" s="68"/>
      <c r="M30" s="68"/>
      <c r="N30" s="68"/>
      <c r="O30" s="264"/>
      <c r="P30" s="264"/>
      <c r="Q30" s="264"/>
      <c r="R30" s="264"/>
      <c r="S30" s="264"/>
      <c r="T30" s="264"/>
      <c r="U30" s="264"/>
      <c r="V30" s="264"/>
      <c r="W30" s="264"/>
      <c r="X30" s="264"/>
      <c r="Y30" s="264"/>
      <c r="Z30" s="264"/>
      <c r="AA30" s="264"/>
      <c r="AB30" s="264"/>
      <c r="AC30" s="264"/>
      <c r="AD30" s="264"/>
      <c r="AE30" s="264"/>
      <c r="AF30" s="264"/>
      <c r="AG30" s="264"/>
      <c r="AH30" s="264"/>
      <c r="AI30" s="264"/>
      <c r="AJ30" s="264"/>
      <c r="AK30" s="264"/>
      <c r="AL30" s="264"/>
      <c r="AM30" s="265"/>
      <c r="AO30" s="442"/>
      <c r="AP30" s="443"/>
      <c r="AQ30" s="443"/>
      <c r="AR30" s="443"/>
      <c r="AS30" s="443"/>
      <c r="AT30" s="443"/>
      <c r="AU30" s="444"/>
      <c r="AV30" s="68"/>
      <c r="AW30" s="68"/>
      <c r="AX30" s="68"/>
      <c r="AY30" s="68"/>
      <c r="AZ30" s="68"/>
      <c r="BA30" s="266"/>
      <c r="BB30" s="266"/>
      <c r="BC30" s="266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267"/>
      <c r="CB30" s="263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  <c r="CW30" s="68"/>
      <c r="CX30" s="68"/>
      <c r="CY30" s="267"/>
    </row>
  </sheetData>
  <mergeCells count="22">
    <mergeCell ref="B2:AM2"/>
    <mergeCell ref="AO2:BZ2"/>
    <mergeCell ref="CB2:CO2"/>
    <mergeCell ref="CQ2:CX2"/>
    <mergeCell ref="B3:H3"/>
    <mergeCell ref="AO3:AU3"/>
    <mergeCell ref="CX5:CX6"/>
    <mergeCell ref="CV7:CV9"/>
    <mergeCell ref="CX7:CX9"/>
    <mergeCell ref="CV10:CV11"/>
    <mergeCell ref="CX10:CX11"/>
    <mergeCell ref="B4:H30"/>
    <mergeCell ref="AD4:AM15"/>
    <mergeCell ref="AO4:AU30"/>
    <mergeCell ref="AV4:BZ6"/>
    <mergeCell ref="CV5:CV6"/>
    <mergeCell ref="CQ12:CU12"/>
    <mergeCell ref="CW12:CX12"/>
    <mergeCell ref="BQ13:BZ13"/>
    <mergeCell ref="CV14:CX18"/>
    <mergeCell ref="L15:AC15"/>
    <mergeCell ref="BQ16:BZ16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0"/>
  <sheetViews>
    <sheetView showGridLines="0" tabSelected="1" zoomScale="85" zoomScaleNormal="85" workbookViewId="0">
      <selection activeCell="AF27" sqref="AF27"/>
    </sheetView>
  </sheetViews>
  <sheetFormatPr defaultColWidth="4.28515625" defaultRowHeight="15.75" x14ac:dyDescent="0.25"/>
  <cols>
    <col min="1" max="1" width="2.42578125" style="54" customWidth="1"/>
    <col min="2" max="2" width="4.7109375" customWidth="1"/>
    <col min="3" max="3" width="4.140625" customWidth="1"/>
    <col min="4" max="6" width="4.140625" style="10" customWidth="1"/>
    <col min="7" max="17" width="4.140625" customWidth="1"/>
    <col min="18" max="18" width="5.85546875" customWidth="1"/>
    <col min="19" max="19" width="5.140625" customWidth="1"/>
    <col min="20" max="20" width="5.7109375" customWidth="1"/>
    <col min="21" max="21" width="5.140625" customWidth="1"/>
    <col min="22" max="23" width="4.28515625" customWidth="1"/>
    <col min="24" max="25" width="4.5703125" customWidth="1"/>
    <col min="26" max="29" width="4.140625" customWidth="1"/>
    <col min="30" max="30" width="2.28515625" customWidth="1"/>
    <col min="31" max="31" width="14.5703125" customWidth="1"/>
    <col min="32" max="32" width="8.140625" customWidth="1"/>
    <col min="33" max="33" width="6.42578125" customWidth="1"/>
    <col min="34" max="34" width="6.5703125" customWidth="1"/>
    <col min="35" max="35" width="7.28515625" customWidth="1"/>
    <col min="36" max="36" width="20.7109375" customWidth="1"/>
    <col min="37" max="37" width="5.140625" customWidth="1"/>
    <col min="38" max="38" width="4.42578125" customWidth="1"/>
    <col min="39" max="39" width="8.140625" customWidth="1"/>
    <col min="40" max="40" width="10.140625" customWidth="1"/>
    <col min="41" max="41" width="7" customWidth="1"/>
    <col min="42" max="42" width="7.42578125" customWidth="1"/>
    <col min="43" max="43" width="10.5703125" customWidth="1"/>
    <col min="44" max="44" width="7.7109375" style="54" customWidth="1"/>
    <col min="45" max="55" width="4.28515625" style="54"/>
  </cols>
  <sheetData>
    <row r="1" spans="1:55" s="54" customFormat="1" x14ac:dyDescent="0.25">
      <c r="D1" s="55"/>
      <c r="E1" s="55"/>
      <c r="F1" s="55"/>
    </row>
    <row r="2" spans="1:55" s="1" customFormat="1" ht="27.75" customHeight="1" x14ac:dyDescent="0.25">
      <c r="A2" s="56"/>
      <c r="B2" s="349" t="s">
        <v>202</v>
      </c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0"/>
      <c r="AC2" s="351"/>
      <c r="AD2" s="56"/>
      <c r="AE2" s="349" t="s">
        <v>116</v>
      </c>
      <c r="AF2" s="350"/>
      <c r="AG2" s="350"/>
      <c r="AH2" s="350"/>
      <c r="AI2" s="350"/>
      <c r="AJ2" s="350"/>
      <c r="AK2" s="350"/>
      <c r="AL2" s="350"/>
      <c r="AM2" s="350"/>
      <c r="AN2" s="350"/>
      <c r="AO2" s="350"/>
      <c r="AP2" s="350"/>
      <c r="AQ2" s="350"/>
      <c r="AR2" s="351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</row>
    <row r="3" spans="1:55" s="1" customFormat="1" ht="18" customHeight="1" thickBot="1" x14ac:dyDescent="0.3">
      <c r="A3" s="56"/>
      <c r="B3" s="510" t="s">
        <v>0</v>
      </c>
      <c r="C3" s="510" t="s">
        <v>1</v>
      </c>
      <c r="D3" s="510" t="s">
        <v>2</v>
      </c>
      <c r="E3" s="510">
        <v>0</v>
      </c>
      <c r="F3" s="510">
        <v>1</v>
      </c>
      <c r="G3" s="510">
        <v>2</v>
      </c>
      <c r="H3" s="510">
        <v>3</v>
      </c>
      <c r="I3" s="510">
        <v>4</v>
      </c>
      <c r="J3" s="510">
        <v>5</v>
      </c>
      <c r="K3" s="510">
        <v>6</v>
      </c>
      <c r="L3" s="510">
        <v>7</v>
      </c>
      <c r="M3" s="510">
        <v>8</v>
      </c>
      <c r="N3" s="510">
        <v>9</v>
      </c>
      <c r="O3" s="510">
        <v>10</v>
      </c>
      <c r="P3" s="510">
        <v>11</v>
      </c>
      <c r="Q3" s="510">
        <v>12</v>
      </c>
      <c r="R3" s="510">
        <v>13</v>
      </c>
      <c r="S3" s="510">
        <v>14</v>
      </c>
      <c r="T3" s="510">
        <v>15</v>
      </c>
      <c r="U3" s="510">
        <v>16</v>
      </c>
      <c r="V3" s="510">
        <v>17</v>
      </c>
      <c r="W3" s="510">
        <v>18</v>
      </c>
      <c r="X3" s="510">
        <v>19</v>
      </c>
      <c r="Y3" s="510">
        <v>20</v>
      </c>
      <c r="Z3" s="510">
        <v>21</v>
      </c>
      <c r="AA3" s="510">
        <v>22</v>
      </c>
      <c r="AB3" s="510">
        <v>23</v>
      </c>
      <c r="AC3" s="510">
        <v>24</v>
      </c>
      <c r="AD3" s="56"/>
      <c r="AE3" s="511" t="s">
        <v>27</v>
      </c>
      <c r="AF3" s="511" t="s">
        <v>28</v>
      </c>
      <c r="AG3" s="511" t="s">
        <v>25</v>
      </c>
      <c r="AH3" s="511" t="s">
        <v>29</v>
      </c>
      <c r="AI3" s="511" t="s">
        <v>26</v>
      </c>
      <c r="AJ3" s="511" t="s">
        <v>30</v>
      </c>
      <c r="AK3" s="511" t="s">
        <v>31</v>
      </c>
      <c r="AL3" s="511" t="s">
        <v>32</v>
      </c>
      <c r="AM3" s="511" t="s">
        <v>33</v>
      </c>
      <c r="AN3" s="511" t="s">
        <v>117</v>
      </c>
      <c r="AO3" s="511" t="s">
        <v>34</v>
      </c>
      <c r="AP3" s="511" t="s">
        <v>35</v>
      </c>
      <c r="AQ3" s="511" t="s">
        <v>117</v>
      </c>
      <c r="AR3" s="511" t="s">
        <v>23</v>
      </c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</row>
    <row r="4" spans="1:55" s="1" customFormat="1" ht="18" customHeight="1" thickBot="1" x14ac:dyDescent="0.3">
      <c r="A4" s="56"/>
      <c r="B4" s="512">
        <v>8</v>
      </c>
      <c r="C4" s="512">
        <v>1</v>
      </c>
      <c r="D4" s="512">
        <v>3</v>
      </c>
      <c r="E4" s="513" t="s">
        <v>203</v>
      </c>
      <c r="F4" s="513" t="s">
        <v>203</v>
      </c>
      <c r="G4" s="513" t="s">
        <v>203</v>
      </c>
      <c r="H4" s="513" t="s">
        <v>203</v>
      </c>
      <c r="I4" s="513" t="s">
        <v>203</v>
      </c>
      <c r="J4" s="513" t="s">
        <v>203</v>
      </c>
      <c r="K4" s="513" t="s">
        <v>203</v>
      </c>
      <c r="L4" s="513" t="s">
        <v>203</v>
      </c>
      <c r="M4" s="513" t="s">
        <v>203</v>
      </c>
      <c r="N4" s="513" t="s">
        <v>203</v>
      </c>
      <c r="O4" s="513" t="s">
        <v>203</v>
      </c>
      <c r="P4" s="513" t="s">
        <v>203</v>
      </c>
      <c r="Q4" s="513" t="s">
        <v>203</v>
      </c>
      <c r="R4" s="514" t="s">
        <v>4</v>
      </c>
      <c r="S4" s="514" t="s">
        <v>4</v>
      </c>
      <c r="T4" s="514" t="s">
        <v>4</v>
      </c>
      <c r="U4" s="514" t="s">
        <v>4</v>
      </c>
      <c r="V4" s="515" t="s">
        <v>203</v>
      </c>
      <c r="W4" s="515" t="s">
        <v>203</v>
      </c>
      <c r="X4" s="515" t="s">
        <v>203</v>
      </c>
      <c r="Y4" s="515" t="s">
        <v>203</v>
      </c>
      <c r="Z4" s="515" t="s">
        <v>203</v>
      </c>
      <c r="AA4" s="515" t="s">
        <v>203</v>
      </c>
      <c r="AB4" s="515" t="s">
        <v>203</v>
      </c>
      <c r="AC4" s="516" t="s">
        <v>203</v>
      </c>
      <c r="AD4" s="56"/>
      <c r="AE4" s="126" t="s">
        <v>6</v>
      </c>
      <c r="AF4" s="126" t="s">
        <v>36</v>
      </c>
      <c r="AG4" s="126">
        <v>4</v>
      </c>
      <c r="AH4" s="126">
        <v>600</v>
      </c>
      <c r="AI4" s="126" t="s">
        <v>118</v>
      </c>
      <c r="AJ4" s="126" t="s">
        <v>6</v>
      </c>
      <c r="AK4" s="126" t="s">
        <v>204</v>
      </c>
      <c r="AL4" s="126" t="s">
        <v>37</v>
      </c>
      <c r="AM4" s="126" t="s">
        <v>36</v>
      </c>
      <c r="AN4" s="126" t="s">
        <v>36</v>
      </c>
      <c r="AO4" s="126" t="s">
        <v>36</v>
      </c>
      <c r="AP4" s="126">
        <f>AG4</f>
        <v>4</v>
      </c>
      <c r="AQ4" s="126" t="s">
        <v>36</v>
      </c>
      <c r="AR4" s="126" t="s">
        <v>205</v>
      </c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</row>
    <row r="5" spans="1:55" s="1" customFormat="1" ht="18" customHeight="1" thickBot="1" x14ac:dyDescent="0.3">
      <c r="A5" s="56"/>
      <c r="B5" s="517">
        <v>7</v>
      </c>
      <c r="C5" s="517">
        <v>0</v>
      </c>
      <c r="D5" s="517">
        <v>3</v>
      </c>
      <c r="E5" s="513" t="s">
        <v>203</v>
      </c>
      <c r="F5" s="513" t="s">
        <v>203</v>
      </c>
      <c r="G5" s="513" t="s">
        <v>203</v>
      </c>
      <c r="H5" s="513" t="s">
        <v>203</v>
      </c>
      <c r="I5" s="513" t="s">
        <v>203</v>
      </c>
      <c r="J5" s="513" t="s">
        <v>203</v>
      </c>
      <c r="K5" s="513" t="s">
        <v>203</v>
      </c>
      <c r="L5" s="513" t="s">
        <v>203</v>
      </c>
      <c r="M5" s="513" t="s">
        <v>203</v>
      </c>
      <c r="N5" s="513" t="s">
        <v>203</v>
      </c>
      <c r="O5" s="513" t="s">
        <v>203</v>
      </c>
      <c r="P5" s="513" t="s">
        <v>203</v>
      </c>
      <c r="Q5" s="513" t="s">
        <v>203</v>
      </c>
      <c r="R5" s="513" t="s">
        <v>203</v>
      </c>
      <c r="S5" s="514" t="s">
        <v>4</v>
      </c>
      <c r="T5" s="514" t="s">
        <v>4</v>
      </c>
      <c r="U5" s="514" t="s">
        <v>4</v>
      </c>
      <c r="V5" s="515" t="s">
        <v>203</v>
      </c>
      <c r="W5" s="515" t="s">
        <v>203</v>
      </c>
      <c r="X5" s="515" t="s">
        <v>203</v>
      </c>
      <c r="Y5" s="515" t="s">
        <v>203</v>
      </c>
      <c r="Z5" s="515" t="s">
        <v>203</v>
      </c>
      <c r="AA5" s="515" t="s">
        <v>203</v>
      </c>
      <c r="AB5" s="515" t="s">
        <v>203</v>
      </c>
      <c r="AC5" s="516" t="s">
        <v>203</v>
      </c>
      <c r="AD5" s="56"/>
      <c r="AE5" s="518" t="s">
        <v>7</v>
      </c>
      <c r="AF5" s="518" t="s">
        <v>36</v>
      </c>
      <c r="AG5" s="518">
        <v>4</v>
      </c>
      <c r="AH5" s="518">
        <v>200</v>
      </c>
      <c r="AI5" s="518" t="s">
        <v>118</v>
      </c>
      <c r="AJ5" s="518" t="s">
        <v>7</v>
      </c>
      <c r="AK5" s="518" t="s">
        <v>36</v>
      </c>
      <c r="AL5" s="518" t="s">
        <v>37</v>
      </c>
      <c r="AM5" s="518" t="s">
        <v>206</v>
      </c>
      <c r="AN5" s="518">
        <v>364</v>
      </c>
      <c r="AO5" s="518" t="s">
        <v>36</v>
      </c>
      <c r="AP5" s="518">
        <f>AG5</f>
        <v>4</v>
      </c>
      <c r="AQ5" s="518" t="s">
        <v>36</v>
      </c>
      <c r="AR5" s="518" t="s">
        <v>205</v>
      </c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</row>
    <row r="6" spans="1:55" s="2" customFormat="1" ht="18" customHeight="1" thickBot="1" x14ac:dyDescent="0.3">
      <c r="A6" s="250"/>
      <c r="B6" s="512">
        <v>6</v>
      </c>
      <c r="C6" s="512">
        <v>1</v>
      </c>
      <c r="D6" s="512">
        <v>2</v>
      </c>
      <c r="E6" s="519" t="s">
        <v>207</v>
      </c>
      <c r="F6" s="519" t="s">
        <v>207</v>
      </c>
      <c r="G6" s="519" t="s">
        <v>207</v>
      </c>
      <c r="H6" s="519" t="s">
        <v>207</v>
      </c>
      <c r="I6" s="519" t="s">
        <v>207</v>
      </c>
      <c r="J6" s="514" t="s">
        <v>4</v>
      </c>
      <c r="K6" s="514" t="s">
        <v>4</v>
      </c>
      <c r="L6" s="514" t="s">
        <v>4</v>
      </c>
      <c r="M6" s="514" t="s">
        <v>4</v>
      </c>
      <c r="N6" s="514" t="s">
        <v>4</v>
      </c>
      <c r="O6" s="520" t="s">
        <v>4</v>
      </c>
      <c r="P6" s="520" t="s">
        <v>4</v>
      </c>
      <c r="Q6" s="520" t="s">
        <v>4</v>
      </c>
      <c r="R6" s="520" t="s">
        <v>4</v>
      </c>
      <c r="S6" s="514" t="s">
        <v>4</v>
      </c>
      <c r="T6" s="514" t="s">
        <v>4</v>
      </c>
      <c r="U6" s="514" t="s">
        <v>4</v>
      </c>
      <c r="V6" s="515" t="s">
        <v>203</v>
      </c>
      <c r="W6" s="515" t="s">
        <v>203</v>
      </c>
      <c r="X6" s="515" t="s">
        <v>203</v>
      </c>
      <c r="Y6" s="515" t="s">
        <v>203</v>
      </c>
      <c r="Z6" s="515" t="s">
        <v>203</v>
      </c>
      <c r="AA6" s="515" t="s">
        <v>203</v>
      </c>
      <c r="AB6" s="515" t="s">
        <v>203</v>
      </c>
      <c r="AC6" s="516" t="s">
        <v>207</v>
      </c>
      <c r="AD6" s="56"/>
      <c r="AE6" s="374" t="s">
        <v>123</v>
      </c>
      <c r="AF6" s="374">
        <v>0</v>
      </c>
      <c r="AG6" s="159">
        <v>18</v>
      </c>
      <c r="AH6" s="153">
        <v>800</v>
      </c>
      <c r="AI6" s="159" t="s">
        <v>121</v>
      </c>
      <c r="AJ6" s="159" t="s">
        <v>38</v>
      </c>
      <c r="AK6" s="159" t="s">
        <v>36</v>
      </c>
      <c r="AL6" s="159" t="s">
        <v>37</v>
      </c>
      <c r="AM6" s="159" t="s">
        <v>39</v>
      </c>
      <c r="AN6" s="160">
        <v>11737</v>
      </c>
      <c r="AO6" s="161">
        <f>AN6*100/AQ6</f>
        <v>37.34211447297254</v>
      </c>
      <c r="AP6" s="376">
        <f>SUM(AG6:AG7)</f>
        <v>45</v>
      </c>
      <c r="AQ6" s="376">
        <f>SUM(AN6:AN7)</f>
        <v>31431</v>
      </c>
      <c r="AR6" s="162" t="s">
        <v>205</v>
      </c>
      <c r="AS6" s="250"/>
      <c r="AT6" s="250"/>
      <c r="AU6" s="250"/>
      <c r="AV6" s="250"/>
      <c r="AW6" s="250"/>
      <c r="AX6" s="250"/>
      <c r="AY6" s="250"/>
      <c r="AZ6" s="250"/>
      <c r="BA6" s="250"/>
      <c r="BB6" s="250"/>
      <c r="BC6" s="250"/>
    </row>
    <row r="7" spans="1:55" s="3" customFormat="1" ht="18" customHeight="1" thickBot="1" x14ac:dyDescent="0.3">
      <c r="A7" s="56"/>
      <c r="B7" s="58">
        <v>5</v>
      </c>
      <c r="C7" s="58">
        <v>0</v>
      </c>
      <c r="D7" s="58">
        <v>2</v>
      </c>
      <c r="E7" s="521">
        <v>900</v>
      </c>
      <c r="F7" s="521">
        <v>900</v>
      </c>
      <c r="G7" s="521">
        <v>900</v>
      </c>
      <c r="H7" s="521">
        <v>900</v>
      </c>
      <c r="I7" s="521">
        <v>900</v>
      </c>
      <c r="J7" s="521">
        <v>900</v>
      </c>
      <c r="K7" s="522">
        <v>900</v>
      </c>
      <c r="L7" s="522">
        <v>900</v>
      </c>
      <c r="M7" s="522">
        <v>900</v>
      </c>
      <c r="N7" s="523">
        <v>900</v>
      </c>
      <c r="O7" s="523">
        <v>900</v>
      </c>
      <c r="P7" s="523">
        <v>900</v>
      </c>
      <c r="Q7" s="523">
        <v>900</v>
      </c>
      <c r="R7" s="523">
        <v>900</v>
      </c>
      <c r="S7" s="524">
        <v>900</v>
      </c>
      <c r="T7" s="525" t="s">
        <v>207</v>
      </c>
      <c r="U7" s="525" t="s">
        <v>207</v>
      </c>
      <c r="V7" s="525" t="s">
        <v>207</v>
      </c>
      <c r="W7" s="525" t="s">
        <v>207</v>
      </c>
      <c r="X7" s="526" t="s">
        <v>203</v>
      </c>
      <c r="Y7" s="526" t="s">
        <v>203</v>
      </c>
      <c r="Z7" s="526" t="s">
        <v>203</v>
      </c>
      <c r="AA7" s="526" t="s">
        <v>203</v>
      </c>
      <c r="AB7" s="526" t="s">
        <v>203</v>
      </c>
      <c r="AC7" s="526" t="s">
        <v>203</v>
      </c>
      <c r="AD7" s="56"/>
      <c r="AE7" s="375"/>
      <c r="AF7" s="375"/>
      <c r="AG7" s="159">
        <v>27</v>
      </c>
      <c r="AH7" s="153">
        <v>900</v>
      </c>
      <c r="AI7" s="159" t="s">
        <v>118</v>
      </c>
      <c r="AJ7" s="159" t="s">
        <v>208</v>
      </c>
      <c r="AK7" s="159" t="s">
        <v>209</v>
      </c>
      <c r="AL7" s="159" t="s">
        <v>37</v>
      </c>
      <c r="AM7" s="159" t="s">
        <v>39</v>
      </c>
      <c r="AN7" s="160">
        <v>19694</v>
      </c>
      <c r="AO7" s="161">
        <f>AN7*100/AQ6</f>
        <v>62.65788552702746</v>
      </c>
      <c r="AP7" s="377"/>
      <c r="AQ7" s="418"/>
      <c r="AR7" s="162" t="s">
        <v>205</v>
      </c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</row>
    <row r="8" spans="1:55" s="1" customFormat="1" ht="18" customHeight="1" thickBot="1" x14ac:dyDescent="0.3">
      <c r="A8" s="56"/>
      <c r="B8" s="152">
        <v>4</v>
      </c>
      <c r="C8" s="152">
        <v>1</v>
      </c>
      <c r="D8" s="152">
        <v>1</v>
      </c>
      <c r="E8" s="527" t="s">
        <v>59</v>
      </c>
      <c r="F8" s="527" t="s">
        <v>59</v>
      </c>
      <c r="G8" s="527" t="s">
        <v>59</v>
      </c>
      <c r="H8" s="527" t="s">
        <v>59</v>
      </c>
      <c r="I8" s="527" t="s">
        <v>59</v>
      </c>
      <c r="J8" s="527" t="s">
        <v>59</v>
      </c>
      <c r="K8" s="527" t="s">
        <v>59</v>
      </c>
      <c r="L8" s="527" t="s">
        <v>59</v>
      </c>
      <c r="M8" s="528" t="s">
        <v>4</v>
      </c>
      <c r="N8" s="529" t="s">
        <v>4</v>
      </c>
      <c r="O8" s="530" t="s">
        <v>210</v>
      </c>
      <c r="P8" s="530" t="s">
        <v>210</v>
      </c>
      <c r="Q8" s="530" t="s">
        <v>210</v>
      </c>
      <c r="R8" s="530" t="s">
        <v>210</v>
      </c>
      <c r="S8" s="531" t="s">
        <v>59</v>
      </c>
      <c r="T8" s="532"/>
      <c r="U8" s="533"/>
      <c r="V8" s="533"/>
      <c r="W8" s="533"/>
      <c r="X8" s="533"/>
      <c r="Y8" s="533"/>
      <c r="Z8" s="533"/>
      <c r="AA8" s="533"/>
      <c r="AB8" s="533"/>
      <c r="AC8" s="533"/>
      <c r="AD8" s="56"/>
      <c r="AE8" s="534" t="s">
        <v>125</v>
      </c>
      <c r="AF8" s="534">
        <v>1</v>
      </c>
      <c r="AG8" s="535">
        <v>9</v>
      </c>
      <c r="AH8" s="536">
        <v>900</v>
      </c>
      <c r="AI8" s="535" t="s">
        <v>118</v>
      </c>
      <c r="AJ8" s="535" t="s">
        <v>208</v>
      </c>
      <c r="AK8" s="535" t="s">
        <v>209</v>
      </c>
      <c r="AL8" s="535" t="s">
        <v>37</v>
      </c>
      <c r="AM8" s="535" t="s">
        <v>39</v>
      </c>
      <c r="AN8" s="537">
        <v>6565</v>
      </c>
      <c r="AO8" s="538">
        <f>AN8*100/AQ8</f>
        <v>16.585402824444838</v>
      </c>
      <c r="AP8" s="539">
        <f>SUM(AG8:AG9)</f>
        <v>25</v>
      </c>
      <c r="AQ8" s="540">
        <f>SUM(AN8:AN9)</f>
        <v>39583</v>
      </c>
      <c r="AR8" s="537" t="s">
        <v>205</v>
      </c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</row>
    <row r="9" spans="1:55" s="1" customFormat="1" ht="18" customHeight="1" thickBot="1" x14ac:dyDescent="0.3">
      <c r="A9" s="56"/>
      <c r="B9" s="58">
        <v>3</v>
      </c>
      <c r="C9" s="58">
        <v>0</v>
      </c>
      <c r="D9" s="58">
        <v>1</v>
      </c>
      <c r="E9" s="522" t="s">
        <v>59</v>
      </c>
      <c r="F9" s="522" t="s">
        <v>59</v>
      </c>
      <c r="G9" s="522" t="s">
        <v>59</v>
      </c>
      <c r="H9" s="522" t="s">
        <v>59</v>
      </c>
      <c r="I9" s="522" t="s">
        <v>59</v>
      </c>
      <c r="J9" s="522" t="s">
        <v>59</v>
      </c>
      <c r="K9" s="522" t="s">
        <v>59</v>
      </c>
      <c r="L9" s="522" t="s">
        <v>59</v>
      </c>
      <c r="M9" s="529" t="s">
        <v>4</v>
      </c>
      <c r="N9" s="530" t="s">
        <v>210</v>
      </c>
      <c r="O9" s="530" t="s">
        <v>210</v>
      </c>
      <c r="P9" s="530" t="s">
        <v>210</v>
      </c>
      <c r="Q9" s="530" t="s">
        <v>210</v>
      </c>
      <c r="R9" s="541" t="s">
        <v>210</v>
      </c>
      <c r="S9" s="542" t="s">
        <v>59</v>
      </c>
      <c r="T9" s="543"/>
      <c r="U9" s="458"/>
      <c r="V9" s="458"/>
      <c r="W9" s="458"/>
      <c r="X9" s="458"/>
      <c r="Y9" s="458"/>
      <c r="Z9" s="458"/>
      <c r="AA9" s="458"/>
      <c r="AB9" s="458"/>
      <c r="AC9" s="458"/>
      <c r="AD9" s="56"/>
      <c r="AE9" s="544"/>
      <c r="AF9" s="544"/>
      <c r="AG9" s="545">
        <v>16</v>
      </c>
      <c r="AH9" s="546" t="s">
        <v>59</v>
      </c>
      <c r="AI9" s="545" t="s">
        <v>124</v>
      </c>
      <c r="AJ9" s="545" t="s">
        <v>211</v>
      </c>
      <c r="AK9" s="545" t="s">
        <v>212</v>
      </c>
      <c r="AL9" s="545" t="s">
        <v>213</v>
      </c>
      <c r="AM9" s="545" t="s">
        <v>214</v>
      </c>
      <c r="AN9" s="547">
        <v>33018</v>
      </c>
      <c r="AO9" s="538">
        <f>AN9*100/AQ8</f>
        <v>83.414597175555159</v>
      </c>
      <c r="AP9" s="548"/>
      <c r="AQ9" s="540"/>
      <c r="AR9" s="547" t="s">
        <v>205</v>
      </c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</row>
    <row r="10" spans="1:55" s="1" customFormat="1" ht="18" customHeight="1" thickBot="1" x14ac:dyDescent="0.3">
      <c r="A10" s="56"/>
      <c r="B10" s="59">
        <v>2</v>
      </c>
      <c r="C10" s="59">
        <v>1</v>
      </c>
      <c r="D10" s="59">
        <v>0</v>
      </c>
      <c r="E10" s="549">
        <v>800</v>
      </c>
      <c r="F10" s="549">
        <v>800</v>
      </c>
      <c r="G10" s="549">
        <v>800</v>
      </c>
      <c r="H10" s="549">
        <v>800</v>
      </c>
      <c r="I10" s="549">
        <v>800</v>
      </c>
      <c r="J10" s="549">
        <v>800</v>
      </c>
      <c r="K10" s="549">
        <v>800</v>
      </c>
      <c r="L10" s="549">
        <v>800</v>
      </c>
      <c r="M10" s="549">
        <v>800</v>
      </c>
      <c r="N10" s="521">
        <v>900</v>
      </c>
      <c r="O10" s="550">
        <v>900</v>
      </c>
      <c r="P10" s="550">
        <v>900</v>
      </c>
      <c r="Q10" s="550">
        <v>900</v>
      </c>
      <c r="R10" s="550">
        <v>900</v>
      </c>
      <c r="S10" s="521">
        <v>900</v>
      </c>
      <c r="T10" s="551">
        <v>900</v>
      </c>
      <c r="U10" s="551">
        <v>900</v>
      </c>
      <c r="V10" s="551">
        <v>900</v>
      </c>
      <c r="W10" s="551">
        <v>900</v>
      </c>
      <c r="X10" s="551">
        <v>900</v>
      </c>
      <c r="Y10" s="551">
        <v>900</v>
      </c>
      <c r="Z10" s="551">
        <v>900</v>
      </c>
      <c r="AA10" s="551">
        <v>900</v>
      </c>
      <c r="AB10" s="551">
        <v>900</v>
      </c>
      <c r="AC10" s="191">
        <v>800</v>
      </c>
      <c r="AD10" s="56"/>
      <c r="AE10" s="552" t="s">
        <v>215</v>
      </c>
      <c r="AF10" s="552">
        <v>2</v>
      </c>
      <c r="AG10" s="553">
        <v>9</v>
      </c>
      <c r="AH10" s="554" t="s">
        <v>216</v>
      </c>
      <c r="AI10" s="553" t="s">
        <v>121</v>
      </c>
      <c r="AJ10" s="553" t="s">
        <v>38</v>
      </c>
      <c r="AK10" s="553" t="s">
        <v>36</v>
      </c>
      <c r="AL10" s="553" t="s">
        <v>37</v>
      </c>
      <c r="AM10" s="553" t="s">
        <v>39</v>
      </c>
      <c r="AN10" s="555">
        <v>11737</v>
      </c>
      <c r="AO10" s="556">
        <f>AN10*100/AQ10</f>
        <v>19.508668118278678</v>
      </c>
      <c r="AP10" s="557">
        <f>SUM(AG10:AG12)</f>
        <v>44</v>
      </c>
      <c r="AQ10" s="558">
        <f>SUM(AN10:AN12)</f>
        <v>60163</v>
      </c>
      <c r="AR10" s="555" t="s">
        <v>93</v>
      </c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</row>
    <row r="11" spans="1:55" ht="16.5" thickBot="1" x14ac:dyDescent="0.3">
      <c r="B11" s="58">
        <v>1</v>
      </c>
      <c r="C11" s="58">
        <v>0</v>
      </c>
      <c r="D11" s="58">
        <v>0</v>
      </c>
      <c r="E11" s="559">
        <v>600</v>
      </c>
      <c r="F11" s="559">
        <v>600</v>
      </c>
      <c r="G11" s="559">
        <v>600</v>
      </c>
      <c r="H11" s="559">
        <v>600</v>
      </c>
      <c r="I11" s="560">
        <v>200</v>
      </c>
      <c r="J11" s="560">
        <v>200</v>
      </c>
      <c r="K11" s="560">
        <v>200</v>
      </c>
      <c r="L11" s="560">
        <v>200</v>
      </c>
      <c r="M11" s="164">
        <v>200</v>
      </c>
      <c r="N11" s="561">
        <v>800</v>
      </c>
      <c r="O11" s="561">
        <v>800</v>
      </c>
      <c r="P11" s="561">
        <v>800</v>
      </c>
      <c r="Q11" s="561">
        <v>800</v>
      </c>
      <c r="R11" s="561">
        <v>800</v>
      </c>
      <c r="S11" s="549">
        <v>800</v>
      </c>
      <c r="T11" s="549">
        <v>800</v>
      </c>
      <c r="U11" s="549">
        <v>800</v>
      </c>
      <c r="V11" s="549">
        <v>800</v>
      </c>
      <c r="W11" s="521">
        <v>900</v>
      </c>
      <c r="X11" s="521">
        <v>900</v>
      </c>
      <c r="Y11" s="521">
        <v>900</v>
      </c>
      <c r="Z11" s="521">
        <v>900</v>
      </c>
      <c r="AA11" s="521">
        <v>900</v>
      </c>
      <c r="AB11" s="521">
        <v>900</v>
      </c>
      <c r="AC11" s="164">
        <v>900</v>
      </c>
      <c r="AD11" s="54"/>
      <c r="AE11" s="552"/>
      <c r="AF11" s="552"/>
      <c r="AG11" s="553">
        <v>27</v>
      </c>
      <c r="AH11" s="554" t="s">
        <v>217</v>
      </c>
      <c r="AI11" s="553" t="s">
        <v>118</v>
      </c>
      <c r="AJ11" s="553" t="s">
        <v>208</v>
      </c>
      <c r="AK11" s="553" t="s">
        <v>209</v>
      </c>
      <c r="AL11" s="553" t="s">
        <v>37</v>
      </c>
      <c r="AM11" s="553" t="s">
        <v>39</v>
      </c>
      <c r="AN11" s="555">
        <v>26414</v>
      </c>
      <c r="AO11" s="556">
        <f>AN11*100/AQ10</f>
        <v>43.90406063527417</v>
      </c>
      <c r="AP11" s="557"/>
      <c r="AQ11" s="557"/>
      <c r="AR11" s="555" t="s">
        <v>93</v>
      </c>
    </row>
    <row r="12" spans="1:55" thickBot="1" x14ac:dyDescent="0.3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4"/>
      <c r="AE12" s="552"/>
      <c r="AF12" s="552"/>
      <c r="AG12" s="553">
        <v>8</v>
      </c>
      <c r="AH12" s="554" t="s">
        <v>210</v>
      </c>
      <c r="AI12" s="553" t="s">
        <v>124</v>
      </c>
      <c r="AJ12" s="553" t="s">
        <v>211</v>
      </c>
      <c r="AK12" s="553" t="s">
        <v>212</v>
      </c>
      <c r="AL12" s="553" t="s">
        <v>213</v>
      </c>
      <c r="AM12" s="553" t="s">
        <v>214</v>
      </c>
      <c r="AN12" s="555">
        <v>22012</v>
      </c>
      <c r="AO12" s="556">
        <f>AN12*100/AQ10</f>
        <v>36.587271246447152</v>
      </c>
      <c r="AP12" s="557"/>
      <c r="AQ12" s="557"/>
      <c r="AR12" s="555" t="s">
        <v>93</v>
      </c>
    </row>
    <row r="13" spans="1:55" ht="16.5" thickBot="1" x14ac:dyDescent="0.3">
      <c r="B13" s="309" t="s">
        <v>40</v>
      </c>
      <c r="C13" s="307"/>
      <c r="D13" s="307"/>
      <c r="E13" s="307"/>
      <c r="F13" s="307"/>
      <c r="G13" s="307"/>
      <c r="H13" s="307"/>
      <c r="I13" s="307"/>
      <c r="J13" s="307"/>
      <c r="K13" s="307"/>
      <c r="L13" s="307"/>
      <c r="M13" s="307"/>
      <c r="N13" s="307"/>
      <c r="O13" s="307"/>
      <c r="P13" s="307"/>
      <c r="Q13" s="307"/>
      <c r="R13" s="307"/>
      <c r="S13" s="307"/>
      <c r="T13" s="307"/>
      <c r="U13" s="307"/>
      <c r="V13" s="307"/>
      <c r="W13" s="307"/>
      <c r="X13" s="307"/>
      <c r="Y13" s="307"/>
      <c r="Z13" s="307"/>
      <c r="AA13" s="307"/>
      <c r="AB13" s="307"/>
      <c r="AC13" s="308"/>
      <c r="AD13" s="56"/>
      <c r="AE13" s="562" t="s">
        <v>218</v>
      </c>
      <c r="AF13" s="562">
        <v>3</v>
      </c>
      <c r="AG13" s="562">
        <v>27</v>
      </c>
      <c r="AH13" s="562" t="s">
        <v>217</v>
      </c>
      <c r="AI13" s="562" t="s">
        <v>118</v>
      </c>
      <c r="AJ13" s="562" t="s">
        <v>208</v>
      </c>
      <c r="AK13" s="562" t="s">
        <v>209</v>
      </c>
      <c r="AL13" s="562" t="s">
        <v>37</v>
      </c>
      <c r="AM13" s="562" t="s">
        <v>39</v>
      </c>
      <c r="AN13" s="563">
        <v>25774</v>
      </c>
      <c r="AO13" s="563">
        <f>AN13*100/AQ13</f>
        <v>100</v>
      </c>
      <c r="AP13" s="563">
        <f>AG13</f>
        <v>27</v>
      </c>
      <c r="AQ13" s="563">
        <f>SUM(AN13)</f>
        <v>25774</v>
      </c>
      <c r="AR13" s="563" t="s">
        <v>93</v>
      </c>
    </row>
    <row r="14" spans="1:55" ht="15" x14ac:dyDescent="0.25">
      <c r="B14" s="564">
        <v>1</v>
      </c>
      <c r="C14" s="565" t="s">
        <v>219</v>
      </c>
      <c r="D14" s="566"/>
      <c r="E14" s="566"/>
      <c r="F14" s="566"/>
      <c r="G14" s="566"/>
      <c r="H14" s="566"/>
      <c r="I14" s="566"/>
      <c r="J14" s="566"/>
      <c r="K14" s="566"/>
      <c r="L14" s="566"/>
      <c r="M14" s="566"/>
      <c r="N14" s="566"/>
      <c r="O14" s="566"/>
      <c r="P14" s="566"/>
      <c r="Q14" s="566"/>
      <c r="R14" s="566"/>
      <c r="S14" s="566"/>
      <c r="T14" s="566"/>
      <c r="U14" s="566"/>
      <c r="V14" s="566"/>
      <c r="W14" s="566"/>
      <c r="X14" s="566"/>
      <c r="Y14" s="566"/>
      <c r="Z14" s="566"/>
      <c r="AA14" s="566"/>
      <c r="AB14" s="566"/>
      <c r="AC14" s="567"/>
      <c r="AD14" s="56"/>
      <c r="AE14" s="165" t="s">
        <v>8</v>
      </c>
      <c r="AF14" s="165" t="s">
        <v>36</v>
      </c>
      <c r="AG14" s="165">
        <v>1</v>
      </c>
      <c r="AH14" s="165">
        <v>200</v>
      </c>
      <c r="AI14" s="165" t="s">
        <v>121</v>
      </c>
      <c r="AJ14" s="165" t="s">
        <v>38</v>
      </c>
      <c r="AK14" s="165" t="s">
        <v>36</v>
      </c>
      <c r="AL14" s="165" t="s">
        <v>37</v>
      </c>
      <c r="AM14" s="165" t="s">
        <v>41</v>
      </c>
      <c r="AN14" s="165" t="s">
        <v>36</v>
      </c>
      <c r="AO14" s="165" t="s">
        <v>36</v>
      </c>
      <c r="AP14" s="165" t="s">
        <v>36</v>
      </c>
      <c r="AQ14" s="195" t="s">
        <v>36</v>
      </c>
      <c r="AR14" s="165" t="s">
        <v>205</v>
      </c>
    </row>
    <row r="15" spans="1:55" ht="15" x14ac:dyDescent="0.25">
      <c r="B15" s="564">
        <v>2</v>
      </c>
      <c r="C15" s="565" t="s">
        <v>220</v>
      </c>
      <c r="D15" s="566"/>
      <c r="E15" s="566"/>
      <c r="F15" s="566"/>
      <c r="G15" s="566"/>
      <c r="H15" s="566"/>
      <c r="I15" s="566"/>
      <c r="J15" s="566"/>
      <c r="K15" s="566"/>
      <c r="L15" s="566"/>
      <c r="M15" s="566"/>
      <c r="N15" s="566"/>
      <c r="O15" s="566"/>
      <c r="P15" s="566"/>
      <c r="Q15" s="566"/>
      <c r="R15" s="566"/>
      <c r="S15" s="566"/>
      <c r="T15" s="566"/>
      <c r="U15" s="566"/>
      <c r="V15" s="566"/>
      <c r="W15" s="566"/>
      <c r="X15" s="566"/>
      <c r="Y15" s="566"/>
      <c r="Z15" s="566"/>
      <c r="AA15" s="566"/>
      <c r="AB15" s="566"/>
      <c r="AC15" s="567"/>
      <c r="AD15" s="54"/>
      <c r="AE15" s="154" t="s">
        <v>8</v>
      </c>
      <c r="AF15" s="154" t="s">
        <v>36</v>
      </c>
      <c r="AG15" s="154">
        <v>1</v>
      </c>
      <c r="AH15" s="154">
        <v>800</v>
      </c>
      <c r="AI15" s="154" t="s">
        <v>121</v>
      </c>
      <c r="AJ15" s="154" t="s">
        <v>38</v>
      </c>
      <c r="AK15" s="154" t="s">
        <v>36</v>
      </c>
      <c r="AL15" s="154" t="s">
        <v>37</v>
      </c>
      <c r="AM15" s="154" t="s">
        <v>41</v>
      </c>
      <c r="AN15" s="154" t="s">
        <v>36</v>
      </c>
      <c r="AO15" s="154" t="s">
        <v>36</v>
      </c>
      <c r="AP15" s="154" t="s">
        <v>36</v>
      </c>
      <c r="AQ15" s="164" t="s">
        <v>36</v>
      </c>
      <c r="AR15" s="154" t="s">
        <v>205</v>
      </c>
    </row>
    <row r="16" spans="1:55" ht="15" x14ac:dyDescent="0.25">
      <c r="B16" s="564">
        <v>3</v>
      </c>
      <c r="C16" s="565" t="s">
        <v>221</v>
      </c>
      <c r="D16" s="566"/>
      <c r="E16" s="566"/>
      <c r="F16" s="566"/>
      <c r="G16" s="566"/>
      <c r="H16" s="566"/>
      <c r="I16" s="566"/>
      <c r="J16" s="566"/>
      <c r="K16" s="566"/>
      <c r="L16" s="566"/>
      <c r="M16" s="566"/>
      <c r="N16" s="566"/>
      <c r="O16" s="566"/>
      <c r="P16" s="566"/>
      <c r="Q16" s="566"/>
      <c r="R16" s="566"/>
      <c r="S16" s="566"/>
      <c r="T16" s="566"/>
      <c r="U16" s="566"/>
      <c r="V16" s="566"/>
      <c r="W16" s="566"/>
      <c r="X16" s="566"/>
      <c r="Y16" s="566"/>
      <c r="Z16" s="566"/>
      <c r="AA16" s="566"/>
      <c r="AB16" s="566"/>
      <c r="AC16" s="567"/>
      <c r="AD16" s="54"/>
      <c r="AE16" s="154" t="s">
        <v>8</v>
      </c>
      <c r="AF16" s="154" t="s">
        <v>36</v>
      </c>
      <c r="AG16" s="154">
        <v>1</v>
      </c>
      <c r="AH16" s="154">
        <v>900</v>
      </c>
      <c r="AI16" s="154" t="s">
        <v>118</v>
      </c>
      <c r="AJ16" s="154" t="s">
        <v>208</v>
      </c>
      <c r="AK16" s="154" t="s">
        <v>209</v>
      </c>
      <c r="AL16" s="154" t="s">
        <v>37</v>
      </c>
      <c r="AM16" s="154" t="s">
        <v>41</v>
      </c>
      <c r="AN16" s="154" t="s">
        <v>36</v>
      </c>
      <c r="AO16" s="154" t="s">
        <v>36</v>
      </c>
      <c r="AP16" s="154" t="s">
        <v>36</v>
      </c>
      <c r="AQ16" s="154" t="s">
        <v>36</v>
      </c>
      <c r="AR16" s="154" t="s">
        <v>205</v>
      </c>
    </row>
    <row r="17" spans="2:55" thickBot="1" x14ac:dyDescent="0.3">
      <c r="B17" s="564">
        <v>4</v>
      </c>
      <c r="C17" s="565" t="s">
        <v>222</v>
      </c>
      <c r="D17" s="566"/>
      <c r="E17" s="566"/>
      <c r="F17" s="566"/>
      <c r="G17" s="566"/>
      <c r="H17" s="566"/>
      <c r="I17" s="566"/>
      <c r="J17" s="566"/>
      <c r="K17" s="566"/>
      <c r="L17" s="566"/>
      <c r="M17" s="566"/>
      <c r="N17" s="566"/>
      <c r="O17" s="566"/>
      <c r="P17" s="566"/>
      <c r="Q17" s="566"/>
      <c r="R17" s="566"/>
      <c r="S17" s="566"/>
      <c r="T17" s="566"/>
      <c r="U17" s="566"/>
      <c r="V17" s="566"/>
      <c r="W17" s="566"/>
      <c r="X17" s="566"/>
      <c r="Y17" s="566"/>
      <c r="Z17" s="566"/>
      <c r="AA17" s="566"/>
      <c r="AB17" s="566"/>
      <c r="AC17" s="567"/>
      <c r="AD17" s="54"/>
      <c r="AE17" s="163" t="s">
        <v>8</v>
      </c>
      <c r="AF17" s="163" t="s">
        <v>36</v>
      </c>
      <c r="AG17" s="163">
        <v>2</v>
      </c>
      <c r="AH17" s="163" t="s">
        <v>59</v>
      </c>
      <c r="AI17" s="163" t="s">
        <v>124</v>
      </c>
      <c r="AJ17" s="163" t="s">
        <v>211</v>
      </c>
      <c r="AK17" s="163" t="s">
        <v>212</v>
      </c>
      <c r="AL17" s="163" t="s">
        <v>213</v>
      </c>
      <c r="AM17" s="163" t="s">
        <v>41</v>
      </c>
      <c r="AN17" s="163" t="s">
        <v>36</v>
      </c>
      <c r="AO17" s="163" t="s">
        <v>36</v>
      </c>
      <c r="AP17" s="163" t="s">
        <v>36</v>
      </c>
      <c r="AQ17" s="163" t="s">
        <v>36</v>
      </c>
      <c r="AR17" s="163" t="s">
        <v>205</v>
      </c>
    </row>
    <row r="18" spans="2:55" thickBot="1" x14ac:dyDescent="0.3">
      <c r="B18" s="564">
        <v>5</v>
      </c>
      <c r="C18" s="565" t="s">
        <v>223</v>
      </c>
      <c r="D18" s="566"/>
      <c r="E18" s="566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566"/>
      <c r="Q18" s="566"/>
      <c r="R18" s="566"/>
      <c r="S18" s="566"/>
      <c r="T18" s="566"/>
      <c r="U18" s="566"/>
      <c r="V18" s="566"/>
      <c r="W18" s="566"/>
      <c r="X18" s="566"/>
      <c r="Y18" s="566"/>
      <c r="Z18" s="566"/>
      <c r="AA18" s="566"/>
      <c r="AB18" s="566"/>
      <c r="AC18" s="567"/>
      <c r="AD18" s="54"/>
      <c r="AE18" s="568" t="s">
        <v>8</v>
      </c>
      <c r="AF18" s="568" t="s">
        <v>36</v>
      </c>
      <c r="AG18" s="568">
        <v>1</v>
      </c>
      <c r="AH18" s="568" t="s">
        <v>216</v>
      </c>
      <c r="AI18" s="568" t="s">
        <v>121</v>
      </c>
      <c r="AJ18" s="568" t="s">
        <v>38</v>
      </c>
      <c r="AK18" s="568" t="s">
        <v>36</v>
      </c>
      <c r="AL18" s="568" t="s">
        <v>37</v>
      </c>
      <c r="AM18" s="568" t="s">
        <v>41</v>
      </c>
      <c r="AN18" s="568" t="s">
        <v>36</v>
      </c>
      <c r="AO18" s="568" t="s">
        <v>36</v>
      </c>
      <c r="AP18" s="568" t="s">
        <v>36</v>
      </c>
      <c r="AQ18" s="568" t="s">
        <v>36</v>
      </c>
      <c r="AR18" s="568" t="s">
        <v>93</v>
      </c>
      <c r="BC18"/>
    </row>
    <row r="19" spans="2:55" ht="16.5" thickBot="1" x14ac:dyDescent="0.3">
      <c r="B19" s="54"/>
      <c r="C19" s="54"/>
      <c r="D19" s="55"/>
      <c r="E19" s="55"/>
      <c r="F19" s="55"/>
      <c r="G19" s="54"/>
      <c r="H19" s="54"/>
      <c r="I19" s="167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54"/>
      <c r="W19" s="54"/>
      <c r="X19" s="54"/>
      <c r="Y19" s="54"/>
      <c r="Z19" s="54"/>
      <c r="AA19" s="56"/>
      <c r="AB19" s="56"/>
      <c r="AC19" s="56"/>
      <c r="AD19" s="54"/>
      <c r="AE19" s="568" t="s">
        <v>8</v>
      </c>
      <c r="AF19" s="568" t="s">
        <v>36</v>
      </c>
      <c r="AG19" s="568">
        <v>2</v>
      </c>
      <c r="AH19" s="568" t="s">
        <v>217</v>
      </c>
      <c r="AI19" s="568" t="s">
        <v>118</v>
      </c>
      <c r="AJ19" s="568" t="s">
        <v>208</v>
      </c>
      <c r="AK19" s="568" t="s">
        <v>209</v>
      </c>
      <c r="AL19" s="568" t="s">
        <v>37</v>
      </c>
      <c r="AM19" s="568" t="s">
        <v>41</v>
      </c>
      <c r="AN19" s="568" t="s">
        <v>36</v>
      </c>
      <c r="AO19" s="568" t="s">
        <v>36</v>
      </c>
      <c r="AP19" s="568" t="s">
        <v>36</v>
      </c>
      <c r="AQ19" s="568" t="s">
        <v>36</v>
      </c>
      <c r="AR19" s="568" t="s">
        <v>93</v>
      </c>
      <c r="BC19"/>
    </row>
    <row r="20" spans="2:55" ht="16.5" thickBot="1" x14ac:dyDescent="0.3">
      <c r="B20" s="309" t="s">
        <v>224</v>
      </c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8"/>
      <c r="R20" s="309" t="s">
        <v>42</v>
      </c>
      <c r="S20" s="307"/>
      <c r="T20" s="307"/>
      <c r="U20" s="307"/>
      <c r="V20" s="307"/>
      <c r="W20" s="307"/>
      <c r="X20" s="309" t="s">
        <v>5</v>
      </c>
      <c r="Y20" s="307"/>
      <c r="Z20" s="307"/>
      <c r="AA20" s="307"/>
      <c r="AB20" s="307"/>
      <c r="AC20" s="308"/>
      <c r="AD20" s="54"/>
      <c r="AE20" s="568" t="s">
        <v>8</v>
      </c>
      <c r="AF20" s="568" t="s">
        <v>36</v>
      </c>
      <c r="AG20" s="568">
        <v>1</v>
      </c>
      <c r="AH20" s="568" t="s">
        <v>210</v>
      </c>
      <c r="AI20" s="568" t="s">
        <v>124</v>
      </c>
      <c r="AJ20" s="568" t="s">
        <v>211</v>
      </c>
      <c r="AK20" s="568" t="s">
        <v>212</v>
      </c>
      <c r="AL20" s="568" t="s">
        <v>213</v>
      </c>
      <c r="AM20" s="568" t="s">
        <v>41</v>
      </c>
      <c r="AN20" s="568" t="s">
        <v>36</v>
      </c>
      <c r="AO20" s="568" t="s">
        <v>36</v>
      </c>
      <c r="AP20" s="568" t="s">
        <v>36</v>
      </c>
      <c r="AQ20" s="568" t="s">
        <v>36</v>
      </c>
      <c r="AR20" s="568" t="s">
        <v>93</v>
      </c>
      <c r="BC20"/>
    </row>
    <row r="21" spans="2:55" ht="15.75" customHeight="1" x14ac:dyDescent="0.25">
      <c r="B21" s="569" t="s">
        <v>225</v>
      </c>
      <c r="C21" s="570"/>
      <c r="D21" s="570"/>
      <c r="E21" s="570"/>
      <c r="F21" s="570"/>
      <c r="G21" s="570"/>
      <c r="H21" s="570"/>
      <c r="I21" s="570"/>
      <c r="J21" s="570"/>
      <c r="K21" s="570"/>
      <c r="L21" s="570"/>
      <c r="M21" s="570"/>
      <c r="N21" s="570"/>
      <c r="O21" s="570"/>
      <c r="P21" s="570"/>
      <c r="Q21" s="571"/>
      <c r="R21" s="511" t="s">
        <v>176</v>
      </c>
      <c r="S21" s="511" t="s">
        <v>29</v>
      </c>
      <c r="T21" s="511" t="s">
        <v>26</v>
      </c>
      <c r="U21" s="511" t="s">
        <v>31</v>
      </c>
      <c r="V21" s="58" t="s">
        <v>43</v>
      </c>
      <c r="W21" s="59" t="s">
        <v>44</v>
      </c>
      <c r="X21" s="7"/>
      <c r="Y21" s="299" t="s">
        <v>226</v>
      </c>
      <c r="Z21" s="300"/>
      <c r="AA21" s="300"/>
      <c r="AB21" s="300"/>
      <c r="AC21" s="301"/>
      <c r="AE21" s="166" t="s">
        <v>9</v>
      </c>
      <c r="AF21" s="166" t="s">
        <v>36</v>
      </c>
      <c r="AG21" s="166">
        <v>22</v>
      </c>
      <c r="AH21" s="166" t="s">
        <v>36</v>
      </c>
      <c r="AI21" s="166" t="s">
        <v>9</v>
      </c>
      <c r="AJ21" s="166" t="s">
        <v>22</v>
      </c>
      <c r="AK21" s="166" t="s">
        <v>36</v>
      </c>
      <c r="AL21" s="166"/>
      <c r="AM21" s="166" t="s">
        <v>36</v>
      </c>
      <c r="AN21" s="166" t="s">
        <v>36</v>
      </c>
      <c r="AO21" s="166" t="s">
        <v>36</v>
      </c>
      <c r="AP21" s="166"/>
      <c r="AQ21" s="166" t="s">
        <v>36</v>
      </c>
      <c r="AR21" s="166"/>
      <c r="BC21"/>
    </row>
    <row r="22" spans="2:55" ht="18.75" x14ac:dyDescent="0.25">
      <c r="B22" s="564">
        <v>1</v>
      </c>
      <c r="C22" s="299" t="s">
        <v>227</v>
      </c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1"/>
      <c r="R22" s="60">
        <f>SUM(AG5,AG14)</f>
        <v>5</v>
      </c>
      <c r="S22" s="60">
        <v>200</v>
      </c>
      <c r="T22" s="60" t="s">
        <v>118</v>
      </c>
      <c r="U22" s="60" t="s">
        <v>36</v>
      </c>
      <c r="V22" s="61">
        <v>5</v>
      </c>
      <c r="W22" s="62">
        <v>0</v>
      </c>
      <c r="X22" s="28"/>
      <c r="Y22" s="299" t="s">
        <v>228</v>
      </c>
      <c r="Z22" s="300"/>
      <c r="AA22" s="300"/>
      <c r="AB22" s="300"/>
      <c r="AC22" s="301"/>
      <c r="AE22" s="572"/>
      <c r="AF22" s="572"/>
      <c r="AG22" s="63">
        <f>AG23+AG21</f>
        <v>180</v>
      </c>
      <c r="AH22" s="573" t="s">
        <v>45</v>
      </c>
      <c r="AI22" s="574"/>
      <c r="AJ22" s="574"/>
      <c r="AK22" s="574"/>
      <c r="AL22" s="574"/>
      <c r="AM22" s="574"/>
      <c r="AN22" s="574"/>
      <c r="AO22" s="574"/>
      <c r="AP22" s="574"/>
      <c r="AQ22" s="575"/>
      <c r="BC22"/>
    </row>
    <row r="23" spans="2:55" ht="18.75" x14ac:dyDescent="0.25">
      <c r="B23" s="564">
        <v>2</v>
      </c>
      <c r="C23" s="299" t="s">
        <v>229</v>
      </c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1"/>
      <c r="R23" s="60">
        <f>SUM(AG4)</f>
        <v>4</v>
      </c>
      <c r="S23" s="60">
        <v>600</v>
      </c>
      <c r="T23" s="60" t="s">
        <v>118</v>
      </c>
      <c r="U23" s="60" t="s">
        <v>204</v>
      </c>
      <c r="V23" s="61">
        <v>4</v>
      </c>
      <c r="W23" s="62">
        <v>0</v>
      </c>
      <c r="X23" s="535"/>
      <c r="Y23" s="299" t="s">
        <v>230</v>
      </c>
      <c r="Z23" s="300"/>
      <c r="AA23" s="300"/>
      <c r="AB23" s="300"/>
      <c r="AC23" s="301"/>
      <c r="AE23" s="56"/>
      <c r="AF23" s="56"/>
      <c r="AG23" s="63">
        <f>SUM(AG4:AG20)</f>
        <v>158</v>
      </c>
      <c r="AH23" s="573" t="s">
        <v>46</v>
      </c>
      <c r="AI23" s="574"/>
      <c r="AJ23" s="574"/>
      <c r="AK23" s="574"/>
      <c r="AL23" s="574"/>
      <c r="AM23" s="574"/>
      <c r="AN23" s="574"/>
      <c r="AO23" s="574"/>
      <c r="AP23" s="574"/>
      <c r="AQ23" s="575"/>
    </row>
    <row r="24" spans="2:55" ht="18.75" x14ac:dyDescent="0.25">
      <c r="B24" s="564">
        <v>3</v>
      </c>
      <c r="C24" s="299" t="s">
        <v>231</v>
      </c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1"/>
      <c r="R24" s="576">
        <f>SUM(AG6,AG15)</f>
        <v>19</v>
      </c>
      <c r="S24" s="60">
        <v>800</v>
      </c>
      <c r="T24" s="576" t="s">
        <v>121</v>
      </c>
      <c r="U24" s="576" t="s">
        <v>36</v>
      </c>
      <c r="V24" s="61">
        <v>9</v>
      </c>
      <c r="W24" s="62">
        <v>10</v>
      </c>
      <c r="X24" s="577"/>
      <c r="Y24" s="299" t="s">
        <v>232</v>
      </c>
      <c r="Z24" s="300"/>
      <c r="AA24" s="300"/>
      <c r="AB24" s="300"/>
      <c r="AC24" s="301"/>
      <c r="AE24" s="572"/>
      <c r="AF24" s="572"/>
      <c r="AG24" s="578" t="s">
        <v>233</v>
      </c>
      <c r="AH24" s="579"/>
      <c r="AI24" s="579"/>
      <c r="AJ24" s="579"/>
      <c r="AK24" s="579"/>
      <c r="AL24" s="579"/>
      <c r="AM24" s="579"/>
      <c r="AN24" s="579"/>
      <c r="AO24" s="579"/>
      <c r="AP24" s="580"/>
      <c r="AQ24" s="141">
        <f>SUM(AQ5:AQ13)</f>
        <v>156951</v>
      </c>
    </row>
    <row r="25" spans="2:55" x14ac:dyDescent="0.25">
      <c r="B25" s="564">
        <v>4</v>
      </c>
      <c r="C25" s="299" t="s">
        <v>234</v>
      </c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1"/>
      <c r="R25" s="576">
        <f>SUM(AG7,AG8,AG16)</f>
        <v>37</v>
      </c>
      <c r="S25" s="60">
        <v>900</v>
      </c>
      <c r="T25" s="576" t="s">
        <v>118</v>
      </c>
      <c r="U25" s="576" t="s">
        <v>209</v>
      </c>
      <c r="V25" s="61">
        <v>22</v>
      </c>
      <c r="W25" s="62">
        <v>15</v>
      </c>
      <c r="X25" s="581"/>
      <c r="Y25" s="299" t="s">
        <v>235</v>
      </c>
      <c r="Z25" s="300"/>
      <c r="AA25" s="300"/>
      <c r="AB25" s="300"/>
      <c r="AC25" s="301"/>
      <c r="AE25" s="54"/>
      <c r="AF25" s="54"/>
      <c r="AM25" s="54"/>
      <c r="AN25" s="54"/>
      <c r="AO25" s="54"/>
      <c r="AP25" s="54"/>
      <c r="AQ25" s="54"/>
    </row>
    <row r="26" spans="2:55" x14ac:dyDescent="0.25">
      <c r="B26" s="564">
        <v>5</v>
      </c>
      <c r="C26" s="299" t="s">
        <v>236</v>
      </c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1"/>
      <c r="R26" s="576">
        <f>SUM(AG11,AG13,AG19)</f>
        <v>56</v>
      </c>
      <c r="S26" s="60" t="s">
        <v>217</v>
      </c>
      <c r="T26" s="576" t="s">
        <v>118</v>
      </c>
      <c r="U26" s="576" t="s">
        <v>209</v>
      </c>
      <c r="V26" s="61">
        <v>28</v>
      </c>
      <c r="W26" s="62">
        <v>28</v>
      </c>
      <c r="X26" s="11"/>
      <c r="Y26" s="142" t="s">
        <v>8</v>
      </c>
      <c r="Z26" s="143"/>
      <c r="AA26" s="143"/>
      <c r="AB26" s="143"/>
      <c r="AC26" s="144"/>
      <c r="AE26" s="54"/>
      <c r="AF26" s="54"/>
      <c r="AM26" s="54"/>
      <c r="AN26" s="54"/>
      <c r="AO26" s="54"/>
      <c r="AP26" s="54"/>
      <c r="AQ26" s="54"/>
    </row>
    <row r="27" spans="2:55" x14ac:dyDescent="0.25">
      <c r="B27" s="564">
        <v>6</v>
      </c>
      <c r="C27" s="299" t="s">
        <v>237</v>
      </c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1"/>
      <c r="R27" s="576">
        <f>SUM(AG10,AG18)</f>
        <v>10</v>
      </c>
      <c r="S27" s="60" t="s">
        <v>216</v>
      </c>
      <c r="T27" s="576" t="s">
        <v>121</v>
      </c>
      <c r="U27" s="576" t="s">
        <v>36</v>
      </c>
      <c r="V27" s="61">
        <v>4</v>
      </c>
      <c r="W27" s="62">
        <v>6</v>
      </c>
      <c r="X27" s="582"/>
      <c r="Y27" s="142" t="s">
        <v>7</v>
      </c>
      <c r="Z27" s="143"/>
      <c r="AA27" s="143"/>
      <c r="AB27" s="143"/>
      <c r="AC27" s="144"/>
      <c r="AM27" s="54"/>
      <c r="AN27" s="54"/>
      <c r="AO27" s="54"/>
      <c r="AP27" s="54"/>
      <c r="AQ27" s="54"/>
    </row>
    <row r="28" spans="2:55" ht="16.5" thickBot="1" x14ac:dyDescent="0.3">
      <c r="R28" s="576">
        <f>SUM(AG9,AG17)</f>
        <v>18</v>
      </c>
      <c r="S28" s="60" t="s">
        <v>59</v>
      </c>
      <c r="T28" s="576" t="s">
        <v>238</v>
      </c>
      <c r="U28" s="576" t="s">
        <v>212</v>
      </c>
      <c r="V28" s="61">
        <v>9</v>
      </c>
      <c r="W28" s="62">
        <v>9</v>
      </c>
      <c r="X28" s="583" t="s">
        <v>4</v>
      </c>
      <c r="Y28" s="145" t="s">
        <v>47</v>
      </c>
      <c r="Z28" s="146"/>
      <c r="AA28" s="146"/>
      <c r="AB28" s="146"/>
      <c r="AC28" s="147"/>
      <c r="AQ28" s="54"/>
    </row>
    <row r="29" spans="2:55" ht="16.5" thickBot="1" x14ac:dyDescent="0.3">
      <c r="R29" s="576">
        <f>SUM(AG12,AG20)</f>
        <v>9</v>
      </c>
      <c r="S29" s="60" t="s">
        <v>210</v>
      </c>
      <c r="T29" s="576" t="s">
        <v>238</v>
      </c>
      <c r="U29" s="576" t="s">
        <v>212</v>
      </c>
      <c r="V29" s="61">
        <v>5</v>
      </c>
      <c r="W29" s="62">
        <v>4</v>
      </c>
      <c r="X29" s="584"/>
      <c r="Y29" s="585" t="s">
        <v>93</v>
      </c>
      <c r="Z29" s="586"/>
      <c r="AA29" s="586"/>
      <c r="AB29" s="586"/>
      <c r="AC29" s="587"/>
      <c r="AQ29" s="54"/>
    </row>
    <row r="30" spans="2:55" ht="18.75" x14ac:dyDescent="0.3">
      <c r="R30" s="588">
        <f>SUM(R22:R29)</f>
        <v>158</v>
      </c>
      <c r="S30" s="589"/>
      <c r="T30" s="589"/>
      <c r="U30" s="590"/>
      <c r="V30" s="61">
        <f>SUM(V22:V29)</f>
        <v>86</v>
      </c>
      <c r="W30" s="62">
        <f>SUM(W22:W29)</f>
        <v>72</v>
      </c>
      <c r="AQ30" s="54"/>
    </row>
  </sheetData>
  <mergeCells count="38">
    <mergeCell ref="C26:Q26"/>
    <mergeCell ref="C27:Q27"/>
    <mergeCell ref="Y29:AC29"/>
    <mergeCell ref="R30:U30"/>
    <mergeCell ref="C23:Q23"/>
    <mergeCell ref="Y23:AC23"/>
    <mergeCell ref="C24:Q24"/>
    <mergeCell ref="Y24:AC24"/>
    <mergeCell ref="AG24:AP24"/>
    <mergeCell ref="C25:Q25"/>
    <mergeCell ref="Y25:AC25"/>
    <mergeCell ref="B20:Q20"/>
    <mergeCell ref="R20:W20"/>
    <mergeCell ref="X20:AC20"/>
    <mergeCell ref="Y21:AC21"/>
    <mergeCell ref="C22:Q22"/>
    <mergeCell ref="Y22:AC22"/>
    <mergeCell ref="B13:AC13"/>
    <mergeCell ref="C14:AC14"/>
    <mergeCell ref="C15:AC15"/>
    <mergeCell ref="C16:AC16"/>
    <mergeCell ref="C17:AC17"/>
    <mergeCell ref="C18:AC18"/>
    <mergeCell ref="T8:AC9"/>
    <mergeCell ref="AE8:AE9"/>
    <mergeCell ref="AF8:AF9"/>
    <mergeCell ref="AP8:AP9"/>
    <mergeCell ref="AQ8:AQ9"/>
    <mergeCell ref="AE10:AE12"/>
    <mergeCell ref="AF10:AF12"/>
    <mergeCell ref="AP10:AP12"/>
    <mergeCell ref="AQ10:AQ12"/>
    <mergeCell ref="B2:AC2"/>
    <mergeCell ref="AE2:AR2"/>
    <mergeCell ref="AE6:AE7"/>
    <mergeCell ref="AF6:AF7"/>
    <mergeCell ref="AP6:AP7"/>
    <mergeCell ref="AQ6:AQ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39"/>
  <sheetViews>
    <sheetView showGridLines="0" topLeftCell="A4" zoomScale="85" zoomScaleNormal="85" workbookViewId="0">
      <selection activeCell="L13" sqref="L13:AN13"/>
    </sheetView>
  </sheetViews>
  <sheetFormatPr defaultColWidth="4.28515625" defaultRowHeight="15.75" x14ac:dyDescent="0.25"/>
  <cols>
    <col min="11" max="11" width="2.42578125" style="54" customWidth="1"/>
    <col min="12" max="12" width="5" bestFit="1" customWidth="1"/>
    <col min="13" max="13" width="3.5703125" bestFit="1" customWidth="1"/>
    <col min="14" max="14" width="4.7109375" bestFit="1" customWidth="1"/>
    <col min="15" max="15" width="4.5703125" style="10" bestFit="1" customWidth="1"/>
    <col min="16" max="17" width="4.85546875" style="10" customWidth="1"/>
    <col min="18" max="21" width="4.85546875" customWidth="1"/>
    <col min="22" max="28" width="4.140625" bestFit="1" customWidth="1"/>
    <col min="29" max="29" width="4.7109375" customWidth="1"/>
    <col min="30" max="30" width="4.140625" customWidth="1"/>
    <col min="31" max="31" width="4.42578125" bestFit="1" customWidth="1"/>
    <col min="32" max="32" width="5.140625" bestFit="1" customWidth="1"/>
    <col min="33" max="34" width="4.28515625" bestFit="1" customWidth="1"/>
    <col min="35" max="35" width="4.5703125" bestFit="1" customWidth="1"/>
    <col min="36" max="36" width="4.5703125" customWidth="1"/>
    <col min="37" max="40" width="4.140625" bestFit="1" customWidth="1"/>
    <col min="41" max="41" width="2.28515625" customWidth="1"/>
    <col min="42" max="42" width="11.85546875" bestFit="1" customWidth="1"/>
    <col min="43" max="44" width="5" bestFit="1" customWidth="1"/>
    <col min="45" max="45" width="8.140625" bestFit="1" customWidth="1"/>
    <col min="46" max="46" width="5.5703125" bestFit="1" customWidth="1"/>
    <col min="47" max="47" width="5.140625" bestFit="1" customWidth="1"/>
    <col min="48" max="48" width="8" bestFit="1" customWidth="1"/>
    <col min="49" max="49" width="20.7109375" bestFit="1" customWidth="1"/>
    <col min="50" max="50" width="6.7109375" bestFit="1" customWidth="1"/>
    <col min="51" max="51" width="4.42578125" bestFit="1" customWidth="1"/>
    <col min="52" max="52" width="8.140625" bestFit="1" customWidth="1"/>
    <col min="53" max="53" width="9.7109375" bestFit="1" customWidth="1"/>
    <col min="54" max="54" width="7" bestFit="1" customWidth="1"/>
    <col min="55" max="55" width="9.28515625" bestFit="1" customWidth="1"/>
    <col min="56" max="56" width="7.42578125" bestFit="1" customWidth="1"/>
    <col min="57" max="57" width="9.7109375" bestFit="1" customWidth="1"/>
    <col min="58" max="58" width="7.7109375" style="54" bestFit="1" customWidth="1"/>
    <col min="59" max="69" width="4.28515625" style="54"/>
  </cols>
  <sheetData>
    <row r="1" spans="2:69" s="54" customFormat="1" x14ac:dyDescent="0.25">
      <c r="O1" s="55"/>
      <c r="P1" s="55"/>
      <c r="Q1" s="55"/>
    </row>
    <row r="2" spans="2:69" s="1" customFormat="1" ht="36" customHeight="1" x14ac:dyDescent="0.25">
      <c r="B2" s="489" t="s">
        <v>98</v>
      </c>
      <c r="C2" s="489"/>
      <c r="D2" s="489"/>
      <c r="E2" s="489"/>
      <c r="F2" s="489"/>
      <c r="G2" s="489"/>
      <c r="H2" s="489"/>
      <c r="I2" s="489"/>
      <c r="J2" s="489"/>
      <c r="K2" s="489"/>
      <c r="L2" s="489"/>
      <c r="M2" s="489"/>
      <c r="N2" s="489"/>
      <c r="O2" s="489"/>
      <c r="P2" s="489"/>
      <c r="Q2" s="489"/>
      <c r="R2" s="489"/>
      <c r="S2" s="489"/>
      <c r="T2" s="489"/>
      <c r="U2" s="489"/>
      <c r="V2" s="489"/>
      <c r="W2" s="489"/>
      <c r="X2" s="489"/>
      <c r="Y2" s="489"/>
      <c r="Z2" s="489"/>
      <c r="AA2" s="489"/>
      <c r="AB2" s="489"/>
      <c r="AC2" s="489"/>
      <c r="AD2" s="489"/>
      <c r="AE2" s="489"/>
      <c r="AF2" s="489"/>
      <c r="AG2" s="489"/>
      <c r="AH2" s="489"/>
      <c r="AI2" s="489"/>
      <c r="AJ2" s="489"/>
      <c r="AK2" s="489"/>
      <c r="AL2" s="489"/>
      <c r="AM2" s="489"/>
      <c r="AN2" s="490"/>
      <c r="AO2" s="56"/>
      <c r="AP2" s="486" t="s">
        <v>99</v>
      </c>
      <c r="AQ2" s="487"/>
      <c r="AR2" s="487"/>
      <c r="AS2" s="487"/>
      <c r="AT2" s="487"/>
      <c r="AU2" s="487"/>
      <c r="AV2" s="487"/>
      <c r="AW2" s="487"/>
      <c r="AX2" s="487"/>
      <c r="AY2" s="487"/>
      <c r="AZ2" s="487"/>
      <c r="BA2" s="487"/>
      <c r="BB2" s="487"/>
      <c r="BC2" s="487"/>
      <c r="BD2" s="487"/>
      <c r="BE2" s="487"/>
      <c r="BF2" s="488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</row>
    <row r="3" spans="2:69" s="1" customFormat="1" ht="18" customHeight="1" x14ac:dyDescent="0.25">
      <c r="B3" s="491" t="s">
        <v>110</v>
      </c>
      <c r="C3" s="492"/>
      <c r="D3" s="492"/>
      <c r="E3" s="492"/>
      <c r="F3" s="492"/>
      <c r="G3" s="492"/>
      <c r="H3" s="492"/>
      <c r="I3" s="492"/>
      <c r="J3" s="492"/>
      <c r="K3" s="493"/>
      <c r="L3" s="119" t="s">
        <v>0</v>
      </c>
      <c r="M3" s="65" t="s">
        <v>57</v>
      </c>
      <c r="N3" s="65" t="s">
        <v>1</v>
      </c>
      <c r="O3" s="65" t="s">
        <v>2</v>
      </c>
      <c r="P3" s="65">
        <v>0</v>
      </c>
      <c r="Q3" s="65">
        <v>1</v>
      </c>
      <c r="R3" s="65">
        <v>2</v>
      </c>
      <c r="S3" s="65">
        <v>3</v>
      </c>
      <c r="T3" s="65">
        <v>4</v>
      </c>
      <c r="U3" s="65">
        <v>5</v>
      </c>
      <c r="V3" s="65">
        <v>6</v>
      </c>
      <c r="W3" s="65">
        <v>7</v>
      </c>
      <c r="X3" s="65">
        <v>8</v>
      </c>
      <c r="Y3" s="65">
        <v>9</v>
      </c>
      <c r="Z3" s="65">
        <v>10</v>
      </c>
      <c r="AA3" s="65">
        <v>11</v>
      </c>
      <c r="AB3" s="65">
        <v>12</v>
      </c>
      <c r="AC3" s="65">
        <v>13</v>
      </c>
      <c r="AD3" s="65">
        <v>14</v>
      </c>
      <c r="AE3" s="65">
        <v>15</v>
      </c>
      <c r="AF3" s="65">
        <v>16</v>
      </c>
      <c r="AG3" s="65">
        <v>17</v>
      </c>
      <c r="AH3" s="65">
        <v>18</v>
      </c>
      <c r="AI3" s="65">
        <v>19</v>
      </c>
      <c r="AJ3" s="65">
        <v>20</v>
      </c>
      <c r="AK3" s="65">
        <v>21</v>
      </c>
      <c r="AL3" s="65">
        <v>22</v>
      </c>
      <c r="AM3" s="65">
        <v>23</v>
      </c>
      <c r="AN3" s="65">
        <v>24</v>
      </c>
      <c r="AO3" s="56"/>
      <c r="AP3" s="65" t="s">
        <v>27</v>
      </c>
      <c r="AQ3" s="65" t="s">
        <v>101</v>
      </c>
      <c r="AR3" s="65" t="s">
        <v>102</v>
      </c>
      <c r="AS3" s="65" t="s">
        <v>28</v>
      </c>
      <c r="AT3" s="65" t="s">
        <v>25</v>
      </c>
      <c r="AU3" s="65" t="s">
        <v>29</v>
      </c>
      <c r="AV3" s="65" t="s">
        <v>26</v>
      </c>
      <c r="AW3" s="65" t="s">
        <v>30</v>
      </c>
      <c r="AX3" s="65" t="s">
        <v>31</v>
      </c>
      <c r="AY3" s="65" t="s">
        <v>32</v>
      </c>
      <c r="AZ3" s="65" t="s">
        <v>33</v>
      </c>
      <c r="BA3" s="65" t="s">
        <v>48</v>
      </c>
      <c r="BB3" s="65" t="s">
        <v>34</v>
      </c>
      <c r="BC3" s="65" t="s">
        <v>100</v>
      </c>
      <c r="BD3" s="65" t="s">
        <v>35</v>
      </c>
      <c r="BE3" s="65" t="s">
        <v>48</v>
      </c>
      <c r="BF3" s="65" t="s">
        <v>23</v>
      </c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</row>
    <row r="4" spans="2:69" s="1" customFormat="1" ht="18" customHeight="1" x14ac:dyDescent="0.25">
      <c r="B4" s="436"/>
      <c r="C4" s="437"/>
      <c r="D4" s="437"/>
      <c r="E4" s="437"/>
      <c r="F4" s="437"/>
      <c r="G4" s="437"/>
      <c r="H4" s="437"/>
      <c r="I4" s="437"/>
      <c r="J4" s="437"/>
      <c r="K4" s="438"/>
      <c r="L4" s="120">
        <v>8</v>
      </c>
      <c r="M4" s="59">
        <v>15</v>
      </c>
      <c r="N4" s="59">
        <v>1</v>
      </c>
      <c r="O4" s="59">
        <v>3</v>
      </c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6" t="s">
        <v>4</v>
      </c>
      <c r="AN4" s="66" t="s">
        <v>4</v>
      </c>
      <c r="AO4" s="56"/>
      <c r="AP4" s="99" t="s">
        <v>107</v>
      </c>
      <c r="AQ4" s="99">
        <v>27</v>
      </c>
      <c r="AR4" s="99">
        <v>27</v>
      </c>
      <c r="AS4" s="99">
        <v>0</v>
      </c>
      <c r="AT4" s="99">
        <f t="shared" ref="AT4:AT9" si="0">SUM(AQ4:AR4)</f>
        <v>54</v>
      </c>
      <c r="AU4" s="98">
        <v>3200</v>
      </c>
      <c r="AV4" s="99" t="s">
        <v>92</v>
      </c>
      <c r="AW4" s="99" t="s">
        <v>38</v>
      </c>
      <c r="AX4" s="99" t="s">
        <v>36</v>
      </c>
      <c r="AY4" s="99" t="s">
        <v>37</v>
      </c>
      <c r="AZ4" s="99" t="s">
        <v>39</v>
      </c>
      <c r="BA4" s="100">
        <v>135.99</v>
      </c>
      <c r="BB4" s="100">
        <f>BA4*100/BE4</f>
        <v>100</v>
      </c>
      <c r="BC4" s="100">
        <f>BE4*100/BE14</f>
        <v>28.596362107033961</v>
      </c>
      <c r="BD4" s="101">
        <f>SUM(AT4:AT4)</f>
        <v>54</v>
      </c>
      <c r="BE4" s="100">
        <f>SUM(BA4)</f>
        <v>135.99</v>
      </c>
      <c r="BF4" s="101" t="s">
        <v>93</v>
      </c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</row>
    <row r="5" spans="2:69" s="1" customFormat="1" ht="18" customHeight="1" x14ac:dyDescent="0.25">
      <c r="B5" s="439"/>
      <c r="C5" s="440"/>
      <c r="D5" s="440"/>
      <c r="E5" s="440"/>
      <c r="F5" s="440"/>
      <c r="G5" s="440"/>
      <c r="H5" s="440"/>
      <c r="I5" s="440"/>
      <c r="J5" s="440"/>
      <c r="K5" s="441"/>
      <c r="L5" s="121">
        <v>7</v>
      </c>
      <c r="M5" s="58">
        <v>13</v>
      </c>
      <c r="N5" s="58">
        <v>0</v>
      </c>
      <c r="O5" s="58">
        <v>3</v>
      </c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6" t="s">
        <v>4</v>
      </c>
      <c r="AN5" s="66" t="s">
        <v>4</v>
      </c>
      <c r="AO5" s="56"/>
      <c r="AP5" s="97" t="s">
        <v>89</v>
      </c>
      <c r="AQ5" s="97">
        <v>27</v>
      </c>
      <c r="AR5" s="97">
        <v>27</v>
      </c>
      <c r="AS5" s="105" t="s">
        <v>36</v>
      </c>
      <c r="AT5" s="105">
        <f t="shared" si="0"/>
        <v>54</v>
      </c>
      <c r="AU5" s="97">
        <v>3200</v>
      </c>
      <c r="AV5" s="105" t="s">
        <v>92</v>
      </c>
      <c r="AW5" s="105" t="s">
        <v>38</v>
      </c>
      <c r="AX5" s="105" t="s">
        <v>36</v>
      </c>
      <c r="AY5" s="105" t="s">
        <v>37</v>
      </c>
      <c r="AZ5" s="105" t="s">
        <v>39</v>
      </c>
      <c r="BA5" s="106">
        <v>135.99</v>
      </c>
      <c r="BB5" s="106">
        <f t="shared" ref="BB5:BB7" si="1">BA5*100/BE5</f>
        <v>100</v>
      </c>
      <c r="BC5" s="106">
        <f>BE5*100/BE14</f>
        <v>28.596362107033961</v>
      </c>
      <c r="BD5" s="107">
        <f t="shared" ref="BD5:BD8" si="2">SUM(AT5:AT5)</f>
        <v>54</v>
      </c>
      <c r="BE5" s="106">
        <f t="shared" ref="BE5:BE7" si="3">SUM(BA5)</f>
        <v>135.99</v>
      </c>
      <c r="BF5" s="107" t="s">
        <v>93</v>
      </c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</row>
    <row r="6" spans="2:69" s="2" customFormat="1" ht="18" customHeight="1" x14ac:dyDescent="0.25">
      <c r="B6" s="439"/>
      <c r="C6" s="440"/>
      <c r="D6" s="440"/>
      <c r="E6" s="440"/>
      <c r="F6" s="440"/>
      <c r="G6" s="440"/>
      <c r="H6" s="440"/>
      <c r="I6" s="440"/>
      <c r="J6" s="440"/>
      <c r="K6" s="441"/>
      <c r="L6" s="120">
        <v>6</v>
      </c>
      <c r="M6" s="59">
        <v>11</v>
      </c>
      <c r="N6" s="59">
        <v>1</v>
      </c>
      <c r="O6" s="59">
        <v>2</v>
      </c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56"/>
      <c r="AP6" s="91" t="s">
        <v>108</v>
      </c>
      <c r="AQ6" s="91">
        <v>14</v>
      </c>
      <c r="AR6" s="91">
        <v>13</v>
      </c>
      <c r="AS6" s="91">
        <v>1</v>
      </c>
      <c r="AT6" s="91">
        <f t="shared" si="0"/>
        <v>27</v>
      </c>
      <c r="AU6" s="89">
        <v>3200</v>
      </c>
      <c r="AV6" s="91" t="s">
        <v>92</v>
      </c>
      <c r="AW6" s="91" t="s">
        <v>38</v>
      </c>
      <c r="AX6" s="91" t="s">
        <v>36</v>
      </c>
      <c r="AY6" s="91" t="s">
        <v>37</v>
      </c>
      <c r="AZ6" s="91" t="s">
        <v>39</v>
      </c>
      <c r="BA6" s="93">
        <v>67.58</v>
      </c>
      <c r="BB6" s="93">
        <f t="shared" si="1"/>
        <v>100</v>
      </c>
      <c r="BC6" s="93">
        <f>BE6*100/BE14</f>
        <v>14.210913678898118</v>
      </c>
      <c r="BD6" s="92">
        <f t="shared" si="2"/>
        <v>27</v>
      </c>
      <c r="BE6" s="93">
        <f t="shared" si="3"/>
        <v>67.58</v>
      </c>
      <c r="BF6" s="92" t="s">
        <v>93</v>
      </c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</row>
    <row r="7" spans="2:69" s="1" customFormat="1" ht="18" customHeight="1" x14ac:dyDescent="0.25">
      <c r="B7" s="439"/>
      <c r="C7" s="440"/>
      <c r="D7" s="440"/>
      <c r="E7" s="440"/>
      <c r="F7" s="440"/>
      <c r="G7" s="440"/>
      <c r="H7" s="440"/>
      <c r="I7" s="440"/>
      <c r="J7" s="440"/>
      <c r="K7" s="441"/>
      <c r="L7" s="121">
        <v>5</v>
      </c>
      <c r="M7" s="58">
        <v>9</v>
      </c>
      <c r="N7" s="58">
        <v>0</v>
      </c>
      <c r="O7" s="58">
        <v>2</v>
      </c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56"/>
      <c r="AP7" s="90" t="s">
        <v>90</v>
      </c>
      <c r="AQ7" s="90">
        <v>27</v>
      </c>
      <c r="AR7" s="90">
        <v>27</v>
      </c>
      <c r="AS7" s="102" t="s">
        <v>36</v>
      </c>
      <c r="AT7" s="102">
        <f t="shared" si="0"/>
        <v>54</v>
      </c>
      <c r="AU7" s="90">
        <v>3200</v>
      </c>
      <c r="AV7" s="102" t="s">
        <v>92</v>
      </c>
      <c r="AW7" s="102" t="s">
        <v>38</v>
      </c>
      <c r="AX7" s="102"/>
      <c r="AY7" s="102" t="s">
        <v>37</v>
      </c>
      <c r="AZ7" s="102" t="s">
        <v>39</v>
      </c>
      <c r="BA7" s="103">
        <v>135.99</v>
      </c>
      <c r="BB7" s="103">
        <f t="shared" si="1"/>
        <v>100</v>
      </c>
      <c r="BC7" s="103">
        <f>BE7*100/BE14</f>
        <v>28.596362107033961</v>
      </c>
      <c r="BD7" s="104">
        <f t="shared" si="2"/>
        <v>54</v>
      </c>
      <c r="BE7" s="103">
        <f t="shared" si="3"/>
        <v>135.99</v>
      </c>
      <c r="BF7" s="104" t="s">
        <v>93</v>
      </c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</row>
    <row r="8" spans="2:69" s="1" customFormat="1" ht="18" customHeight="1" x14ac:dyDescent="0.25">
      <c r="B8" s="439"/>
      <c r="C8" s="440"/>
      <c r="D8" s="440"/>
      <c r="E8" s="440"/>
      <c r="F8" s="440"/>
      <c r="G8" s="440"/>
      <c r="H8" s="440"/>
      <c r="I8" s="440"/>
      <c r="J8" s="440"/>
      <c r="K8" s="441"/>
      <c r="L8" s="120">
        <v>4</v>
      </c>
      <c r="M8" s="59">
        <v>7</v>
      </c>
      <c r="N8" s="59">
        <v>1</v>
      </c>
      <c r="O8" s="59">
        <v>1</v>
      </c>
      <c r="P8" s="129">
        <v>3.2</v>
      </c>
      <c r="Q8" s="99">
        <v>3.2</v>
      </c>
      <c r="R8" s="99">
        <v>3.2</v>
      </c>
      <c r="S8" s="99">
        <v>3.2</v>
      </c>
      <c r="T8" s="99">
        <v>3.2</v>
      </c>
      <c r="U8" s="99">
        <v>3.2</v>
      </c>
      <c r="V8" s="99">
        <v>3.2</v>
      </c>
      <c r="W8" s="99">
        <v>3.2</v>
      </c>
      <c r="X8" s="99">
        <v>3.2</v>
      </c>
      <c r="Y8" s="99">
        <v>3.2</v>
      </c>
      <c r="Z8" s="127">
        <v>3.2</v>
      </c>
      <c r="AA8" s="127">
        <v>3.2</v>
      </c>
      <c r="AB8" s="127">
        <v>3.2</v>
      </c>
      <c r="AC8" s="127">
        <v>3.2</v>
      </c>
      <c r="AD8" s="127">
        <v>3.2</v>
      </c>
      <c r="AE8" s="127">
        <v>3.2</v>
      </c>
      <c r="AF8" s="127">
        <v>3.2</v>
      </c>
      <c r="AG8" s="127">
        <v>3.2</v>
      </c>
      <c r="AH8" s="60"/>
      <c r="AI8" s="60"/>
      <c r="AJ8" s="60"/>
      <c r="AK8" s="60"/>
      <c r="AL8" s="60"/>
      <c r="AM8" s="60"/>
      <c r="AN8" s="60"/>
      <c r="AO8" s="56"/>
      <c r="AP8" s="95" t="s">
        <v>8</v>
      </c>
      <c r="AQ8" s="95">
        <v>4</v>
      </c>
      <c r="AR8" s="95">
        <v>3</v>
      </c>
      <c r="AS8" s="95" t="s">
        <v>41</v>
      </c>
      <c r="AT8" s="95">
        <f t="shared" si="0"/>
        <v>7</v>
      </c>
      <c r="AU8" s="95">
        <v>3200</v>
      </c>
      <c r="AV8" s="95" t="s">
        <v>92</v>
      </c>
      <c r="AW8" s="95" t="s">
        <v>38</v>
      </c>
      <c r="AX8" s="95" t="s">
        <v>36</v>
      </c>
      <c r="AY8" s="95" t="s">
        <v>37</v>
      </c>
      <c r="AZ8" s="95" t="s">
        <v>41</v>
      </c>
      <c r="BA8" s="95" t="s">
        <v>36</v>
      </c>
      <c r="BB8" s="95" t="s">
        <v>36</v>
      </c>
      <c r="BC8" s="95"/>
      <c r="BD8" s="95">
        <f t="shared" si="2"/>
        <v>7</v>
      </c>
      <c r="BE8" s="96" t="s">
        <v>36</v>
      </c>
      <c r="BF8" s="95" t="s">
        <v>93</v>
      </c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</row>
    <row r="9" spans="2:69" s="1" customFormat="1" ht="18" customHeight="1" x14ac:dyDescent="0.25">
      <c r="B9" s="439"/>
      <c r="C9" s="440"/>
      <c r="D9" s="440"/>
      <c r="E9" s="440"/>
      <c r="F9" s="440"/>
      <c r="G9" s="440"/>
      <c r="H9" s="440"/>
      <c r="I9" s="440"/>
      <c r="J9" s="440"/>
      <c r="K9" s="441"/>
      <c r="L9" s="121">
        <v>3</v>
      </c>
      <c r="M9" s="58">
        <v>5</v>
      </c>
      <c r="N9" s="58">
        <v>0</v>
      </c>
      <c r="O9" s="58">
        <v>1</v>
      </c>
      <c r="P9" s="128">
        <v>3.2</v>
      </c>
      <c r="Q9" s="99">
        <v>3.2</v>
      </c>
      <c r="R9" s="99">
        <v>3.2</v>
      </c>
      <c r="S9" s="99">
        <v>3.2</v>
      </c>
      <c r="T9" s="99">
        <v>3.2</v>
      </c>
      <c r="U9" s="99">
        <v>3.2</v>
      </c>
      <c r="V9" s="99">
        <v>3.2</v>
      </c>
      <c r="W9" s="99">
        <v>3.2</v>
      </c>
      <c r="X9" s="99">
        <v>3.2</v>
      </c>
      <c r="Y9" s="99">
        <v>3.2</v>
      </c>
      <c r="Z9" s="127">
        <v>3.2</v>
      </c>
      <c r="AA9" s="127">
        <v>3.2</v>
      </c>
      <c r="AB9" s="127">
        <v>3.2</v>
      </c>
      <c r="AC9" s="127">
        <v>3.2</v>
      </c>
      <c r="AD9" s="127">
        <v>3.2</v>
      </c>
      <c r="AE9" s="127">
        <v>3.2</v>
      </c>
      <c r="AF9" s="127">
        <v>3.2</v>
      </c>
      <c r="AG9" s="127">
        <v>3.2</v>
      </c>
      <c r="AH9" s="127">
        <v>3.2</v>
      </c>
      <c r="AI9" s="127">
        <v>3.2</v>
      </c>
      <c r="AJ9" s="127">
        <v>3.2</v>
      </c>
      <c r="AL9" s="60"/>
      <c r="AM9" s="60"/>
      <c r="AN9" s="60"/>
      <c r="AO9" s="56"/>
      <c r="AP9" s="115" t="s">
        <v>9</v>
      </c>
      <c r="AQ9" s="116">
        <v>2</v>
      </c>
      <c r="AR9" s="116">
        <v>2</v>
      </c>
      <c r="AS9" s="116" t="s">
        <v>36</v>
      </c>
      <c r="AT9" s="116">
        <f t="shared" si="0"/>
        <v>4</v>
      </c>
      <c r="AU9" s="116" t="s">
        <v>36</v>
      </c>
      <c r="AV9" s="116" t="s">
        <v>9</v>
      </c>
      <c r="AW9" s="116" t="s">
        <v>22</v>
      </c>
      <c r="AX9" s="116" t="s">
        <v>36</v>
      </c>
      <c r="AY9" s="116"/>
      <c r="AZ9" s="116" t="s">
        <v>36</v>
      </c>
      <c r="BA9" s="116" t="s">
        <v>36</v>
      </c>
      <c r="BB9" s="116" t="s">
        <v>36</v>
      </c>
      <c r="BC9" s="116"/>
      <c r="BD9" s="116"/>
      <c r="BE9" s="116" t="s">
        <v>36</v>
      </c>
      <c r="BF9" s="11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</row>
    <row r="10" spans="2:69" ht="18.75" x14ac:dyDescent="0.25">
      <c r="B10" s="439"/>
      <c r="C10" s="440"/>
      <c r="D10" s="440"/>
      <c r="E10" s="440"/>
      <c r="F10" s="440"/>
      <c r="G10" s="440"/>
      <c r="H10" s="440"/>
      <c r="I10" s="440"/>
      <c r="J10" s="440"/>
      <c r="K10" s="441"/>
      <c r="L10" s="120">
        <v>2</v>
      </c>
      <c r="M10" s="59">
        <v>3</v>
      </c>
      <c r="N10" s="59">
        <v>1</v>
      </c>
      <c r="O10" s="59">
        <v>0</v>
      </c>
      <c r="P10" s="128">
        <v>3.2</v>
      </c>
      <c r="Q10" s="99">
        <v>3.2</v>
      </c>
      <c r="R10" s="99">
        <v>3.2</v>
      </c>
      <c r="S10" s="99">
        <v>3.2</v>
      </c>
      <c r="T10" s="99">
        <v>3.2</v>
      </c>
      <c r="U10" s="99">
        <v>3.2</v>
      </c>
      <c r="V10" s="99">
        <v>3.2</v>
      </c>
      <c r="W10" s="99">
        <v>3.2</v>
      </c>
      <c r="X10" s="99">
        <v>3.2</v>
      </c>
      <c r="Y10" s="99">
        <v>3.2</v>
      </c>
      <c r="Z10" s="99">
        <v>3.2</v>
      </c>
      <c r="AA10" s="99">
        <v>3.2</v>
      </c>
      <c r="AB10" s="99">
        <v>3.2</v>
      </c>
      <c r="AC10" s="99">
        <v>3.2</v>
      </c>
      <c r="AD10" s="99">
        <v>3.2</v>
      </c>
      <c r="AE10" s="99">
        <v>3.2</v>
      </c>
      <c r="AF10" s="99">
        <v>3.2</v>
      </c>
      <c r="AG10" s="99">
        <v>3.2</v>
      </c>
      <c r="AH10" s="99">
        <v>3.2</v>
      </c>
      <c r="AI10" s="127">
        <v>3.2</v>
      </c>
      <c r="AJ10" s="127">
        <v>3.2</v>
      </c>
      <c r="AK10" s="127">
        <v>3.2</v>
      </c>
      <c r="AL10" s="127">
        <v>3.2</v>
      </c>
      <c r="AM10" s="127">
        <v>3.2</v>
      </c>
      <c r="AN10" s="127">
        <v>3.2</v>
      </c>
      <c r="AO10" s="54"/>
      <c r="AP10" s="69"/>
      <c r="AQ10" s="117"/>
      <c r="AR10" s="117"/>
      <c r="AS10" s="117"/>
      <c r="AT10" s="63">
        <f>AT11+AT9</f>
        <v>200</v>
      </c>
      <c r="AU10" s="498" t="s">
        <v>45</v>
      </c>
      <c r="AV10" s="498"/>
      <c r="AW10" s="498"/>
      <c r="AX10" s="498"/>
      <c r="AY10" s="498"/>
      <c r="AZ10" s="498"/>
      <c r="BA10" s="498"/>
      <c r="BB10" s="498"/>
      <c r="BC10" s="498"/>
      <c r="BD10" s="498"/>
      <c r="BE10" s="498"/>
      <c r="BF10" s="498"/>
    </row>
    <row r="11" spans="2:69" ht="18.75" x14ac:dyDescent="0.25">
      <c r="B11" s="439"/>
      <c r="C11" s="440"/>
      <c r="D11" s="440"/>
      <c r="E11" s="440"/>
      <c r="F11" s="440"/>
      <c r="G11" s="440"/>
      <c r="H11" s="440"/>
      <c r="I11" s="440"/>
      <c r="J11" s="440"/>
      <c r="K11" s="441"/>
      <c r="L11" s="121">
        <v>1</v>
      </c>
      <c r="M11" s="58">
        <v>1</v>
      </c>
      <c r="N11" s="58">
        <v>0</v>
      </c>
      <c r="O11" s="58">
        <v>0</v>
      </c>
      <c r="P11" s="126">
        <v>3.2</v>
      </c>
      <c r="Q11" s="126">
        <v>3.2</v>
      </c>
      <c r="R11" s="126">
        <v>3.2</v>
      </c>
      <c r="S11" s="126">
        <v>3.2</v>
      </c>
      <c r="T11" s="126">
        <v>3.2</v>
      </c>
      <c r="U11" s="99">
        <v>3.2</v>
      </c>
      <c r="V11" s="99">
        <v>3.2</v>
      </c>
      <c r="W11" s="99">
        <v>3.2</v>
      </c>
      <c r="X11" s="99">
        <v>3.2</v>
      </c>
      <c r="Y11" s="99">
        <v>3.2</v>
      </c>
      <c r="Z11" s="99">
        <v>3.2</v>
      </c>
      <c r="AA11" s="99">
        <v>3.2</v>
      </c>
      <c r="AB11" s="99">
        <v>3.2</v>
      </c>
      <c r="AC11" s="99">
        <v>3.2</v>
      </c>
      <c r="AD11" s="99">
        <v>3.2</v>
      </c>
      <c r="AE11" s="99">
        <v>3.2</v>
      </c>
      <c r="AF11" s="99">
        <v>3.2</v>
      </c>
      <c r="AG11" s="99">
        <v>3.2</v>
      </c>
      <c r="AH11" s="99">
        <v>3.2</v>
      </c>
      <c r="AI11" s="99">
        <v>3.2</v>
      </c>
      <c r="AJ11" s="99">
        <v>3.2</v>
      </c>
      <c r="AK11" s="99">
        <v>3.2</v>
      </c>
      <c r="AL11" s="99">
        <v>3.2</v>
      </c>
      <c r="AM11" s="127">
        <v>3.2</v>
      </c>
      <c r="AN11" s="127">
        <v>3.2</v>
      </c>
      <c r="AO11" s="54"/>
      <c r="AP11" s="114"/>
      <c r="AQ11" s="67"/>
      <c r="AR11" s="118"/>
      <c r="AS11" s="118"/>
      <c r="AT11" s="63">
        <f>SUM(AT4:AT8)</f>
        <v>196</v>
      </c>
      <c r="AU11" s="498" t="s">
        <v>46</v>
      </c>
      <c r="AV11" s="498"/>
      <c r="AW11" s="498"/>
      <c r="AX11" s="498"/>
      <c r="AY11" s="498"/>
      <c r="AZ11" s="498"/>
      <c r="BA11" s="498"/>
      <c r="BB11" s="498"/>
      <c r="BC11" s="498"/>
      <c r="BD11" s="498"/>
      <c r="BE11" s="498"/>
      <c r="BF11" s="498"/>
    </row>
    <row r="12" spans="2:69" ht="27.75" customHeight="1" x14ac:dyDescent="0.25">
      <c r="B12" s="439"/>
      <c r="C12" s="440"/>
      <c r="D12" s="440"/>
      <c r="E12" s="440"/>
      <c r="F12" s="440"/>
      <c r="G12" s="440"/>
      <c r="H12" s="440"/>
      <c r="I12" s="440"/>
      <c r="J12" s="440"/>
      <c r="K12" s="441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114"/>
      <c r="AQ12" s="67"/>
      <c r="AR12" s="118"/>
      <c r="AS12" s="118"/>
      <c r="AT12" s="497" t="s">
        <v>94</v>
      </c>
      <c r="AU12" s="497"/>
      <c r="AV12" s="497"/>
      <c r="AW12" s="497"/>
      <c r="AX12" s="497"/>
      <c r="AY12" s="497"/>
      <c r="AZ12" s="497"/>
      <c r="BA12" s="497"/>
      <c r="BB12" s="497"/>
      <c r="BC12" s="497"/>
      <c r="BD12" s="497"/>
      <c r="BE12" s="499">
        <f>SUM(BE5,BE7)</f>
        <v>271.98</v>
      </c>
      <c r="BF12" s="499"/>
    </row>
    <row r="13" spans="2:69" ht="26.25" customHeight="1" x14ac:dyDescent="0.25">
      <c r="B13" s="439"/>
      <c r="C13" s="440"/>
      <c r="D13" s="440"/>
      <c r="E13" s="440"/>
      <c r="F13" s="440"/>
      <c r="G13" s="440"/>
      <c r="H13" s="440"/>
      <c r="I13" s="440"/>
      <c r="J13" s="440"/>
      <c r="K13" s="441"/>
      <c r="L13" s="307" t="s">
        <v>40</v>
      </c>
      <c r="M13" s="307"/>
      <c r="N13" s="307"/>
      <c r="O13" s="307"/>
      <c r="P13" s="307"/>
      <c r="Q13" s="307"/>
      <c r="R13" s="307"/>
      <c r="S13" s="307"/>
      <c r="T13" s="307"/>
      <c r="U13" s="307"/>
      <c r="V13" s="307"/>
      <c r="W13" s="307"/>
      <c r="X13" s="307"/>
      <c r="Y13" s="307"/>
      <c r="Z13" s="307"/>
      <c r="AA13" s="307"/>
      <c r="AB13" s="307"/>
      <c r="AC13" s="307"/>
      <c r="AD13" s="307"/>
      <c r="AE13" s="307"/>
      <c r="AF13" s="307"/>
      <c r="AG13" s="307"/>
      <c r="AH13" s="307"/>
      <c r="AI13" s="307"/>
      <c r="AJ13" s="307"/>
      <c r="AK13" s="307"/>
      <c r="AL13" s="307"/>
      <c r="AM13" s="307"/>
      <c r="AN13" s="308"/>
      <c r="AO13" s="54"/>
      <c r="AP13" s="114"/>
      <c r="AQ13" s="67"/>
      <c r="AR13" s="118"/>
      <c r="AS13" s="118"/>
      <c r="AT13" s="497" t="s">
        <v>95</v>
      </c>
      <c r="AU13" s="497"/>
      <c r="AV13" s="497"/>
      <c r="AW13" s="497"/>
      <c r="AX13" s="497"/>
      <c r="AY13" s="497"/>
      <c r="AZ13" s="497"/>
      <c r="BA13" s="497"/>
      <c r="BB13" s="497"/>
      <c r="BC13" s="497"/>
      <c r="BD13" s="497"/>
      <c r="BE13" s="499">
        <f>SUM(BE4,BE6)</f>
        <v>203.57</v>
      </c>
      <c r="BF13" s="499"/>
    </row>
    <row r="14" spans="2:69" ht="22.5" customHeight="1" x14ac:dyDescent="0.25">
      <c r="B14" s="439"/>
      <c r="C14" s="440"/>
      <c r="D14" s="440"/>
      <c r="E14" s="440"/>
      <c r="F14" s="440"/>
      <c r="G14" s="440"/>
      <c r="H14" s="440"/>
      <c r="I14" s="440"/>
      <c r="J14" s="440"/>
      <c r="K14" s="441"/>
      <c r="L14" s="122">
        <v>1</v>
      </c>
      <c r="M14" s="302" t="s">
        <v>113</v>
      </c>
      <c r="N14" s="303"/>
      <c r="O14" s="303"/>
      <c r="P14" s="303"/>
      <c r="Q14" s="303"/>
      <c r="R14" s="303"/>
      <c r="S14" s="303"/>
      <c r="T14" s="303"/>
      <c r="U14" s="303"/>
      <c r="V14" s="303"/>
      <c r="W14" s="303"/>
      <c r="X14" s="303"/>
      <c r="Y14" s="303"/>
      <c r="Z14" s="303"/>
      <c r="AA14" s="303"/>
      <c r="AB14" s="303"/>
      <c r="AC14" s="303"/>
      <c r="AD14" s="303"/>
      <c r="AE14" s="303"/>
      <c r="AF14" s="303"/>
      <c r="AG14" s="303"/>
      <c r="AH14" s="303"/>
      <c r="AI14" s="303"/>
      <c r="AJ14" s="303"/>
      <c r="AK14" s="303"/>
      <c r="AL14" s="303"/>
      <c r="AM14" s="303"/>
      <c r="AN14" s="304"/>
      <c r="AO14" s="54"/>
      <c r="AP14" s="123"/>
      <c r="AQ14" s="68"/>
      <c r="AR14" s="124"/>
      <c r="AS14" s="124"/>
      <c r="AT14" s="497" t="s">
        <v>96</v>
      </c>
      <c r="AU14" s="497"/>
      <c r="AV14" s="497"/>
      <c r="AW14" s="497"/>
      <c r="AX14" s="497"/>
      <c r="AY14" s="497"/>
      <c r="AZ14" s="497"/>
      <c r="BA14" s="497"/>
      <c r="BB14" s="497"/>
      <c r="BC14" s="497"/>
      <c r="BD14" s="497"/>
      <c r="BE14" s="499">
        <f>SUM(BE12:BE13)</f>
        <v>475.55</v>
      </c>
      <c r="BF14" s="499"/>
    </row>
    <row r="15" spans="2:69" ht="22.5" customHeight="1" x14ac:dyDescent="0.25">
      <c r="B15" s="439"/>
      <c r="C15" s="440"/>
      <c r="D15" s="440"/>
      <c r="E15" s="440"/>
      <c r="F15" s="440"/>
      <c r="G15" s="440"/>
      <c r="H15" s="440"/>
      <c r="I15" s="440"/>
      <c r="J15" s="440"/>
      <c r="K15" s="441"/>
      <c r="L15" s="122">
        <v>2</v>
      </c>
      <c r="M15" s="302" t="s">
        <v>56</v>
      </c>
      <c r="N15" s="303"/>
      <c r="O15" s="303"/>
      <c r="P15" s="303"/>
      <c r="Q15" s="303"/>
      <c r="R15" s="303"/>
      <c r="S15" s="303"/>
      <c r="T15" s="303"/>
      <c r="U15" s="303"/>
      <c r="V15" s="303"/>
      <c r="W15" s="303"/>
      <c r="X15" s="303"/>
      <c r="Y15" s="303"/>
      <c r="Z15" s="303"/>
      <c r="AA15" s="303"/>
      <c r="AB15" s="303"/>
      <c r="AC15" s="303"/>
      <c r="AD15" s="303"/>
      <c r="AE15" s="303"/>
      <c r="AF15" s="303"/>
      <c r="AG15" s="303"/>
      <c r="AH15" s="303"/>
      <c r="AI15" s="303"/>
      <c r="AJ15" s="303"/>
      <c r="AK15" s="303"/>
      <c r="AL15" s="303"/>
      <c r="AM15" s="303"/>
      <c r="AN15" s="304"/>
      <c r="AO15" s="54"/>
      <c r="AP15" s="288"/>
      <c r="AQ15" s="289"/>
      <c r="AR15" s="289"/>
      <c r="AS15" s="289"/>
      <c r="AT15" s="289"/>
      <c r="AU15" s="289"/>
      <c r="AV15" s="289"/>
      <c r="AW15" s="289"/>
      <c r="AX15" s="289"/>
      <c r="AY15" s="289"/>
      <c r="AZ15" s="289"/>
      <c r="BA15" s="289"/>
      <c r="BB15" s="289"/>
      <c r="BC15" s="289"/>
      <c r="BD15" s="289"/>
      <c r="BE15" s="289"/>
      <c r="BF15" s="290"/>
      <c r="BQ15"/>
    </row>
    <row r="16" spans="2:69" ht="22.5" customHeight="1" x14ac:dyDescent="0.25">
      <c r="B16" s="439"/>
      <c r="C16" s="440"/>
      <c r="D16" s="440"/>
      <c r="E16" s="440"/>
      <c r="F16" s="440"/>
      <c r="G16" s="440"/>
      <c r="H16" s="440"/>
      <c r="I16" s="440"/>
      <c r="J16" s="440"/>
      <c r="K16" s="441"/>
      <c r="L16" s="122">
        <v>3</v>
      </c>
      <c r="M16" s="302" t="s">
        <v>97</v>
      </c>
      <c r="N16" s="303"/>
      <c r="O16" s="303"/>
      <c r="P16" s="303"/>
      <c r="Q16" s="303"/>
      <c r="R16" s="303"/>
      <c r="S16" s="303"/>
      <c r="T16" s="303"/>
      <c r="U16" s="303"/>
      <c r="V16" s="303"/>
      <c r="W16" s="303"/>
      <c r="X16" s="303"/>
      <c r="Y16" s="303"/>
      <c r="Z16" s="303"/>
      <c r="AA16" s="303"/>
      <c r="AB16" s="303"/>
      <c r="AC16" s="303"/>
      <c r="AD16" s="303"/>
      <c r="AE16" s="303"/>
      <c r="AF16" s="303"/>
      <c r="AG16" s="303"/>
      <c r="AH16" s="303"/>
      <c r="AI16" s="303"/>
      <c r="AJ16" s="303"/>
      <c r="AK16" s="303"/>
      <c r="AL16" s="303"/>
      <c r="AM16" s="303"/>
      <c r="AN16" s="304"/>
      <c r="AO16" s="54"/>
      <c r="AP16" s="291"/>
      <c r="AQ16" s="292"/>
      <c r="AR16" s="292"/>
      <c r="AS16" s="292"/>
      <c r="AT16" s="292"/>
      <c r="AU16" s="292"/>
      <c r="AV16" s="292"/>
      <c r="AW16" s="292"/>
      <c r="AX16" s="292"/>
      <c r="AY16" s="292"/>
      <c r="AZ16" s="292"/>
      <c r="BA16" s="292"/>
      <c r="BB16" s="292"/>
      <c r="BC16" s="292"/>
      <c r="BD16" s="292"/>
      <c r="BE16" s="292"/>
      <c r="BF16" s="293"/>
      <c r="BQ16"/>
    </row>
    <row r="17" spans="2:69" ht="22.5" customHeight="1" x14ac:dyDescent="0.25">
      <c r="B17" s="439"/>
      <c r="C17" s="440"/>
      <c r="D17" s="440"/>
      <c r="E17" s="440"/>
      <c r="F17" s="440"/>
      <c r="G17" s="440"/>
      <c r="H17" s="440"/>
      <c r="I17" s="440"/>
      <c r="J17" s="440"/>
      <c r="K17" s="441"/>
      <c r="L17" s="122">
        <v>4</v>
      </c>
      <c r="M17" s="302" t="s">
        <v>112</v>
      </c>
      <c r="N17" s="303"/>
      <c r="O17" s="303"/>
      <c r="P17" s="303"/>
      <c r="Q17" s="303"/>
      <c r="R17" s="303"/>
      <c r="S17" s="303"/>
      <c r="T17" s="303"/>
      <c r="U17" s="303"/>
      <c r="V17" s="303"/>
      <c r="W17" s="303"/>
      <c r="X17" s="303"/>
      <c r="Y17" s="303"/>
      <c r="Z17" s="303"/>
      <c r="AA17" s="303"/>
      <c r="AB17" s="303"/>
      <c r="AC17" s="303"/>
      <c r="AD17" s="303"/>
      <c r="AE17" s="303"/>
      <c r="AF17" s="303"/>
      <c r="AG17" s="303"/>
      <c r="AH17" s="303"/>
      <c r="AI17" s="303"/>
      <c r="AJ17" s="303"/>
      <c r="AK17" s="303"/>
      <c r="AL17" s="303"/>
      <c r="AM17" s="303"/>
      <c r="AN17" s="304"/>
      <c r="AP17" s="291"/>
      <c r="AQ17" s="292"/>
      <c r="AR17" s="292"/>
      <c r="AS17" s="292"/>
      <c r="AT17" s="292"/>
      <c r="AU17" s="292"/>
      <c r="AV17" s="292"/>
      <c r="AW17" s="292"/>
      <c r="AX17" s="292"/>
      <c r="AY17" s="292"/>
      <c r="AZ17" s="292"/>
      <c r="BA17" s="292"/>
      <c r="BB17" s="292"/>
      <c r="BC17" s="292"/>
      <c r="BD17" s="292"/>
      <c r="BE17" s="292"/>
      <c r="BF17" s="293"/>
      <c r="BQ17"/>
    </row>
    <row r="18" spans="2:69" ht="18.75" customHeight="1" x14ac:dyDescent="0.25">
      <c r="B18" s="439"/>
      <c r="C18" s="440"/>
      <c r="D18" s="440"/>
      <c r="E18" s="440"/>
      <c r="F18" s="440"/>
      <c r="G18" s="440"/>
      <c r="H18" s="440"/>
      <c r="I18" s="440"/>
      <c r="J18" s="440"/>
      <c r="K18" s="441"/>
      <c r="L18" s="122">
        <v>5</v>
      </c>
      <c r="M18" s="302" t="s">
        <v>111</v>
      </c>
      <c r="N18" s="303"/>
      <c r="O18" s="303"/>
      <c r="P18" s="303"/>
      <c r="Q18" s="303"/>
      <c r="R18" s="303"/>
      <c r="S18" s="303"/>
      <c r="T18" s="303"/>
      <c r="U18" s="303"/>
      <c r="V18" s="303"/>
      <c r="W18" s="303"/>
      <c r="X18" s="303"/>
      <c r="Y18" s="303"/>
      <c r="Z18" s="303"/>
      <c r="AA18" s="303"/>
      <c r="AB18" s="303"/>
      <c r="AC18" s="303"/>
      <c r="AD18" s="303"/>
      <c r="AE18" s="303"/>
      <c r="AF18" s="303"/>
      <c r="AG18" s="303"/>
      <c r="AH18" s="303"/>
      <c r="AI18" s="303"/>
      <c r="AJ18" s="303"/>
      <c r="AK18" s="303"/>
      <c r="AL18" s="303"/>
      <c r="AM18" s="303"/>
      <c r="AN18" s="304"/>
      <c r="AP18" s="291"/>
      <c r="AQ18" s="292"/>
      <c r="AR18" s="292"/>
      <c r="AS18" s="292"/>
      <c r="AT18" s="292"/>
      <c r="AU18" s="292"/>
      <c r="AV18" s="292"/>
      <c r="AW18" s="292"/>
      <c r="AX18" s="292"/>
      <c r="AY18" s="292"/>
      <c r="AZ18" s="292"/>
      <c r="BA18" s="292"/>
      <c r="BB18" s="292"/>
      <c r="BC18" s="292"/>
      <c r="BD18" s="292"/>
      <c r="BE18" s="292"/>
      <c r="BF18" s="293"/>
      <c r="BQ18"/>
    </row>
    <row r="19" spans="2:69" ht="24.75" customHeight="1" x14ac:dyDescent="0.25">
      <c r="B19" s="439"/>
      <c r="C19" s="440"/>
      <c r="D19" s="440"/>
      <c r="E19" s="440"/>
      <c r="F19" s="440"/>
      <c r="G19" s="440"/>
      <c r="H19" s="440"/>
      <c r="I19" s="440"/>
      <c r="J19" s="440"/>
      <c r="K19" s="441"/>
      <c r="L19" s="125">
        <v>6</v>
      </c>
      <c r="M19" s="302" t="s">
        <v>114</v>
      </c>
      <c r="N19" s="303"/>
      <c r="O19" s="303"/>
      <c r="P19" s="303"/>
      <c r="Q19" s="303"/>
      <c r="R19" s="303"/>
      <c r="S19" s="303"/>
      <c r="T19" s="303"/>
      <c r="U19" s="303"/>
      <c r="V19" s="303"/>
      <c r="W19" s="303"/>
      <c r="X19" s="303"/>
      <c r="Y19" s="303"/>
      <c r="Z19" s="303"/>
      <c r="AA19" s="303"/>
      <c r="AB19" s="303"/>
      <c r="AC19" s="303"/>
      <c r="AD19" s="303"/>
      <c r="AE19" s="303"/>
      <c r="AF19" s="303"/>
      <c r="AG19" s="303"/>
      <c r="AH19" s="303"/>
      <c r="AI19" s="303"/>
      <c r="AJ19" s="303"/>
      <c r="AK19" s="303"/>
      <c r="AL19" s="303"/>
      <c r="AM19" s="303"/>
      <c r="AN19" s="304"/>
      <c r="AP19" s="291"/>
      <c r="AQ19" s="292"/>
      <c r="AR19" s="292"/>
      <c r="AS19" s="292"/>
      <c r="AT19" s="292"/>
      <c r="AU19" s="292"/>
      <c r="AV19" s="292"/>
      <c r="AW19" s="292"/>
      <c r="AX19" s="292"/>
      <c r="AY19" s="292"/>
      <c r="AZ19" s="292"/>
      <c r="BA19" s="292"/>
      <c r="BB19" s="292"/>
      <c r="BC19" s="292"/>
      <c r="BD19" s="292"/>
      <c r="BE19" s="292"/>
      <c r="BF19" s="293"/>
    </row>
    <row r="20" spans="2:69" ht="25.5" customHeight="1" x14ac:dyDescent="0.25">
      <c r="B20" s="439"/>
      <c r="C20" s="440"/>
      <c r="D20" s="440"/>
      <c r="E20" s="440"/>
      <c r="F20" s="440"/>
      <c r="G20" s="440"/>
      <c r="H20" s="440"/>
      <c r="I20" s="440"/>
      <c r="J20" s="440"/>
      <c r="K20" s="441"/>
      <c r="L20" s="307" t="s">
        <v>51</v>
      </c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8"/>
      <c r="AC20" s="309" t="s">
        <v>42</v>
      </c>
      <c r="AD20" s="307"/>
      <c r="AE20" s="307"/>
      <c r="AF20" s="307"/>
      <c r="AG20" s="307"/>
      <c r="AH20" s="307"/>
      <c r="AI20" s="309" t="s">
        <v>5</v>
      </c>
      <c r="AJ20" s="307"/>
      <c r="AK20" s="307"/>
      <c r="AL20" s="307"/>
      <c r="AM20" s="307"/>
      <c r="AN20" s="308"/>
      <c r="AP20" s="291"/>
      <c r="AQ20" s="292"/>
      <c r="AR20" s="292"/>
      <c r="AS20" s="292"/>
      <c r="AT20" s="292"/>
      <c r="AU20" s="292"/>
      <c r="AV20" s="292"/>
      <c r="AW20" s="292"/>
      <c r="AX20" s="292"/>
      <c r="AY20" s="292"/>
      <c r="AZ20" s="292"/>
      <c r="BA20" s="292"/>
      <c r="BB20" s="292"/>
      <c r="BC20" s="292"/>
      <c r="BD20" s="292"/>
      <c r="BE20" s="292"/>
      <c r="BF20" s="293"/>
    </row>
    <row r="21" spans="2:69" ht="18.75" customHeight="1" x14ac:dyDescent="0.25">
      <c r="B21" s="439"/>
      <c r="C21" s="440"/>
      <c r="D21" s="440"/>
      <c r="E21" s="440"/>
      <c r="F21" s="440"/>
      <c r="G21" s="440"/>
      <c r="H21" s="440"/>
      <c r="I21" s="440"/>
      <c r="J21" s="440"/>
      <c r="K21" s="441"/>
      <c r="L21" s="508" t="s">
        <v>49</v>
      </c>
      <c r="M21" s="508"/>
      <c r="N21" s="508"/>
      <c r="O21" s="508"/>
      <c r="P21" s="508"/>
      <c r="Q21" s="508"/>
      <c r="R21" s="508"/>
      <c r="S21" s="508"/>
      <c r="T21" s="508"/>
      <c r="U21" s="508"/>
      <c r="V21" s="508"/>
      <c r="W21" s="508"/>
      <c r="X21" s="508"/>
      <c r="Y21" s="508"/>
      <c r="Z21" s="508"/>
      <c r="AA21" s="508"/>
      <c r="AB21" s="509"/>
      <c r="AC21" s="64" t="s">
        <v>25</v>
      </c>
      <c r="AD21" s="64" t="s">
        <v>24</v>
      </c>
      <c r="AE21" s="500" t="s">
        <v>26</v>
      </c>
      <c r="AF21" s="501"/>
      <c r="AG21" s="58" t="s">
        <v>43</v>
      </c>
      <c r="AH21" s="59" t="s">
        <v>44</v>
      </c>
      <c r="AI21" s="99" t="s">
        <v>105</v>
      </c>
      <c r="AJ21" s="299" t="s">
        <v>103</v>
      </c>
      <c r="AK21" s="300"/>
      <c r="AL21" s="300"/>
      <c r="AM21" s="300"/>
      <c r="AN21" s="301"/>
      <c r="AP21" s="291"/>
      <c r="AQ21" s="292"/>
      <c r="AR21" s="292"/>
      <c r="AS21" s="292"/>
      <c r="AT21" s="292"/>
      <c r="AU21" s="292"/>
      <c r="AV21" s="292"/>
      <c r="AW21" s="292"/>
      <c r="AX21" s="292"/>
      <c r="AY21" s="292"/>
      <c r="AZ21" s="292"/>
      <c r="BA21" s="292"/>
      <c r="BB21" s="292"/>
      <c r="BC21" s="292"/>
      <c r="BD21" s="292"/>
      <c r="BE21" s="292"/>
      <c r="BF21" s="293"/>
    </row>
    <row r="22" spans="2:69" ht="18.75" customHeight="1" x14ac:dyDescent="0.25">
      <c r="B22" s="439"/>
      <c r="C22" s="440"/>
      <c r="D22" s="440"/>
      <c r="E22" s="440"/>
      <c r="F22" s="440"/>
      <c r="G22" s="440"/>
      <c r="H22" s="440"/>
      <c r="I22" s="440"/>
      <c r="J22" s="440"/>
      <c r="K22" s="441"/>
      <c r="L22" s="119">
        <v>1</v>
      </c>
      <c r="M22" s="287" t="s">
        <v>50</v>
      </c>
      <c r="N22" s="287"/>
      <c r="O22" s="287"/>
      <c r="P22" s="287"/>
      <c r="Q22" s="287"/>
      <c r="R22" s="287"/>
      <c r="S22" s="287"/>
      <c r="T22" s="287"/>
      <c r="U22" s="287"/>
      <c r="V22" s="287"/>
      <c r="W22" s="287"/>
      <c r="X22" s="287"/>
      <c r="Y22" s="287"/>
      <c r="Z22" s="287"/>
      <c r="AA22" s="287"/>
      <c r="AB22" s="287"/>
      <c r="AC22" s="60">
        <f>SUM(AT4:AT8)</f>
        <v>196</v>
      </c>
      <c r="AD22" s="60">
        <v>3.2</v>
      </c>
      <c r="AE22" s="484" t="s">
        <v>92</v>
      </c>
      <c r="AF22" s="485"/>
      <c r="AG22" s="61">
        <v>98</v>
      </c>
      <c r="AH22" s="62">
        <v>98</v>
      </c>
      <c r="AI22" s="91" t="s">
        <v>106</v>
      </c>
      <c r="AJ22" s="299" t="s">
        <v>104</v>
      </c>
      <c r="AK22" s="300"/>
      <c r="AL22" s="300"/>
      <c r="AM22" s="300"/>
      <c r="AN22" s="301"/>
      <c r="AP22" s="291"/>
      <c r="AQ22" s="292"/>
      <c r="AR22" s="292"/>
      <c r="AS22" s="292"/>
      <c r="AT22" s="292"/>
      <c r="AU22" s="292"/>
      <c r="AV22" s="292"/>
      <c r="AW22" s="292"/>
      <c r="AX22" s="292"/>
      <c r="AY22" s="292"/>
      <c r="AZ22" s="292"/>
      <c r="BA22" s="292"/>
      <c r="BB22" s="292"/>
      <c r="BC22" s="292"/>
      <c r="BD22" s="292"/>
      <c r="BE22" s="292"/>
      <c r="BF22" s="293"/>
    </row>
    <row r="23" spans="2:69" ht="18.75" customHeight="1" x14ac:dyDescent="0.3">
      <c r="B23" s="439"/>
      <c r="C23" s="440"/>
      <c r="D23" s="440"/>
      <c r="E23" s="440"/>
      <c r="F23" s="440"/>
      <c r="G23" s="440"/>
      <c r="H23" s="440"/>
      <c r="I23" s="440"/>
      <c r="J23" s="440"/>
      <c r="K23" s="441"/>
      <c r="L23" s="119">
        <v>2</v>
      </c>
      <c r="M23" s="287" t="s">
        <v>54</v>
      </c>
      <c r="N23" s="287"/>
      <c r="O23" s="287"/>
      <c r="P23" s="287"/>
      <c r="Q23" s="287"/>
      <c r="R23" s="287"/>
      <c r="S23" s="287"/>
      <c r="T23" s="287"/>
      <c r="U23" s="287"/>
      <c r="V23" s="287"/>
      <c r="W23" s="287"/>
      <c r="X23" s="287"/>
      <c r="Y23" s="287"/>
      <c r="Z23" s="287"/>
      <c r="AA23" s="287"/>
      <c r="AB23" s="287"/>
      <c r="AC23" s="505">
        <f>SUM(AC22:AC22)</f>
        <v>196</v>
      </c>
      <c r="AD23" s="506"/>
      <c r="AE23" s="506"/>
      <c r="AF23" s="507"/>
      <c r="AG23" s="67"/>
      <c r="AH23" s="67"/>
      <c r="AI23" s="94" t="s">
        <v>91</v>
      </c>
      <c r="AJ23" s="494" t="s">
        <v>8</v>
      </c>
      <c r="AK23" s="495"/>
      <c r="AL23" s="495"/>
      <c r="AM23" s="495"/>
      <c r="AN23" s="496"/>
      <c r="AP23" s="291"/>
      <c r="AQ23" s="292"/>
      <c r="AR23" s="292"/>
      <c r="AS23" s="292"/>
      <c r="AT23" s="292"/>
      <c r="AU23" s="292"/>
      <c r="AV23" s="292"/>
      <c r="AW23" s="292"/>
      <c r="AX23" s="292"/>
      <c r="AY23" s="292"/>
      <c r="AZ23" s="292"/>
      <c r="BA23" s="292"/>
      <c r="BB23" s="292"/>
      <c r="BC23" s="292"/>
      <c r="BD23" s="292"/>
      <c r="BE23" s="292"/>
      <c r="BF23" s="293"/>
    </row>
    <row r="24" spans="2:69" ht="18.75" customHeight="1" x14ac:dyDescent="0.25">
      <c r="B24" s="439"/>
      <c r="C24" s="440"/>
      <c r="D24" s="440"/>
      <c r="E24" s="440"/>
      <c r="F24" s="440"/>
      <c r="G24" s="440"/>
      <c r="H24" s="440"/>
      <c r="I24" s="440"/>
      <c r="J24" s="440"/>
      <c r="K24" s="441"/>
      <c r="L24" s="119">
        <v>3</v>
      </c>
      <c r="M24" s="287" t="s">
        <v>55</v>
      </c>
      <c r="N24" s="287"/>
      <c r="O24" s="287"/>
      <c r="P24" s="287"/>
      <c r="Q24" s="287"/>
      <c r="R24" s="287"/>
      <c r="S24" s="287"/>
      <c r="T24" s="287"/>
      <c r="U24" s="287"/>
      <c r="V24" s="287"/>
      <c r="W24" s="287"/>
      <c r="X24" s="287"/>
      <c r="Y24" s="287"/>
      <c r="Z24" s="287"/>
      <c r="AA24" s="287"/>
      <c r="AB24" s="287"/>
      <c r="AC24" s="108"/>
      <c r="AD24" s="109"/>
      <c r="AE24" s="109"/>
      <c r="AF24" s="109"/>
      <c r="AG24" s="109"/>
      <c r="AH24" s="109"/>
      <c r="AI24" s="113" t="s">
        <v>4</v>
      </c>
      <c r="AJ24" s="287" t="s">
        <v>47</v>
      </c>
      <c r="AK24" s="287"/>
      <c r="AL24" s="287"/>
      <c r="AM24" s="287"/>
      <c r="AN24" s="287"/>
      <c r="AP24" s="291"/>
      <c r="AQ24" s="292"/>
      <c r="AR24" s="292"/>
      <c r="AS24" s="292"/>
      <c r="AT24" s="292"/>
      <c r="AU24" s="292"/>
      <c r="AV24" s="292"/>
      <c r="AW24" s="292"/>
      <c r="AX24" s="292"/>
      <c r="AY24" s="292"/>
      <c r="AZ24" s="292"/>
      <c r="BA24" s="292"/>
      <c r="BB24" s="292"/>
      <c r="BC24" s="292"/>
      <c r="BD24" s="292"/>
      <c r="BE24" s="292"/>
      <c r="BF24" s="293"/>
    </row>
    <row r="25" spans="2:69" ht="18.75" customHeight="1" x14ac:dyDescent="0.25">
      <c r="B25" s="439"/>
      <c r="C25" s="440"/>
      <c r="D25" s="440"/>
      <c r="E25" s="440"/>
      <c r="F25" s="440"/>
      <c r="G25" s="440"/>
      <c r="H25" s="440"/>
      <c r="I25" s="440"/>
      <c r="J25" s="440"/>
      <c r="K25" s="441"/>
      <c r="L25" s="119">
        <v>3</v>
      </c>
      <c r="M25" s="287" t="s">
        <v>109</v>
      </c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287"/>
      <c r="AA25" s="287"/>
      <c r="AB25" s="287"/>
      <c r="AC25" s="110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2"/>
      <c r="AP25" s="291"/>
      <c r="AQ25" s="292"/>
      <c r="AR25" s="292"/>
      <c r="AS25" s="292"/>
      <c r="AT25" s="292"/>
      <c r="AU25" s="292"/>
      <c r="AV25" s="292"/>
      <c r="AW25" s="292"/>
      <c r="AX25" s="292"/>
      <c r="AY25" s="292"/>
      <c r="AZ25" s="292"/>
      <c r="BA25" s="292"/>
      <c r="BB25" s="292"/>
      <c r="BC25" s="292"/>
      <c r="BD25" s="292"/>
      <c r="BE25" s="292"/>
      <c r="BF25" s="293"/>
    </row>
    <row r="26" spans="2:69" ht="18.75" customHeight="1" x14ac:dyDescent="0.25">
      <c r="B26" s="439"/>
      <c r="C26" s="440"/>
      <c r="D26" s="440"/>
      <c r="E26" s="440"/>
      <c r="F26" s="440"/>
      <c r="G26" s="440"/>
      <c r="H26" s="440"/>
      <c r="I26" s="440"/>
      <c r="J26" s="440"/>
      <c r="K26" s="441"/>
      <c r="L26" s="119">
        <v>4</v>
      </c>
      <c r="M26" s="287" t="s">
        <v>52</v>
      </c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7"/>
      <c r="Z26" s="287"/>
      <c r="AA26" s="287"/>
      <c r="AB26" s="287"/>
      <c r="AC26" s="110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2"/>
      <c r="AP26" s="291"/>
      <c r="AQ26" s="292"/>
      <c r="AR26" s="292"/>
      <c r="AS26" s="292"/>
      <c r="AT26" s="292"/>
      <c r="AU26" s="292"/>
      <c r="AV26" s="292"/>
      <c r="AW26" s="292"/>
      <c r="AX26" s="292"/>
      <c r="AY26" s="292"/>
      <c r="AZ26" s="292"/>
      <c r="BA26" s="292"/>
      <c r="BB26" s="292"/>
      <c r="BC26" s="292"/>
      <c r="BD26" s="292"/>
      <c r="BE26" s="292"/>
      <c r="BF26" s="293"/>
    </row>
    <row r="27" spans="2:69" ht="15.75" customHeight="1" x14ac:dyDescent="0.25">
      <c r="B27" s="439"/>
      <c r="C27" s="440"/>
      <c r="D27" s="440"/>
      <c r="E27" s="440"/>
      <c r="F27" s="440"/>
      <c r="G27" s="440"/>
      <c r="H27" s="440"/>
      <c r="I27" s="440"/>
      <c r="J27" s="440"/>
      <c r="K27" s="441"/>
      <c r="L27" s="119">
        <v>5</v>
      </c>
      <c r="M27" s="502" t="s">
        <v>53</v>
      </c>
      <c r="N27" s="503"/>
      <c r="O27" s="503"/>
      <c r="P27" s="503"/>
      <c r="Q27" s="503"/>
      <c r="R27" s="503"/>
      <c r="S27" s="503"/>
      <c r="T27" s="503"/>
      <c r="U27" s="503"/>
      <c r="V27" s="503"/>
      <c r="W27" s="503"/>
      <c r="X27" s="503"/>
      <c r="Y27" s="503"/>
      <c r="Z27" s="503"/>
      <c r="AA27" s="503"/>
      <c r="AB27" s="504"/>
      <c r="AC27" s="110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2"/>
      <c r="AP27" s="291"/>
      <c r="AQ27" s="292"/>
      <c r="AR27" s="292"/>
      <c r="AS27" s="292"/>
      <c r="AT27" s="292"/>
      <c r="AU27" s="292"/>
      <c r="AV27" s="292"/>
      <c r="AW27" s="292"/>
      <c r="AX27" s="292"/>
      <c r="AY27" s="292"/>
      <c r="AZ27" s="292"/>
      <c r="BA27" s="292"/>
      <c r="BB27" s="292"/>
      <c r="BC27" s="292"/>
      <c r="BD27" s="292"/>
      <c r="BE27" s="292"/>
      <c r="BF27" s="293"/>
    </row>
    <row r="28" spans="2:69" ht="15.75" customHeight="1" x14ac:dyDescent="0.25">
      <c r="B28" s="439"/>
      <c r="C28" s="440"/>
      <c r="D28" s="440"/>
      <c r="E28" s="440"/>
      <c r="F28" s="440"/>
      <c r="G28" s="440"/>
      <c r="H28" s="440"/>
      <c r="I28" s="440"/>
      <c r="J28" s="440"/>
      <c r="K28" s="441"/>
      <c r="L28" s="288"/>
      <c r="M28" s="289"/>
      <c r="N28" s="289"/>
      <c r="O28" s="289"/>
      <c r="P28" s="289"/>
      <c r="Q28" s="289"/>
      <c r="R28" s="289"/>
      <c r="S28" s="289"/>
      <c r="T28" s="289"/>
      <c r="U28" s="289"/>
      <c r="V28" s="289"/>
      <c r="W28" s="289"/>
      <c r="X28" s="289"/>
      <c r="Y28" s="289"/>
      <c r="Z28" s="289"/>
      <c r="AA28" s="289"/>
      <c r="AB28" s="289"/>
      <c r="AC28" s="289"/>
      <c r="AD28" s="289"/>
      <c r="AE28" s="289"/>
      <c r="AF28" s="289"/>
      <c r="AG28" s="289"/>
      <c r="AH28" s="289"/>
      <c r="AI28" s="289"/>
      <c r="AJ28" s="289"/>
      <c r="AK28" s="289"/>
      <c r="AL28" s="289"/>
      <c r="AM28" s="289"/>
      <c r="AN28" s="290"/>
      <c r="AP28" s="291"/>
      <c r="AQ28" s="292"/>
      <c r="AR28" s="292"/>
      <c r="AS28" s="292"/>
      <c r="AT28" s="292"/>
      <c r="AU28" s="292"/>
      <c r="AV28" s="292"/>
      <c r="AW28" s="292"/>
      <c r="AX28" s="292"/>
      <c r="AY28" s="292"/>
      <c r="AZ28" s="292"/>
      <c r="BA28" s="292"/>
      <c r="BB28" s="292"/>
      <c r="BC28" s="292"/>
      <c r="BD28" s="292"/>
      <c r="BE28" s="292"/>
      <c r="BF28" s="293"/>
    </row>
    <row r="29" spans="2:69" ht="15.75" customHeight="1" x14ac:dyDescent="0.25">
      <c r="B29" s="439"/>
      <c r="C29" s="440"/>
      <c r="D29" s="440"/>
      <c r="E29" s="440"/>
      <c r="F29" s="440"/>
      <c r="G29" s="440"/>
      <c r="H29" s="440"/>
      <c r="I29" s="440"/>
      <c r="J29" s="440"/>
      <c r="K29" s="441"/>
      <c r="L29" s="291"/>
      <c r="M29" s="292"/>
      <c r="N29" s="292"/>
      <c r="O29" s="29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92"/>
      <c r="AB29" s="292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93"/>
      <c r="AP29" s="291"/>
      <c r="AQ29" s="292"/>
      <c r="AR29" s="292"/>
      <c r="AS29" s="292"/>
      <c r="AT29" s="292"/>
      <c r="AU29" s="292"/>
      <c r="AV29" s="292"/>
      <c r="AW29" s="292"/>
      <c r="AX29" s="292"/>
      <c r="AY29" s="292"/>
      <c r="AZ29" s="292"/>
      <c r="BA29" s="292"/>
      <c r="BB29" s="292"/>
      <c r="BC29" s="292"/>
      <c r="BD29" s="292"/>
      <c r="BE29" s="292"/>
      <c r="BF29" s="293"/>
    </row>
    <row r="30" spans="2:69" ht="15.75" customHeight="1" x14ac:dyDescent="0.25">
      <c r="B30" s="439"/>
      <c r="C30" s="440"/>
      <c r="D30" s="440"/>
      <c r="E30" s="440"/>
      <c r="F30" s="440"/>
      <c r="G30" s="440"/>
      <c r="H30" s="440"/>
      <c r="I30" s="440"/>
      <c r="J30" s="440"/>
      <c r="K30" s="441"/>
      <c r="L30" s="291"/>
      <c r="M30" s="292"/>
      <c r="N30" s="292"/>
      <c r="O30" s="29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92"/>
      <c r="AB30" s="292"/>
      <c r="AC30" s="292"/>
      <c r="AD30" s="292"/>
      <c r="AE30" s="292"/>
      <c r="AF30" s="292"/>
      <c r="AG30" s="292"/>
      <c r="AH30" s="292"/>
      <c r="AI30" s="292"/>
      <c r="AJ30" s="292"/>
      <c r="AK30" s="292"/>
      <c r="AL30" s="292"/>
      <c r="AM30" s="292"/>
      <c r="AN30" s="293"/>
      <c r="AP30" s="291"/>
      <c r="AQ30" s="292"/>
      <c r="AR30" s="292"/>
      <c r="AS30" s="292"/>
      <c r="AT30" s="292"/>
      <c r="AU30" s="292"/>
      <c r="AV30" s="292"/>
      <c r="AW30" s="292"/>
      <c r="AX30" s="292"/>
      <c r="AY30" s="292"/>
      <c r="AZ30" s="292"/>
      <c r="BA30" s="292"/>
      <c r="BB30" s="292"/>
      <c r="BC30" s="292"/>
      <c r="BD30" s="292"/>
      <c r="BE30" s="292"/>
      <c r="BF30" s="293"/>
    </row>
    <row r="31" spans="2:69" ht="15.75" customHeight="1" x14ac:dyDescent="0.25">
      <c r="B31" s="439"/>
      <c r="C31" s="440"/>
      <c r="D31" s="440"/>
      <c r="E31" s="440"/>
      <c r="F31" s="440"/>
      <c r="G31" s="440"/>
      <c r="H31" s="440"/>
      <c r="I31" s="440"/>
      <c r="J31" s="440"/>
      <c r="K31" s="441"/>
      <c r="L31" s="291"/>
      <c r="M31" s="292"/>
      <c r="N31" s="292"/>
      <c r="O31" s="29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92"/>
      <c r="AB31" s="292"/>
      <c r="AC31" s="292"/>
      <c r="AD31" s="292"/>
      <c r="AE31" s="292"/>
      <c r="AF31" s="292"/>
      <c r="AG31" s="292"/>
      <c r="AH31" s="292"/>
      <c r="AI31" s="292"/>
      <c r="AJ31" s="292"/>
      <c r="AK31" s="292"/>
      <c r="AL31" s="292"/>
      <c r="AM31" s="292"/>
      <c r="AN31" s="293"/>
      <c r="AP31" s="291"/>
      <c r="AQ31" s="292"/>
      <c r="AR31" s="292"/>
      <c r="AS31" s="292"/>
      <c r="AT31" s="292"/>
      <c r="AU31" s="292"/>
      <c r="AV31" s="292"/>
      <c r="AW31" s="292"/>
      <c r="AX31" s="292"/>
      <c r="AY31" s="292"/>
      <c r="AZ31" s="292"/>
      <c r="BA31" s="292"/>
      <c r="BB31" s="292"/>
      <c r="BC31" s="292"/>
      <c r="BD31" s="292"/>
      <c r="BE31" s="292"/>
      <c r="BF31" s="293"/>
    </row>
    <row r="32" spans="2:69" ht="15.75" customHeight="1" x14ac:dyDescent="0.25">
      <c r="B32" s="439"/>
      <c r="C32" s="440"/>
      <c r="D32" s="440"/>
      <c r="E32" s="440"/>
      <c r="F32" s="440"/>
      <c r="G32" s="440"/>
      <c r="H32" s="440"/>
      <c r="I32" s="440"/>
      <c r="J32" s="440"/>
      <c r="K32" s="441"/>
      <c r="L32" s="291"/>
      <c r="M32" s="292"/>
      <c r="N32" s="292"/>
      <c r="O32" s="292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2"/>
      <c r="AA32" s="292"/>
      <c r="AB32" s="292"/>
      <c r="AC32" s="292"/>
      <c r="AD32" s="292"/>
      <c r="AE32" s="292"/>
      <c r="AF32" s="292"/>
      <c r="AG32" s="292"/>
      <c r="AH32" s="292"/>
      <c r="AI32" s="292"/>
      <c r="AJ32" s="292"/>
      <c r="AK32" s="292"/>
      <c r="AL32" s="292"/>
      <c r="AM32" s="292"/>
      <c r="AN32" s="293"/>
      <c r="AP32" s="291"/>
      <c r="AQ32" s="292"/>
      <c r="AR32" s="292"/>
      <c r="AS32" s="292"/>
      <c r="AT32" s="292"/>
      <c r="AU32" s="292"/>
      <c r="AV32" s="292"/>
      <c r="AW32" s="292"/>
      <c r="AX32" s="292"/>
      <c r="AY32" s="292"/>
      <c r="AZ32" s="292"/>
      <c r="BA32" s="292"/>
      <c r="BB32" s="292"/>
      <c r="BC32" s="292"/>
      <c r="BD32" s="292"/>
      <c r="BE32" s="292"/>
      <c r="BF32" s="293"/>
    </row>
    <row r="33" spans="2:58" ht="15.75" customHeight="1" x14ac:dyDescent="0.25">
      <c r="B33" s="439"/>
      <c r="C33" s="440"/>
      <c r="D33" s="440"/>
      <c r="E33" s="440"/>
      <c r="F33" s="440"/>
      <c r="G33" s="440"/>
      <c r="H33" s="440"/>
      <c r="I33" s="440"/>
      <c r="J33" s="440"/>
      <c r="K33" s="441"/>
      <c r="L33" s="291"/>
      <c r="M33" s="292"/>
      <c r="N33" s="292"/>
      <c r="O33" s="292"/>
      <c r="P33" s="292"/>
      <c r="Q33" s="292"/>
      <c r="R33" s="292"/>
      <c r="S33" s="292"/>
      <c r="T33" s="292"/>
      <c r="U33" s="292"/>
      <c r="V33" s="292"/>
      <c r="W33" s="292"/>
      <c r="X33" s="292"/>
      <c r="Y33" s="292"/>
      <c r="Z33" s="292"/>
      <c r="AA33" s="292"/>
      <c r="AB33" s="292"/>
      <c r="AC33" s="292"/>
      <c r="AD33" s="292"/>
      <c r="AE33" s="292"/>
      <c r="AF33" s="292"/>
      <c r="AG33" s="292"/>
      <c r="AH33" s="292"/>
      <c r="AI33" s="292"/>
      <c r="AJ33" s="292"/>
      <c r="AK33" s="292"/>
      <c r="AL33" s="292"/>
      <c r="AM33" s="292"/>
      <c r="AN33" s="293"/>
      <c r="AP33" s="291"/>
      <c r="AQ33" s="292"/>
      <c r="AR33" s="292"/>
      <c r="AS33" s="292"/>
      <c r="AT33" s="292"/>
      <c r="AU33" s="292"/>
      <c r="AV33" s="292"/>
      <c r="AW33" s="292"/>
      <c r="AX33" s="292"/>
      <c r="AY33" s="292"/>
      <c r="AZ33" s="292"/>
      <c r="BA33" s="292"/>
      <c r="BB33" s="292"/>
      <c r="BC33" s="292"/>
      <c r="BD33" s="292"/>
      <c r="BE33" s="292"/>
      <c r="BF33" s="293"/>
    </row>
    <row r="34" spans="2:58" ht="15.75" customHeight="1" x14ac:dyDescent="0.25">
      <c r="B34" s="439"/>
      <c r="C34" s="440"/>
      <c r="D34" s="440"/>
      <c r="E34" s="440"/>
      <c r="F34" s="440"/>
      <c r="G34" s="440"/>
      <c r="H34" s="440"/>
      <c r="I34" s="440"/>
      <c r="J34" s="440"/>
      <c r="K34" s="441"/>
      <c r="L34" s="291"/>
      <c r="M34" s="292"/>
      <c r="N34" s="292"/>
      <c r="O34" s="292"/>
      <c r="P34" s="292"/>
      <c r="Q34" s="292"/>
      <c r="R34" s="292"/>
      <c r="S34" s="292"/>
      <c r="T34" s="292"/>
      <c r="U34" s="292"/>
      <c r="V34" s="292"/>
      <c r="W34" s="292"/>
      <c r="X34" s="292"/>
      <c r="Y34" s="292"/>
      <c r="Z34" s="292"/>
      <c r="AA34" s="292"/>
      <c r="AB34" s="292"/>
      <c r="AC34" s="292"/>
      <c r="AD34" s="292"/>
      <c r="AE34" s="292"/>
      <c r="AF34" s="292"/>
      <c r="AG34" s="292"/>
      <c r="AH34" s="292"/>
      <c r="AI34" s="292"/>
      <c r="AJ34" s="292"/>
      <c r="AK34" s="292"/>
      <c r="AL34" s="292"/>
      <c r="AM34" s="292"/>
      <c r="AN34" s="293"/>
      <c r="AP34" s="291"/>
      <c r="AQ34" s="292"/>
      <c r="AR34" s="292"/>
      <c r="AS34" s="292"/>
      <c r="AT34" s="292"/>
      <c r="AU34" s="292"/>
      <c r="AV34" s="292"/>
      <c r="AW34" s="292"/>
      <c r="AX34" s="292"/>
      <c r="AY34" s="292"/>
      <c r="AZ34" s="292"/>
      <c r="BA34" s="292"/>
      <c r="BB34" s="292"/>
      <c r="BC34" s="292"/>
      <c r="BD34" s="292"/>
      <c r="BE34" s="292"/>
      <c r="BF34" s="293"/>
    </row>
    <row r="35" spans="2:58" ht="15.75" customHeight="1" x14ac:dyDescent="0.25">
      <c r="B35" s="439"/>
      <c r="C35" s="440"/>
      <c r="D35" s="440"/>
      <c r="E35" s="440"/>
      <c r="F35" s="440"/>
      <c r="G35" s="440"/>
      <c r="H35" s="440"/>
      <c r="I35" s="440"/>
      <c r="J35" s="440"/>
      <c r="K35" s="441"/>
      <c r="L35" s="291"/>
      <c r="M35" s="292"/>
      <c r="N35" s="292"/>
      <c r="O35" s="292"/>
      <c r="P35" s="292"/>
      <c r="Q35" s="292"/>
      <c r="R35" s="292"/>
      <c r="S35" s="292"/>
      <c r="T35" s="292"/>
      <c r="U35" s="292"/>
      <c r="V35" s="292"/>
      <c r="W35" s="292"/>
      <c r="X35" s="292"/>
      <c r="Y35" s="292"/>
      <c r="Z35" s="292"/>
      <c r="AA35" s="292"/>
      <c r="AB35" s="292"/>
      <c r="AC35" s="292"/>
      <c r="AD35" s="292"/>
      <c r="AE35" s="292"/>
      <c r="AF35" s="292"/>
      <c r="AG35" s="292"/>
      <c r="AH35" s="292"/>
      <c r="AI35" s="292"/>
      <c r="AJ35" s="292"/>
      <c r="AK35" s="292"/>
      <c r="AL35" s="292"/>
      <c r="AM35" s="292"/>
      <c r="AN35" s="293"/>
      <c r="AP35" s="291"/>
      <c r="AQ35" s="292"/>
      <c r="AR35" s="292"/>
      <c r="AS35" s="292"/>
      <c r="AT35" s="292"/>
      <c r="AU35" s="292"/>
      <c r="AV35" s="292"/>
      <c r="AW35" s="292"/>
      <c r="AX35" s="292"/>
      <c r="AY35" s="292"/>
      <c r="AZ35" s="292"/>
      <c r="BA35" s="292"/>
      <c r="BB35" s="292"/>
      <c r="BC35" s="292"/>
      <c r="BD35" s="292"/>
      <c r="BE35" s="292"/>
      <c r="BF35" s="293"/>
    </row>
    <row r="36" spans="2:58" ht="15.75" customHeight="1" x14ac:dyDescent="0.25">
      <c r="B36" s="439"/>
      <c r="C36" s="440"/>
      <c r="D36" s="440"/>
      <c r="E36" s="440"/>
      <c r="F36" s="440"/>
      <c r="G36" s="440"/>
      <c r="H36" s="440"/>
      <c r="I36" s="440"/>
      <c r="J36" s="440"/>
      <c r="K36" s="441"/>
      <c r="L36" s="291"/>
      <c r="M36" s="292"/>
      <c r="N36" s="292"/>
      <c r="O36" s="292"/>
      <c r="P36" s="292"/>
      <c r="Q36" s="292"/>
      <c r="R36" s="292"/>
      <c r="S36" s="292"/>
      <c r="T36" s="292"/>
      <c r="U36" s="292"/>
      <c r="V36" s="292"/>
      <c r="W36" s="292"/>
      <c r="X36" s="292"/>
      <c r="Y36" s="292"/>
      <c r="Z36" s="292"/>
      <c r="AA36" s="292"/>
      <c r="AB36" s="292"/>
      <c r="AC36" s="292"/>
      <c r="AD36" s="292"/>
      <c r="AE36" s="292"/>
      <c r="AF36" s="292"/>
      <c r="AG36" s="292"/>
      <c r="AH36" s="292"/>
      <c r="AI36" s="292"/>
      <c r="AJ36" s="292"/>
      <c r="AK36" s="292"/>
      <c r="AL36" s="292"/>
      <c r="AM36" s="292"/>
      <c r="AN36" s="293"/>
      <c r="AP36" s="291"/>
      <c r="AQ36" s="292"/>
      <c r="AR36" s="292"/>
      <c r="AS36" s="292"/>
      <c r="AT36" s="292"/>
      <c r="AU36" s="292"/>
      <c r="AV36" s="292"/>
      <c r="AW36" s="292"/>
      <c r="AX36" s="292"/>
      <c r="AY36" s="292"/>
      <c r="AZ36" s="292"/>
      <c r="BA36" s="292"/>
      <c r="BB36" s="292"/>
      <c r="BC36" s="292"/>
      <c r="BD36" s="292"/>
      <c r="BE36" s="292"/>
      <c r="BF36" s="293"/>
    </row>
    <row r="37" spans="2:58" ht="15.75" customHeight="1" x14ac:dyDescent="0.25">
      <c r="B37" s="439"/>
      <c r="C37" s="440"/>
      <c r="D37" s="440"/>
      <c r="E37" s="440"/>
      <c r="F37" s="440"/>
      <c r="G37" s="440"/>
      <c r="H37" s="440"/>
      <c r="I37" s="440"/>
      <c r="J37" s="440"/>
      <c r="K37" s="441"/>
      <c r="L37" s="291"/>
      <c r="M37" s="292"/>
      <c r="N37" s="292"/>
      <c r="O37" s="292"/>
      <c r="P37" s="292"/>
      <c r="Q37" s="292"/>
      <c r="R37" s="292"/>
      <c r="S37" s="292"/>
      <c r="T37" s="292"/>
      <c r="U37" s="292"/>
      <c r="V37" s="292"/>
      <c r="W37" s="292"/>
      <c r="X37" s="292"/>
      <c r="Y37" s="292"/>
      <c r="Z37" s="292"/>
      <c r="AA37" s="292"/>
      <c r="AB37" s="292"/>
      <c r="AC37" s="292"/>
      <c r="AD37" s="292"/>
      <c r="AE37" s="292"/>
      <c r="AF37" s="292"/>
      <c r="AG37" s="292"/>
      <c r="AH37" s="292"/>
      <c r="AI37" s="292"/>
      <c r="AJ37" s="292"/>
      <c r="AK37" s="292"/>
      <c r="AL37" s="292"/>
      <c r="AM37" s="292"/>
      <c r="AN37" s="293"/>
      <c r="AP37" s="291"/>
      <c r="AQ37" s="292"/>
      <c r="AR37" s="292"/>
      <c r="AS37" s="292"/>
      <c r="AT37" s="292"/>
      <c r="AU37" s="292"/>
      <c r="AV37" s="292"/>
      <c r="AW37" s="292"/>
      <c r="AX37" s="292"/>
      <c r="AY37" s="292"/>
      <c r="AZ37" s="292"/>
      <c r="BA37" s="292"/>
      <c r="BB37" s="292"/>
      <c r="BC37" s="292"/>
      <c r="BD37" s="292"/>
      <c r="BE37" s="292"/>
      <c r="BF37" s="293"/>
    </row>
    <row r="38" spans="2:58" ht="15.75" customHeight="1" x14ac:dyDescent="0.25">
      <c r="B38" s="439"/>
      <c r="C38" s="440"/>
      <c r="D38" s="440"/>
      <c r="E38" s="440"/>
      <c r="F38" s="440"/>
      <c r="G38" s="440"/>
      <c r="H38" s="440"/>
      <c r="I38" s="440"/>
      <c r="J38" s="440"/>
      <c r="K38" s="441"/>
      <c r="L38" s="291"/>
      <c r="M38" s="292"/>
      <c r="N38" s="292"/>
      <c r="O38" s="29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93"/>
      <c r="AP38" s="291"/>
      <c r="AQ38" s="292"/>
      <c r="AR38" s="292"/>
      <c r="AS38" s="292"/>
      <c r="AT38" s="292"/>
      <c r="AU38" s="292"/>
      <c r="AV38" s="292"/>
      <c r="AW38" s="292"/>
      <c r="AX38" s="292"/>
      <c r="AY38" s="292"/>
      <c r="AZ38" s="292"/>
      <c r="BA38" s="292"/>
      <c r="BB38" s="292"/>
      <c r="BC38" s="292"/>
      <c r="BD38" s="292"/>
      <c r="BE38" s="292"/>
      <c r="BF38" s="293"/>
    </row>
    <row r="39" spans="2:58" ht="15" x14ac:dyDescent="0.25">
      <c r="B39" s="442"/>
      <c r="C39" s="443"/>
      <c r="D39" s="443"/>
      <c r="E39" s="443"/>
      <c r="F39" s="443"/>
      <c r="G39" s="443"/>
      <c r="H39" s="443"/>
      <c r="I39" s="443"/>
      <c r="J39" s="443"/>
      <c r="K39" s="444"/>
      <c r="L39" s="294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96"/>
      <c r="AP39" s="294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95"/>
      <c r="BB39" s="295"/>
      <c r="BC39" s="295"/>
      <c r="BD39" s="295"/>
      <c r="BE39" s="295"/>
      <c r="BF39" s="296"/>
    </row>
  </sheetData>
  <mergeCells count="38">
    <mergeCell ref="L28:AN39"/>
    <mergeCell ref="AU10:BF10"/>
    <mergeCell ref="AU11:BF11"/>
    <mergeCell ref="BE12:BF12"/>
    <mergeCell ref="BE13:BF13"/>
    <mergeCell ref="BE14:BF14"/>
    <mergeCell ref="AE21:AF21"/>
    <mergeCell ref="AJ24:AN24"/>
    <mergeCell ref="AT13:BD13"/>
    <mergeCell ref="AT12:BD12"/>
    <mergeCell ref="M27:AB27"/>
    <mergeCell ref="AC23:AF23"/>
    <mergeCell ref="L21:AB21"/>
    <mergeCell ref="M22:AB22"/>
    <mergeCell ref="M19:AN19"/>
    <mergeCell ref="M23:AB23"/>
    <mergeCell ref="M24:AB24"/>
    <mergeCell ref="AE22:AF22"/>
    <mergeCell ref="AP2:BF2"/>
    <mergeCell ref="AJ22:AN22"/>
    <mergeCell ref="B2:AN2"/>
    <mergeCell ref="B3:K3"/>
    <mergeCell ref="B4:K39"/>
    <mergeCell ref="AP15:BF39"/>
    <mergeCell ref="M25:AB25"/>
    <mergeCell ref="M26:AB26"/>
    <mergeCell ref="AJ23:AN23"/>
    <mergeCell ref="AT14:BD14"/>
    <mergeCell ref="L13:AN13"/>
    <mergeCell ref="M14:AN14"/>
    <mergeCell ref="M15:AN15"/>
    <mergeCell ref="M16:AN16"/>
    <mergeCell ref="AI20:AN20"/>
    <mergeCell ref="AJ21:AN21"/>
    <mergeCell ref="M17:AN17"/>
    <mergeCell ref="L20:AB20"/>
    <mergeCell ref="AC20:AH20"/>
    <mergeCell ref="M18:AN1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BBC583ABF48B4FAB6E18D95BA03EAF" ma:contentTypeVersion="10" ma:contentTypeDescription="Crie um novo documento." ma:contentTypeScope="" ma:versionID="7ef21b9a154e437ff81ec743ba7c2170">
  <xsd:schema xmlns:xsd="http://www.w3.org/2001/XMLSchema" xmlns:xs="http://www.w3.org/2001/XMLSchema" xmlns:p="http://schemas.microsoft.com/office/2006/metadata/properties" xmlns:ns2="152fade7-38ba-4bb3-b172-68c3de655485" xmlns:ns3="b357f175-c22e-4db1-86e6-68450359be67" targetNamespace="http://schemas.microsoft.com/office/2006/metadata/properties" ma:root="true" ma:fieldsID="807911d10d4a6f805aadefa08c24bcf8" ns2:_="" ns3:_="">
    <xsd:import namespace="152fade7-38ba-4bb3-b172-68c3de655485"/>
    <xsd:import namespace="b357f175-c22e-4db1-86e6-68450359be67"/>
    <xsd:element name="properties">
      <xsd:complexType>
        <xsd:sequence>
          <xsd:element name="documentManagement">
            <xsd:complexType>
              <xsd:all>
                <xsd:element ref="ns2:MOTIVO" minOccurs="0"/>
                <xsd:element ref="ns2:TESTE" minOccurs="0"/>
                <xsd:element ref="ns2:Fun_x00e7__x00e3_o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fade7-38ba-4bb3-b172-68c3de655485" elementFormDefault="qualified">
    <xsd:import namespace="http://schemas.microsoft.com/office/2006/documentManagement/types"/>
    <xsd:import namespace="http://schemas.microsoft.com/office/infopath/2007/PartnerControls"/>
    <xsd:element name="MOTIVO" ma:index="8" nillable="true" ma:displayName="MOTIVO" ma:internalName="MOTIVO">
      <xsd:simpleType>
        <xsd:restriction base="dms:Note">
          <xsd:maxLength value="255"/>
        </xsd:restriction>
      </xsd:simpleType>
    </xsd:element>
    <xsd:element name="TESTE" ma:index="9" nillable="true" ma:displayName="TESTE" ma:internalName="TESTE">
      <xsd:simpleType>
        <xsd:restriction base="dms:Text">
          <xsd:maxLength value="255"/>
        </xsd:restriction>
      </xsd:simpleType>
    </xsd:element>
    <xsd:element name="Fun_x00e7__x00e3_o" ma:index="11" ma:displayName="Função" ma:internalName="Fun_x00e7__x00e3_o">
      <xsd:simpleType>
        <xsd:restriction base="dms:Note"/>
      </xsd:simpleType>
    </xsd:element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7f175-c22e-4db1-86e6-68450359be6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TIVO xmlns="152fade7-38ba-4bb3-b172-68c3de655485" xsi:nil="true"/>
    <TESTE xmlns="152fade7-38ba-4bb3-b172-68c3de655485" xsi:nil="true"/>
    <Fun_x00e7__x00e3_o xmlns="152fade7-38ba-4bb3-b172-68c3de655485">Modelos de Formatação para serem incluídos no arquivo de tabelas do PA</Fun_x00e7__x00e3_o>
  </documentManagement>
</p:properties>
</file>

<file path=customXml/itemProps1.xml><?xml version="1.0" encoding="utf-8"?>
<ds:datastoreItem xmlns:ds="http://schemas.openxmlformats.org/officeDocument/2006/customXml" ds:itemID="{D331A8BC-3A94-4995-9B66-A954F330F009}"/>
</file>

<file path=customXml/itemProps2.xml><?xml version="1.0" encoding="utf-8"?>
<ds:datastoreItem xmlns:ds="http://schemas.openxmlformats.org/officeDocument/2006/customXml" ds:itemID="{E093E035-31B1-4F91-9B8A-2E7640E8BE07}"/>
</file>

<file path=customXml/itemProps3.xml><?xml version="1.0" encoding="utf-8"?>
<ds:datastoreItem xmlns:ds="http://schemas.openxmlformats.org/officeDocument/2006/customXml" ds:itemID="{7AD64849-C36B-48E8-BD8F-827FC4FC7B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VNX5600 v1 (vertical)</vt:lpstr>
      <vt:lpstr>CX-1</vt:lpstr>
      <vt:lpstr>DD2500-1</vt:lpstr>
      <vt:lpstr>DD2200-1</vt:lpstr>
      <vt:lpstr>VNX-1</vt:lpstr>
      <vt:lpstr>VNX-2</vt:lpstr>
      <vt:lpstr>VNX-3</vt:lpstr>
      <vt:lpstr>UNITY-1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2016-12-14T21:02:42Z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0x0101006ABBC583ABF48B4FAB6E18D95BA03EAF</vt:lpwstr>
  </property>
</Properties>
</file>