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2" documentId="11_3ED0C349D7CE130427D8C208966499CC3FFBFA8D" xr6:coauthVersionLast="45" xr6:coauthVersionMax="45" xr10:uidLastSave="{BAE22BDD-AA76-4E2E-BFE2-416AF3BF2029}"/>
  <bookViews>
    <workbookView minimized="1" xWindow="23745" yWindow="4380" windowWidth="21600" windowHeight="11505" firstSheet="1" activeTab="7" xr2:uid="{00000000-000D-0000-FFFF-FFFF00000000}"/>
  </bookViews>
  <sheets>
    <sheet name="VNX5600 v1 (vertical)" sheetId="12" state="hidden" r:id="rId1"/>
    <sheet name="RESPONSABILIDADES" sheetId="28" r:id="rId2"/>
    <sheet name="INVENTÁRIO__1" sheetId="31" r:id="rId3"/>
    <sheet name="INVENTÁRIO__2" sheetId="32" r:id="rId4"/>
    <sheet name="INVENTÁRIO_3" sheetId="36" r:id="rId5"/>
    <sheet name="PE_1" sheetId="34" r:id="rId6"/>
    <sheet name="PE_2" sheetId="37" r:id="rId7"/>
    <sheet name="FORMATAÇAO" sheetId="3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0" i="38" l="1"/>
  <c r="V30" i="38"/>
  <c r="R29" i="38"/>
  <c r="R28" i="38"/>
  <c r="R27" i="38"/>
  <c r="R26" i="38"/>
  <c r="R25" i="38"/>
  <c r="R24" i="38"/>
  <c r="AG23" i="38"/>
  <c r="AG22" i="38" s="1"/>
  <c r="R23" i="38"/>
  <c r="R22" i="38"/>
  <c r="AQ13" i="38"/>
  <c r="AQ24" i="38" s="1"/>
  <c r="AP13" i="38"/>
  <c r="AO12" i="38"/>
  <c r="AO11" i="38"/>
  <c r="AQ10" i="38"/>
  <c r="AP10" i="38"/>
  <c r="AO10" i="38"/>
  <c r="AO9" i="38"/>
  <c r="AQ8" i="38"/>
  <c r="AP8" i="38"/>
  <c r="AO8" i="38"/>
  <c r="AO7" i="38"/>
  <c r="AQ6" i="38"/>
  <c r="AP6" i="38"/>
  <c r="AO6" i="38"/>
  <c r="AP5" i="38"/>
  <c r="AP4" i="38"/>
  <c r="R30" i="38" l="1"/>
  <c r="AO13" i="38"/>
  <c r="D15" i="37"/>
  <c r="D4" i="37"/>
</calcChain>
</file>

<file path=xl/sharedStrings.xml><?xml version="1.0" encoding="utf-8"?>
<sst xmlns="http://schemas.openxmlformats.org/spreadsheetml/2006/main" count="1504" uniqueCount="515">
  <si>
    <t>GAV</t>
  </si>
  <si>
    <t>BUS</t>
  </si>
  <si>
    <t>ENC</t>
  </si>
  <si>
    <t>EXPANSÃO</t>
  </si>
  <si>
    <t>FLR</t>
  </si>
  <si>
    <t>LEGENDA</t>
  </si>
  <si>
    <t>VAULT</t>
  </si>
  <si>
    <t>FAST CACHE</t>
  </si>
  <si>
    <t>HOTSPARE</t>
  </si>
  <si>
    <t>FILLER</t>
  </si>
  <si>
    <t>VNX5600 - RACK 1</t>
  </si>
  <si>
    <t>VNX5600 - RACK 2</t>
  </si>
  <si>
    <t>1k2</t>
  </si>
  <si>
    <t>4k</t>
  </si>
  <si>
    <t>Oriundos VNX5400-SP</t>
  </si>
  <si>
    <t>Veio do VNX5400-SP</t>
  </si>
  <si>
    <t/>
  </si>
  <si>
    <t>Não expandir nesse até a gaveta de cima chegar</t>
  </si>
  <si>
    <t>Bus lento de discos de 4k (prata e bronze)</t>
  </si>
  <si>
    <t>OURO (DB PRD e EXC)</t>
  </si>
  <si>
    <t>PRATA (DB DEV|QA VM)</t>
  </si>
  <si>
    <t>BRONZE (ARCHIVE | FS)</t>
  </si>
  <si>
    <t>TIPO</t>
  </si>
  <si>
    <t>VNX5300</t>
  </si>
  <si>
    <t>N/A</t>
  </si>
  <si>
    <t>IT-ONE</t>
  </si>
  <si>
    <t>CBMM</t>
  </si>
  <si>
    <t>Projeto</t>
  </si>
  <si>
    <t>LEAD</t>
  </si>
  <si>
    <t>Project ID</t>
  </si>
  <si>
    <t>Proposta</t>
  </si>
  <si>
    <t>Sales Orders</t>
  </si>
  <si>
    <t>SITES</t>
  </si>
  <si>
    <t>Site Name</t>
  </si>
  <si>
    <t>Site ID</t>
  </si>
  <si>
    <t>Endereço</t>
  </si>
  <si>
    <t>Responsáveis</t>
  </si>
  <si>
    <t>TEC</t>
  </si>
  <si>
    <t>Função</t>
  </si>
  <si>
    <t>Nome</t>
  </si>
  <si>
    <t>E-Mail</t>
  </si>
  <si>
    <t>Telefone</t>
  </si>
  <si>
    <t>Denis Darwin</t>
  </si>
  <si>
    <t>Gerente de Projetos</t>
  </si>
  <si>
    <t>denis.darwin@itone.com.br</t>
  </si>
  <si>
    <t>(31) 9-8246-5538</t>
  </si>
  <si>
    <t>Gerente de Contas</t>
  </si>
  <si>
    <t>Daniel Koppe</t>
  </si>
  <si>
    <t>daniel.koppe@itone.com.br</t>
  </si>
  <si>
    <t>Arquiteto de Soluções</t>
  </si>
  <si>
    <t>Fernando Porto</t>
  </si>
  <si>
    <t>fernando.porto@itone.com.br</t>
  </si>
  <si>
    <t>Arquiteto de Implementação</t>
  </si>
  <si>
    <t>Ricardo Paiva</t>
  </si>
  <si>
    <t>ricardo.paiva@itone.com.br</t>
  </si>
  <si>
    <t>(31) 9-9841-1623</t>
  </si>
  <si>
    <t>Implementador</t>
  </si>
  <si>
    <t>Felipe Roque</t>
  </si>
  <si>
    <t>felipe.roque@itone.com.br</t>
  </si>
  <si>
    <t>(31) 9-7111-8452</t>
  </si>
  <si>
    <t>Pedro Silva</t>
  </si>
  <si>
    <t>pedro.silva@itone.com.br</t>
  </si>
  <si>
    <t>(31) 9-9620-7477</t>
  </si>
  <si>
    <t>CLIENTE</t>
  </si>
  <si>
    <t>Diretor de TI</t>
  </si>
  <si>
    <t>Alexandre Quinze</t>
  </si>
  <si>
    <t>alexandre.quinze@cbmm.com.br</t>
  </si>
  <si>
    <t>Gerente de TI</t>
  </si>
  <si>
    <t>Eduardo Ogassawara</t>
  </si>
  <si>
    <t xml:space="preserve">(34) 9-9167-3377 </t>
  </si>
  <si>
    <t>(34) 9-9977-6520</t>
  </si>
  <si>
    <t>eduardo.ogassawara@cbmm.com.br</t>
  </si>
  <si>
    <t>Ezequiel Souza</t>
  </si>
  <si>
    <t>Responsável pelo projeto</t>
  </si>
  <si>
    <t xml:space="preserve">ezequiel.souza@cbmm.com.br </t>
  </si>
  <si>
    <t>(11) 9-8457-0016</t>
  </si>
  <si>
    <t>PR - DEAL 2400 Consolidação de Racks e Moving Infra de Ti - ARAXÁ- V1</t>
  </si>
  <si>
    <t>Rodrigo Fernandes</t>
  </si>
  <si>
    <t>Analista de Storage</t>
  </si>
  <si>
    <t> (11) 9-8457-0680</t>
  </si>
  <si>
    <t>rodrigo.fernandes@cbmm.com.br</t>
  </si>
  <si>
    <t>Ramon Lopes</t>
  </si>
  <si>
    <t>ramon.lopes@cbmm.com.br</t>
  </si>
  <si>
    <t>Redes e SAN</t>
  </si>
  <si>
    <t>PARCEIROS DO CLIENTE (PWC)</t>
  </si>
  <si>
    <t>PARCEIROS DA IT-ONE (TRANSPORTADORA)</t>
  </si>
  <si>
    <t>Silvanei Santos</t>
  </si>
  <si>
    <t>Gerente Geral</t>
  </si>
  <si>
    <t>sillog@sillog.com.br</t>
  </si>
  <si>
    <t xml:space="preserve">(31) 9-9718-5809 </t>
  </si>
  <si>
    <t>Consolidação de Racks e Moving Infra DC</t>
  </si>
  <si>
    <t>Lucas Souza</t>
  </si>
  <si>
    <t>Gerente de Programa e QA</t>
  </si>
  <si>
    <t>lucas.souza@pwc.com</t>
  </si>
  <si>
    <t>Raphael Fagundes</t>
  </si>
  <si>
    <t>Gerente do Projeto</t>
  </si>
  <si>
    <t>(31) 9-9757-0280</t>
  </si>
  <si>
    <t>(31) 9-9163-6262</t>
  </si>
  <si>
    <t>raphael.fagundes@pwc.com</t>
  </si>
  <si>
    <t>Analista do Projeto</t>
  </si>
  <si>
    <t xml:space="preserve">(31) 9-8884-0121 </t>
  </si>
  <si>
    <t xml:space="preserve">mauricio.miranda@pwc.com </t>
  </si>
  <si>
    <t>Antônio Chagas</t>
  </si>
  <si>
    <t>Diretor de Vendas</t>
  </si>
  <si>
    <t>antonio.chagas@itone.com.br</t>
  </si>
  <si>
    <t>(31) 9-8478-5303</t>
  </si>
  <si>
    <t>Córrego da Mata, S/N - Araxá -MG</t>
  </si>
  <si>
    <t>ADM</t>
  </si>
  <si>
    <t>ID</t>
  </si>
  <si>
    <t>SITE</t>
  </si>
  <si>
    <t>MODELO</t>
  </si>
  <si>
    <t>FUNÇÃO</t>
  </si>
  <si>
    <t>GARANTIA</t>
  </si>
  <si>
    <t>DS-300B</t>
  </si>
  <si>
    <t>Maurício Miranda</t>
  </si>
  <si>
    <t>Thiago Vasconcelos</t>
  </si>
  <si>
    <t xml:space="preserve">Analista de Segurança/SO </t>
  </si>
  <si>
    <t xml:space="preserve">thiago.vasconcelos@cbmm.com.br </t>
  </si>
  <si>
    <t> (11) 9-8457-0113</t>
  </si>
  <si>
    <t>CPU</t>
  </si>
  <si>
    <t>DISCO</t>
  </si>
  <si>
    <t>IP</t>
  </si>
  <si>
    <t>SISTEMA OPERACIONAL</t>
  </si>
  <si>
    <t>AMBIENTE</t>
  </si>
  <si>
    <t>FRENTE</t>
  </si>
  <si>
    <t>RESPONSAVEL</t>
  </si>
  <si>
    <t>FISICO - CPU</t>
  </si>
  <si>
    <t>FISICO - MODELO</t>
  </si>
  <si>
    <t>FISICO - SERIE</t>
  </si>
  <si>
    <t>FISICO - LOCAL</t>
  </si>
  <si>
    <t>FISICO - VENC GARANTIA</t>
  </si>
  <si>
    <t>FISICO - STATUS GARANTIA</t>
  </si>
  <si>
    <t>FISICO - RENOVAÇÃO GARANTIA</t>
  </si>
  <si>
    <t>ESXI02TI</t>
  </si>
  <si>
    <t>PROD - INF - HOST VMWARE</t>
  </si>
  <si>
    <t>Fisica</t>
  </si>
  <si>
    <t>10.1.0.118</t>
  </si>
  <si>
    <t>VMware ESXi 5.5.0 build-2456374</t>
  </si>
  <si>
    <t>PRODUÇÃO</t>
  </si>
  <si>
    <t>Infraestrutura</t>
  </si>
  <si>
    <t>Intel(R) Xeon(R) CPU E5620 @ 2.40GHz</t>
  </si>
  <si>
    <t>PowerEdge R710</t>
  </si>
  <si>
    <t>JF1JVQ1</t>
  </si>
  <si>
    <t>PROXIMO VENCIMENTO</t>
  </si>
  <si>
    <t>É POSSIVEL</t>
  </si>
  <si>
    <t>ESXI04TI</t>
  </si>
  <si>
    <t>10.1.0.50</t>
  </si>
  <si>
    <t>BNT4WN1</t>
  </si>
  <si>
    <t>não é possivel pela Dell</t>
  </si>
  <si>
    <t>ESXI06TI</t>
  </si>
  <si>
    <t>10.1.0.168</t>
  </si>
  <si>
    <t>VMware ESXi 5.1.0 build-914609</t>
  </si>
  <si>
    <t>Intel(R) Xeon(R) CPU E5-2620 0 @ 2.00GHz</t>
  </si>
  <si>
    <t>PowerEdge R720</t>
  </si>
  <si>
    <t>CT4L2V1</t>
  </si>
  <si>
    <t>EM DIA</t>
  </si>
  <si>
    <t>ESXI10TI</t>
  </si>
  <si>
    <t>10.1.0.178</t>
  </si>
  <si>
    <t>Intel(R) Xeon(R) CPU E5-2670 0 @ 2.60GHz</t>
  </si>
  <si>
    <t>59T06W1</t>
  </si>
  <si>
    <t>ESXI16TI</t>
  </si>
  <si>
    <t>10.1.0.193</t>
  </si>
  <si>
    <t>JHDW9X1</t>
  </si>
  <si>
    <t>ESXI18TI</t>
  </si>
  <si>
    <t>10.1.0.213</t>
  </si>
  <si>
    <t>VMware ESXi 5.5.0 build-2302651</t>
  </si>
  <si>
    <t>Intel(R) Xeon(R) CPU E5-2640 v2 @ 2.00GHz</t>
  </si>
  <si>
    <t>H34W0Y1</t>
  </si>
  <si>
    <t>TA</t>
  </si>
  <si>
    <t>Elton Carvalho</t>
  </si>
  <si>
    <t>TITANIO02</t>
  </si>
  <si>
    <t>PROD - DB - CLUSTER - SQL - SAP MII</t>
  </si>
  <si>
    <t>10.1.0.143</t>
  </si>
  <si>
    <t>DBA</t>
  </si>
  <si>
    <t>Intel Xeon CPU E5620 @ 2.40GHz</t>
  </si>
  <si>
    <t>J8TZ6S1</t>
  </si>
  <si>
    <t>DMZ02</t>
  </si>
  <si>
    <t>172.17.17.5</t>
  </si>
  <si>
    <t>VMware ESXi 5.5.0 build-2143827</t>
  </si>
  <si>
    <t>JCR65P1</t>
  </si>
  <si>
    <t>ITERBIO02</t>
  </si>
  <si>
    <t>TA - APP - CLUSTER - AMPLA</t>
  </si>
  <si>
    <t>10.1.0.135</t>
  </si>
  <si>
    <t>7G9F7R1</t>
  </si>
  <si>
    <t>URANIO02</t>
  </si>
  <si>
    <t>10.1.0.38</t>
  </si>
  <si>
    <t>Intel Xeon CPU L5520 @ 2.27GHz</t>
  </si>
  <si>
    <t>J4X6WK1</t>
  </si>
  <si>
    <t>VENCIDA</t>
  </si>
  <si>
    <t>SRVIAS05</t>
  </si>
  <si>
    <t>TA - APP - IAS GR HISTORIAN EVENTOS IAS</t>
  </si>
  <si>
    <t>10.2.0.17</t>
  </si>
  <si>
    <t>B217VQ1</t>
  </si>
  <si>
    <t>SW1-TEC-44</t>
  </si>
  <si>
    <t>SAN Switch Brocade 200E</t>
  </si>
  <si>
    <t>10.1.1.44</t>
  </si>
  <si>
    <t>Infraestrutura/SAN</t>
  </si>
  <si>
    <t>n/a</t>
  </si>
  <si>
    <t>RD060186300</t>
  </si>
  <si>
    <t>EOL</t>
  </si>
  <si>
    <t>SW2-TEC-45</t>
  </si>
  <si>
    <t>10.1.1.45</t>
  </si>
  <si>
    <t>RD060186314</t>
  </si>
  <si>
    <t>SW3-TEC-68</t>
  </si>
  <si>
    <t>SAN Switch Brocade 300</t>
  </si>
  <si>
    <t>10.1.1.68</t>
  </si>
  <si>
    <t>BRCALJ1911G0BY</t>
  </si>
  <si>
    <t>25/11/2017</t>
  </si>
  <si>
    <t>SW4-TEC-69</t>
  </si>
  <si>
    <t>10.1.1.69</t>
  </si>
  <si>
    <t>BRCALJ1912G0KE</t>
  </si>
  <si>
    <t>É possível</t>
  </si>
  <si>
    <t>SW5-TEC-82</t>
  </si>
  <si>
    <t>10.1.1.82</t>
  </si>
  <si>
    <t>BRCALJ1932K091</t>
  </si>
  <si>
    <t>14/07/2015</t>
  </si>
  <si>
    <t>SW6-TEC-83</t>
  </si>
  <si>
    <t>10.1.1.83</t>
  </si>
  <si>
    <t>BRCALJ1932K069</t>
  </si>
  <si>
    <t>VNX5300_TEC</t>
  </si>
  <si>
    <t>VNX 5300</t>
  </si>
  <si>
    <t>50TB</t>
  </si>
  <si>
    <t>10.1.1.72/10.1.1.73</t>
  </si>
  <si>
    <t>Infraestrutura/STO</t>
  </si>
  <si>
    <t>CKM00121400492</t>
  </si>
  <si>
    <t>VPLEX_CL2</t>
  </si>
  <si>
    <t xml:space="preserve">VPLEX </t>
  </si>
  <si>
    <t>10.1.1.91</t>
  </si>
  <si>
    <t>CKM00143500935</t>
  </si>
  <si>
    <t>NOME</t>
  </si>
  <si>
    <t>MEMÓRIA</t>
  </si>
  <si>
    <t>Brocade FOS 6.2.2b</t>
  </si>
  <si>
    <t>Brocade FOS 6.4.2a</t>
  </si>
  <si>
    <t>Brocade FOS 7.2.1a</t>
  </si>
  <si>
    <t xml:space="preserve"> Brocade FOS 7.2.1a</t>
  </si>
  <si>
    <t>VNXOE 05.32.000.5.216</t>
  </si>
  <si>
    <t>GeoSynchrony 5.3.0.01.00.04</t>
  </si>
  <si>
    <t>SÉRIE</t>
  </si>
  <si>
    <t>DS-220B</t>
  </si>
  <si>
    <t>VPLEX</t>
  </si>
  <si>
    <t>AMB</t>
  </si>
  <si>
    <t>OFF</t>
  </si>
  <si>
    <t>ON</t>
  </si>
  <si>
    <t>Windows Server 2008 Enterprise</t>
  </si>
  <si>
    <t>Windows Server 2008 R2 Enterprise</t>
  </si>
  <si>
    <t>R710</t>
  </si>
  <si>
    <t>R720</t>
  </si>
  <si>
    <t>TA - DB - SQL - DB AMPLA</t>
  </si>
  <si>
    <t xml:space="preserve">  INVENTÁRIO</t>
  </si>
  <si>
    <t>EQUIPAMENTOS DO MOVE</t>
  </si>
  <si>
    <t>SAN</t>
  </si>
  <si>
    <t>HBA</t>
  </si>
  <si>
    <t>TI</t>
  </si>
  <si>
    <t>FABRIC A</t>
  </si>
  <si>
    <t>FABRIC B</t>
  </si>
  <si>
    <t>PORTA</t>
  </si>
  <si>
    <t>SW1-TEC-44
SW4-TEC-69</t>
  </si>
  <si>
    <t>1
2</t>
  </si>
  <si>
    <t>6
6</t>
  </si>
  <si>
    <t>VPLEX_TEC</t>
  </si>
  <si>
    <t>SW1-TEC-44
SW2-TEC-45</t>
  </si>
  <si>
    <t>1
4</t>
  </si>
  <si>
    <t>5
5</t>
  </si>
  <si>
    <t>4
8</t>
  </si>
  <si>
    <t>2
1</t>
  </si>
  <si>
    <t>SW4-TEC-69
SW3-TEC-68</t>
  </si>
  <si>
    <t>SW2-TEC-45
SW3-TEC-68</t>
  </si>
  <si>
    <t>9
8</t>
  </si>
  <si>
    <t>13
9</t>
  </si>
  <si>
    <t>ESXi 5.5.0 build-2456374</t>
  </si>
  <si>
    <t>ESXi 5.1.0 build-914609</t>
  </si>
  <si>
    <t>ESXi 5.5.0 build-2302651</t>
  </si>
  <si>
    <t>ESXi 5.5.0 build-2143827</t>
  </si>
  <si>
    <t>Windows 2008 Enterprise</t>
  </si>
  <si>
    <t>Windows 2008 R2 Enterprise</t>
  </si>
  <si>
    <t>A0
B1
B0
A1</t>
  </si>
  <si>
    <t>SW4-TEC-69
SW4-TEC-69
SW3-TEC-68
SW3-TEC-68</t>
  </si>
  <si>
    <t>14
15
14
15</t>
  </si>
  <si>
    <t>WCA1
WCB1
BEA1
FEA1
WCA3
WCB3
BEB1
FEB1
WCA0
WCB0
BEA0
FEA0
WCA2
WCB2
BEB0
FEB0</t>
  </si>
  <si>
    <t>0
1
6
8
12
13
14
16
0
1
6
8
12
13
14
16</t>
  </si>
  <si>
    <t>SW6-TEC-83
SW6-TEC-83
SW6-TEC-83
SW6-TEC-83
SW6-TEC-83
SW6-TEC-83
SW6-TEC-83
SW6-TEC-83
SW5-TEC-82
SW5-TEC-82
SW5-TEC-82
SW5-TEC-82
SW5-TEC-82
SW5-TEC-82
SW5-TEC-82
SW5-TEC-82</t>
  </si>
  <si>
    <t>N/C</t>
  </si>
  <si>
    <t>SW3-TEC-68
SW2-TEC-45</t>
  </si>
  <si>
    <t>10
14</t>
  </si>
  <si>
    <t>SW3-TEC-68
SW4-TEC-69</t>
  </si>
  <si>
    <t>11
8</t>
  </si>
  <si>
    <r>
      <t xml:space="preserve">DMZ02 </t>
    </r>
    <r>
      <rPr>
        <b/>
        <sz val="8"/>
        <color rgb="FFFF0000"/>
        <rFont val="Calibri Light"/>
        <family val="2"/>
      </rPr>
      <t>(*1)</t>
    </r>
  </si>
  <si>
    <r>
      <rPr>
        <b/>
        <sz val="9"/>
        <color rgb="FFC00000"/>
        <rFont val="Calibri Light"/>
        <family val="2"/>
      </rPr>
      <t>OFF</t>
    </r>
    <r>
      <rPr>
        <sz val="9"/>
        <color theme="1"/>
        <rFont val="Calibri Light"/>
        <family val="2"/>
      </rPr>
      <t xml:space="preserve">: Sequência de DESLIGAMENTO | </t>
    </r>
    <r>
      <rPr>
        <b/>
        <sz val="9"/>
        <color rgb="FFC00000"/>
        <rFont val="Calibri Light"/>
        <family val="2"/>
      </rPr>
      <t>ON:</t>
    </r>
    <r>
      <rPr>
        <sz val="9"/>
        <color theme="1"/>
        <rFont val="Calibri Light"/>
        <family val="2"/>
      </rPr>
      <t xml:space="preserve"> Sequência de RELIGAMENTO
Os hosts identificados de </t>
    </r>
    <r>
      <rPr>
        <sz val="9"/>
        <color rgb="FFC00000"/>
        <rFont val="Calibri Light"/>
        <family val="2"/>
      </rPr>
      <t>VERMELHO,</t>
    </r>
    <r>
      <rPr>
        <sz val="9"/>
        <color theme="1"/>
        <rFont val="Calibri Light"/>
        <family val="2"/>
      </rPr>
      <t xml:space="preserve"> estão fora de garantia | OS IDs de </t>
    </r>
    <r>
      <rPr>
        <b/>
        <sz val="9"/>
        <color theme="5"/>
        <rFont val="Calibri Light"/>
        <family val="2"/>
      </rPr>
      <t>LARANJA</t>
    </r>
    <r>
      <rPr>
        <sz val="9"/>
        <color theme="1"/>
        <rFont val="Calibri Light"/>
        <family val="2"/>
      </rPr>
      <t xml:space="preserve"> são de TI e os </t>
    </r>
    <r>
      <rPr>
        <b/>
        <sz val="9"/>
        <color theme="9"/>
        <rFont val="Calibri Light"/>
        <family val="2"/>
      </rPr>
      <t>VERDE,</t>
    </r>
    <r>
      <rPr>
        <sz val="9"/>
        <color theme="1"/>
        <rFont val="Calibri Light"/>
        <family val="2"/>
      </rPr>
      <t xml:space="preserve"> são TA</t>
    </r>
  </si>
  <si>
    <t xml:space="preserve">      Programar a parada dos equipamentos e respectivos sistemas </t>
  </si>
  <si>
    <t xml:space="preserve">      Gerar requisição de mudanças</t>
  </si>
  <si>
    <t xml:space="preserve">      Emitir comunicado de parada </t>
  </si>
  <si>
    <t xml:space="preserve">      Iniciar desligamento dos equipamentos conforme sequência de desligamento definida</t>
  </si>
  <si>
    <t xml:space="preserve">   Desmontar equipamentos (racks, trilhos, cabos, etc) </t>
  </si>
  <si>
    <t xml:space="preserve">   Embalar os Equipamentos </t>
  </si>
  <si>
    <t xml:space="preserve">   Identificar embalagens</t>
  </si>
  <si>
    <t xml:space="preserve">   Executar o transporte especial para sensíveis </t>
  </si>
  <si>
    <t xml:space="preserve">   Acompanhar a movimentação dos equipamentos para o site destino</t>
  </si>
  <si>
    <t xml:space="preserve">   Executar a montagem dos equipamentos nas instalações de destino </t>
  </si>
  <si>
    <t xml:space="preserve">   Inicialização dos equipamentos nos sites de destino </t>
  </si>
  <si>
    <t xml:space="preserve">   Iniciar religamento dos equipamentos conforme sequência definida</t>
  </si>
  <si>
    <t xml:space="preserve">   Executar testes específicos de HW para verificar funcionalidade após o moving </t>
  </si>
  <si>
    <t xml:space="preserve">   Validar correto funcionamento do HW </t>
  </si>
  <si>
    <t xml:space="preserve">   Acionamento de suporte técnico caso necessário </t>
  </si>
  <si>
    <t xml:space="preserve">   Reparo no caso de problema no HW, caso necessário</t>
  </si>
  <si>
    <t xml:space="preserve">   Validar Reparo no HW, caso necessário</t>
  </si>
  <si>
    <t xml:space="preserve">   Inicializar Aplicações </t>
  </si>
  <si>
    <t xml:space="preserve">   Validar Aplicações </t>
  </si>
  <si>
    <t xml:space="preserve">   Entrega da documentação gerada durante o projeto</t>
  </si>
  <si>
    <t xml:space="preserve">   Dar o aceite de finalização do processo de migração </t>
  </si>
  <si>
    <t>Cliente</t>
  </si>
  <si>
    <t>Cliente,IT-One</t>
  </si>
  <si>
    <t>IT-One</t>
  </si>
  <si>
    <t>Fornecedor Cliente</t>
  </si>
  <si>
    <t>+ FASE-2 : PRÉ-MOVING</t>
  </si>
  <si>
    <t xml:space="preserve">   + Comunicação</t>
  </si>
  <si>
    <t xml:space="preserve">   + Execução</t>
  </si>
  <si>
    <t xml:space="preserve"> + FASE-3 : MOVING</t>
  </si>
  <si>
    <t>+ FASE-4 : PÓS-MOVING</t>
  </si>
  <si>
    <t>+ FASE-5 : ENCERRAMENTO</t>
  </si>
  <si>
    <t>-</t>
  </si>
  <si>
    <t>ATIVIDADES</t>
  </si>
  <si>
    <t>RECURSOS</t>
  </si>
  <si>
    <t>TEC  (ORIGEM)</t>
  </si>
  <si>
    <t>PLANEJAMENTO (DESTINO)</t>
  </si>
  <si>
    <t xml:space="preserve">      Validar Plano de Arquitetura (PA)</t>
  </si>
  <si>
    <t>PLANO DE EXECUÇÃO</t>
  </si>
  <si>
    <t xml:space="preserve">      Validar Plano de Execução (PE)</t>
  </si>
  <si>
    <t xml:space="preserve">      Validar Plano de Reboot de Segurança (PRS)</t>
  </si>
  <si>
    <t xml:space="preserve">      Executar migrações P2V dos hosts que não serão movidos</t>
  </si>
  <si>
    <t xml:space="preserve">      Executar/Validar procedimentos de backup antes do início da operação </t>
  </si>
  <si>
    <t xml:space="preserve">      Executar/Validar Plano de Reboot de Segurança (Seguir Sequência de desligamento/religamento)</t>
  </si>
  <si>
    <t>IT-One, Transportadora</t>
  </si>
  <si>
    <t xml:space="preserve">   Coletar/Analisar logs de Servidores, SAN e Storage e gerar evidências</t>
  </si>
  <si>
    <t>INVENTÁRIO | HOMOLOGAÇÃO</t>
  </si>
  <si>
    <t>HOSTNAME</t>
  </si>
  <si>
    <t>SERIAL</t>
  </si>
  <si>
    <t>S.O.</t>
  </si>
  <si>
    <t>MULTIPATH</t>
  </si>
  <si>
    <t>DRIVER</t>
  </si>
  <si>
    <t>HBA1</t>
  </si>
  <si>
    <t>HBA2</t>
  </si>
  <si>
    <t>ALERTAS</t>
  </si>
  <si>
    <t>ACHE</t>
  </si>
  <si>
    <t>GRUESX-08</t>
  </si>
  <si>
    <t>N/I</t>
  </si>
  <si>
    <t>10.96.2.50</t>
  </si>
  <si>
    <t>PowerEdge M620</t>
  </si>
  <si>
    <t>ESXi 5.5 (vSphere 5.5)</t>
  </si>
  <si>
    <t>NATIVO</t>
  </si>
  <si>
    <t>QME2572</t>
  </si>
  <si>
    <t>INBOX</t>
  </si>
  <si>
    <t>20:01:F0:1F:AF:95:00:E9</t>
  </si>
  <si>
    <t>20:02:F0:1F:AF:95:00:E9</t>
  </si>
  <si>
    <t>GRUESX-09</t>
  </si>
  <si>
    <t>10.96.2.53</t>
  </si>
  <si>
    <t>20:01:F0:1F:AF:95:00:F6</t>
  </si>
  <si>
    <t>20:02:F0:1F:AF:95:00:F6</t>
  </si>
  <si>
    <t>GRUESX-10</t>
  </si>
  <si>
    <t>128.37.100.143</t>
  </si>
  <si>
    <t>ESXi 5.1 (vSphere 5.1)</t>
  </si>
  <si>
    <t>20:01:F0:1F:AF:95:01:03</t>
  </si>
  <si>
    <t>20:02:F0:1F:AF:95:01:03</t>
  </si>
  <si>
    <t>GRUESX-11</t>
  </si>
  <si>
    <t>10.96.2.52</t>
  </si>
  <si>
    <t>20:01:F0:1F:AF:95:01:10</t>
  </si>
  <si>
    <t>20:02:F0:1F:AF:95:01:10</t>
  </si>
  <si>
    <t>GRUESX-12</t>
  </si>
  <si>
    <t>10.96.2.51</t>
  </si>
  <si>
    <t>20:01:F0:1F:AF:95:01:1D</t>
  </si>
  <si>
    <t>20:02:F0:1F:AF:95:01:1D</t>
  </si>
  <si>
    <t>GRUESX-13</t>
  </si>
  <si>
    <t>10.96.2.42</t>
  </si>
  <si>
    <t>20:01:F0:1F:AF:95:01:2A</t>
  </si>
  <si>
    <t>20:02:F0:1F:AF:95:01:2A</t>
  </si>
  <si>
    <t>GRUESX-15</t>
  </si>
  <si>
    <t>10.96.2.54</t>
  </si>
  <si>
    <t>20:01:F0:1F:AF:7D:2C:83</t>
  </si>
  <si>
    <t>20:02:F0:1F:AF:7D:2C:83</t>
  </si>
  <si>
    <t>GRUESX-16</t>
  </si>
  <si>
    <t>10.96.2.57</t>
  </si>
  <si>
    <t>20:01:F0:1F:AF:7D:2C:90</t>
  </si>
  <si>
    <t>20:02:F0:1F:AF:7D:2C:90</t>
  </si>
  <si>
    <t>GRUESX-17</t>
  </si>
  <si>
    <t>10.96.2.56</t>
  </si>
  <si>
    <t>20:01:F0:1F:AF:7D:2C:9D</t>
  </si>
  <si>
    <t>20:02:F0:1F:AF:7D:2C:9D</t>
  </si>
  <si>
    <t>GRUSQLBI-02</t>
  </si>
  <si>
    <t>192.168.50.61</t>
  </si>
  <si>
    <t>Windows  2012 R2</t>
  </si>
  <si>
    <t>PowerPath 6.0</t>
  </si>
  <si>
    <t>9.1.11.24</t>
  </si>
  <si>
    <t>20:01:F0:1F:AF:7D:2C:AA</t>
  </si>
  <si>
    <t>20:02:F0:1F:AF:7D:2C:AA</t>
  </si>
  <si>
    <t>3,4,5,6</t>
  </si>
  <si>
    <t>GRUSAN-01</t>
  </si>
  <si>
    <t>TQ2J2335335</t>
  </si>
  <si>
    <t xml:space="preserve">172.16.0.107 </t>
  </si>
  <si>
    <t>Connectrix DS-5300B</t>
  </si>
  <si>
    <t>FOS 7.0.1</t>
  </si>
  <si>
    <t>10:00:00:27:F8:2A:37:33</t>
  </si>
  <si>
    <t>1,7</t>
  </si>
  <si>
    <t>GRUSAN-02</t>
  </si>
  <si>
    <t>TQ2J2345448</t>
  </si>
  <si>
    <t xml:space="preserve">172.16.0.108 </t>
  </si>
  <si>
    <t>10:00:00:27:F8:29:4C:09</t>
  </si>
  <si>
    <t>GRUXTREMIO-01</t>
  </si>
  <si>
    <t>CKM00162600001</t>
  </si>
  <si>
    <t>10.96.2.62</t>
  </si>
  <si>
    <t>EMC XtremIO 10TB</t>
  </si>
  <si>
    <t xml:space="preserve">XIOS 4.0.2-80 </t>
  </si>
  <si>
    <t>7,8,9</t>
  </si>
  <si>
    <t>GRUVNXCS1</t>
  </si>
  <si>
    <t>CKM00124903322</t>
  </si>
  <si>
    <t>172.16.0.102</t>
  </si>
  <si>
    <t>EMC VNX5500</t>
  </si>
  <si>
    <t>05.32.000.5.218</t>
  </si>
  <si>
    <t>50:06:01:60:BE:E0:19:CF</t>
  </si>
  <si>
    <t>LEGENDA DE HOMOLOGAÇÃO</t>
  </si>
  <si>
    <t>Suportado. Nenhuma atualização necessária.</t>
  </si>
  <si>
    <t>Suportado. Atualização OPCIONAL sugerida.</t>
  </si>
  <si>
    <t>Suportado com recomendação. Atualização necessária.</t>
  </si>
  <si>
    <t>Não suportado.</t>
  </si>
  <si>
    <t>Assim que possível, atualizar para a última versão possível homologada.</t>
  </si>
  <si>
    <t>Please Note: ESXi 5.5 hosts running Emulex HBAs become unresponsive in vCenter Server during periods of high I/O.  Refer to: http://kb.vmware.com/kb/2086025 for more info.</t>
  </si>
  <si>
    <t>Detected version Unisphere Host Agent 1.3 does not match any of the EMC supported version(s) listed. Atualizar para a última versão disponível, ou remover produto se migrar de VNX para XtremIO.</t>
  </si>
  <si>
    <t>Qlogic Driver Enable LIP Full Login is false (EMC approved setting is true).</t>
  </si>
  <si>
    <t>Qlogic Driver Enable Target Reset is false (EMC approved setting is  true).</t>
  </si>
  <si>
    <t>Microsoft Windows Server 2012 R2 Standard does not have the latest Service Pack installed.</t>
  </si>
  <si>
    <t>All FC SAN switches (4 Gb/s or greater) from EMC Connectrix; Brocade, Cisco, and QLogic for host and storage connectivity are supported. 
Refer to the Switched Fabric Topology Parameters table located on the E-Lab Navigator (ELN) at https://elabnavigator.emc.com for supported switch fabric interoperability firmware and settings.</t>
  </si>
  <si>
    <t xml:space="preserve">All host systems are supported where the host vendor allows the host/OS/adapter combination. All Fibre Channel HBAs from Emulex (4 Gb/s, 8 Gb/s), QLogic (4 Gb/s, 8 Gb/s), and Brocade (8 Gb/s), including vendor rebranded versions. Any EMC or vendor-supplied OS-approved driver/firmware/BIOS is allowed for these HBAs. </t>
  </si>
  <si>
    <t>All released updates of VMware ESX/ESXi versions are supported unless specified by another footnote. Please contact the server vendor for the update level required for a specific server</t>
  </si>
  <si>
    <t>TEMPO</t>
  </si>
  <si>
    <t>+ DD2500 (TUTOIA)</t>
  </si>
  <si>
    <t>Evitar que o procedimento seja realizado fora da janeja de backup ou parar todos os jobs (gerar evidências)</t>
  </si>
  <si>
    <t>Garantir que o FILESYSTEM esteja íntegro (gerar evidências)</t>
  </si>
  <si>
    <t>Montar as novas gavetas no novo RACK previsto para a sua instalação (gerar evidências)</t>
  </si>
  <si>
    <t>Proceder com os endereçamentos e conexões físicas das novas gavetas, conforme definido na arquitetura</t>
  </si>
  <si>
    <t>Ligar gavetas, e reconhecê-las no Data Domain</t>
  </si>
  <si>
    <t>Adicionar o licenciamento de expansão de capacidade (gerar evidências)</t>
  </si>
  <si>
    <t>Expandir lógicamente os TIERS existentes (Add Shelf)  (gerar evidências)</t>
  </si>
  <si>
    <t>Adicionar nova capacidade ao FILESYSTEM  (gerar evidências)</t>
  </si>
  <si>
    <t xml:space="preserve">Rodar os testes e diagnósticos (enclosure test topology - testar cada porta SAS por 1 minuto) </t>
  </si>
  <si>
    <t>Coletar logs e gerar evidências</t>
  </si>
  <si>
    <t>+ DD2500 (CENU)</t>
  </si>
  <si>
    <t>Verifique as cores das linhas/colunas do inventário para determinar quais ações devem ser tomada, identificadas nas linhas abaixo.</t>
  </si>
  <si>
    <t>Identifique na coluna ALERTAS do inventário acima, quais são os IDs correspondentes abaixo.</t>
  </si>
  <si>
    <t>VNX5400 - TUTOIA - RACK 1 ( CKM00152001634 )</t>
  </si>
  <si>
    <t>DIVISÃO DOS DISCOS NOS POOLS</t>
  </si>
  <si>
    <t>POOL NAME</t>
  </si>
  <si>
    <t>POOL ID</t>
  </si>
  <si>
    <t>Q</t>
  </si>
  <si>
    <t>TAM</t>
  </si>
  <si>
    <t>TIER</t>
  </si>
  <si>
    <t>RPM</t>
  </si>
  <si>
    <t>POL</t>
  </si>
  <si>
    <t>RAID</t>
  </si>
  <si>
    <t>ÁREA (GB)</t>
  </si>
  <si>
    <t>% Pool</t>
  </si>
  <si>
    <t>DISCOS</t>
  </si>
  <si>
    <t>STATUS</t>
  </si>
  <si>
    <t>1,2</t>
  </si>
  <si>
    <t>SAS</t>
  </si>
  <si>
    <t>10K</t>
  </si>
  <si>
    <t>2,5</t>
  </si>
  <si>
    <t>ATUAL</t>
  </si>
  <si>
    <t>R1</t>
  </si>
  <si>
    <t>1,6</t>
  </si>
  <si>
    <t>PERFORMANCE</t>
  </si>
  <si>
    <t>SSD</t>
  </si>
  <si>
    <t>Extreme Performance</t>
  </si>
  <si>
    <t>R5 (8+1)</t>
  </si>
  <si>
    <t>Performance</t>
  </si>
  <si>
    <t>10k</t>
  </si>
  <si>
    <t>3T</t>
  </si>
  <si>
    <t>4T</t>
  </si>
  <si>
    <t>CAPACITY</t>
  </si>
  <si>
    <t>NL-SAS</t>
  </si>
  <si>
    <t>Capacity</t>
  </si>
  <si>
    <t>7,2k</t>
  </si>
  <si>
    <t>3,5</t>
  </si>
  <si>
    <t>R6 (6+2)</t>
  </si>
  <si>
    <t>MIXED</t>
  </si>
  <si>
    <t>1,6T</t>
  </si>
  <si>
    <t>NOVO</t>
  </si>
  <si>
    <t>1,2T</t>
  </si>
  <si>
    <t>BOAS PRÁTICAS</t>
  </si>
  <si>
    <t>JOURNAL</t>
  </si>
  <si>
    <t>Os 4 primeiros discos são dedicados ao sistema operacional e ao VAUTL (distage de memória) do storage. Não podem ser utilizados.</t>
  </si>
  <si>
    <t>HS</t>
  </si>
  <si>
    <t>Os Hot Spares são posicionados nas últimas baias das gavetas, apenas como convenção.</t>
  </si>
  <si>
    <t>Novas gavetas foram balanceadas entre os BUS 0 e 1. Ao Final, as 8 gavetas estão igualmente distribuídas nos BUS 0 e 1</t>
  </si>
  <si>
    <t>4 discos de 1,6TB e 6 de 1,2TB foram posicionados na gaveta 0_2 para possibilitar melhor balanceamento de loops</t>
  </si>
  <si>
    <t>Os novos discos de 4TB foram balanceados em 2 duas gavetas existentes, em 2 loops diferentes para melhor balanceamento</t>
  </si>
  <si>
    <t>EXPANSÕES</t>
  </si>
  <si>
    <t>SUMÁRIO DE DISCOS</t>
  </si>
  <si>
    <t>1 x Expansão VNX-5400</t>
  </si>
  <si>
    <t>QTDE</t>
  </si>
  <si>
    <t>B-0</t>
  </si>
  <si>
    <t>B-1</t>
  </si>
  <si>
    <t>Pool: VAULT</t>
  </si>
  <si>
    <t>03 Disk Array Enclosures de 2.5” (VNXB6GSDAE25F)</t>
  </si>
  <si>
    <t>Pool: PERFORMANCE</t>
  </si>
  <si>
    <t>Baias</t>
  </si>
  <si>
    <t>10 Discos de 1600 GB SSD 2.5” FAST VP (1 HS) (V4-2S6FX-1600U)</t>
  </si>
  <si>
    <t>Pool: CAPACITY</t>
  </si>
  <si>
    <t>Discos</t>
  </si>
  <si>
    <t>56 Discos de 1200GB SAS 2.5” 10K RPM (2 HS) (V4-2S10-012U)</t>
  </si>
  <si>
    <t>Pool: MISTO</t>
  </si>
  <si>
    <t>Total de área</t>
  </si>
  <si>
    <t>9 Discos de 4TB NL-SAS 7.2K RPM de 3.5”(1 HS) (V4-VS07-040U)</t>
  </si>
  <si>
    <t>Pool: JOURNAL</t>
  </si>
  <si>
    <t>Área útil adicional de 85 TB</t>
  </si>
  <si>
    <t>Garantia CoTherminus</t>
  </si>
  <si>
    <t>NL-S</t>
  </si>
  <si>
    <t>FILLER (Baia LIVRE)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</si>
</sst>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b/>
      <sz val="10"/>
      <color theme="1"/>
      <name val="Calibri Light"/>
      <family val="2"/>
    </font>
    <font>
      <sz val="10"/>
      <color theme="1"/>
      <name val="Calibri Light"/>
      <family val="2"/>
    </font>
    <font>
      <sz val="9"/>
      <color theme="1"/>
      <name val="Calibri Light"/>
      <family val="2"/>
    </font>
    <font>
      <b/>
      <sz val="10"/>
      <color rgb="FF000000"/>
      <name val="Calibri Light"/>
      <family val="2"/>
    </font>
    <font>
      <b/>
      <sz val="9"/>
      <color theme="1"/>
      <name val="Calibri Light"/>
      <family val="2"/>
    </font>
    <font>
      <b/>
      <sz val="9"/>
      <color rgb="FF000000"/>
      <name val="Calibri Light"/>
      <family val="2"/>
    </font>
    <font>
      <sz val="9"/>
      <color rgb="FFFF0000"/>
      <name val="Calibri Light"/>
      <family val="2"/>
    </font>
    <font>
      <sz val="10"/>
      <color rgb="FFFFFFFF"/>
      <name val="Eras Bold ITC"/>
      <family val="2"/>
    </font>
    <font>
      <sz val="14"/>
      <color rgb="FFFFFFFF"/>
      <name val="Eras Bold ITC"/>
      <family val="2"/>
    </font>
    <font>
      <sz val="18"/>
      <color rgb="FFFFFFFF"/>
      <name val="Eras Bold ITC"/>
      <family val="2"/>
    </font>
    <font>
      <b/>
      <sz val="9"/>
      <color rgb="FFC00000"/>
      <name val="Calibri Light"/>
      <family val="2"/>
    </font>
    <font>
      <sz val="10"/>
      <name val="Arial"/>
      <family val="2"/>
    </font>
    <font>
      <sz val="9"/>
      <color theme="1"/>
      <name val="Eras Bold ITC"/>
      <family val="2"/>
    </font>
    <font>
      <b/>
      <sz val="11"/>
      <color theme="5"/>
      <name val="Calibri Light"/>
      <family val="2"/>
    </font>
    <font>
      <b/>
      <sz val="11"/>
      <color rgb="FF92D050"/>
      <name val="Calibri Light"/>
      <family val="2"/>
    </font>
    <font>
      <sz val="9"/>
      <color rgb="FFC00000"/>
      <name val="Calibri Light"/>
      <family val="2"/>
    </font>
    <font>
      <b/>
      <sz val="9"/>
      <color theme="5"/>
      <name val="Calibri Light"/>
      <family val="2"/>
    </font>
    <font>
      <b/>
      <sz val="9"/>
      <color theme="9"/>
      <name val="Calibri Light"/>
      <family val="2"/>
    </font>
    <font>
      <b/>
      <sz val="8"/>
      <color rgb="FFFF0000"/>
      <name val="Calibri Light"/>
      <family val="2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4"/>
      <color rgb="FFFFFFFF"/>
      <name val="Uni Sans Thin CAPS"/>
      <family val="3"/>
    </font>
    <font>
      <b/>
      <sz val="8"/>
      <color theme="1"/>
      <name val="UniSansBook"/>
    </font>
    <font>
      <b/>
      <sz val="8"/>
      <color rgb="FF000000"/>
      <name val="UniSansBook"/>
    </font>
    <font>
      <sz val="8"/>
      <color theme="1"/>
      <name val="UniSansBook"/>
    </font>
    <font>
      <sz val="9"/>
      <color theme="1"/>
      <name val="Uni Sans Thin CAPS"/>
      <family val="3"/>
    </font>
    <font>
      <sz val="10"/>
      <color rgb="FF000000"/>
      <name val="Uni Sans Thin CAPS"/>
      <family val="3"/>
    </font>
    <font>
      <sz val="10"/>
      <color theme="1"/>
      <name val="Uni Sans Thin CAPS"/>
      <family val="3"/>
    </font>
    <font>
      <sz val="10"/>
      <color rgb="FF000000"/>
      <name val="UniSansBook"/>
    </font>
    <font>
      <b/>
      <sz val="10"/>
      <color rgb="FF000000"/>
      <name val="UniSansBook"/>
    </font>
    <font>
      <sz val="10"/>
      <color rgb="FFC00000"/>
      <name val="UniSansBook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Uni Sans Thin CAPS"/>
      <family val="3"/>
    </font>
    <font>
      <sz val="12"/>
      <color theme="0"/>
      <name val="Uni Sans Thin CAPS"/>
      <family val="3"/>
    </font>
    <font>
      <sz val="11"/>
      <color theme="1"/>
      <name val="UniSansBook"/>
    </font>
    <font>
      <b/>
      <sz val="10"/>
      <color theme="1"/>
      <name val="UniSansBook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Dashed">
        <color theme="1"/>
      </left>
      <right style="mediumDashed">
        <color theme="1"/>
      </right>
      <top style="mediumDashed">
        <color theme="1"/>
      </top>
      <bottom style="mediumDashed">
        <color theme="1"/>
      </bottom>
      <diagonal/>
    </border>
    <border>
      <left style="mediumDashed">
        <color theme="1"/>
      </left>
      <right style="mediumDashed">
        <color theme="1"/>
      </right>
      <top style="mediumDashed">
        <color theme="1"/>
      </top>
      <bottom/>
      <diagonal/>
    </border>
    <border>
      <left style="mediumDashDotDot">
        <color indexed="64"/>
      </left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Dashed">
        <color theme="1"/>
      </top>
      <bottom/>
      <diagonal/>
    </border>
    <border>
      <left/>
      <right/>
      <top style="mediumDashed">
        <color theme="1"/>
      </top>
      <bottom/>
      <diagonal/>
    </border>
    <border>
      <left style="mediumDashDotDot">
        <color indexed="64"/>
      </left>
      <right style="mediumDashDotDot">
        <color indexed="64"/>
      </right>
      <top/>
      <bottom style="mediumDashDotDot">
        <color indexed="64"/>
      </bottom>
      <diagonal/>
    </border>
    <border>
      <left style="mediumDashDotDot">
        <color indexed="64"/>
      </left>
      <right/>
      <top style="mediumDashDotDot">
        <color indexed="64"/>
      </top>
      <bottom style="mediumDashDotDot">
        <color indexed="64"/>
      </bottom>
      <diagonal/>
    </border>
    <border>
      <left/>
      <right/>
      <top style="mediumDashDotDot">
        <color indexed="64"/>
      </top>
      <bottom style="mediumDashDotDot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</borders>
  <cellStyleXfs count="2">
    <xf numFmtId="0" fontId="0" fillId="0" borderId="0"/>
    <xf numFmtId="0" fontId="26" fillId="0" borderId="0"/>
  </cellStyleXfs>
  <cellXfs count="3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0" borderId="0" xfId="0" applyFont="1"/>
    <xf numFmtId="0" fontId="3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1" fillId="17" borderId="14" xfId="0" applyFont="1" applyFill="1" applyBorder="1" applyAlignment="1">
      <alignment horizontal="center" vertical="center" wrapText="1"/>
    </xf>
    <xf numFmtId="0" fontId="1" fillId="18" borderId="14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3" fillId="14" borderId="14" xfId="0" applyFont="1" applyFill="1" applyBorder="1" applyAlignment="1">
      <alignment horizontal="center" vertical="center" wrapText="1"/>
    </xf>
    <xf numFmtId="0" fontId="3" fillId="16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19" borderId="1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1" fillId="21" borderId="6" xfId="0" applyFont="1" applyFill="1" applyBorder="1" applyAlignment="1">
      <alignment vertical="center" wrapText="1"/>
    </xf>
    <xf numFmtId="0" fontId="1" fillId="21" borderId="11" xfId="0" applyFont="1" applyFill="1" applyBorder="1" applyAlignment="1">
      <alignment vertical="center" wrapText="1"/>
    </xf>
    <xf numFmtId="0" fontId="1" fillId="21" borderId="12" xfId="0" applyFont="1" applyFill="1" applyBorder="1" applyAlignment="1">
      <alignment vertical="center" wrapText="1"/>
    </xf>
    <xf numFmtId="0" fontId="1" fillId="21" borderId="13" xfId="0" applyFont="1" applyFill="1" applyBorder="1" applyAlignment="1">
      <alignment vertical="center" wrapText="1"/>
    </xf>
    <xf numFmtId="0" fontId="1" fillId="21" borderId="0" xfId="0" applyFont="1" applyFill="1" applyBorder="1" applyAlignment="1">
      <alignment vertical="center" wrapText="1"/>
    </xf>
    <xf numFmtId="0" fontId="1" fillId="21" borderId="9" xfId="0" applyFont="1" applyFill="1" applyBorder="1" applyAlignment="1">
      <alignment vertical="center" wrapText="1"/>
    </xf>
    <xf numFmtId="0" fontId="3" fillId="21" borderId="0" xfId="0" applyFont="1" applyFill="1" applyBorder="1" applyAlignment="1">
      <alignment vertical="center" wrapText="1"/>
    </xf>
    <xf numFmtId="0" fontId="3" fillId="21" borderId="9" xfId="0" applyFont="1" applyFill="1" applyBorder="1" applyAlignment="1">
      <alignment vertical="center" wrapText="1"/>
    </xf>
    <xf numFmtId="0" fontId="3" fillId="21" borderId="13" xfId="0" applyFont="1" applyFill="1" applyBorder="1" applyAlignment="1">
      <alignment vertical="center" wrapText="1"/>
    </xf>
    <xf numFmtId="0" fontId="0" fillId="0" borderId="0" xfId="0" quotePrefix="1"/>
    <xf numFmtId="0" fontId="11" fillId="14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16" borderId="15" xfId="0" applyFont="1" applyFill="1" applyBorder="1" applyAlignment="1">
      <alignment horizontal="center" vertical="center" wrapText="1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10" xfId="0" applyFont="1" applyFill="1" applyBorder="1"/>
    <xf numFmtId="0" fontId="9" fillId="0" borderId="10" xfId="0" applyFont="1" applyBorder="1"/>
    <xf numFmtId="0" fontId="9" fillId="0" borderId="8" xfId="0" applyFont="1" applyBorder="1"/>
    <xf numFmtId="0" fontId="0" fillId="0" borderId="0" xfId="0"/>
    <xf numFmtId="0" fontId="12" fillId="24" borderId="17" xfId="0" applyFont="1" applyFill="1" applyBorder="1" applyAlignment="1">
      <alignment horizontal="right" vertical="center" wrapText="1"/>
    </xf>
    <xf numFmtId="0" fontId="13" fillId="24" borderId="17" xfId="0" applyFont="1" applyFill="1" applyBorder="1" applyAlignment="1">
      <alignment horizontal="right" vertical="center" wrapText="1"/>
    </xf>
    <xf numFmtId="0" fontId="13" fillId="24" borderId="17" xfId="0" applyFont="1" applyFill="1" applyBorder="1" applyAlignment="1">
      <alignment horizontal="center" vertical="center" wrapText="1"/>
    </xf>
    <xf numFmtId="0" fontId="13" fillId="25" borderId="17" xfId="0" applyFont="1" applyFill="1" applyBorder="1" applyAlignment="1">
      <alignment horizontal="center" vertical="center" wrapText="1"/>
    </xf>
    <xf numFmtId="0" fontId="12" fillId="25" borderId="17" xfId="0" applyFont="1" applyFill="1" applyBorder="1" applyAlignment="1">
      <alignment horizontal="center" vertical="center" wrapText="1"/>
    </xf>
    <xf numFmtId="0" fontId="12" fillId="25" borderId="17" xfId="0" applyFont="1" applyFill="1" applyBorder="1" applyAlignment="1">
      <alignment horizontal="center" vertical="center" wrapText="1"/>
    </xf>
    <xf numFmtId="0" fontId="12" fillId="24" borderId="17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right" vertical="center" wrapText="1" indent="1"/>
    </xf>
    <xf numFmtId="0" fontId="13" fillId="0" borderId="17" xfId="0" applyFont="1" applyBorder="1" applyAlignment="1">
      <alignment horizontal="right" vertical="center" wrapText="1" indent="1"/>
    </xf>
    <xf numFmtId="0" fontId="12" fillId="25" borderId="17" xfId="0" applyFont="1" applyFill="1" applyBorder="1" applyAlignment="1">
      <alignment horizontal="right" vertical="center" wrapText="1" indent="1"/>
    </xf>
    <xf numFmtId="0" fontId="16" fillId="0" borderId="0" xfId="0" applyFont="1" applyFill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  <xf numFmtId="0" fontId="15" fillId="23" borderId="21" xfId="0" applyFont="1" applyFill="1" applyBorder="1" applyAlignment="1">
      <alignment horizontal="center" vertical="center" wrapText="1"/>
    </xf>
    <xf numFmtId="0" fontId="18" fillId="23" borderId="21" xfId="0" applyFont="1" applyFill="1" applyBorder="1" applyAlignment="1">
      <alignment horizontal="center" vertical="center" wrapText="1"/>
    </xf>
    <xf numFmtId="0" fontId="15" fillId="26" borderId="21" xfId="0" applyFont="1" applyFill="1" applyBorder="1" applyAlignment="1">
      <alignment horizontal="center"/>
    </xf>
    <xf numFmtId="0" fontId="15" fillId="3" borderId="21" xfId="0" applyFont="1" applyFill="1" applyBorder="1" applyAlignment="1">
      <alignment horizontal="center"/>
    </xf>
    <xf numFmtId="0" fontId="16" fillId="3" borderId="21" xfId="0" applyFont="1" applyFill="1" applyBorder="1" applyAlignment="1">
      <alignment horizontal="center"/>
    </xf>
    <xf numFmtId="3" fontId="16" fillId="3" borderId="21" xfId="0" applyNumberFormat="1" applyFont="1" applyFill="1" applyBorder="1" applyAlignment="1">
      <alignment horizontal="center"/>
    </xf>
    <xf numFmtId="14" fontId="16" fillId="3" borderId="21" xfId="0" applyNumberFormat="1" applyFont="1" applyFill="1" applyBorder="1" applyAlignment="1">
      <alignment horizontal="center"/>
    </xf>
    <xf numFmtId="0" fontId="19" fillId="23" borderId="21" xfId="0" applyFont="1" applyFill="1" applyBorder="1" applyAlignment="1">
      <alignment horizontal="center" vertical="center" wrapText="1"/>
    </xf>
    <xf numFmtId="0" fontId="20" fillId="23" borderId="21" xfId="0" applyFont="1" applyFill="1" applyBorder="1" applyAlignment="1">
      <alignment horizontal="center" vertical="center" wrapText="1"/>
    </xf>
    <xf numFmtId="0" fontId="17" fillId="3" borderId="21" xfId="0" applyFont="1" applyFill="1" applyBorder="1" applyAlignment="1">
      <alignment horizontal="center"/>
    </xf>
    <xf numFmtId="14" fontId="17" fillId="3" borderId="21" xfId="0" applyNumberFormat="1" applyFont="1" applyFill="1" applyBorder="1" applyAlignment="1">
      <alignment horizontal="center"/>
    </xf>
    <xf numFmtId="14" fontId="21" fillId="3" borderId="21" xfId="0" applyNumberFormat="1" applyFont="1" applyFill="1" applyBorder="1" applyAlignment="1">
      <alignment horizontal="center"/>
    </xf>
    <xf numFmtId="0" fontId="21" fillId="3" borderId="21" xfId="0" applyFont="1" applyFill="1" applyBorder="1" applyAlignment="1">
      <alignment horizontal="center"/>
    </xf>
    <xf numFmtId="0" fontId="22" fillId="22" borderId="18" xfId="0" applyFont="1" applyFill="1" applyBorder="1" applyAlignment="1">
      <alignment horizontal="right" vertical="center" wrapText="1"/>
    </xf>
    <xf numFmtId="0" fontId="28" fillId="26" borderId="21" xfId="0" applyFont="1" applyFill="1" applyBorder="1" applyAlignment="1">
      <alignment horizontal="center"/>
    </xf>
    <xf numFmtId="0" fontId="29" fillId="26" borderId="21" xfId="0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28" fillId="26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/>
    </xf>
    <xf numFmtId="14" fontId="17" fillId="3" borderId="21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7" fillId="3" borderId="2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28" fillId="26" borderId="25" xfId="0" applyFont="1" applyFill="1" applyBorder="1" applyAlignment="1">
      <alignment horizontal="center" vertical="center"/>
    </xf>
    <xf numFmtId="0" fontId="17" fillId="3" borderId="25" xfId="0" applyFont="1" applyFill="1" applyBorder="1" applyAlignment="1">
      <alignment horizontal="center" vertical="center"/>
    </xf>
    <xf numFmtId="0" fontId="17" fillId="3" borderId="25" xfId="0" applyFont="1" applyFill="1" applyBorder="1" applyAlignment="1">
      <alignment horizontal="center" vertical="center" wrapText="1"/>
    </xf>
    <xf numFmtId="0" fontId="29" fillId="26" borderId="21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center" vertical="center"/>
    </xf>
    <xf numFmtId="14" fontId="21" fillId="3" borderId="21" xfId="0" applyNumberFormat="1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center" vertical="center" wrapText="1"/>
    </xf>
    <xf numFmtId="0" fontId="17" fillId="3" borderId="2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4" fillId="23" borderId="21" xfId="0" applyFont="1" applyFill="1" applyBorder="1" applyAlignment="1">
      <alignment horizontal="center" vertical="center" wrapText="1"/>
    </xf>
    <xf numFmtId="0" fontId="35" fillId="23" borderId="2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37" fillId="25" borderId="30" xfId="0" quotePrefix="1" applyFont="1" applyFill="1" applyBorder="1" applyAlignment="1">
      <alignment vertical="center" wrapText="1"/>
    </xf>
    <xf numFmtId="0" fontId="36" fillId="25" borderId="30" xfId="0" applyFont="1" applyFill="1" applyBorder="1" applyAlignment="1">
      <alignment horizontal="center" vertical="center" wrapText="1"/>
    </xf>
    <xf numFmtId="0" fontId="34" fillId="25" borderId="30" xfId="0" applyFont="1" applyFill="1" applyBorder="1" applyAlignment="1">
      <alignment vertical="center" wrapText="1"/>
    </xf>
    <xf numFmtId="0" fontId="38" fillId="25" borderId="30" xfId="0" applyFont="1" applyFill="1" applyBorder="1" applyAlignment="1">
      <alignment vertical="center" wrapText="1"/>
    </xf>
    <xf numFmtId="0" fontId="38" fillId="25" borderId="30" xfId="0" applyFont="1" applyFill="1" applyBorder="1" applyAlignment="1">
      <alignment horizontal="center" vertical="center" wrapText="1"/>
    </xf>
    <xf numFmtId="0" fontId="40" fillId="23" borderId="21" xfId="0" applyFont="1" applyFill="1" applyBorder="1" applyAlignment="1">
      <alignment horizontal="center" vertical="center" wrapText="1"/>
    </xf>
    <xf numFmtId="0" fontId="41" fillId="23" borderId="21" xfId="0" applyFont="1" applyFill="1" applyBorder="1" applyAlignment="1">
      <alignment horizontal="center" vertical="center" wrapText="1"/>
    </xf>
    <xf numFmtId="0" fontId="40" fillId="26" borderId="21" xfId="0" applyFont="1" applyFill="1" applyBorder="1" applyAlignment="1">
      <alignment horizontal="center" vertical="center"/>
    </xf>
    <xf numFmtId="0" fontId="42" fillId="3" borderId="21" xfId="0" applyFont="1" applyFill="1" applyBorder="1" applyAlignment="1">
      <alignment horizontal="center" vertical="center"/>
    </xf>
    <xf numFmtId="0" fontId="42" fillId="27" borderId="21" xfId="0" applyFont="1" applyFill="1" applyBorder="1" applyAlignment="1">
      <alignment horizontal="center" vertical="center" wrapText="1"/>
    </xf>
    <xf numFmtId="0" fontId="42" fillId="27" borderId="21" xfId="0" applyFont="1" applyFill="1" applyBorder="1" applyAlignment="1">
      <alignment horizontal="center" vertical="center"/>
    </xf>
    <xf numFmtId="0" fontId="42" fillId="3" borderId="21" xfId="0" applyFont="1" applyFill="1" applyBorder="1" applyAlignment="1">
      <alignment horizontal="center" vertical="center" wrapText="1"/>
    </xf>
    <xf numFmtId="0" fontId="42" fillId="0" borderId="21" xfId="0" applyFont="1" applyFill="1" applyBorder="1" applyAlignment="1">
      <alignment horizontal="center" vertical="center"/>
    </xf>
    <xf numFmtId="0" fontId="42" fillId="28" borderId="21" xfId="0" applyFont="1" applyFill="1" applyBorder="1" applyAlignment="1">
      <alignment horizontal="center" vertical="center" wrapText="1"/>
    </xf>
    <xf numFmtId="0" fontId="17" fillId="27" borderId="21" xfId="0" applyFont="1" applyFill="1" applyBorder="1" applyAlignment="1">
      <alignment horizontal="center" vertical="center"/>
    </xf>
    <xf numFmtId="0" fontId="17" fillId="28" borderId="21" xfId="0" applyFont="1" applyFill="1" applyBorder="1" applyAlignment="1">
      <alignment horizontal="center" vertical="center"/>
    </xf>
    <xf numFmtId="0" fontId="17" fillId="29" borderId="21" xfId="0" applyFont="1" applyFill="1" applyBorder="1" applyAlignment="1">
      <alignment horizontal="center" vertical="center"/>
    </xf>
    <xf numFmtId="0" fontId="17" fillId="30" borderId="21" xfId="0" applyFont="1" applyFill="1" applyBorder="1" applyAlignment="1">
      <alignment horizontal="center" vertical="center"/>
    </xf>
    <xf numFmtId="0" fontId="19" fillId="26" borderId="21" xfId="0" applyFont="1" applyFill="1" applyBorder="1" applyAlignment="1">
      <alignment horizontal="center" vertical="center"/>
    </xf>
    <xf numFmtId="0" fontId="16" fillId="0" borderId="0" xfId="0" applyFont="1" applyAlignment="1">
      <alignment wrapText="1"/>
    </xf>
    <xf numFmtId="0" fontId="44" fillId="23" borderId="25" xfId="0" applyFont="1" applyFill="1" applyBorder="1" applyAlignment="1">
      <alignment horizontal="center" vertical="center" wrapText="1"/>
    </xf>
    <xf numFmtId="0" fontId="45" fillId="23" borderId="21" xfId="0" applyFont="1" applyFill="1" applyBorder="1" applyAlignment="1">
      <alignment horizontal="center" vertical="center" wrapText="1"/>
    </xf>
    <xf numFmtId="0" fontId="44" fillId="23" borderId="21" xfId="0" applyFont="1" applyFill="1" applyBorder="1" applyAlignment="1">
      <alignment horizontal="center" vertical="center" wrapText="1"/>
    </xf>
    <xf numFmtId="0" fontId="46" fillId="25" borderId="30" xfId="0" applyNumberFormat="1" applyFont="1" applyFill="1" applyBorder="1" applyAlignment="1">
      <alignment horizontal="center" vertical="center" wrapText="1"/>
    </xf>
    <xf numFmtId="0" fontId="47" fillId="25" borderId="33" xfId="0" quotePrefix="1" applyFont="1" applyFill="1" applyBorder="1" applyAlignment="1">
      <alignment horizontal="left" vertical="center" wrapText="1"/>
    </xf>
    <xf numFmtId="20" fontId="47" fillId="25" borderId="30" xfId="0" quotePrefix="1" applyNumberFormat="1" applyFont="1" applyFill="1" applyBorder="1" applyAlignment="1">
      <alignment horizontal="center" vertical="center" wrapText="1"/>
    </xf>
    <xf numFmtId="0" fontId="46" fillId="25" borderId="30" xfId="0" applyFont="1" applyFill="1" applyBorder="1" applyAlignment="1">
      <alignment horizontal="center" vertical="center" wrapText="1"/>
    </xf>
    <xf numFmtId="0" fontId="46" fillId="25" borderId="33" xfId="0" applyFont="1" applyFill="1" applyBorder="1" applyAlignment="1">
      <alignment horizontal="left" vertical="center" wrapText="1" indent="3"/>
    </xf>
    <xf numFmtId="20" fontId="46" fillId="25" borderId="30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0" fontId="0" fillId="3" borderId="0" xfId="0" applyFill="1" applyAlignment="1">
      <alignment horizontal="center" vertical="center"/>
    </xf>
    <xf numFmtId="0" fontId="5" fillId="31" borderId="5" xfId="0" applyFont="1" applyFill="1" applyBorder="1" applyAlignment="1">
      <alignment horizontal="center" vertical="center" wrapText="1"/>
    </xf>
    <xf numFmtId="0" fontId="49" fillId="31" borderId="1" xfId="0" applyFont="1" applyFill="1" applyBorder="1" applyAlignment="1">
      <alignment horizontal="center" vertical="center"/>
    </xf>
    <xf numFmtId="0" fontId="3" fillId="32" borderId="34" xfId="0" applyFont="1" applyFill="1" applyBorder="1" applyAlignment="1">
      <alignment horizontal="center" vertical="center" wrapText="1"/>
    </xf>
    <xf numFmtId="0" fontId="50" fillId="5" borderId="34" xfId="0" applyFont="1" applyFill="1" applyBorder="1" applyAlignment="1">
      <alignment horizontal="center" vertical="center"/>
    </xf>
    <xf numFmtId="0" fontId="49" fillId="10" borderId="34" xfId="0" applyFont="1" applyFill="1" applyBorder="1" applyAlignment="1">
      <alignment horizontal="center" vertical="center" wrapText="1"/>
    </xf>
    <xf numFmtId="0" fontId="50" fillId="33" borderId="34" xfId="0" applyFont="1" applyFill="1" applyBorder="1" applyAlignment="1">
      <alignment horizontal="center" vertical="center" wrapText="1"/>
    </xf>
    <xf numFmtId="0" fontId="50" fillId="7" borderId="34" xfId="0" applyFont="1" applyFill="1" applyBorder="1" applyAlignment="1">
      <alignment horizontal="center" vertical="center" wrapText="1"/>
    </xf>
    <xf numFmtId="0" fontId="51" fillId="8" borderId="1" xfId="0" applyFont="1" applyFill="1" applyBorder="1" applyAlignment="1">
      <alignment horizontal="center" vertical="center" wrapText="1"/>
    </xf>
    <xf numFmtId="0" fontId="2" fillId="13" borderId="34" xfId="0" applyFont="1" applyFill="1" applyBorder="1" applyAlignment="1">
      <alignment horizontal="center" vertical="center" wrapText="1"/>
    </xf>
    <xf numFmtId="0" fontId="51" fillId="9" borderId="1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49" fillId="5" borderId="34" xfId="0" applyFont="1" applyFill="1" applyBorder="1" applyAlignment="1">
      <alignment horizontal="center" vertical="center"/>
    </xf>
    <xf numFmtId="0" fontId="49" fillId="10" borderId="35" xfId="0" applyFont="1" applyFill="1" applyBorder="1" applyAlignment="1">
      <alignment horizontal="center" vertical="center" wrapText="1"/>
    </xf>
    <xf numFmtId="0" fontId="0" fillId="34" borderId="1" xfId="0" applyFont="1" applyFill="1" applyBorder="1" applyAlignment="1">
      <alignment horizontal="center" vertical="center"/>
    </xf>
    <xf numFmtId="0" fontId="0" fillId="34" borderId="1" xfId="0" applyFont="1" applyFill="1" applyBorder="1" applyAlignment="1">
      <alignment horizontal="center" vertical="center" wrapText="1"/>
    </xf>
    <xf numFmtId="3" fontId="0" fillId="34" borderId="1" xfId="0" applyNumberFormat="1" applyFont="1" applyFill="1" applyBorder="1" applyAlignment="1">
      <alignment horizontal="center" vertical="center"/>
    </xf>
    <xf numFmtId="4" fontId="0" fillId="34" borderId="1" xfId="0" applyNumberFormat="1" applyFont="1" applyFill="1" applyBorder="1" applyAlignment="1">
      <alignment horizontal="center" vertical="center"/>
    </xf>
    <xf numFmtId="3" fontId="0" fillId="34" borderId="5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50" fillId="34" borderId="1" xfId="0" applyFont="1" applyFill="1" applyBorder="1" applyAlignment="1">
      <alignment horizontal="center" vertical="center" wrapText="1"/>
    </xf>
    <xf numFmtId="0" fontId="50" fillId="35" borderId="1" xfId="0" applyFont="1" applyFill="1" applyBorder="1" applyAlignment="1">
      <alignment horizontal="center" vertical="center" wrapText="1"/>
    </xf>
    <xf numFmtId="0" fontId="50" fillId="35" borderId="5" xfId="0" applyFont="1" applyFill="1" applyBorder="1" applyAlignment="1">
      <alignment horizontal="center" vertical="center" wrapText="1"/>
    </xf>
    <xf numFmtId="0" fontId="50" fillId="35" borderId="2" xfId="0" applyFont="1" applyFill="1" applyBorder="1" applyAlignment="1">
      <alignment horizontal="center" vertical="center" wrapText="1"/>
    </xf>
    <xf numFmtId="0" fontId="49" fillId="5" borderId="36" xfId="0" applyFont="1" applyFill="1" applyBorder="1" applyAlignment="1">
      <alignment horizontal="center" vertical="center"/>
    </xf>
    <xf numFmtId="0" fontId="50" fillId="33" borderId="36" xfId="0" applyFont="1" applyFill="1" applyBorder="1" applyAlignment="1">
      <alignment horizontal="center" vertical="center" wrapText="1"/>
    </xf>
    <xf numFmtId="0" fontId="3" fillId="32" borderId="7" xfId="0" applyFont="1" applyFill="1" applyBorder="1" applyAlignment="1">
      <alignment horizontal="center" vertical="center" wrapText="1"/>
    </xf>
    <xf numFmtId="0" fontId="50" fillId="35" borderId="7" xfId="0" applyFont="1" applyFill="1" applyBorder="1" applyAlignment="1">
      <alignment horizontal="center" vertical="center" wrapText="1"/>
    </xf>
    <xf numFmtId="0" fontId="49" fillId="10" borderId="8" xfId="0" applyFont="1" applyFill="1" applyBorder="1" applyAlignment="1">
      <alignment horizontal="center" vertical="center" wrapText="1"/>
    </xf>
    <xf numFmtId="0" fontId="49" fillId="10" borderId="10" xfId="0" applyFont="1" applyFill="1" applyBorder="1" applyAlignment="1">
      <alignment horizontal="center" vertical="center" wrapText="1"/>
    </xf>
    <xf numFmtId="0" fontId="50" fillId="5" borderId="36" xfId="0" applyFont="1" applyFill="1" applyBorder="1" applyAlignment="1">
      <alignment horizontal="center" vertical="center"/>
    </xf>
    <xf numFmtId="0" fontId="50" fillId="7" borderId="8" xfId="0" applyFont="1" applyFill="1" applyBorder="1" applyAlignment="1">
      <alignment horizontal="center" vertical="center" wrapText="1"/>
    </xf>
    <xf numFmtId="0" fontId="0" fillId="35" borderId="1" xfId="0" applyFont="1" applyFill="1" applyBorder="1" applyAlignment="1">
      <alignment horizontal="center" vertical="center"/>
    </xf>
    <xf numFmtId="0" fontId="0" fillId="35" borderId="1" xfId="0" applyFont="1" applyFill="1" applyBorder="1" applyAlignment="1">
      <alignment horizontal="center" vertical="center" wrapText="1"/>
    </xf>
    <xf numFmtId="3" fontId="0" fillId="35" borderId="1" xfId="0" applyNumberFormat="1" applyFont="1" applyFill="1" applyBorder="1" applyAlignment="1">
      <alignment horizontal="center" vertical="center"/>
    </xf>
    <xf numFmtId="4" fontId="0" fillId="35" borderId="1" xfId="0" applyNumberFormat="1" applyFont="1" applyFill="1" applyBorder="1" applyAlignment="1">
      <alignment horizontal="center" vertical="center"/>
    </xf>
    <xf numFmtId="0" fontId="50" fillId="7" borderId="36" xfId="0" applyFont="1" applyFill="1" applyBorder="1" applyAlignment="1">
      <alignment horizontal="center" vertical="center" wrapText="1"/>
    </xf>
    <xf numFmtId="0" fontId="50" fillId="7" borderId="4" xfId="0" applyFont="1" applyFill="1" applyBorder="1" applyAlignment="1">
      <alignment horizontal="center" vertical="center" wrapText="1"/>
    </xf>
    <xf numFmtId="0" fontId="0" fillId="35" borderId="5" xfId="0" applyFont="1" applyFill="1" applyBorder="1" applyAlignment="1">
      <alignment horizontal="center" vertical="center"/>
    </xf>
    <xf numFmtId="0" fontId="0" fillId="35" borderId="5" xfId="0" applyFont="1" applyFill="1" applyBorder="1" applyAlignment="1">
      <alignment horizontal="center" vertical="center" wrapText="1"/>
    </xf>
    <xf numFmtId="3" fontId="0" fillId="35" borderId="5" xfId="0" applyNumberFormat="1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center" vertical="center" wrapText="1"/>
    </xf>
    <xf numFmtId="0" fontId="49" fillId="34" borderId="1" xfId="0" applyFont="1" applyFill="1" applyBorder="1" applyAlignment="1">
      <alignment horizontal="center" vertical="center" wrapText="1"/>
    </xf>
    <xf numFmtId="0" fontId="50" fillId="34" borderId="7" xfId="0" applyFont="1" applyFill="1" applyBorder="1" applyAlignment="1">
      <alignment horizontal="center" vertical="center" wrapText="1"/>
    </xf>
    <xf numFmtId="0" fontId="50" fillId="34" borderId="5" xfId="0" applyFont="1" applyFill="1" applyBorder="1" applyAlignment="1">
      <alignment horizontal="center" vertical="center" wrapText="1"/>
    </xf>
    <xf numFmtId="0" fontId="50" fillId="7" borderId="5" xfId="0" applyFont="1" applyFill="1" applyBorder="1" applyAlignment="1">
      <alignment horizontal="center" vertical="center" wrapText="1"/>
    </xf>
    <xf numFmtId="0" fontId="0" fillId="5" borderId="36" xfId="0" applyFont="1" applyFill="1" applyBorder="1" applyAlignment="1">
      <alignment horizontal="center" vertical="center"/>
    </xf>
    <xf numFmtId="0" fontId="0" fillId="5" borderId="36" xfId="0" applyFont="1" applyFill="1" applyBorder="1" applyAlignment="1">
      <alignment horizontal="center" vertical="center" wrapText="1"/>
    </xf>
    <xf numFmtId="3" fontId="0" fillId="5" borderId="36" xfId="0" applyNumberFormat="1" applyFont="1" applyFill="1" applyBorder="1" applyAlignment="1">
      <alignment horizontal="center" vertical="center"/>
    </xf>
    <xf numFmtId="4" fontId="0" fillId="5" borderId="36" xfId="0" applyNumberFormat="1" applyFont="1" applyFill="1" applyBorder="1" applyAlignment="1">
      <alignment horizontal="center" vertical="center"/>
    </xf>
    <xf numFmtId="0" fontId="49" fillId="8" borderId="1" xfId="0" applyFont="1" applyFill="1" applyBorder="1" applyAlignment="1">
      <alignment horizontal="center" vertical="center" wrapText="1"/>
    </xf>
    <xf numFmtId="0" fontId="49" fillId="9" borderId="1" xfId="0" applyFont="1" applyFill="1" applyBorder="1" applyAlignment="1">
      <alignment horizontal="center" vertical="center" wrapText="1"/>
    </xf>
    <xf numFmtId="0" fontId="50" fillId="7" borderId="1" xfId="0" applyFont="1" applyFill="1" applyBorder="1" applyAlignment="1">
      <alignment horizontal="center" vertical="center" wrapText="1"/>
    </xf>
    <xf numFmtId="0" fontId="49" fillId="34" borderId="7" xfId="0" applyFont="1" applyFill="1" applyBorder="1" applyAlignment="1">
      <alignment horizontal="center" vertical="center" wrapText="1"/>
    </xf>
    <xf numFmtId="0" fontId="0" fillId="33" borderId="36" xfId="0" applyFont="1" applyFill="1" applyBorder="1" applyAlignment="1">
      <alignment horizontal="center" vertical="center" wrapText="1"/>
    </xf>
    <xf numFmtId="3" fontId="0" fillId="33" borderId="36" xfId="0" applyNumberFormat="1" applyFont="1" applyFill="1" applyBorder="1" applyAlignment="1">
      <alignment horizontal="center" vertical="center" wrapText="1"/>
    </xf>
    <xf numFmtId="0" fontId="54" fillId="35" borderId="1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 wrapText="1"/>
    </xf>
    <xf numFmtId="0" fontId="50" fillId="7" borderId="7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7" borderId="36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55" fillId="0" borderId="2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4" xfId="0" applyFont="1" applyBorder="1" applyAlignment="1">
      <alignment vertical="center"/>
    </xf>
    <xf numFmtId="0" fontId="51" fillId="10" borderId="8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56" fillId="13" borderId="1" xfId="0" applyFont="1" applyFill="1" applyBorder="1" applyAlignment="1">
      <alignment horizontal="center" vertical="center" wrapText="1"/>
    </xf>
    <xf numFmtId="0" fontId="8" fillId="3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57" fillId="0" borderId="1" xfId="0" applyFont="1" applyBorder="1" applyAlignment="1">
      <alignment horizontal="center" vertical="center"/>
    </xf>
    <xf numFmtId="0" fontId="0" fillId="35" borderId="2" xfId="0" applyFont="1" applyFill="1" applyBorder="1" applyAlignment="1">
      <alignment horizontal="left" vertical="center"/>
    </xf>
    <xf numFmtId="0" fontId="0" fillId="35" borderId="3" xfId="0" applyFont="1" applyFill="1" applyBorder="1" applyAlignment="1">
      <alignment horizontal="left" vertical="center"/>
    </xf>
    <xf numFmtId="0" fontId="0" fillId="35" borderId="4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3" fontId="57" fillId="0" borderId="1" xfId="0" applyNumberFormat="1" applyFont="1" applyBorder="1" applyAlignment="1">
      <alignment horizontal="center" vertical="center"/>
    </xf>
    <xf numFmtId="0" fontId="0" fillId="33" borderId="1" xfId="0" applyFont="1" applyFill="1" applyBorder="1" applyAlignment="1">
      <alignment horizontal="center" vertical="center" wrapText="1"/>
    </xf>
    <xf numFmtId="0" fontId="54" fillId="0" borderId="2" xfId="0" applyFont="1" applyBorder="1" applyAlignment="1">
      <alignment horizontal="left" vertical="center" indent="1"/>
    </xf>
    <xf numFmtId="0" fontId="54" fillId="0" borderId="3" xfId="0" applyFont="1" applyBorder="1" applyAlignment="1">
      <alignment horizontal="left" vertical="center" indent="1"/>
    </xf>
    <xf numFmtId="0" fontId="54" fillId="0" borderId="4" xfId="0" applyFont="1" applyBorder="1" applyAlignment="1">
      <alignment horizontal="left" vertical="center" indent="1"/>
    </xf>
    <xf numFmtId="0" fontId="0" fillId="9" borderId="1" xfId="0" applyFont="1" applyFill="1" applyBorder="1" applyAlignment="1">
      <alignment horizontal="center" vertical="center" wrapText="1"/>
    </xf>
    <xf numFmtId="0" fontId="56" fillId="10" borderId="9" xfId="0" applyFont="1" applyFill="1" applyBorder="1" applyAlignment="1">
      <alignment horizontal="center" vertical="center" wrapText="1"/>
    </xf>
    <xf numFmtId="0" fontId="54" fillId="0" borderId="6" xfId="0" applyFont="1" applyBorder="1" applyAlignment="1">
      <alignment horizontal="left" vertical="center" indent="1"/>
    </xf>
    <xf numFmtId="0" fontId="54" fillId="0" borderId="11" xfId="0" applyFont="1" applyBorder="1" applyAlignment="1">
      <alignment horizontal="left" vertical="center" indent="1"/>
    </xf>
    <xf numFmtId="0" fontId="54" fillId="0" borderId="12" xfId="0" applyFont="1" applyBorder="1" applyAlignment="1">
      <alignment horizontal="left" vertical="center" indent="1"/>
    </xf>
    <xf numFmtId="0" fontId="0" fillId="3" borderId="36" xfId="0" applyFont="1" applyFill="1" applyBorder="1" applyAlignment="1">
      <alignment horizontal="center" vertical="center"/>
    </xf>
    <xf numFmtId="0" fontId="10" fillId="21" borderId="10" xfId="0" applyFont="1" applyFill="1" applyBorder="1" applyAlignment="1">
      <alignment horizontal="left" vertical="center" wrapText="1"/>
    </xf>
    <xf numFmtId="0" fontId="10" fillId="21" borderId="8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7" fillId="21" borderId="10" xfId="0" applyFont="1" applyFill="1" applyBorder="1" applyAlignment="1">
      <alignment horizontal="left" vertical="center" wrapText="1"/>
    </xf>
    <xf numFmtId="0" fontId="7" fillId="21" borderId="8" xfId="0" applyFont="1" applyFill="1" applyBorder="1" applyAlignment="1">
      <alignment horizontal="left" vertical="center" wrapText="1"/>
    </xf>
    <xf numFmtId="0" fontId="8" fillId="21" borderId="6" xfId="0" applyFont="1" applyFill="1" applyBorder="1" applyAlignment="1">
      <alignment horizontal="center" vertical="center" wrapText="1"/>
    </xf>
    <xf numFmtId="0" fontId="8" fillId="21" borderId="11" xfId="0" applyFont="1" applyFill="1" applyBorder="1" applyAlignment="1">
      <alignment horizontal="center" vertical="center" wrapText="1"/>
    </xf>
    <xf numFmtId="0" fontId="8" fillId="21" borderId="12" xfId="0" applyFont="1" applyFill="1" applyBorder="1" applyAlignment="1">
      <alignment horizontal="center" vertical="center" wrapText="1"/>
    </xf>
    <xf numFmtId="0" fontId="8" fillId="21" borderId="13" xfId="0" applyFont="1" applyFill="1" applyBorder="1" applyAlignment="1">
      <alignment horizontal="center" vertical="center" wrapText="1"/>
    </xf>
    <xf numFmtId="0" fontId="8" fillId="21" borderId="0" xfId="0" applyFont="1" applyFill="1" applyBorder="1" applyAlignment="1">
      <alignment horizontal="center" vertical="center" wrapText="1"/>
    </xf>
    <xf numFmtId="0" fontId="8" fillId="21" borderId="9" xfId="0" applyFont="1" applyFill="1" applyBorder="1" applyAlignment="1">
      <alignment horizontal="center" vertical="center" wrapText="1"/>
    </xf>
    <xf numFmtId="0" fontId="8" fillId="21" borderId="16" xfId="0" applyFont="1" applyFill="1" applyBorder="1" applyAlignment="1">
      <alignment horizontal="center" vertical="center" wrapText="1"/>
    </xf>
    <xf numFmtId="0" fontId="8" fillId="21" borderId="10" xfId="0" applyFont="1" applyFill="1" applyBorder="1" applyAlignment="1">
      <alignment horizontal="center" vertical="center" wrapText="1"/>
    </xf>
    <xf numFmtId="0" fontId="8" fillId="21" borderId="8" xfId="0" applyFont="1" applyFill="1" applyBorder="1" applyAlignment="1">
      <alignment horizontal="center" vertical="center" wrapText="1"/>
    </xf>
    <xf numFmtId="0" fontId="12" fillId="25" borderId="17" xfId="0" applyFont="1" applyFill="1" applyBorder="1" applyAlignment="1">
      <alignment vertical="center" wrapText="1"/>
    </xf>
    <xf numFmtId="0" fontId="13" fillId="25" borderId="17" xfId="0" applyFont="1" applyFill="1" applyBorder="1" applyAlignment="1">
      <alignment horizontal="left" vertical="center" wrapText="1"/>
    </xf>
    <xf numFmtId="0" fontId="13" fillId="25" borderId="17" xfId="0" applyFont="1" applyFill="1" applyBorder="1" applyAlignment="1">
      <alignment vertical="center" wrapText="1"/>
    </xf>
    <xf numFmtId="0" fontId="12" fillId="25" borderId="18" xfId="0" applyFont="1" applyFill="1" applyBorder="1" applyAlignment="1">
      <alignment horizontal="left" vertical="center" wrapText="1" indent="1"/>
    </xf>
    <xf numFmtId="0" fontId="12" fillId="25" borderId="20" xfId="0" applyFont="1" applyFill="1" applyBorder="1" applyAlignment="1">
      <alignment horizontal="left" vertical="center" wrapText="1" indent="1"/>
    </xf>
    <xf numFmtId="0" fontId="12" fillId="25" borderId="18" xfId="0" applyFont="1" applyFill="1" applyBorder="1" applyAlignment="1">
      <alignment horizontal="center" vertical="center" wrapText="1"/>
    </xf>
    <xf numFmtId="0" fontId="12" fillId="25" borderId="20" xfId="0" applyFont="1" applyFill="1" applyBorder="1" applyAlignment="1">
      <alignment horizontal="center" vertical="center" wrapText="1"/>
    </xf>
    <xf numFmtId="0" fontId="14" fillId="23" borderId="17" xfId="0" applyFont="1" applyFill="1" applyBorder="1" applyAlignment="1">
      <alignment vertical="center" wrapText="1"/>
    </xf>
    <xf numFmtId="0" fontId="12" fillId="24" borderId="17" xfId="0" applyFont="1" applyFill="1" applyBorder="1" applyAlignment="1">
      <alignment horizontal="center" vertical="center" wrapText="1"/>
    </xf>
    <xf numFmtId="0" fontId="12" fillId="25" borderId="17" xfId="0" applyFont="1" applyFill="1" applyBorder="1" applyAlignment="1">
      <alignment horizontal="center" vertical="center" wrapText="1"/>
    </xf>
    <xf numFmtId="0" fontId="13" fillId="24" borderId="17" xfId="0" applyFont="1" applyFill="1" applyBorder="1" applyAlignment="1">
      <alignment vertical="center" wrapText="1"/>
    </xf>
    <xf numFmtId="0" fontId="13" fillId="24" borderId="17" xfId="0" applyFont="1" applyFill="1" applyBorder="1" applyAlignment="1">
      <alignment horizontal="center" vertical="center" wrapText="1"/>
    </xf>
    <xf numFmtId="0" fontId="13" fillId="25" borderId="17" xfId="0" applyFont="1" applyFill="1" applyBorder="1" applyAlignment="1">
      <alignment horizontal="left" vertical="center" wrapText="1" indent="1"/>
    </xf>
    <xf numFmtId="0" fontId="12" fillId="25" borderId="17" xfId="0" applyFont="1" applyFill="1" applyBorder="1" applyAlignment="1">
      <alignment horizontal="left" vertical="center" wrapText="1" indent="1"/>
    </xf>
    <xf numFmtId="0" fontId="24" fillId="22" borderId="18" xfId="0" applyFont="1" applyFill="1" applyBorder="1" applyAlignment="1">
      <alignment horizontal="left" vertical="center" wrapText="1"/>
    </xf>
    <xf numFmtId="0" fontId="24" fillId="22" borderId="19" xfId="0" applyFont="1" applyFill="1" applyBorder="1" applyAlignment="1">
      <alignment horizontal="left" vertical="center" wrapText="1"/>
    </xf>
    <xf numFmtId="0" fontId="24" fillId="22" borderId="20" xfId="0" applyFont="1" applyFill="1" applyBorder="1" applyAlignment="1">
      <alignment horizontal="left" vertical="center" wrapText="1"/>
    </xf>
    <xf numFmtId="0" fontId="23" fillId="22" borderId="21" xfId="0" applyFont="1" applyFill="1" applyBorder="1" applyAlignment="1">
      <alignment horizontal="left" vertical="center" wrapText="1"/>
    </xf>
    <xf numFmtId="0" fontId="23" fillId="22" borderId="22" xfId="0" applyFont="1" applyFill="1" applyBorder="1" applyAlignment="1">
      <alignment horizontal="center" vertical="center" wrapText="1"/>
    </xf>
    <xf numFmtId="0" fontId="23" fillId="22" borderId="23" xfId="0" applyFont="1" applyFill="1" applyBorder="1" applyAlignment="1">
      <alignment horizontal="center" vertical="center" wrapText="1"/>
    </xf>
    <xf numFmtId="0" fontId="23" fillId="22" borderId="24" xfId="0" applyFont="1" applyFill="1" applyBorder="1" applyAlignment="1">
      <alignment horizontal="center" vertical="center" wrapText="1"/>
    </xf>
    <xf numFmtId="0" fontId="27" fillId="23" borderId="22" xfId="0" applyFont="1" applyFill="1" applyBorder="1" applyAlignment="1">
      <alignment horizontal="left" vertical="center" wrapText="1" indent="1"/>
    </xf>
    <xf numFmtId="0" fontId="27" fillId="23" borderId="23" xfId="0" applyFont="1" applyFill="1" applyBorder="1" applyAlignment="1">
      <alignment horizontal="left" vertical="center" wrapText="1" indent="1"/>
    </xf>
    <xf numFmtId="0" fontId="27" fillId="23" borderId="24" xfId="0" applyFont="1" applyFill="1" applyBorder="1" applyAlignment="1">
      <alignment horizontal="left" vertical="center" wrapText="1" indent="1"/>
    </xf>
    <xf numFmtId="0" fontId="17" fillId="0" borderId="26" xfId="0" applyFont="1" applyBorder="1" applyAlignment="1">
      <alignment horizontal="left" vertical="center" wrapText="1" indent="2"/>
    </xf>
    <xf numFmtId="0" fontId="17" fillId="0" borderId="27" xfId="0" applyFont="1" applyBorder="1" applyAlignment="1">
      <alignment horizontal="left" vertical="center" indent="2"/>
    </xf>
    <xf numFmtId="0" fontId="17" fillId="0" borderId="28" xfId="0" applyFont="1" applyBorder="1" applyAlignment="1">
      <alignment horizontal="left" vertical="center" indent="2"/>
    </xf>
    <xf numFmtId="0" fontId="17" fillId="3" borderId="22" xfId="0" applyFont="1" applyFill="1" applyBorder="1" applyAlignment="1">
      <alignment horizontal="left" vertical="center" indent="1"/>
    </xf>
    <xf numFmtId="0" fontId="17" fillId="3" borderId="23" xfId="0" applyFont="1" applyFill="1" applyBorder="1" applyAlignment="1">
      <alignment horizontal="left" vertical="center" indent="1"/>
    </xf>
    <xf numFmtId="0" fontId="17" fillId="3" borderId="24" xfId="0" applyFont="1" applyFill="1" applyBorder="1" applyAlignment="1">
      <alignment horizontal="left" vertical="center" indent="1"/>
    </xf>
    <xf numFmtId="0" fontId="48" fillId="3" borderId="22" xfId="0" applyFont="1" applyFill="1" applyBorder="1" applyAlignment="1">
      <alignment horizontal="left" vertical="center" wrapText="1" indent="1"/>
    </xf>
    <xf numFmtId="0" fontId="48" fillId="3" borderId="23" xfId="0" applyFont="1" applyFill="1" applyBorder="1" applyAlignment="1">
      <alignment horizontal="left" vertical="center" wrapText="1" indent="1"/>
    </xf>
    <xf numFmtId="0" fontId="48" fillId="3" borderId="24" xfId="0" applyFont="1" applyFill="1" applyBorder="1" applyAlignment="1">
      <alignment horizontal="left" vertical="center" wrapText="1" indent="1"/>
    </xf>
    <xf numFmtId="0" fontId="39" fillId="22" borderId="22" xfId="0" applyFont="1" applyFill="1" applyBorder="1" applyAlignment="1">
      <alignment horizontal="center" vertical="center" wrapText="1"/>
    </xf>
    <xf numFmtId="0" fontId="39" fillId="22" borderId="23" xfId="0" applyFont="1" applyFill="1" applyBorder="1" applyAlignment="1">
      <alignment horizontal="center" vertical="center" wrapText="1"/>
    </xf>
    <xf numFmtId="0" fontId="39" fillId="22" borderId="24" xfId="0" applyFont="1" applyFill="1" applyBorder="1" applyAlignment="1">
      <alignment horizontal="center" vertical="center" wrapText="1"/>
    </xf>
    <xf numFmtId="0" fontId="43" fillId="23" borderId="22" xfId="0" applyFont="1" applyFill="1" applyBorder="1" applyAlignment="1">
      <alignment horizontal="left" vertical="center" wrapText="1" indent="1"/>
    </xf>
    <xf numFmtId="0" fontId="43" fillId="23" borderId="23" xfId="0" applyFont="1" applyFill="1" applyBorder="1" applyAlignment="1">
      <alignment horizontal="left" vertical="center" wrapText="1" indent="1"/>
    </xf>
    <xf numFmtId="0" fontId="43" fillId="23" borderId="24" xfId="0" applyFont="1" applyFill="1" applyBorder="1" applyAlignment="1">
      <alignment horizontal="left" vertical="center" wrapText="1" indent="1"/>
    </xf>
    <xf numFmtId="0" fontId="17" fillId="3" borderId="22" xfId="0" applyFont="1" applyFill="1" applyBorder="1" applyAlignment="1">
      <alignment horizontal="left" vertical="center" wrapText="1" indent="1"/>
    </xf>
    <xf numFmtId="0" fontId="23" fillId="22" borderId="31" xfId="0" applyFont="1" applyFill="1" applyBorder="1" applyAlignment="1">
      <alignment horizontal="center" vertical="center" wrapText="1"/>
    </xf>
    <xf numFmtId="0" fontId="23" fillId="22" borderId="32" xfId="0" applyFont="1" applyFill="1" applyBorder="1" applyAlignment="1">
      <alignment horizontal="center" vertical="center" wrapText="1"/>
    </xf>
    <xf numFmtId="0" fontId="39" fillId="22" borderId="31" xfId="0" applyFont="1" applyFill="1" applyBorder="1" applyAlignment="1">
      <alignment horizontal="center" vertical="center" wrapText="1"/>
    </xf>
    <xf numFmtId="0" fontId="39" fillId="22" borderId="32" xfId="0" applyFont="1" applyFill="1" applyBorder="1" applyAlignment="1">
      <alignment horizontal="center" vertical="center" wrapText="1"/>
    </xf>
    <xf numFmtId="0" fontId="54" fillId="0" borderId="2" xfId="0" applyFont="1" applyBorder="1" applyAlignment="1">
      <alignment horizontal="left" vertical="center" indent="1"/>
    </xf>
    <xf numFmtId="0" fontId="54" fillId="0" borderId="3" xfId="0" applyFont="1" applyBorder="1" applyAlignment="1">
      <alignment horizontal="left" vertical="center" indent="1"/>
    </xf>
    <xf numFmtId="0" fontId="54" fillId="0" borderId="4" xfId="0" applyFont="1" applyBorder="1" applyAlignment="1">
      <alignment horizontal="left" vertical="center" indent="1"/>
    </xf>
    <xf numFmtId="0" fontId="54" fillId="0" borderId="41" xfId="0" applyFont="1" applyBorder="1" applyAlignment="1">
      <alignment horizontal="left" vertical="center" indent="1"/>
    </xf>
    <xf numFmtId="0" fontId="54" fillId="0" borderId="42" xfId="0" applyFont="1" applyBorder="1" applyAlignment="1">
      <alignment horizontal="left" vertical="center" indent="1"/>
    </xf>
    <xf numFmtId="0" fontId="54" fillId="0" borderId="43" xfId="0" applyFont="1" applyBorder="1" applyAlignment="1">
      <alignment horizontal="left" vertical="center" indent="1"/>
    </xf>
    <xf numFmtId="0" fontId="57" fillId="0" borderId="2" xfId="0" applyFont="1" applyBorder="1" applyAlignment="1">
      <alignment horizontal="center"/>
    </xf>
    <xf numFmtId="0" fontId="57" fillId="0" borderId="3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0" fontId="0" fillId="35" borderId="2" xfId="0" applyFill="1" applyBorder="1" applyAlignment="1">
      <alignment horizontal="right" vertical="center"/>
    </xf>
    <xf numFmtId="0" fontId="0" fillId="35" borderId="3" xfId="0" applyFill="1" applyBorder="1" applyAlignment="1">
      <alignment horizontal="right" vertical="center"/>
    </xf>
    <xf numFmtId="0" fontId="0" fillId="35" borderId="4" xfId="0" applyFill="1" applyBorder="1" applyAlignment="1">
      <alignment horizontal="right" vertical="center"/>
    </xf>
    <xf numFmtId="0" fontId="53" fillId="22" borderId="2" xfId="0" applyFont="1" applyFill="1" applyBorder="1" applyAlignment="1">
      <alignment horizontal="center" vertical="center"/>
    </xf>
    <xf numFmtId="0" fontId="53" fillId="22" borderId="3" xfId="0" applyFont="1" applyFill="1" applyBorder="1" applyAlignment="1">
      <alignment horizontal="center" vertical="center"/>
    </xf>
    <xf numFmtId="0" fontId="53" fillId="22" borderId="4" xfId="0" applyFont="1" applyFill="1" applyBorder="1" applyAlignment="1">
      <alignment horizontal="center" vertical="center"/>
    </xf>
    <xf numFmtId="0" fontId="54" fillId="0" borderId="2" xfId="0" applyFont="1" applyBorder="1" applyAlignment="1">
      <alignment horizontal="left" indent="1"/>
    </xf>
    <xf numFmtId="0" fontId="54" fillId="0" borderId="3" xfId="0" applyFont="1" applyBorder="1" applyAlignment="1">
      <alignment horizontal="left" indent="1"/>
    </xf>
    <xf numFmtId="0" fontId="54" fillId="0" borderId="4" xfId="0" applyFont="1" applyBorder="1" applyAlignment="1">
      <alignment horizontal="left" indent="1"/>
    </xf>
    <xf numFmtId="0" fontId="50" fillId="0" borderId="38" xfId="0" applyFont="1" applyBorder="1" applyAlignment="1">
      <alignment horizontal="center" vertical="center"/>
    </xf>
    <xf numFmtId="0" fontId="50" fillId="0" borderId="39" xfId="0" applyFont="1" applyBorder="1" applyAlignment="1">
      <alignment horizontal="center" vertical="center"/>
    </xf>
    <xf numFmtId="0" fontId="50" fillId="0" borderId="16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0" fillId="35" borderId="5" xfId="0" applyFont="1" applyFill="1" applyBorder="1" applyAlignment="1">
      <alignment horizontal="center" vertical="center"/>
    </xf>
    <xf numFmtId="0" fontId="0" fillId="35" borderId="37" xfId="0" applyFont="1" applyFill="1" applyBorder="1" applyAlignment="1">
      <alignment horizontal="center" vertical="center"/>
    </xf>
    <xf numFmtId="3" fontId="0" fillId="35" borderId="5" xfId="0" applyNumberFormat="1" applyFont="1" applyFill="1" applyBorder="1" applyAlignment="1">
      <alignment horizontal="center" vertical="center"/>
    </xf>
    <xf numFmtId="3" fontId="0" fillId="35" borderId="37" xfId="0" applyNumberFormat="1" applyFont="1" applyFill="1" applyBorder="1" applyAlignment="1">
      <alignment horizontal="center" vertical="center"/>
    </xf>
    <xf numFmtId="3" fontId="0" fillId="35" borderId="1" xfId="0" applyNumberFormat="1" applyFont="1" applyFill="1" applyBorder="1" applyAlignment="1">
      <alignment horizontal="center" vertical="center"/>
    </xf>
    <xf numFmtId="0" fontId="0" fillId="5" borderId="36" xfId="0" applyFont="1" applyFill="1" applyBorder="1" applyAlignment="1">
      <alignment horizontal="center" vertical="center"/>
    </xf>
    <xf numFmtId="3" fontId="0" fillId="5" borderId="36" xfId="0" applyNumberFormat="1" applyFont="1" applyFill="1" applyBorder="1" applyAlignment="1">
      <alignment horizontal="center" vertical="center"/>
    </xf>
    <xf numFmtId="3" fontId="0" fillId="5" borderId="40" xfId="0" applyNumberFormat="1" applyFont="1" applyFill="1" applyBorder="1" applyAlignment="1">
      <alignment horizontal="center" vertical="center"/>
    </xf>
    <xf numFmtId="0" fontId="52" fillId="22" borderId="2" xfId="0" applyFont="1" applyFill="1" applyBorder="1" applyAlignment="1">
      <alignment horizontal="center" vertical="center"/>
    </xf>
    <xf numFmtId="0" fontId="52" fillId="22" borderId="3" xfId="0" applyFont="1" applyFill="1" applyBorder="1" applyAlignment="1">
      <alignment horizontal="center" vertical="center"/>
    </xf>
    <xf numFmtId="0" fontId="52" fillId="22" borderId="4" xfId="0" applyFont="1" applyFill="1" applyBorder="1" applyAlignment="1">
      <alignment horizontal="center" vertical="center"/>
    </xf>
    <xf numFmtId="0" fontId="0" fillId="34" borderId="5" xfId="0" applyFont="1" applyFill="1" applyBorder="1" applyAlignment="1">
      <alignment horizontal="center" vertical="center"/>
    </xf>
    <xf numFmtId="0" fontId="0" fillId="34" borderId="7" xfId="0" applyFont="1" applyFill="1" applyBorder="1" applyAlignment="1">
      <alignment horizontal="center" vertical="center"/>
    </xf>
    <xf numFmtId="3" fontId="0" fillId="34" borderId="5" xfId="0" applyNumberFormat="1" applyFont="1" applyFill="1" applyBorder="1" applyAlignment="1">
      <alignment horizontal="center" vertical="center"/>
    </xf>
    <xf numFmtId="3" fontId="0" fillId="34" borderId="7" xfId="0" applyNumberFormat="1" applyFont="1" applyFill="1" applyBorder="1" applyAlignment="1">
      <alignment horizontal="center" vertical="center"/>
    </xf>
    <xf numFmtId="3" fontId="0" fillId="34" borderId="37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666633"/>
      <color rgb="FF808000"/>
      <color rgb="FFCC9900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ni Sans Thin CAPS" panose="00000500000000000000" pitchFamily="50" charset="0"/>
                <a:ea typeface="+mn-ea"/>
                <a:cs typeface="+mn-cs"/>
              </a:defRPr>
            </a:pPr>
            <a:r>
              <a:rPr lang="en-US" sz="2400">
                <a:latin typeface="Uni Sans Thin CAPS" panose="00000500000000000000" pitchFamily="50" charset="0"/>
              </a:rPr>
              <a:t>CAPACITY</a:t>
            </a:r>
          </a:p>
        </c:rich>
      </c:tx>
      <c:layout>
        <c:manualLayout>
          <c:xMode val="edge"/>
          <c:yMode val="edge"/>
          <c:x val="0.37817922686501315"/>
          <c:y val="0.45427989167188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 Sans Thin CAPS" panose="00000500000000000000" pitchFamily="50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6-4E90-A12F-37CFCABF36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6-4E90-A12F-37CFCABF36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FORMATAÇAO!$AJ$8:$AJ$9</c:f>
              <c:strCache>
                <c:ptCount val="2"/>
                <c:pt idx="0">
                  <c:v>Performance</c:v>
                </c:pt>
                <c:pt idx="1">
                  <c:v>Capacity</c:v>
                </c:pt>
              </c:strCache>
            </c:strRef>
          </c:cat>
          <c:val>
            <c:numRef>
              <c:f>FORMATAÇAO!$AO$8:$AO$9</c:f>
              <c:numCache>
                <c:formatCode>#,##0.00</c:formatCode>
                <c:ptCount val="2"/>
                <c:pt idx="0">
                  <c:v>16.585402824444838</c:v>
                </c:pt>
                <c:pt idx="1">
                  <c:v>83.414597175555159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B6-4E90-A12F-37CFCABF36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 Sans Thin CAPS" panose="00000500000000000000" pitchFamily="50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Uni Sans Thin CAPS" panose="00000500000000000000" pitchFamily="50" charset="0"/>
              </a:rPr>
              <a:t>PERFORMANCE</a:t>
            </a:r>
          </a:p>
        </c:rich>
      </c:tx>
      <c:layout>
        <c:manualLayout>
          <c:xMode val="edge"/>
          <c:yMode val="edge"/>
          <c:x val="0.33163188976377955"/>
          <c:y val="0.380010323699500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73-404C-AE8C-02EE360E9EF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73-404C-AE8C-02EE360E9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 Sans Thin CAPS" panose="00000500000000000000" pitchFamily="50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FORMATAÇAO!$AJ$6:$AJ$7</c:f>
              <c:strCache>
                <c:ptCount val="2"/>
                <c:pt idx="0">
                  <c:v>Extreme Performance</c:v>
                </c:pt>
                <c:pt idx="1">
                  <c:v>Performance</c:v>
                </c:pt>
              </c:strCache>
            </c:strRef>
          </c:cat>
          <c:val>
            <c:numRef>
              <c:f>FORMATAÇAO!$AO$6:$AO$7</c:f>
              <c:numCache>
                <c:formatCode>#,##0.00</c:formatCode>
                <c:ptCount val="2"/>
                <c:pt idx="0">
                  <c:v>37.34211447297254</c:v>
                </c:pt>
                <c:pt idx="1">
                  <c:v>62.65788552702746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73-404C-AE8C-02EE360E9EF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 Sans Thin CAPS" panose="00000500000000000000" pitchFamily="50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Uni Sans Thin CAPS" panose="00000500000000000000" pitchFamily="50" charset="0"/>
              </a:rPr>
              <a:t>POOL</a:t>
            </a:r>
            <a:r>
              <a:rPr lang="en-US" sz="2000" baseline="0">
                <a:latin typeface="Uni Sans Thin CAPS" panose="00000500000000000000" pitchFamily="50" charset="0"/>
              </a:rPr>
              <a:t> 2</a:t>
            </a:r>
            <a:endParaRPr lang="en-US" sz="2000">
              <a:latin typeface="Uni Sans Thin CAPS" panose="00000500000000000000" pitchFamily="50" charset="0"/>
            </a:endParaRPr>
          </a:p>
        </c:rich>
      </c:tx>
      <c:layout>
        <c:manualLayout>
          <c:xMode val="edge"/>
          <c:yMode val="edge"/>
          <c:x val="0.40940966754155733"/>
          <c:y val="0.37998033104209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5D-4F19-9E1A-3EC011163E6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5D-4F19-9E1A-3EC011163E6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5D-4F19-9E1A-3EC011163E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 Sans Thin CAPS" panose="00000500000000000000" pitchFamily="50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FORMATAÇAO!$AJ$10:$AJ$12</c:f>
              <c:strCache>
                <c:ptCount val="3"/>
                <c:pt idx="0">
                  <c:v>Extreme Performance</c:v>
                </c:pt>
                <c:pt idx="1">
                  <c:v>Performance</c:v>
                </c:pt>
                <c:pt idx="2">
                  <c:v>Capacity</c:v>
                </c:pt>
              </c:strCache>
            </c:strRef>
          </c:cat>
          <c:val>
            <c:numRef>
              <c:f>FORMATAÇAO!$AO$10:$AO$12</c:f>
              <c:numCache>
                <c:formatCode>#,##0.00</c:formatCode>
                <c:ptCount val="3"/>
                <c:pt idx="0">
                  <c:v>19.508668118278678</c:v>
                </c:pt>
                <c:pt idx="1">
                  <c:v>43.90406063527417</c:v>
                </c:pt>
                <c:pt idx="2">
                  <c:v>36.587271246447152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5D-4F19-9E1A-3EC011163E6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 Sans Thin CAPS" panose="00000500000000000000" pitchFamily="50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Uni Sans Thin CAPS" panose="00000500000000000000" pitchFamily="50" charset="0"/>
              </a:rPr>
              <a:t>JOURNAL</a:t>
            </a:r>
          </a:p>
        </c:rich>
      </c:tx>
      <c:layout>
        <c:manualLayout>
          <c:xMode val="edge"/>
          <c:yMode val="edge"/>
          <c:x val="0.40495653425284178"/>
          <c:y val="0.43787482079799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CC-458E-97B6-816AF4B2DD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 Sans Thin CAPS" panose="00000500000000000000" pitchFamily="50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FORMATAÇAO!$AJ$13</c:f>
              <c:strCache>
                <c:ptCount val="1"/>
                <c:pt idx="0">
                  <c:v>Performance</c:v>
                </c:pt>
              </c:strCache>
            </c:strRef>
          </c:cat>
          <c:val>
            <c:numRef>
              <c:f>FORMATAÇAO!$AO$13</c:f>
              <c:numCache>
                <c:formatCode>#,##0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CC-458E-97B6-816AF4B2DD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699250101648345"/>
          <c:y val="0.8822250251295739"/>
          <c:w val="0.273155074365704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 Sans Thin CAPS" panose="00000500000000000000" pitchFamily="50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15</xdr:row>
      <xdr:rowOff>219075</xdr:rowOff>
    </xdr:from>
    <xdr:to>
      <xdr:col>36</xdr:col>
      <xdr:colOff>227555</xdr:colOff>
      <xdr:row>37</xdr:row>
      <xdr:rowOff>142327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4550" y="3619500"/>
          <a:ext cx="8361905" cy="43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27</xdr:row>
      <xdr:rowOff>29135</xdr:rowOff>
    </xdr:from>
    <xdr:to>
      <xdr:col>32</xdr:col>
      <xdr:colOff>347381</xdr:colOff>
      <xdr:row>44</xdr:row>
      <xdr:rowOff>56028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134469</xdr:colOff>
      <xdr:row>27</xdr:row>
      <xdr:rowOff>29134</xdr:rowOff>
    </xdr:from>
    <xdr:to>
      <xdr:col>17</xdr:col>
      <xdr:colOff>33616</xdr:colOff>
      <xdr:row>42</xdr:row>
      <xdr:rowOff>33619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1322297</xdr:colOff>
      <xdr:row>26</xdr:row>
      <xdr:rowOff>107576</xdr:rowOff>
    </xdr:from>
    <xdr:to>
      <xdr:col>45</xdr:col>
      <xdr:colOff>190502</xdr:colOff>
      <xdr:row>41</xdr:row>
      <xdr:rowOff>100855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134471</xdr:colOff>
      <xdr:row>22</xdr:row>
      <xdr:rowOff>85163</xdr:rowOff>
    </xdr:from>
    <xdr:to>
      <xdr:col>39</xdr:col>
      <xdr:colOff>504265</xdr:colOff>
      <xdr:row>37</xdr:row>
      <xdr:rowOff>145678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F26"/>
  <sheetViews>
    <sheetView showGridLines="0" zoomScaleNormal="100" workbookViewId="0">
      <selection activeCell="E7" sqref="E7:J12"/>
    </sheetView>
  </sheetViews>
  <sheetFormatPr defaultColWidth="4.28515625" defaultRowHeight="15.75" x14ac:dyDescent="0.25"/>
  <cols>
    <col min="1" max="1" width="2.42578125" customWidth="1"/>
    <col min="2" max="2" width="4.42578125" bestFit="1" customWidth="1"/>
    <col min="3" max="3" width="4" bestFit="1" customWidth="1"/>
    <col min="4" max="4" width="4.140625" style="10" bestFit="1" customWidth="1"/>
    <col min="5" max="6" width="4.42578125" style="10" bestFit="1" customWidth="1"/>
    <col min="7" max="29" width="4.42578125" bestFit="1" customWidth="1"/>
    <col min="30" max="30" width="2.28515625" customWidth="1"/>
  </cols>
  <sheetData>
    <row r="2" spans="2:58" s="1" customFormat="1" ht="18" customHeight="1" x14ac:dyDescent="0.35">
      <c r="B2" s="230" t="s">
        <v>11</v>
      </c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2"/>
      <c r="AE2" s="230" t="s">
        <v>10</v>
      </c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  <c r="AU2" s="231"/>
      <c r="AV2" s="231"/>
      <c r="AW2" s="231"/>
      <c r="AX2" s="231"/>
      <c r="AY2" s="231"/>
      <c r="AZ2" s="231"/>
      <c r="BA2" s="231"/>
      <c r="BB2" s="231"/>
      <c r="BC2" s="231"/>
      <c r="BD2" s="231"/>
      <c r="BE2" s="231"/>
      <c r="BF2" s="232"/>
    </row>
    <row r="3" spans="2:58" s="1" customFormat="1" ht="18" customHeight="1" thickBot="1" x14ac:dyDescent="0.3">
      <c r="B3" s="4" t="s">
        <v>0</v>
      </c>
      <c r="C3" s="4" t="s">
        <v>1</v>
      </c>
      <c r="D3" s="4" t="s">
        <v>2</v>
      </c>
      <c r="E3" s="5">
        <v>0</v>
      </c>
      <c r="F3" s="5">
        <v>1</v>
      </c>
      <c r="G3" s="5">
        <v>2</v>
      </c>
      <c r="H3" s="5">
        <v>3</v>
      </c>
      <c r="I3" s="5">
        <v>4</v>
      </c>
      <c r="J3" s="5">
        <v>5</v>
      </c>
      <c r="K3" s="5">
        <v>6</v>
      </c>
      <c r="L3" s="5">
        <v>7</v>
      </c>
      <c r="M3" s="5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12">
        <v>15</v>
      </c>
      <c r="U3" s="12">
        <v>16</v>
      </c>
      <c r="V3" s="12">
        <v>17</v>
      </c>
      <c r="W3" s="12">
        <v>18</v>
      </c>
      <c r="X3" s="12">
        <v>19</v>
      </c>
      <c r="Y3" s="12">
        <v>20</v>
      </c>
      <c r="Z3" s="12">
        <v>21</v>
      </c>
      <c r="AA3" s="12">
        <v>22</v>
      </c>
      <c r="AB3" s="12">
        <v>23</v>
      </c>
      <c r="AC3" s="12">
        <v>24</v>
      </c>
      <c r="AD3" s="3"/>
      <c r="AE3" s="4" t="s">
        <v>0</v>
      </c>
      <c r="AF3" s="4" t="s">
        <v>1</v>
      </c>
      <c r="AG3" s="4" t="s">
        <v>2</v>
      </c>
      <c r="AH3" s="5">
        <v>0</v>
      </c>
      <c r="AI3" s="5">
        <v>1</v>
      </c>
      <c r="AJ3" s="5">
        <v>2</v>
      </c>
      <c r="AK3" s="5">
        <v>3</v>
      </c>
      <c r="AL3" s="5">
        <v>4</v>
      </c>
      <c r="AM3" s="5">
        <v>5</v>
      </c>
      <c r="AN3" s="5">
        <v>6</v>
      </c>
      <c r="AO3" s="5">
        <v>7</v>
      </c>
      <c r="AP3" s="5">
        <v>8</v>
      </c>
      <c r="AQ3" s="5">
        <v>9</v>
      </c>
      <c r="AR3" s="5">
        <v>10</v>
      </c>
      <c r="AS3" s="5">
        <v>11</v>
      </c>
      <c r="AT3" s="5">
        <v>12</v>
      </c>
      <c r="AU3" s="5">
        <v>13</v>
      </c>
      <c r="AV3" s="6">
        <v>14</v>
      </c>
      <c r="AW3" s="5">
        <v>15</v>
      </c>
      <c r="AX3" s="6">
        <v>16</v>
      </c>
      <c r="AY3" s="5">
        <v>17</v>
      </c>
      <c r="AZ3" s="6">
        <v>18</v>
      </c>
      <c r="BA3" s="5">
        <v>19</v>
      </c>
      <c r="BB3" s="6">
        <v>20</v>
      </c>
      <c r="BC3" s="5">
        <v>21</v>
      </c>
      <c r="BD3" s="6">
        <v>22</v>
      </c>
      <c r="BE3" s="5">
        <v>23</v>
      </c>
      <c r="BF3" s="5">
        <v>24</v>
      </c>
    </row>
    <row r="4" spans="2:58" s="1" customFormat="1" ht="18" customHeight="1" thickBot="1" x14ac:dyDescent="0.3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7"/>
      <c r="AE4" s="21">
        <v>12</v>
      </c>
      <c r="AF4" s="21">
        <v>2</v>
      </c>
      <c r="AG4" s="21">
        <v>2</v>
      </c>
      <c r="AH4" s="24" t="s">
        <v>13</v>
      </c>
      <c r="AI4" s="24" t="s">
        <v>13</v>
      </c>
      <c r="AJ4" s="24" t="s">
        <v>13</v>
      </c>
      <c r="AK4" s="24" t="s">
        <v>13</v>
      </c>
      <c r="AL4" s="24" t="s">
        <v>13</v>
      </c>
      <c r="AM4" s="24" t="s">
        <v>13</v>
      </c>
      <c r="AN4" s="24" t="s">
        <v>13</v>
      </c>
      <c r="AO4" s="24" t="s">
        <v>13</v>
      </c>
      <c r="AP4" s="27" t="s">
        <v>13</v>
      </c>
      <c r="AQ4" s="27" t="s">
        <v>13</v>
      </c>
      <c r="AR4" s="25" t="s">
        <v>4</v>
      </c>
      <c r="AS4" s="25" t="s">
        <v>4</v>
      </c>
      <c r="AT4" s="25" t="s">
        <v>4</v>
      </c>
      <c r="AU4" s="25" t="s">
        <v>4</v>
      </c>
      <c r="AV4" s="46" t="s">
        <v>13</v>
      </c>
      <c r="AW4" s="235" t="s">
        <v>18</v>
      </c>
      <c r="AX4" s="236"/>
      <c r="AY4" s="236"/>
      <c r="AZ4" s="236"/>
      <c r="BA4" s="236"/>
      <c r="BB4" s="236"/>
      <c r="BC4" s="236"/>
      <c r="BD4" s="236"/>
      <c r="BE4" s="236"/>
      <c r="BF4" s="237"/>
    </row>
    <row r="5" spans="2:58" s="1" customFormat="1" ht="18" customHeight="1" thickBot="1" x14ac:dyDescent="0.3">
      <c r="B5" s="3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40"/>
      <c r="AE5" s="21">
        <v>11</v>
      </c>
      <c r="AF5" s="21">
        <v>2</v>
      </c>
      <c r="AG5" s="21">
        <v>1</v>
      </c>
      <c r="AH5" s="24" t="s">
        <v>13</v>
      </c>
      <c r="AI5" s="24" t="s">
        <v>13</v>
      </c>
      <c r="AJ5" s="24" t="s">
        <v>13</v>
      </c>
      <c r="AK5" s="24" t="s">
        <v>13</v>
      </c>
      <c r="AL5" s="24" t="s">
        <v>13</v>
      </c>
      <c r="AM5" s="24" t="s">
        <v>13</v>
      </c>
      <c r="AN5" s="24" t="s">
        <v>13</v>
      </c>
      <c r="AO5" s="24" t="s">
        <v>13</v>
      </c>
      <c r="AP5" s="27" t="s">
        <v>13</v>
      </c>
      <c r="AQ5" s="27" t="s">
        <v>13</v>
      </c>
      <c r="AR5" s="27" t="s">
        <v>13</v>
      </c>
      <c r="AS5" s="25" t="s">
        <v>4</v>
      </c>
      <c r="AT5" s="25" t="s">
        <v>4</v>
      </c>
      <c r="AU5" s="25" t="s">
        <v>4</v>
      </c>
      <c r="AV5" s="47" t="s">
        <v>4</v>
      </c>
      <c r="AW5" s="238"/>
      <c r="AX5" s="239"/>
      <c r="AY5" s="239"/>
      <c r="AZ5" s="239"/>
      <c r="BA5" s="239"/>
      <c r="BB5" s="239"/>
      <c r="BC5" s="239"/>
      <c r="BD5" s="239"/>
      <c r="BE5" s="239"/>
      <c r="BF5" s="240"/>
    </row>
    <row r="6" spans="2:58" s="1" customFormat="1" ht="18" customHeight="1" thickBot="1" x14ac:dyDescent="0.3">
      <c r="B6" s="38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40"/>
      <c r="AE6" s="21">
        <v>10</v>
      </c>
      <c r="AF6" s="21">
        <v>2</v>
      </c>
      <c r="AG6" s="21">
        <v>0</v>
      </c>
      <c r="AH6" s="24" t="s">
        <v>13</v>
      </c>
      <c r="AI6" s="24" t="s">
        <v>13</v>
      </c>
      <c r="AJ6" s="24" t="s">
        <v>13</v>
      </c>
      <c r="AK6" s="24" t="s">
        <v>13</v>
      </c>
      <c r="AL6" s="24" t="s">
        <v>13</v>
      </c>
      <c r="AM6" s="24" t="s">
        <v>13</v>
      </c>
      <c r="AN6" s="24" t="s">
        <v>13</v>
      </c>
      <c r="AO6" s="24" t="s">
        <v>13</v>
      </c>
      <c r="AP6" s="27" t="s">
        <v>13</v>
      </c>
      <c r="AQ6" s="27" t="s">
        <v>13</v>
      </c>
      <c r="AR6" s="27" t="s">
        <v>13</v>
      </c>
      <c r="AS6" s="25" t="s">
        <v>4</v>
      </c>
      <c r="AT6" s="25" t="s">
        <v>4</v>
      </c>
      <c r="AU6" s="25" t="s">
        <v>4</v>
      </c>
      <c r="AV6" s="46" t="s">
        <v>13</v>
      </c>
      <c r="AW6" s="241"/>
      <c r="AX6" s="242"/>
      <c r="AY6" s="242"/>
      <c r="AZ6" s="242"/>
      <c r="BA6" s="242"/>
      <c r="BB6" s="242"/>
      <c r="BC6" s="242"/>
      <c r="BD6" s="242"/>
      <c r="BE6" s="242"/>
      <c r="BF6" s="243"/>
    </row>
    <row r="7" spans="2:58" s="1" customFormat="1" ht="18" customHeight="1" thickBot="1" x14ac:dyDescent="0.3">
      <c r="B7" s="20">
        <v>9</v>
      </c>
      <c r="C7" s="20">
        <v>5</v>
      </c>
      <c r="D7" s="20">
        <v>2</v>
      </c>
      <c r="E7" s="26">
        <v>400</v>
      </c>
      <c r="F7" s="26">
        <v>400</v>
      </c>
      <c r="G7" s="26">
        <v>400</v>
      </c>
      <c r="H7" s="26">
        <v>400</v>
      </c>
      <c r="I7" s="26">
        <v>400</v>
      </c>
      <c r="J7" s="26">
        <v>400</v>
      </c>
      <c r="K7" s="27" t="s">
        <v>12</v>
      </c>
      <c r="L7" s="27" t="s">
        <v>12</v>
      </c>
      <c r="M7" s="27" t="s">
        <v>12</v>
      </c>
      <c r="N7" s="27" t="s">
        <v>12</v>
      </c>
      <c r="O7" s="27" t="s">
        <v>12</v>
      </c>
      <c r="P7" s="45" t="s">
        <v>12</v>
      </c>
      <c r="Q7" s="45" t="s">
        <v>12</v>
      </c>
      <c r="R7" s="45" t="s">
        <v>12</v>
      </c>
      <c r="S7" s="45" t="s">
        <v>12</v>
      </c>
      <c r="T7" s="45" t="s">
        <v>12</v>
      </c>
      <c r="U7" s="24">
        <v>400</v>
      </c>
      <c r="V7" s="24">
        <v>400</v>
      </c>
      <c r="W7" s="24">
        <v>400</v>
      </c>
      <c r="X7" s="24">
        <v>400</v>
      </c>
      <c r="Y7" s="24">
        <v>400</v>
      </c>
      <c r="Z7" s="25" t="s">
        <v>4</v>
      </c>
      <c r="AA7" s="25" t="s">
        <v>4</v>
      </c>
      <c r="AB7" s="25" t="s">
        <v>4</v>
      </c>
      <c r="AC7" s="19" t="s">
        <v>12</v>
      </c>
      <c r="AE7" s="16">
        <v>9</v>
      </c>
      <c r="AF7" s="16">
        <v>1</v>
      </c>
      <c r="AG7" s="16">
        <v>3</v>
      </c>
      <c r="AH7" s="30">
        <v>600</v>
      </c>
      <c r="AI7" s="30">
        <v>600</v>
      </c>
      <c r="AJ7" s="30">
        <v>600</v>
      </c>
      <c r="AK7" s="30">
        <v>600</v>
      </c>
      <c r="AL7" s="30">
        <v>600</v>
      </c>
      <c r="AM7" s="30">
        <v>600</v>
      </c>
      <c r="AN7" s="30">
        <v>600</v>
      </c>
      <c r="AO7" s="30">
        <v>600</v>
      </c>
      <c r="AP7" s="30">
        <v>600</v>
      </c>
      <c r="AQ7" s="30">
        <v>600</v>
      </c>
      <c r="AR7" s="30">
        <v>600</v>
      </c>
      <c r="AS7" s="30">
        <v>600</v>
      </c>
      <c r="AT7" s="30">
        <v>600</v>
      </c>
      <c r="AU7" s="30">
        <v>600</v>
      </c>
      <c r="AV7" s="30">
        <v>600</v>
      </c>
      <c r="AW7" s="43"/>
      <c r="AX7" s="41"/>
      <c r="AY7" s="41"/>
      <c r="AZ7" s="41"/>
      <c r="BA7" s="41"/>
      <c r="BB7" s="41"/>
      <c r="BC7" s="41"/>
      <c r="BD7" s="41"/>
      <c r="BE7" s="41"/>
      <c r="BF7" s="42"/>
    </row>
    <row r="8" spans="2:58" s="1" customFormat="1" ht="18" customHeight="1" thickBot="1" x14ac:dyDescent="0.3">
      <c r="B8" s="20">
        <v>8</v>
      </c>
      <c r="C8" s="20">
        <v>5</v>
      </c>
      <c r="D8" s="20">
        <v>1</v>
      </c>
      <c r="E8" s="26">
        <v>400</v>
      </c>
      <c r="F8" s="26">
        <v>400</v>
      </c>
      <c r="G8" s="26">
        <v>400</v>
      </c>
      <c r="H8" s="26">
        <v>400</v>
      </c>
      <c r="I8" s="26">
        <v>400</v>
      </c>
      <c r="J8" s="26">
        <v>400</v>
      </c>
      <c r="K8" s="27" t="s">
        <v>12</v>
      </c>
      <c r="L8" s="27" t="s">
        <v>12</v>
      </c>
      <c r="M8" s="27" t="s">
        <v>12</v>
      </c>
      <c r="N8" s="27" t="s">
        <v>12</v>
      </c>
      <c r="O8" s="27" t="s">
        <v>12</v>
      </c>
      <c r="P8" s="45" t="s">
        <v>12</v>
      </c>
      <c r="Q8" s="45" t="s">
        <v>12</v>
      </c>
      <c r="R8" s="45" t="s">
        <v>12</v>
      </c>
      <c r="S8" s="45" t="s">
        <v>12</v>
      </c>
      <c r="T8" s="45" t="s">
        <v>12</v>
      </c>
      <c r="U8" s="24">
        <v>400</v>
      </c>
      <c r="V8" s="24">
        <v>400</v>
      </c>
      <c r="W8" s="24">
        <v>400</v>
      </c>
      <c r="X8" s="24">
        <v>400</v>
      </c>
      <c r="Y8" s="24">
        <v>400</v>
      </c>
      <c r="Z8" s="24">
        <v>400</v>
      </c>
      <c r="AA8" s="25" t="s">
        <v>4</v>
      </c>
      <c r="AB8" s="25" t="s">
        <v>4</v>
      </c>
      <c r="AC8" s="25" t="s">
        <v>4</v>
      </c>
      <c r="AE8" s="13">
        <v>8</v>
      </c>
      <c r="AF8" s="13">
        <v>1</v>
      </c>
      <c r="AG8" s="13">
        <v>2</v>
      </c>
      <c r="AH8" s="28">
        <v>600</v>
      </c>
      <c r="AI8" s="28">
        <v>600</v>
      </c>
      <c r="AJ8" s="28">
        <v>600</v>
      </c>
      <c r="AK8" s="28">
        <v>600</v>
      </c>
      <c r="AL8" s="28">
        <v>600</v>
      </c>
      <c r="AM8" s="28">
        <v>600</v>
      </c>
      <c r="AN8" s="28">
        <v>600</v>
      </c>
      <c r="AO8" s="28">
        <v>600</v>
      </c>
      <c r="AP8" s="28">
        <v>600</v>
      </c>
      <c r="AQ8" s="28">
        <v>600</v>
      </c>
      <c r="AR8" s="28">
        <v>600</v>
      </c>
      <c r="AS8" s="28">
        <v>600</v>
      </c>
      <c r="AT8" s="28">
        <v>600</v>
      </c>
      <c r="AU8" s="28">
        <v>600</v>
      </c>
      <c r="AV8" s="11">
        <v>600</v>
      </c>
      <c r="AW8" s="43"/>
      <c r="AX8" s="41"/>
      <c r="AY8" s="41"/>
      <c r="AZ8" s="41"/>
      <c r="BA8" s="41"/>
      <c r="BB8" s="41"/>
      <c r="BC8" s="41"/>
      <c r="BD8" s="41"/>
      <c r="BE8" s="41"/>
      <c r="BF8" s="42"/>
    </row>
    <row r="9" spans="2:58" s="1" customFormat="1" ht="18" customHeight="1" thickBot="1" x14ac:dyDescent="0.3">
      <c r="B9" s="20">
        <v>7</v>
      </c>
      <c r="C9" s="20">
        <v>5</v>
      </c>
      <c r="D9" s="20">
        <v>0</v>
      </c>
      <c r="E9" s="26">
        <v>400</v>
      </c>
      <c r="F9" s="26">
        <v>400</v>
      </c>
      <c r="G9" s="26">
        <v>400</v>
      </c>
      <c r="H9" s="26">
        <v>400</v>
      </c>
      <c r="I9" s="26">
        <v>400</v>
      </c>
      <c r="J9" s="26">
        <v>400</v>
      </c>
      <c r="K9" s="27" t="s">
        <v>12</v>
      </c>
      <c r="L9" s="27" t="s">
        <v>12</v>
      </c>
      <c r="M9" s="27" t="s">
        <v>12</v>
      </c>
      <c r="N9" s="27" t="s">
        <v>12</v>
      </c>
      <c r="O9" s="27" t="s">
        <v>12</v>
      </c>
      <c r="P9" s="45" t="s">
        <v>12</v>
      </c>
      <c r="Q9" s="45" t="s">
        <v>12</v>
      </c>
      <c r="R9" s="45" t="s">
        <v>12</v>
      </c>
      <c r="S9" s="45" t="s">
        <v>12</v>
      </c>
      <c r="T9" s="45" t="s">
        <v>12</v>
      </c>
      <c r="U9" s="24">
        <v>400</v>
      </c>
      <c r="V9" s="24">
        <v>400</v>
      </c>
      <c r="W9" s="24">
        <v>400</v>
      </c>
      <c r="X9" s="24">
        <v>400</v>
      </c>
      <c r="Y9" s="24">
        <v>400</v>
      </c>
      <c r="Z9" s="24">
        <v>400</v>
      </c>
      <c r="AA9" s="25" t="s">
        <v>4</v>
      </c>
      <c r="AB9" s="25" t="s">
        <v>4</v>
      </c>
      <c r="AC9" s="19">
        <v>400</v>
      </c>
      <c r="AE9" s="13">
        <v>7</v>
      </c>
      <c r="AF9" s="13">
        <v>1</v>
      </c>
      <c r="AG9" s="13">
        <v>1</v>
      </c>
      <c r="AH9" s="28">
        <v>600</v>
      </c>
      <c r="AI9" s="28">
        <v>600</v>
      </c>
      <c r="AJ9" s="28">
        <v>600</v>
      </c>
      <c r="AK9" s="28">
        <v>600</v>
      </c>
      <c r="AL9" s="28">
        <v>600</v>
      </c>
      <c r="AM9" s="28">
        <v>600</v>
      </c>
      <c r="AN9" s="28">
        <v>600</v>
      </c>
      <c r="AO9" s="28">
        <v>600</v>
      </c>
      <c r="AP9" s="28">
        <v>600</v>
      </c>
      <c r="AQ9" s="28">
        <v>600</v>
      </c>
      <c r="AR9" s="28">
        <v>600</v>
      </c>
      <c r="AS9" s="28">
        <v>600</v>
      </c>
      <c r="AT9" s="28">
        <v>600</v>
      </c>
      <c r="AU9" s="28">
        <v>600</v>
      </c>
      <c r="AV9" s="11">
        <v>600</v>
      </c>
      <c r="AW9" s="43"/>
      <c r="AX9" s="41"/>
      <c r="AY9" s="41"/>
      <c r="AZ9" s="41"/>
      <c r="BA9" s="41"/>
      <c r="BB9" s="41"/>
      <c r="BC9" s="41"/>
      <c r="BD9" s="41"/>
      <c r="BE9" s="41"/>
      <c r="BF9" s="42"/>
    </row>
    <row r="10" spans="2:58" s="1" customFormat="1" ht="18" customHeight="1" thickBot="1" x14ac:dyDescent="0.3">
      <c r="B10" s="23">
        <v>6</v>
      </c>
      <c r="C10" s="23">
        <v>4</v>
      </c>
      <c r="D10" s="23">
        <v>2</v>
      </c>
      <c r="E10" s="26">
        <v>400</v>
      </c>
      <c r="F10" s="26">
        <v>400</v>
      </c>
      <c r="G10" s="26">
        <v>400</v>
      </c>
      <c r="H10" s="26">
        <v>400</v>
      </c>
      <c r="I10" s="26">
        <v>400</v>
      </c>
      <c r="J10" s="26">
        <v>400</v>
      </c>
      <c r="K10" s="27" t="s">
        <v>12</v>
      </c>
      <c r="L10" s="27" t="s">
        <v>12</v>
      </c>
      <c r="M10" s="27" t="s">
        <v>12</v>
      </c>
      <c r="N10" s="27" t="s">
        <v>12</v>
      </c>
      <c r="O10" s="27" t="s">
        <v>12</v>
      </c>
      <c r="P10" s="45" t="s">
        <v>12</v>
      </c>
      <c r="Q10" s="45" t="s">
        <v>12</v>
      </c>
      <c r="R10" s="45" t="s">
        <v>12</v>
      </c>
      <c r="S10" s="45" t="s">
        <v>12</v>
      </c>
      <c r="T10" s="45" t="s">
        <v>12</v>
      </c>
      <c r="U10" s="24">
        <v>400</v>
      </c>
      <c r="V10" s="24">
        <v>400</v>
      </c>
      <c r="W10" s="24">
        <v>400</v>
      </c>
      <c r="X10" s="24">
        <v>400</v>
      </c>
      <c r="Y10" s="24">
        <v>400</v>
      </c>
      <c r="Z10" s="24">
        <v>400</v>
      </c>
      <c r="AA10" s="25" t="s">
        <v>4</v>
      </c>
      <c r="AB10" s="25" t="s">
        <v>4</v>
      </c>
      <c r="AC10" s="19" t="s">
        <v>12</v>
      </c>
      <c r="AE10" s="13">
        <v>6</v>
      </c>
      <c r="AF10" s="13">
        <v>1</v>
      </c>
      <c r="AG10" s="13">
        <v>0</v>
      </c>
      <c r="AH10" s="28">
        <v>600</v>
      </c>
      <c r="AI10" s="28">
        <v>600</v>
      </c>
      <c r="AJ10" s="28">
        <v>600</v>
      </c>
      <c r="AK10" s="28">
        <v>600</v>
      </c>
      <c r="AL10" s="28">
        <v>600</v>
      </c>
      <c r="AM10" s="28">
        <v>600</v>
      </c>
      <c r="AN10" s="28">
        <v>600</v>
      </c>
      <c r="AO10" s="28">
        <v>600</v>
      </c>
      <c r="AP10" s="28">
        <v>600</v>
      </c>
      <c r="AQ10" s="28">
        <v>600</v>
      </c>
      <c r="AR10" s="28">
        <v>600</v>
      </c>
      <c r="AS10" s="28">
        <v>600</v>
      </c>
      <c r="AT10" s="28">
        <v>600</v>
      </c>
      <c r="AU10" s="28">
        <v>600</v>
      </c>
      <c r="AV10" s="28">
        <v>600</v>
      </c>
      <c r="AW10" s="43"/>
      <c r="AX10" s="41"/>
      <c r="AY10" s="41"/>
      <c r="AZ10" s="41"/>
      <c r="BA10" s="41"/>
      <c r="BB10" s="41"/>
      <c r="BC10" s="41"/>
      <c r="BD10" s="41"/>
      <c r="BE10" s="41"/>
      <c r="BF10" s="42"/>
    </row>
    <row r="11" spans="2:58" s="3" customFormat="1" ht="18" customHeight="1" thickBot="1" x14ac:dyDescent="0.3">
      <c r="B11" s="23">
        <v>5</v>
      </c>
      <c r="C11" s="23">
        <v>4</v>
      </c>
      <c r="D11" s="23">
        <v>1</v>
      </c>
      <c r="E11" s="26">
        <v>400</v>
      </c>
      <c r="F11" s="26">
        <v>400</v>
      </c>
      <c r="G11" s="26">
        <v>400</v>
      </c>
      <c r="H11" s="26">
        <v>400</v>
      </c>
      <c r="I11" s="26">
        <v>400</v>
      </c>
      <c r="J11" s="26">
        <v>400</v>
      </c>
      <c r="K11" s="27" t="s">
        <v>12</v>
      </c>
      <c r="L11" s="27" t="s">
        <v>12</v>
      </c>
      <c r="M11" s="27" t="s">
        <v>12</v>
      </c>
      <c r="N11" s="27" t="s">
        <v>12</v>
      </c>
      <c r="O11" s="27" t="s">
        <v>12</v>
      </c>
      <c r="P11" s="45" t="s">
        <v>12</v>
      </c>
      <c r="Q11" s="45" t="s">
        <v>12</v>
      </c>
      <c r="R11" s="45" t="s">
        <v>12</v>
      </c>
      <c r="S11" s="45" t="s">
        <v>12</v>
      </c>
      <c r="T11" s="45" t="s">
        <v>12</v>
      </c>
      <c r="U11" s="24">
        <v>400</v>
      </c>
      <c r="V11" s="24">
        <v>400</v>
      </c>
      <c r="W11" s="24">
        <v>400</v>
      </c>
      <c r="X11" s="24">
        <v>400</v>
      </c>
      <c r="Y11" s="24">
        <v>400</v>
      </c>
      <c r="Z11" s="24">
        <v>400</v>
      </c>
      <c r="AA11" s="25" t="s">
        <v>4</v>
      </c>
      <c r="AB11" s="25" t="s">
        <v>4</v>
      </c>
      <c r="AC11" s="19">
        <v>400</v>
      </c>
      <c r="AD11" s="1"/>
      <c r="AE11" s="14">
        <v>5</v>
      </c>
      <c r="AF11" s="14">
        <v>0</v>
      </c>
      <c r="AG11" s="14">
        <v>4</v>
      </c>
      <c r="AH11" s="28">
        <v>600</v>
      </c>
      <c r="AI11" s="28">
        <v>600</v>
      </c>
      <c r="AJ11" s="28">
        <v>600</v>
      </c>
      <c r="AK11" s="28">
        <v>600</v>
      </c>
      <c r="AL11" s="28">
        <v>600</v>
      </c>
      <c r="AM11" s="28">
        <v>600</v>
      </c>
      <c r="AN11" s="28">
        <v>600</v>
      </c>
      <c r="AO11" s="28">
        <v>600</v>
      </c>
      <c r="AP11" s="28">
        <v>600</v>
      </c>
      <c r="AQ11" s="28">
        <v>600</v>
      </c>
      <c r="AR11" s="28">
        <v>600</v>
      </c>
      <c r="AS11" s="28">
        <v>600</v>
      </c>
      <c r="AT11" s="28">
        <v>600</v>
      </c>
      <c r="AU11" s="28">
        <v>600</v>
      </c>
      <c r="AV11" s="11">
        <v>600</v>
      </c>
      <c r="AW11" s="43"/>
      <c r="AX11" s="41"/>
      <c r="AY11" s="41"/>
      <c r="AZ11" s="41"/>
      <c r="BA11" s="41"/>
      <c r="BB11" s="41"/>
      <c r="BC11" s="41"/>
      <c r="BD11" s="41"/>
      <c r="BE11" s="41"/>
      <c r="BF11" s="42"/>
    </row>
    <row r="12" spans="2:58" s="3" customFormat="1" ht="18" customHeight="1" thickBot="1" x14ac:dyDescent="0.3">
      <c r="B12" s="23">
        <v>4</v>
      </c>
      <c r="C12" s="23">
        <v>4</v>
      </c>
      <c r="D12" s="23">
        <v>0</v>
      </c>
      <c r="E12" s="26">
        <v>400</v>
      </c>
      <c r="F12" s="26">
        <v>400</v>
      </c>
      <c r="G12" s="26">
        <v>400</v>
      </c>
      <c r="H12" s="26">
        <v>400</v>
      </c>
      <c r="I12" s="26">
        <v>400</v>
      </c>
      <c r="J12" s="26">
        <v>400</v>
      </c>
      <c r="K12" s="27" t="s">
        <v>12</v>
      </c>
      <c r="L12" s="27" t="s">
        <v>12</v>
      </c>
      <c r="M12" s="27" t="s">
        <v>12</v>
      </c>
      <c r="N12" s="27" t="s">
        <v>12</v>
      </c>
      <c r="O12" s="27" t="s">
        <v>12</v>
      </c>
      <c r="P12" s="45" t="s">
        <v>12</v>
      </c>
      <c r="Q12" s="45" t="s">
        <v>12</v>
      </c>
      <c r="R12" s="45" t="s">
        <v>12</v>
      </c>
      <c r="S12" s="45" t="s">
        <v>12</v>
      </c>
      <c r="T12" s="45" t="s">
        <v>12</v>
      </c>
      <c r="U12" s="24">
        <v>400</v>
      </c>
      <c r="V12" s="24">
        <v>400</v>
      </c>
      <c r="W12" s="24">
        <v>400</v>
      </c>
      <c r="X12" s="24">
        <v>400</v>
      </c>
      <c r="Y12" s="24">
        <v>400</v>
      </c>
      <c r="Z12" s="24">
        <v>400</v>
      </c>
      <c r="AA12" s="25" t="s">
        <v>4</v>
      </c>
      <c r="AB12" s="25" t="s">
        <v>4</v>
      </c>
      <c r="AC12" s="19" t="s">
        <v>12</v>
      </c>
      <c r="AD12" s="1"/>
      <c r="AE12" s="14">
        <v>4</v>
      </c>
      <c r="AF12" s="14">
        <v>0</v>
      </c>
      <c r="AG12" s="14">
        <v>3</v>
      </c>
      <c r="AH12" s="28">
        <v>600</v>
      </c>
      <c r="AI12" s="28">
        <v>600</v>
      </c>
      <c r="AJ12" s="28">
        <v>600</v>
      </c>
      <c r="AK12" s="28">
        <v>600</v>
      </c>
      <c r="AL12" s="28">
        <v>600</v>
      </c>
      <c r="AM12" s="28">
        <v>600</v>
      </c>
      <c r="AN12" s="28">
        <v>600</v>
      </c>
      <c r="AO12" s="28">
        <v>600</v>
      </c>
      <c r="AP12" s="28">
        <v>600</v>
      </c>
      <c r="AQ12" s="28">
        <v>600</v>
      </c>
      <c r="AR12" s="28">
        <v>600</v>
      </c>
      <c r="AS12" s="28">
        <v>600</v>
      </c>
      <c r="AT12" s="28">
        <v>600</v>
      </c>
      <c r="AU12" s="28">
        <v>600</v>
      </c>
      <c r="AV12" s="11">
        <v>600</v>
      </c>
      <c r="AW12" s="43"/>
      <c r="AX12" s="41"/>
      <c r="AY12" s="41"/>
      <c r="AZ12" s="41"/>
      <c r="BA12" s="41"/>
      <c r="BB12" s="41"/>
      <c r="BC12" s="41"/>
      <c r="BD12" s="41"/>
      <c r="BE12" s="41"/>
      <c r="BF12" s="42"/>
    </row>
    <row r="13" spans="2:58" s="2" customFormat="1" ht="18" customHeight="1" thickBot="1" x14ac:dyDescent="0.3">
      <c r="B13" s="22">
        <v>3</v>
      </c>
      <c r="C13" s="22">
        <v>3</v>
      </c>
      <c r="D13" s="22">
        <v>2</v>
      </c>
      <c r="E13" s="32">
        <v>600</v>
      </c>
      <c r="F13" s="32">
        <v>600</v>
      </c>
      <c r="G13" s="32">
        <v>600</v>
      </c>
      <c r="H13" s="32">
        <v>600</v>
      </c>
      <c r="I13" s="32">
        <v>600</v>
      </c>
      <c r="J13" s="32">
        <v>600</v>
      </c>
      <c r="K13" s="32">
        <v>600</v>
      </c>
      <c r="L13" s="32">
        <v>600</v>
      </c>
      <c r="M13" s="25" t="s">
        <v>4</v>
      </c>
      <c r="N13" s="25" t="s">
        <v>4</v>
      </c>
      <c r="O13" s="25" t="s">
        <v>4</v>
      </c>
      <c r="P13" s="25" t="s">
        <v>4</v>
      </c>
      <c r="Q13" s="25" t="s">
        <v>4</v>
      </c>
      <c r="R13" s="25" t="s">
        <v>4</v>
      </c>
      <c r="S13" s="25" t="s">
        <v>4</v>
      </c>
      <c r="T13" s="233" t="s">
        <v>15</v>
      </c>
      <c r="U13" s="233"/>
      <c r="V13" s="233"/>
      <c r="W13" s="233"/>
      <c r="X13" s="233"/>
      <c r="Y13" s="233"/>
      <c r="Z13" s="233"/>
      <c r="AA13" s="233"/>
      <c r="AB13" s="233"/>
      <c r="AC13" s="234"/>
      <c r="AD13" s="1"/>
      <c r="AE13" s="14">
        <v>3</v>
      </c>
      <c r="AF13" s="14">
        <v>0</v>
      </c>
      <c r="AG13" s="14">
        <v>2</v>
      </c>
      <c r="AH13" s="28">
        <v>600</v>
      </c>
      <c r="AI13" s="28">
        <v>600</v>
      </c>
      <c r="AJ13" s="28">
        <v>600</v>
      </c>
      <c r="AK13" s="28">
        <v>600</v>
      </c>
      <c r="AL13" s="28">
        <v>600</v>
      </c>
      <c r="AM13" s="28">
        <v>600</v>
      </c>
      <c r="AN13" s="28">
        <v>600</v>
      </c>
      <c r="AO13" s="28">
        <v>600</v>
      </c>
      <c r="AP13" s="28">
        <v>600</v>
      </c>
      <c r="AQ13" s="28">
        <v>600</v>
      </c>
      <c r="AR13" s="28">
        <v>600</v>
      </c>
      <c r="AS13" s="28">
        <v>600</v>
      </c>
      <c r="AT13" s="28">
        <v>600</v>
      </c>
      <c r="AU13" s="28">
        <v>600</v>
      </c>
      <c r="AV13" s="28">
        <v>600</v>
      </c>
      <c r="AW13" s="43"/>
      <c r="AX13" s="41"/>
      <c r="AY13" s="41"/>
      <c r="AZ13" s="41"/>
      <c r="BA13" s="41"/>
      <c r="BB13" s="41"/>
      <c r="BC13" s="41"/>
      <c r="BD13" s="41"/>
      <c r="BE13" s="41"/>
      <c r="BF13" s="42"/>
    </row>
    <row r="14" spans="2:58" s="1" customFormat="1" ht="18" customHeight="1" thickBot="1" x14ac:dyDescent="0.3">
      <c r="B14" s="22">
        <v>2</v>
      </c>
      <c r="C14" s="22">
        <v>3</v>
      </c>
      <c r="D14" s="22">
        <v>1</v>
      </c>
      <c r="E14" s="26">
        <v>400</v>
      </c>
      <c r="F14" s="26">
        <v>400</v>
      </c>
      <c r="G14" s="26">
        <v>400</v>
      </c>
      <c r="H14" s="26">
        <v>400</v>
      </c>
      <c r="I14" s="26">
        <v>400</v>
      </c>
      <c r="J14" s="26">
        <v>400</v>
      </c>
      <c r="K14" s="27" t="s">
        <v>12</v>
      </c>
      <c r="L14" s="27" t="s">
        <v>12</v>
      </c>
      <c r="M14" s="27" t="s">
        <v>12</v>
      </c>
      <c r="N14" s="27" t="s">
        <v>12</v>
      </c>
      <c r="O14" s="27" t="s">
        <v>12</v>
      </c>
      <c r="P14" s="45" t="s">
        <v>12</v>
      </c>
      <c r="Q14" s="45" t="s">
        <v>12</v>
      </c>
      <c r="R14" s="45" t="s">
        <v>12</v>
      </c>
      <c r="S14" s="45" t="s">
        <v>12</v>
      </c>
      <c r="T14" s="45" t="s">
        <v>12</v>
      </c>
      <c r="U14" s="45" t="s">
        <v>12</v>
      </c>
      <c r="V14" s="24">
        <v>400</v>
      </c>
      <c r="W14" s="24">
        <v>400</v>
      </c>
      <c r="X14" s="24">
        <v>400</v>
      </c>
      <c r="Y14" s="24">
        <v>400</v>
      </c>
      <c r="Z14" s="24">
        <v>400</v>
      </c>
      <c r="AA14" s="25" t="s">
        <v>4</v>
      </c>
      <c r="AB14" s="25" t="s">
        <v>4</v>
      </c>
      <c r="AC14" s="19">
        <v>400</v>
      </c>
      <c r="AE14" s="15">
        <v>2</v>
      </c>
      <c r="AF14" s="15">
        <v>0</v>
      </c>
      <c r="AG14" s="15">
        <v>1</v>
      </c>
      <c r="AH14" s="28">
        <v>600</v>
      </c>
      <c r="AI14" s="28">
        <v>600</v>
      </c>
      <c r="AJ14" s="28">
        <v>600</v>
      </c>
      <c r="AK14" s="28">
        <v>600</v>
      </c>
      <c r="AL14" s="31">
        <v>600</v>
      </c>
      <c r="AM14" s="31">
        <v>600</v>
      </c>
      <c r="AN14" s="31">
        <v>600</v>
      </c>
      <c r="AO14" s="31">
        <v>600</v>
      </c>
      <c r="AP14" s="31">
        <v>600</v>
      </c>
      <c r="AQ14" s="31">
        <v>600</v>
      </c>
      <c r="AR14" s="28">
        <v>600</v>
      </c>
      <c r="AS14" s="28">
        <v>600</v>
      </c>
      <c r="AT14" s="28">
        <v>600</v>
      </c>
      <c r="AU14" s="28">
        <v>600</v>
      </c>
      <c r="AV14" s="11">
        <v>600</v>
      </c>
      <c r="AW14" s="43"/>
      <c r="AX14" s="41"/>
      <c r="AY14" s="41"/>
      <c r="AZ14" s="41"/>
      <c r="BA14" s="41"/>
      <c r="BB14" s="41"/>
      <c r="BC14" s="41"/>
      <c r="BD14" s="41"/>
      <c r="BE14" s="41"/>
      <c r="BF14" s="42"/>
    </row>
    <row r="15" spans="2:58" s="1" customFormat="1" ht="18" customHeight="1" thickBot="1" x14ac:dyDescent="0.3">
      <c r="B15" s="22">
        <v>1</v>
      </c>
      <c r="C15" s="22">
        <v>3</v>
      </c>
      <c r="D15" s="22">
        <v>0</v>
      </c>
      <c r="E15" s="32">
        <v>600</v>
      </c>
      <c r="F15" s="32">
        <v>600</v>
      </c>
      <c r="G15" s="32">
        <v>600</v>
      </c>
      <c r="H15" s="32">
        <v>600</v>
      </c>
      <c r="I15" s="32">
        <v>600</v>
      </c>
      <c r="J15" s="32">
        <v>600</v>
      </c>
      <c r="K15" s="32">
        <v>600</v>
      </c>
      <c r="L15" s="26">
        <v>600</v>
      </c>
      <c r="M15" s="26">
        <v>600</v>
      </c>
      <c r="N15" s="26">
        <v>600</v>
      </c>
      <c r="O15" s="26">
        <v>600</v>
      </c>
      <c r="P15" s="25" t="s">
        <v>4</v>
      </c>
      <c r="Q15" s="25" t="s">
        <v>4</v>
      </c>
      <c r="R15" s="25" t="s">
        <v>4</v>
      </c>
      <c r="S15" s="19">
        <v>600</v>
      </c>
      <c r="T15" s="225" t="s">
        <v>17</v>
      </c>
      <c r="U15" s="225"/>
      <c r="V15" s="225"/>
      <c r="W15" s="225"/>
      <c r="X15" s="225"/>
      <c r="Y15" s="225"/>
      <c r="Z15" s="225"/>
      <c r="AA15" s="225"/>
      <c r="AB15" s="225"/>
      <c r="AC15" s="226"/>
      <c r="AE15" s="14">
        <v>1</v>
      </c>
      <c r="AF15" s="14">
        <v>0</v>
      </c>
      <c r="AG15" s="14">
        <v>0</v>
      </c>
      <c r="AH15" s="7">
        <v>600</v>
      </c>
      <c r="AI15" s="7">
        <v>600</v>
      </c>
      <c r="AJ15" s="7">
        <v>600</v>
      </c>
      <c r="AK15" s="17">
        <v>600</v>
      </c>
      <c r="AL15" s="18">
        <v>200</v>
      </c>
      <c r="AM15" s="18">
        <v>200</v>
      </c>
      <c r="AN15" s="18">
        <v>200</v>
      </c>
      <c r="AO15" s="18">
        <v>200</v>
      </c>
      <c r="AP15" s="18">
        <v>200</v>
      </c>
      <c r="AQ15" s="18">
        <v>200</v>
      </c>
      <c r="AR15" s="25" t="s">
        <v>4</v>
      </c>
      <c r="AS15" s="25" t="s">
        <v>4</v>
      </c>
      <c r="AT15" s="25" t="s">
        <v>4</v>
      </c>
      <c r="AU15" s="25" t="s">
        <v>4</v>
      </c>
      <c r="AV15" s="25" t="s">
        <v>4</v>
      </c>
      <c r="AW15" s="25" t="s">
        <v>4</v>
      </c>
      <c r="AX15" s="25" t="s">
        <v>4</v>
      </c>
      <c r="AY15" s="25" t="s">
        <v>4</v>
      </c>
      <c r="AZ15" s="25" t="s">
        <v>4</v>
      </c>
      <c r="BA15" s="25" t="s">
        <v>4</v>
      </c>
      <c r="BB15" s="25" t="s">
        <v>4</v>
      </c>
      <c r="BC15" s="26">
        <v>400</v>
      </c>
      <c r="BD15" s="26">
        <v>400</v>
      </c>
      <c r="BE15" s="26">
        <v>400</v>
      </c>
      <c r="BF15" s="19">
        <v>200</v>
      </c>
    </row>
    <row r="16" spans="2:58" s="1" customFormat="1" ht="18" customHeight="1" x14ac:dyDescent="0.25"/>
    <row r="17" spans="2:43" x14ac:dyDescent="0.25">
      <c r="B17" s="227" t="s">
        <v>5</v>
      </c>
      <c r="C17" s="228"/>
      <c r="D17" s="228"/>
      <c r="E17" s="228"/>
      <c r="F17" s="228"/>
      <c r="G17" s="229"/>
      <c r="Z17" s="1"/>
      <c r="AA17" s="1"/>
      <c r="AB17" s="1"/>
      <c r="AC17" s="1"/>
    </row>
    <row r="18" spans="2:43" x14ac:dyDescent="0.25">
      <c r="B18" s="7"/>
      <c r="C18" s="48" t="s">
        <v>6</v>
      </c>
      <c r="D18" s="49"/>
      <c r="E18" s="49"/>
      <c r="F18" s="49"/>
      <c r="G18" s="50"/>
      <c r="M18" s="1"/>
      <c r="N18" s="1"/>
      <c r="O18" s="1"/>
      <c r="P18" s="1"/>
      <c r="Q18" s="1"/>
      <c r="R18" s="1"/>
      <c r="AA18" s="1"/>
      <c r="AB18" s="1"/>
    </row>
    <row r="19" spans="2:43" x14ac:dyDescent="0.25">
      <c r="B19" s="28"/>
      <c r="C19" s="48" t="s">
        <v>19</v>
      </c>
      <c r="D19" s="49"/>
      <c r="E19" s="49"/>
      <c r="F19" s="49"/>
      <c r="G19" s="50"/>
      <c r="M19" s="1"/>
      <c r="AA19" s="1"/>
      <c r="AB19" s="1"/>
      <c r="AC19" s="1"/>
    </row>
    <row r="20" spans="2:43" x14ac:dyDescent="0.25">
      <c r="B20" s="29"/>
      <c r="C20" s="48" t="s">
        <v>20</v>
      </c>
      <c r="D20" s="49"/>
      <c r="E20" s="49"/>
      <c r="F20" s="49"/>
      <c r="G20" s="50"/>
      <c r="M20" s="1"/>
      <c r="AA20" s="1"/>
      <c r="AB20" s="1"/>
      <c r="AC20" s="1"/>
    </row>
    <row r="21" spans="2:43" x14ac:dyDescent="0.25">
      <c r="B21" s="33"/>
      <c r="C21" s="48" t="s">
        <v>21</v>
      </c>
      <c r="D21" s="49"/>
      <c r="E21" s="49"/>
      <c r="F21" s="49"/>
      <c r="G21" s="50"/>
      <c r="M21" s="1"/>
      <c r="AA21" s="1"/>
      <c r="AB21" s="1"/>
      <c r="AC21" s="1"/>
    </row>
    <row r="22" spans="2:43" x14ac:dyDescent="0.25">
      <c r="B22" s="8"/>
      <c r="C22" s="48" t="s">
        <v>7</v>
      </c>
      <c r="D22" s="49"/>
      <c r="E22" s="49"/>
      <c r="F22" s="49"/>
      <c r="G22" s="50"/>
      <c r="M22" s="1"/>
      <c r="AA22" s="1"/>
      <c r="AB22" s="1"/>
      <c r="AC22" s="1"/>
    </row>
    <row r="23" spans="2:43" x14ac:dyDescent="0.25">
      <c r="B23" s="11"/>
      <c r="C23" s="48" t="s">
        <v>8</v>
      </c>
      <c r="D23" s="49"/>
      <c r="E23" s="49"/>
      <c r="F23" s="49"/>
      <c r="G23" s="50"/>
      <c r="M23" s="1"/>
      <c r="N23" s="1"/>
      <c r="O23" s="1"/>
      <c r="P23" s="1"/>
      <c r="Q23" s="1"/>
      <c r="R23" s="1"/>
      <c r="AA23" s="1"/>
      <c r="AB23" s="1"/>
      <c r="AC23" s="1"/>
      <c r="AQ23" s="44" t="s">
        <v>16</v>
      </c>
    </row>
    <row r="24" spans="2:43" ht="16.5" thickBot="1" x14ac:dyDescent="0.3">
      <c r="B24" s="9"/>
      <c r="C24" s="48" t="s">
        <v>9</v>
      </c>
      <c r="D24" s="49"/>
      <c r="E24" s="49"/>
      <c r="F24" s="49"/>
      <c r="G24" s="50"/>
      <c r="M24" s="1"/>
      <c r="N24" s="1"/>
      <c r="O24" s="1"/>
      <c r="P24" s="1"/>
      <c r="Q24" s="1"/>
      <c r="R24" s="1"/>
      <c r="AA24" s="1"/>
      <c r="AB24" s="1"/>
      <c r="AC24" s="1"/>
    </row>
    <row r="25" spans="2:43" ht="16.5" thickBot="1" x14ac:dyDescent="0.3">
      <c r="B25" s="34"/>
      <c r="C25" s="51" t="s">
        <v>3</v>
      </c>
      <c r="D25" s="52"/>
      <c r="E25" s="52"/>
      <c r="F25" s="52"/>
      <c r="G25" s="53"/>
      <c r="M25" s="1"/>
      <c r="N25" s="1"/>
      <c r="O25" s="1"/>
      <c r="P25" s="1"/>
      <c r="Q25" s="1"/>
      <c r="R25" s="1"/>
      <c r="AA25" s="1"/>
      <c r="AB25" s="1"/>
      <c r="AC25" s="1"/>
    </row>
    <row r="26" spans="2:43" ht="16.5" thickBot="1" x14ac:dyDescent="0.3">
      <c r="B26" s="32">
        <v>600</v>
      </c>
      <c r="C26" s="51" t="s">
        <v>14</v>
      </c>
      <c r="D26" s="52"/>
      <c r="E26" s="52"/>
      <c r="F26" s="52"/>
      <c r="G26" s="53"/>
    </row>
  </sheetData>
  <mergeCells count="6">
    <mergeCell ref="T15:AC15"/>
    <mergeCell ref="B17:G17"/>
    <mergeCell ref="B2:AC2"/>
    <mergeCell ref="AE2:BF2"/>
    <mergeCell ref="T13:AC13"/>
    <mergeCell ref="AW4:BF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showGridLines="0" workbookViewId="0">
      <selection activeCell="B13" sqref="B13:G13"/>
    </sheetView>
  </sheetViews>
  <sheetFormatPr defaultRowHeight="15" x14ac:dyDescent="0.25"/>
  <cols>
    <col min="1" max="1" width="5" style="54" customWidth="1"/>
    <col min="2" max="2" width="22.7109375" bestFit="1" customWidth="1"/>
    <col min="3" max="3" width="8.42578125" customWidth="1"/>
    <col min="4" max="4" width="17.7109375" customWidth="1"/>
    <col min="6" max="6" width="23.140625" customWidth="1"/>
    <col min="7" max="7" width="16.140625" customWidth="1"/>
  </cols>
  <sheetData>
    <row r="1" spans="2:7" s="54" customFormat="1" x14ac:dyDescent="0.25"/>
    <row r="2" spans="2:7" ht="28.5" customHeight="1" x14ac:dyDescent="0.25">
      <c r="B2" s="82" t="s">
        <v>63</v>
      </c>
      <c r="C2" s="258" t="s">
        <v>26</v>
      </c>
      <c r="D2" s="259"/>
      <c r="E2" s="259"/>
      <c r="F2" s="259"/>
      <c r="G2" s="260"/>
    </row>
    <row r="3" spans="2:7" x14ac:dyDescent="0.25">
      <c r="B3" s="55" t="s">
        <v>27</v>
      </c>
      <c r="C3" s="244" t="s">
        <v>90</v>
      </c>
      <c r="D3" s="244"/>
      <c r="E3" s="244"/>
      <c r="F3" s="244"/>
      <c r="G3" s="244"/>
    </row>
    <row r="4" spans="2:7" x14ac:dyDescent="0.25">
      <c r="B4" s="55" t="s">
        <v>28</v>
      </c>
      <c r="C4" s="245">
        <v>25035</v>
      </c>
      <c r="D4" s="245"/>
      <c r="E4" s="245"/>
      <c r="F4" s="245"/>
      <c r="G4" s="245"/>
    </row>
    <row r="5" spans="2:7" x14ac:dyDescent="0.25">
      <c r="B5" s="56" t="s">
        <v>29</v>
      </c>
      <c r="C5" s="245">
        <v>1748</v>
      </c>
      <c r="D5" s="245"/>
      <c r="E5" s="245"/>
      <c r="F5" s="245"/>
      <c r="G5" s="245"/>
    </row>
    <row r="6" spans="2:7" x14ac:dyDescent="0.25">
      <c r="B6" s="56" t="s">
        <v>30</v>
      </c>
      <c r="C6" s="246" t="s">
        <v>76</v>
      </c>
      <c r="D6" s="246"/>
      <c r="E6" s="246"/>
      <c r="F6" s="246"/>
      <c r="G6" s="246"/>
    </row>
    <row r="7" spans="2:7" x14ac:dyDescent="0.25">
      <c r="B7" s="56" t="s">
        <v>31</v>
      </c>
      <c r="C7" s="246" t="s">
        <v>24</v>
      </c>
      <c r="D7" s="246"/>
      <c r="E7" s="246"/>
      <c r="F7" s="246"/>
      <c r="G7" s="246"/>
    </row>
    <row r="8" spans="2:7" x14ac:dyDescent="0.25">
      <c r="B8" s="251" t="s">
        <v>32</v>
      </c>
      <c r="C8" s="251"/>
      <c r="D8" s="251"/>
      <c r="E8" s="251"/>
      <c r="F8" s="251"/>
      <c r="G8" s="251"/>
    </row>
    <row r="9" spans="2:7" x14ac:dyDescent="0.25">
      <c r="B9" s="57" t="s">
        <v>33</v>
      </c>
      <c r="C9" s="57" t="s">
        <v>34</v>
      </c>
      <c r="D9" s="252" t="s">
        <v>35</v>
      </c>
      <c r="E9" s="252"/>
      <c r="F9" s="252" t="s">
        <v>36</v>
      </c>
      <c r="G9" s="252"/>
    </row>
    <row r="10" spans="2:7" s="54" customFormat="1" x14ac:dyDescent="0.25">
      <c r="B10" s="58" t="s">
        <v>107</v>
      </c>
      <c r="C10" s="59">
        <v>9814076</v>
      </c>
      <c r="D10" s="253" t="s">
        <v>106</v>
      </c>
      <c r="E10" s="253"/>
      <c r="F10" s="244" t="s">
        <v>77</v>
      </c>
      <c r="G10" s="244"/>
    </row>
    <row r="11" spans="2:7" x14ac:dyDescent="0.25">
      <c r="B11" s="58" t="s">
        <v>322</v>
      </c>
      <c r="C11" s="59">
        <v>9814076</v>
      </c>
      <c r="D11" s="253" t="s">
        <v>106</v>
      </c>
      <c r="E11" s="253"/>
      <c r="F11" s="244" t="s">
        <v>77</v>
      </c>
      <c r="G11" s="244"/>
    </row>
    <row r="12" spans="2:7" x14ac:dyDescent="0.25">
      <c r="B12" s="58" t="s">
        <v>323</v>
      </c>
      <c r="C12" s="59">
        <v>9814076</v>
      </c>
      <c r="D12" s="253" t="s">
        <v>106</v>
      </c>
      <c r="E12" s="253"/>
      <c r="F12" s="244" t="s">
        <v>77</v>
      </c>
      <c r="G12" s="244"/>
    </row>
    <row r="13" spans="2:7" x14ac:dyDescent="0.25">
      <c r="B13" s="251" t="s">
        <v>25</v>
      </c>
      <c r="C13" s="251"/>
      <c r="D13" s="251"/>
      <c r="E13" s="251"/>
      <c r="F13" s="251"/>
      <c r="G13" s="251"/>
    </row>
    <row r="14" spans="2:7" x14ac:dyDescent="0.25">
      <c r="B14" s="61" t="s">
        <v>39</v>
      </c>
      <c r="C14" s="254" t="s">
        <v>38</v>
      </c>
      <c r="D14" s="254"/>
      <c r="E14" s="252" t="s">
        <v>40</v>
      </c>
      <c r="F14" s="252"/>
      <c r="G14" s="61" t="s">
        <v>41</v>
      </c>
    </row>
    <row r="15" spans="2:7" s="54" customFormat="1" x14ac:dyDescent="0.25">
      <c r="B15" s="62" t="s">
        <v>102</v>
      </c>
      <c r="C15" s="256" t="s">
        <v>103</v>
      </c>
      <c r="D15" s="256"/>
      <c r="E15" s="253" t="s">
        <v>104</v>
      </c>
      <c r="F15" s="253"/>
      <c r="G15" s="59" t="s">
        <v>105</v>
      </c>
    </row>
    <row r="16" spans="2:7" x14ac:dyDescent="0.25">
      <c r="B16" s="62" t="s">
        <v>47</v>
      </c>
      <c r="C16" s="256" t="s">
        <v>46</v>
      </c>
      <c r="D16" s="256"/>
      <c r="E16" s="253" t="s">
        <v>48</v>
      </c>
      <c r="F16" s="253"/>
      <c r="G16" s="59" t="s">
        <v>70</v>
      </c>
    </row>
    <row r="17" spans="2:7" x14ac:dyDescent="0.25">
      <c r="B17" s="63" t="s">
        <v>42</v>
      </c>
      <c r="C17" s="257" t="s">
        <v>43</v>
      </c>
      <c r="D17" s="257"/>
      <c r="E17" s="253" t="s">
        <v>44</v>
      </c>
      <c r="F17" s="253"/>
      <c r="G17" s="59" t="s">
        <v>45</v>
      </c>
    </row>
    <row r="18" spans="2:7" x14ac:dyDescent="0.25">
      <c r="B18" s="62" t="s">
        <v>50</v>
      </c>
      <c r="C18" s="256" t="s">
        <v>49</v>
      </c>
      <c r="D18" s="256"/>
      <c r="E18" s="253" t="s">
        <v>51</v>
      </c>
      <c r="F18" s="253"/>
      <c r="G18" s="59" t="s">
        <v>69</v>
      </c>
    </row>
    <row r="19" spans="2:7" x14ac:dyDescent="0.25">
      <c r="B19" s="62" t="s">
        <v>60</v>
      </c>
      <c r="C19" s="256" t="s">
        <v>56</v>
      </c>
      <c r="D19" s="256"/>
      <c r="E19" s="253" t="s">
        <v>61</v>
      </c>
      <c r="F19" s="253"/>
      <c r="G19" s="59" t="s">
        <v>62</v>
      </c>
    </row>
    <row r="20" spans="2:7" x14ac:dyDescent="0.25">
      <c r="B20" s="62" t="s">
        <v>53</v>
      </c>
      <c r="C20" s="256" t="s">
        <v>52</v>
      </c>
      <c r="D20" s="256"/>
      <c r="E20" s="253" t="s">
        <v>54</v>
      </c>
      <c r="F20" s="253"/>
      <c r="G20" s="59" t="s">
        <v>55</v>
      </c>
    </row>
    <row r="21" spans="2:7" x14ac:dyDescent="0.25">
      <c r="B21" s="62" t="s">
        <v>57</v>
      </c>
      <c r="C21" s="256" t="s">
        <v>56</v>
      </c>
      <c r="D21" s="256"/>
      <c r="E21" s="253" t="s">
        <v>58</v>
      </c>
      <c r="F21" s="253"/>
      <c r="G21" s="59" t="s">
        <v>59</v>
      </c>
    </row>
    <row r="22" spans="2:7" x14ac:dyDescent="0.25">
      <c r="B22" s="251" t="s">
        <v>85</v>
      </c>
      <c r="C22" s="251"/>
      <c r="D22" s="251"/>
      <c r="E22" s="251"/>
      <c r="F22" s="251"/>
      <c r="G22" s="251"/>
    </row>
    <row r="23" spans="2:7" x14ac:dyDescent="0.25">
      <c r="B23" s="61" t="s">
        <v>39</v>
      </c>
      <c r="C23" s="255" t="s">
        <v>38</v>
      </c>
      <c r="D23" s="255"/>
      <c r="E23" s="252" t="s">
        <v>40</v>
      </c>
      <c r="F23" s="252"/>
      <c r="G23" s="61" t="s">
        <v>41</v>
      </c>
    </row>
    <row r="24" spans="2:7" x14ac:dyDescent="0.25">
      <c r="B24" s="64" t="s">
        <v>86</v>
      </c>
      <c r="C24" s="256" t="s">
        <v>87</v>
      </c>
      <c r="D24" s="256"/>
      <c r="E24" s="253" t="s">
        <v>88</v>
      </c>
      <c r="F24" s="253"/>
      <c r="G24" s="59" t="s">
        <v>89</v>
      </c>
    </row>
    <row r="25" spans="2:7" x14ac:dyDescent="0.25">
      <c r="B25" s="251" t="s">
        <v>63</v>
      </c>
      <c r="C25" s="251"/>
      <c r="D25" s="251"/>
      <c r="E25" s="251"/>
      <c r="F25" s="251"/>
      <c r="G25" s="251"/>
    </row>
    <row r="26" spans="2:7" x14ac:dyDescent="0.25">
      <c r="B26" s="61" t="s">
        <v>39</v>
      </c>
      <c r="C26" s="255" t="s">
        <v>38</v>
      </c>
      <c r="D26" s="255"/>
      <c r="E26" s="252" t="s">
        <v>40</v>
      </c>
      <c r="F26" s="252"/>
      <c r="G26" s="61" t="s">
        <v>41</v>
      </c>
    </row>
    <row r="27" spans="2:7" ht="15" customHeight="1" x14ac:dyDescent="0.25">
      <c r="B27" s="62" t="s">
        <v>65</v>
      </c>
      <c r="C27" s="257" t="s">
        <v>64</v>
      </c>
      <c r="D27" s="257"/>
      <c r="E27" s="253" t="s">
        <v>66</v>
      </c>
      <c r="F27" s="253"/>
      <c r="G27" s="59" t="s">
        <v>24</v>
      </c>
    </row>
    <row r="28" spans="2:7" s="54" customFormat="1" ht="15" customHeight="1" x14ac:dyDescent="0.25">
      <c r="B28" s="62" t="s">
        <v>68</v>
      </c>
      <c r="C28" s="247" t="s">
        <v>67</v>
      </c>
      <c r="D28" s="248"/>
      <c r="E28" s="249" t="s">
        <v>71</v>
      </c>
      <c r="F28" s="250"/>
      <c r="G28" s="60" t="s">
        <v>24</v>
      </c>
    </row>
    <row r="29" spans="2:7" s="54" customFormat="1" ht="15" customHeight="1" x14ac:dyDescent="0.25">
      <c r="B29" s="62" t="s">
        <v>72</v>
      </c>
      <c r="C29" s="257" t="s">
        <v>73</v>
      </c>
      <c r="D29" s="257"/>
      <c r="E29" s="253" t="s">
        <v>74</v>
      </c>
      <c r="F29" s="253"/>
      <c r="G29" s="59" t="s">
        <v>75</v>
      </c>
    </row>
    <row r="30" spans="2:7" s="54" customFormat="1" ht="15" customHeight="1" x14ac:dyDescent="0.25">
      <c r="B30" s="62" t="s">
        <v>81</v>
      </c>
      <c r="C30" s="257" t="s">
        <v>83</v>
      </c>
      <c r="D30" s="257"/>
      <c r="E30" s="253" t="s">
        <v>82</v>
      </c>
      <c r="F30" s="253"/>
      <c r="G30" s="59"/>
    </row>
    <row r="31" spans="2:7" s="54" customFormat="1" ht="15" customHeight="1" x14ac:dyDescent="0.25">
      <c r="B31" s="62" t="s">
        <v>77</v>
      </c>
      <c r="C31" s="247" t="s">
        <v>78</v>
      </c>
      <c r="D31" s="248"/>
      <c r="E31" s="249" t="s">
        <v>80</v>
      </c>
      <c r="F31" s="250"/>
      <c r="G31" s="60" t="s">
        <v>79</v>
      </c>
    </row>
    <row r="32" spans="2:7" s="54" customFormat="1" ht="15" customHeight="1" x14ac:dyDescent="0.25">
      <c r="B32" s="62" t="s">
        <v>115</v>
      </c>
      <c r="C32" s="247" t="s">
        <v>116</v>
      </c>
      <c r="D32" s="248"/>
      <c r="E32" s="249" t="s">
        <v>117</v>
      </c>
      <c r="F32" s="250"/>
      <c r="G32" s="59" t="s">
        <v>118</v>
      </c>
    </row>
    <row r="33" spans="2:7" s="54" customFormat="1" x14ac:dyDescent="0.25">
      <c r="B33" s="251" t="s">
        <v>84</v>
      </c>
      <c r="C33" s="251"/>
      <c r="D33" s="251"/>
      <c r="E33" s="251"/>
      <c r="F33" s="251"/>
      <c r="G33" s="251"/>
    </row>
    <row r="34" spans="2:7" s="54" customFormat="1" x14ac:dyDescent="0.25">
      <c r="B34" s="61" t="s">
        <v>39</v>
      </c>
      <c r="C34" s="255" t="s">
        <v>38</v>
      </c>
      <c r="D34" s="255"/>
      <c r="E34" s="252" t="s">
        <v>40</v>
      </c>
      <c r="F34" s="252"/>
      <c r="G34" s="61" t="s">
        <v>41</v>
      </c>
    </row>
    <row r="35" spans="2:7" s="54" customFormat="1" x14ac:dyDescent="0.25">
      <c r="B35" s="64" t="s">
        <v>91</v>
      </c>
      <c r="C35" s="256" t="s">
        <v>92</v>
      </c>
      <c r="D35" s="256"/>
      <c r="E35" s="253" t="s">
        <v>93</v>
      </c>
      <c r="F35" s="253"/>
      <c r="G35" s="59" t="s">
        <v>97</v>
      </c>
    </row>
    <row r="36" spans="2:7" s="54" customFormat="1" x14ac:dyDescent="0.25">
      <c r="B36" s="64" t="s">
        <v>114</v>
      </c>
      <c r="C36" s="256" t="s">
        <v>99</v>
      </c>
      <c r="D36" s="256"/>
      <c r="E36" s="253" t="s">
        <v>101</v>
      </c>
      <c r="F36" s="253"/>
      <c r="G36" s="59" t="s">
        <v>100</v>
      </c>
    </row>
    <row r="37" spans="2:7" s="54" customFormat="1" x14ac:dyDescent="0.25">
      <c r="B37" s="64" t="s">
        <v>94</v>
      </c>
      <c r="C37" s="256" t="s">
        <v>95</v>
      </c>
      <c r="D37" s="256"/>
      <c r="E37" s="253" t="s">
        <v>98</v>
      </c>
      <c r="F37" s="253"/>
      <c r="G37" s="59" t="s">
        <v>96</v>
      </c>
    </row>
  </sheetData>
  <mergeCells count="61">
    <mergeCell ref="C36:D36"/>
    <mergeCell ref="E36:F36"/>
    <mergeCell ref="C15:D15"/>
    <mergeCell ref="E15:F15"/>
    <mergeCell ref="D10:E10"/>
    <mergeCell ref="F10:G10"/>
    <mergeCell ref="B33:G33"/>
    <mergeCell ref="C34:D34"/>
    <mergeCell ref="E34:F34"/>
    <mergeCell ref="C35:D35"/>
    <mergeCell ref="E35:F35"/>
    <mergeCell ref="C27:D27"/>
    <mergeCell ref="E27:F27"/>
    <mergeCell ref="C21:D21"/>
    <mergeCell ref="E21:F21"/>
    <mergeCell ref="C19:D19"/>
    <mergeCell ref="C37:D37"/>
    <mergeCell ref="C28:D28"/>
    <mergeCell ref="E28:F28"/>
    <mergeCell ref="C2:G2"/>
    <mergeCell ref="C29:D29"/>
    <mergeCell ref="E29:F29"/>
    <mergeCell ref="C32:D32"/>
    <mergeCell ref="E32:F32"/>
    <mergeCell ref="C30:D30"/>
    <mergeCell ref="E30:F30"/>
    <mergeCell ref="E37:F37"/>
    <mergeCell ref="C24:D24"/>
    <mergeCell ref="E24:F24"/>
    <mergeCell ref="B25:G25"/>
    <mergeCell ref="C26:D26"/>
    <mergeCell ref="E26:F26"/>
    <mergeCell ref="E14:F14"/>
    <mergeCell ref="E19:F19"/>
    <mergeCell ref="B22:G22"/>
    <mergeCell ref="C23:D23"/>
    <mergeCell ref="E23:F23"/>
    <mergeCell ref="C16:D16"/>
    <mergeCell ref="E16:F16"/>
    <mergeCell ref="C18:D18"/>
    <mergeCell ref="E18:F18"/>
    <mergeCell ref="C20:D20"/>
    <mergeCell ref="E20:F20"/>
    <mergeCell ref="C17:D17"/>
    <mergeCell ref="E17:F17"/>
    <mergeCell ref="C3:G3"/>
    <mergeCell ref="C4:G4"/>
    <mergeCell ref="C5:G5"/>
    <mergeCell ref="C6:G6"/>
    <mergeCell ref="C31:D31"/>
    <mergeCell ref="E31:F31"/>
    <mergeCell ref="C7:G7"/>
    <mergeCell ref="B8:G8"/>
    <mergeCell ref="D9:E9"/>
    <mergeCell ref="F9:G9"/>
    <mergeCell ref="D11:E11"/>
    <mergeCell ref="F11:G11"/>
    <mergeCell ref="D12:E12"/>
    <mergeCell ref="F12:G12"/>
    <mergeCell ref="B13:G13"/>
    <mergeCell ref="C14:D14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1"/>
  <sheetViews>
    <sheetView showGridLines="0" workbookViewId="0">
      <selection activeCell="D25" sqref="D25"/>
    </sheetView>
  </sheetViews>
  <sheetFormatPr defaultColWidth="9.140625" defaultRowHeight="12.75" x14ac:dyDescent="0.2"/>
  <cols>
    <col min="1" max="1" width="3.28515625" style="66" bestFit="1" customWidth="1"/>
    <col min="2" max="2" width="4.5703125" style="66" bestFit="1" customWidth="1"/>
    <col min="3" max="3" width="11.7109375" style="66" bestFit="1" customWidth="1"/>
    <col min="4" max="4" width="32.85546875" style="66" bestFit="1" customWidth="1"/>
    <col min="5" max="5" width="5.140625" style="66" bestFit="1" customWidth="1"/>
    <col min="6" max="6" width="4.5703125" style="67" bestFit="1" customWidth="1"/>
    <col min="7" max="7" width="9.7109375" style="67" bestFit="1" customWidth="1"/>
    <col min="8" max="8" width="6.7109375" style="66" bestFit="1" customWidth="1"/>
    <col min="9" max="9" width="16.42578125" style="67" bestFit="1" customWidth="1"/>
    <col min="10" max="10" width="36.28515625" style="66" bestFit="1" customWidth="1"/>
    <col min="11" max="11" width="9.85546875" style="66" bestFit="1" customWidth="1"/>
    <col min="12" max="12" width="15" style="66" bestFit="1" customWidth="1"/>
    <col min="13" max="13" width="13.28515625" style="66" bestFit="1" customWidth="1"/>
    <col min="14" max="14" width="35.42578125" style="66" bestFit="1" customWidth="1"/>
    <col min="15" max="15" width="16.42578125" style="66" bestFit="1" customWidth="1"/>
    <col min="16" max="16" width="15.7109375" style="66" bestFit="1" customWidth="1"/>
    <col min="17" max="17" width="14.140625" style="66" bestFit="1" customWidth="1"/>
    <col min="18" max="18" width="22.85546875" style="66" bestFit="1" customWidth="1"/>
    <col min="19" max="19" width="24.7109375" style="66" bestFit="1" customWidth="1"/>
    <col min="20" max="20" width="29.28515625" style="66" bestFit="1" customWidth="1"/>
    <col min="21" max="16384" width="9.140625" style="66"/>
  </cols>
  <sheetData>
    <row r="1" spans="1:20" ht="21" customHeight="1" x14ac:dyDescent="0.2">
      <c r="A1" s="261" t="s">
        <v>248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</row>
    <row r="2" spans="1:20" x14ac:dyDescent="0.2">
      <c r="A2" s="69" t="s">
        <v>108</v>
      </c>
      <c r="B2" s="69" t="s">
        <v>109</v>
      </c>
      <c r="C2" s="69" t="s">
        <v>229</v>
      </c>
      <c r="D2" s="69" t="s">
        <v>111</v>
      </c>
      <c r="E2" s="70" t="s">
        <v>22</v>
      </c>
      <c r="F2" s="70" t="s">
        <v>119</v>
      </c>
      <c r="G2" s="70" t="s">
        <v>230</v>
      </c>
      <c r="H2" s="70" t="s">
        <v>120</v>
      </c>
      <c r="I2" s="70" t="s">
        <v>121</v>
      </c>
      <c r="J2" s="70" t="s">
        <v>122</v>
      </c>
      <c r="K2" s="70" t="s">
        <v>123</v>
      </c>
      <c r="L2" s="70" t="s">
        <v>124</v>
      </c>
      <c r="M2" s="70" t="s">
        <v>125</v>
      </c>
      <c r="N2" s="70" t="s">
        <v>126</v>
      </c>
      <c r="O2" s="70" t="s">
        <v>127</v>
      </c>
      <c r="P2" s="70" t="s">
        <v>128</v>
      </c>
      <c r="Q2" s="70" t="s">
        <v>129</v>
      </c>
      <c r="R2" s="70" t="s">
        <v>130</v>
      </c>
      <c r="S2" s="70" t="s">
        <v>131</v>
      </c>
      <c r="T2" s="70" t="s">
        <v>132</v>
      </c>
    </row>
    <row r="3" spans="1:20" s="65" customFormat="1" x14ac:dyDescent="0.2">
      <c r="A3" s="71">
        <v>1</v>
      </c>
      <c r="B3" s="72" t="s">
        <v>37</v>
      </c>
      <c r="C3" s="73" t="s">
        <v>133</v>
      </c>
      <c r="D3" s="73" t="s">
        <v>134</v>
      </c>
      <c r="E3" s="73" t="s">
        <v>135</v>
      </c>
      <c r="F3" s="73">
        <v>8</v>
      </c>
      <c r="G3" s="74">
        <v>262131</v>
      </c>
      <c r="H3" s="73">
        <v>5</v>
      </c>
      <c r="I3" s="73" t="s">
        <v>136</v>
      </c>
      <c r="J3" s="73" t="s">
        <v>137</v>
      </c>
      <c r="K3" s="73" t="s">
        <v>138</v>
      </c>
      <c r="L3" s="73" t="s">
        <v>139</v>
      </c>
      <c r="M3" s="73" t="s">
        <v>72</v>
      </c>
      <c r="N3" s="73" t="s">
        <v>140</v>
      </c>
      <c r="O3" s="73" t="s">
        <v>141</v>
      </c>
      <c r="P3" s="73" t="s">
        <v>142</v>
      </c>
      <c r="Q3" s="73" t="s">
        <v>37</v>
      </c>
      <c r="R3" s="75">
        <v>42523</v>
      </c>
      <c r="S3" s="73" t="s">
        <v>143</v>
      </c>
      <c r="T3" s="73" t="s">
        <v>144</v>
      </c>
    </row>
    <row r="4" spans="1:20" s="65" customFormat="1" x14ac:dyDescent="0.2">
      <c r="A4" s="71">
        <v>2</v>
      </c>
      <c r="B4" s="72" t="s">
        <v>37</v>
      </c>
      <c r="C4" s="73" t="s">
        <v>145</v>
      </c>
      <c r="D4" s="73" t="s">
        <v>134</v>
      </c>
      <c r="E4" s="73" t="s">
        <v>135</v>
      </c>
      <c r="F4" s="73">
        <v>8</v>
      </c>
      <c r="G4" s="74">
        <v>262131</v>
      </c>
      <c r="H4" s="73">
        <v>5</v>
      </c>
      <c r="I4" s="73" t="s">
        <v>146</v>
      </c>
      <c r="J4" s="73" t="s">
        <v>137</v>
      </c>
      <c r="K4" s="73" t="s">
        <v>138</v>
      </c>
      <c r="L4" s="73" t="s">
        <v>139</v>
      </c>
      <c r="M4" s="73" t="s">
        <v>72</v>
      </c>
      <c r="N4" s="73" t="s">
        <v>140</v>
      </c>
      <c r="O4" s="73" t="s">
        <v>141</v>
      </c>
      <c r="P4" s="73" t="s">
        <v>147</v>
      </c>
      <c r="Q4" s="73" t="s">
        <v>37</v>
      </c>
      <c r="R4" s="75">
        <v>42636</v>
      </c>
      <c r="S4" s="73" t="s">
        <v>143</v>
      </c>
      <c r="T4" s="73" t="s">
        <v>148</v>
      </c>
    </row>
    <row r="5" spans="1:20" s="65" customFormat="1" x14ac:dyDescent="0.2">
      <c r="A5" s="71">
        <v>3</v>
      </c>
      <c r="B5" s="72" t="s">
        <v>37</v>
      </c>
      <c r="C5" s="73" t="s">
        <v>149</v>
      </c>
      <c r="D5" s="73" t="s">
        <v>134</v>
      </c>
      <c r="E5" s="73" t="s">
        <v>135</v>
      </c>
      <c r="F5" s="73">
        <v>12</v>
      </c>
      <c r="G5" s="74">
        <v>262098</v>
      </c>
      <c r="H5" s="73">
        <v>5</v>
      </c>
      <c r="I5" s="73" t="s">
        <v>150</v>
      </c>
      <c r="J5" s="73" t="s">
        <v>151</v>
      </c>
      <c r="K5" s="73" t="s">
        <v>138</v>
      </c>
      <c r="L5" s="73" t="s">
        <v>139</v>
      </c>
      <c r="M5" s="73" t="s">
        <v>72</v>
      </c>
      <c r="N5" s="73" t="s">
        <v>152</v>
      </c>
      <c r="O5" s="73" t="s">
        <v>153</v>
      </c>
      <c r="P5" s="73" t="s">
        <v>154</v>
      </c>
      <c r="Q5" s="73" t="s">
        <v>37</v>
      </c>
      <c r="R5" s="75">
        <v>43309</v>
      </c>
      <c r="S5" s="73" t="s">
        <v>155</v>
      </c>
      <c r="T5" s="73"/>
    </row>
    <row r="6" spans="1:20" s="65" customFormat="1" x14ac:dyDescent="0.2">
      <c r="A6" s="71">
        <v>4</v>
      </c>
      <c r="B6" s="72" t="s">
        <v>37</v>
      </c>
      <c r="C6" s="73" t="s">
        <v>156</v>
      </c>
      <c r="D6" s="73" t="s">
        <v>134</v>
      </c>
      <c r="E6" s="73" t="s">
        <v>135</v>
      </c>
      <c r="F6" s="73">
        <v>16</v>
      </c>
      <c r="G6" s="74">
        <v>262098</v>
      </c>
      <c r="H6" s="73">
        <v>5</v>
      </c>
      <c r="I6" s="73" t="s">
        <v>157</v>
      </c>
      <c r="J6" s="73" t="s">
        <v>151</v>
      </c>
      <c r="K6" s="73" t="s">
        <v>138</v>
      </c>
      <c r="L6" s="73" t="s">
        <v>139</v>
      </c>
      <c r="M6" s="73" t="s">
        <v>72</v>
      </c>
      <c r="N6" s="73" t="s">
        <v>158</v>
      </c>
      <c r="O6" s="73" t="s">
        <v>153</v>
      </c>
      <c r="P6" s="73" t="s">
        <v>159</v>
      </c>
      <c r="Q6" s="73" t="s">
        <v>37</v>
      </c>
      <c r="R6" s="75">
        <v>43124</v>
      </c>
      <c r="S6" s="73" t="s">
        <v>155</v>
      </c>
      <c r="T6" s="73"/>
    </row>
    <row r="7" spans="1:20" s="65" customFormat="1" x14ac:dyDescent="0.2">
      <c r="A7" s="71">
        <v>5</v>
      </c>
      <c r="B7" s="72" t="s">
        <v>37</v>
      </c>
      <c r="C7" s="73" t="s">
        <v>160</v>
      </c>
      <c r="D7" s="73" t="s">
        <v>134</v>
      </c>
      <c r="E7" s="73" t="s">
        <v>135</v>
      </c>
      <c r="F7" s="73">
        <v>16</v>
      </c>
      <c r="G7" s="74">
        <v>262098</v>
      </c>
      <c r="H7" s="73">
        <v>5</v>
      </c>
      <c r="I7" s="73" t="s">
        <v>161</v>
      </c>
      <c r="J7" s="73" t="s">
        <v>137</v>
      </c>
      <c r="K7" s="73" t="s">
        <v>138</v>
      </c>
      <c r="L7" s="73" t="s">
        <v>139</v>
      </c>
      <c r="M7" s="73" t="s">
        <v>72</v>
      </c>
      <c r="N7" s="73" t="s">
        <v>158</v>
      </c>
      <c r="O7" s="73" t="s">
        <v>153</v>
      </c>
      <c r="P7" s="73" t="s">
        <v>162</v>
      </c>
      <c r="Q7" s="73" t="s">
        <v>37</v>
      </c>
      <c r="R7" s="75">
        <v>43242</v>
      </c>
      <c r="S7" s="73" t="s">
        <v>155</v>
      </c>
      <c r="T7" s="73"/>
    </row>
    <row r="8" spans="1:20" s="65" customFormat="1" x14ac:dyDescent="0.2">
      <c r="A8" s="71">
        <v>6</v>
      </c>
      <c r="B8" s="72" t="s">
        <v>37</v>
      </c>
      <c r="C8" s="73" t="s">
        <v>163</v>
      </c>
      <c r="D8" s="73" t="s">
        <v>134</v>
      </c>
      <c r="E8" s="73" t="s">
        <v>135</v>
      </c>
      <c r="F8" s="73">
        <v>16</v>
      </c>
      <c r="G8" s="74">
        <v>262098</v>
      </c>
      <c r="H8" s="73">
        <v>5</v>
      </c>
      <c r="I8" s="73" t="s">
        <v>164</v>
      </c>
      <c r="J8" s="73" t="s">
        <v>165</v>
      </c>
      <c r="K8" s="73" t="s">
        <v>138</v>
      </c>
      <c r="L8" s="73" t="s">
        <v>139</v>
      </c>
      <c r="M8" s="73" t="s">
        <v>72</v>
      </c>
      <c r="N8" s="73" t="s">
        <v>166</v>
      </c>
      <c r="O8" s="73" t="s">
        <v>153</v>
      </c>
      <c r="P8" s="73" t="s">
        <v>167</v>
      </c>
      <c r="Q8" s="73" t="s">
        <v>37</v>
      </c>
      <c r="R8" s="75">
        <v>43476</v>
      </c>
      <c r="S8" s="73" t="s">
        <v>155</v>
      </c>
      <c r="T8" s="73"/>
    </row>
    <row r="9" spans="1:20" s="65" customFormat="1" x14ac:dyDescent="0.2">
      <c r="A9" s="71">
        <v>8</v>
      </c>
      <c r="B9" s="72" t="s">
        <v>37</v>
      </c>
      <c r="C9" s="73" t="s">
        <v>170</v>
      </c>
      <c r="D9" s="73" t="s">
        <v>171</v>
      </c>
      <c r="E9" s="73" t="s">
        <v>135</v>
      </c>
      <c r="F9" s="73">
        <v>2</v>
      </c>
      <c r="G9" s="73">
        <v>65536</v>
      </c>
      <c r="H9" s="73">
        <v>3508</v>
      </c>
      <c r="I9" s="73" t="s">
        <v>172</v>
      </c>
      <c r="J9" s="73" t="s">
        <v>243</v>
      </c>
      <c r="K9" s="73" t="s">
        <v>138</v>
      </c>
      <c r="L9" s="73" t="s">
        <v>173</v>
      </c>
      <c r="M9" s="73" t="s">
        <v>72</v>
      </c>
      <c r="N9" s="73" t="s">
        <v>174</v>
      </c>
      <c r="O9" s="73" t="s">
        <v>141</v>
      </c>
      <c r="P9" s="73" t="s">
        <v>175</v>
      </c>
      <c r="Q9" s="73" t="s">
        <v>37</v>
      </c>
      <c r="R9" s="75">
        <v>43027</v>
      </c>
      <c r="S9" s="73" t="s">
        <v>155</v>
      </c>
      <c r="T9" s="73"/>
    </row>
    <row r="10" spans="1:20" s="65" customFormat="1" x14ac:dyDescent="0.2">
      <c r="A10" s="71">
        <v>9</v>
      </c>
      <c r="B10" s="72" t="s">
        <v>37</v>
      </c>
      <c r="C10" s="73" t="s">
        <v>176</v>
      </c>
      <c r="D10" s="73" t="s">
        <v>134</v>
      </c>
      <c r="E10" s="73" t="s">
        <v>135</v>
      </c>
      <c r="F10" s="73">
        <v>8</v>
      </c>
      <c r="G10" s="74">
        <v>131062</v>
      </c>
      <c r="H10" s="73">
        <v>5</v>
      </c>
      <c r="I10" s="73" t="s">
        <v>177</v>
      </c>
      <c r="J10" s="73" t="s">
        <v>178</v>
      </c>
      <c r="K10" s="73" t="s">
        <v>138</v>
      </c>
      <c r="L10" s="73" t="s">
        <v>139</v>
      </c>
      <c r="M10" s="73" t="s">
        <v>72</v>
      </c>
      <c r="N10" s="73" t="s">
        <v>140</v>
      </c>
      <c r="O10" s="73" t="s">
        <v>141</v>
      </c>
      <c r="P10" s="73" t="s">
        <v>179</v>
      </c>
      <c r="Q10" s="73" t="s">
        <v>37</v>
      </c>
      <c r="R10" s="75">
        <v>42690</v>
      </c>
      <c r="S10" s="73" t="s">
        <v>143</v>
      </c>
      <c r="T10" s="73" t="s">
        <v>148</v>
      </c>
    </row>
    <row r="11" spans="1:20" s="65" customFormat="1" x14ac:dyDescent="0.2">
      <c r="A11" s="71">
        <v>10</v>
      </c>
      <c r="B11" s="72" t="s">
        <v>37</v>
      </c>
      <c r="C11" s="73" t="s">
        <v>180</v>
      </c>
      <c r="D11" s="73" t="s">
        <v>181</v>
      </c>
      <c r="E11" s="73" t="s">
        <v>135</v>
      </c>
      <c r="F11" s="73">
        <v>2</v>
      </c>
      <c r="G11" s="73">
        <v>49152</v>
      </c>
      <c r="H11" s="73">
        <v>658</v>
      </c>
      <c r="I11" s="73" t="s">
        <v>182</v>
      </c>
      <c r="J11" s="73" t="s">
        <v>244</v>
      </c>
      <c r="K11" s="73" t="s">
        <v>168</v>
      </c>
      <c r="L11" s="73" t="s">
        <v>168</v>
      </c>
      <c r="M11" s="73" t="s">
        <v>169</v>
      </c>
      <c r="N11" s="73" t="s">
        <v>174</v>
      </c>
      <c r="O11" s="73" t="s">
        <v>141</v>
      </c>
      <c r="P11" s="73" t="s">
        <v>183</v>
      </c>
      <c r="Q11" s="73" t="s">
        <v>37</v>
      </c>
      <c r="R11" s="75">
        <v>42914</v>
      </c>
      <c r="S11" s="73" t="s">
        <v>155</v>
      </c>
      <c r="T11" s="73"/>
    </row>
    <row r="12" spans="1:20" s="65" customFormat="1" x14ac:dyDescent="0.2">
      <c r="A12" s="71">
        <v>11</v>
      </c>
      <c r="B12" s="72" t="s">
        <v>37</v>
      </c>
      <c r="C12" s="73" t="s">
        <v>184</v>
      </c>
      <c r="D12" s="73" t="s">
        <v>247</v>
      </c>
      <c r="E12" s="73" t="s">
        <v>135</v>
      </c>
      <c r="F12" s="73">
        <v>2</v>
      </c>
      <c r="G12" s="73">
        <v>32768</v>
      </c>
      <c r="H12" s="73">
        <v>2483</v>
      </c>
      <c r="I12" s="73" t="s">
        <v>185</v>
      </c>
      <c r="J12" s="73" t="s">
        <v>244</v>
      </c>
      <c r="K12" s="73" t="s">
        <v>168</v>
      </c>
      <c r="L12" s="73" t="s">
        <v>173</v>
      </c>
      <c r="M12" s="73" t="s">
        <v>72</v>
      </c>
      <c r="N12" s="73" t="s">
        <v>186</v>
      </c>
      <c r="O12" s="73" t="s">
        <v>141</v>
      </c>
      <c r="P12" s="73" t="s">
        <v>187</v>
      </c>
      <c r="Q12" s="73" t="s">
        <v>37</v>
      </c>
      <c r="R12" s="75">
        <v>42265</v>
      </c>
      <c r="S12" s="73" t="s">
        <v>188</v>
      </c>
      <c r="T12" s="73" t="s">
        <v>148</v>
      </c>
    </row>
    <row r="13" spans="1:20" s="65" customFormat="1" x14ac:dyDescent="0.2">
      <c r="A13" s="71">
        <v>12</v>
      </c>
      <c r="B13" s="72" t="s">
        <v>37</v>
      </c>
      <c r="C13" s="73" t="s">
        <v>189</v>
      </c>
      <c r="D13" s="73" t="s">
        <v>190</v>
      </c>
      <c r="E13" s="73" t="s">
        <v>135</v>
      </c>
      <c r="F13" s="73">
        <v>2</v>
      </c>
      <c r="G13" s="73">
        <v>32755</v>
      </c>
      <c r="H13" s="73">
        <v>1674</v>
      </c>
      <c r="I13" s="73" t="s">
        <v>191</v>
      </c>
      <c r="J13" s="73" t="s">
        <v>244</v>
      </c>
      <c r="K13" s="73" t="s">
        <v>168</v>
      </c>
      <c r="L13" s="73" t="s">
        <v>168</v>
      </c>
      <c r="M13" s="73" t="s">
        <v>169</v>
      </c>
      <c r="N13" s="73" t="s">
        <v>140</v>
      </c>
      <c r="O13" s="73" t="s">
        <v>141</v>
      </c>
      <c r="P13" s="73" t="s">
        <v>192</v>
      </c>
      <c r="Q13" s="73" t="s">
        <v>37</v>
      </c>
      <c r="R13" s="75">
        <v>42886</v>
      </c>
      <c r="S13" s="73" t="s">
        <v>155</v>
      </c>
      <c r="T13" s="73"/>
    </row>
    <row r="14" spans="1:20" x14ac:dyDescent="0.2">
      <c r="A14" s="71">
        <v>14</v>
      </c>
      <c r="B14" s="72" t="s">
        <v>37</v>
      </c>
      <c r="C14" s="73" t="s">
        <v>193</v>
      </c>
      <c r="D14" s="73" t="s">
        <v>194</v>
      </c>
      <c r="E14" s="73" t="s">
        <v>135</v>
      </c>
      <c r="F14" s="73" t="s">
        <v>24</v>
      </c>
      <c r="G14" s="73" t="s">
        <v>24</v>
      </c>
      <c r="H14" s="73" t="s">
        <v>24</v>
      </c>
      <c r="I14" s="73" t="s">
        <v>195</v>
      </c>
      <c r="J14" s="73" t="s">
        <v>231</v>
      </c>
      <c r="K14" s="73" t="s">
        <v>37</v>
      </c>
      <c r="L14" s="73" t="s">
        <v>196</v>
      </c>
      <c r="M14" s="73" t="s">
        <v>72</v>
      </c>
      <c r="N14" s="73" t="s">
        <v>197</v>
      </c>
      <c r="O14" s="73" t="s">
        <v>197</v>
      </c>
      <c r="P14" s="73" t="s">
        <v>198</v>
      </c>
      <c r="Q14" s="73" t="s">
        <v>37</v>
      </c>
      <c r="R14" s="73" t="s">
        <v>199</v>
      </c>
      <c r="S14" s="73"/>
      <c r="T14" s="73"/>
    </row>
    <row r="15" spans="1:20" x14ac:dyDescent="0.2">
      <c r="A15" s="71">
        <v>15</v>
      </c>
      <c r="B15" s="72" t="s">
        <v>37</v>
      </c>
      <c r="C15" s="73" t="s">
        <v>200</v>
      </c>
      <c r="D15" s="73" t="s">
        <v>194</v>
      </c>
      <c r="E15" s="73" t="s">
        <v>135</v>
      </c>
      <c r="F15" s="73" t="s">
        <v>24</v>
      </c>
      <c r="G15" s="73" t="s">
        <v>24</v>
      </c>
      <c r="H15" s="73" t="s">
        <v>24</v>
      </c>
      <c r="I15" s="73" t="s">
        <v>201</v>
      </c>
      <c r="J15" s="73" t="s">
        <v>231</v>
      </c>
      <c r="K15" s="73" t="s">
        <v>37</v>
      </c>
      <c r="L15" s="73" t="s">
        <v>196</v>
      </c>
      <c r="M15" s="73" t="s">
        <v>72</v>
      </c>
      <c r="N15" s="73" t="s">
        <v>197</v>
      </c>
      <c r="O15" s="73" t="s">
        <v>197</v>
      </c>
      <c r="P15" s="73" t="s">
        <v>202</v>
      </c>
      <c r="Q15" s="73" t="s">
        <v>37</v>
      </c>
      <c r="R15" s="73" t="s">
        <v>199</v>
      </c>
      <c r="S15" s="73"/>
      <c r="T15" s="73"/>
    </row>
    <row r="16" spans="1:20" x14ac:dyDescent="0.2">
      <c r="A16" s="71">
        <v>16</v>
      </c>
      <c r="B16" s="72" t="s">
        <v>37</v>
      </c>
      <c r="C16" s="73" t="s">
        <v>203</v>
      </c>
      <c r="D16" s="73" t="s">
        <v>204</v>
      </c>
      <c r="E16" s="73" t="s">
        <v>135</v>
      </c>
      <c r="F16" s="73" t="s">
        <v>24</v>
      </c>
      <c r="G16" s="73" t="s">
        <v>24</v>
      </c>
      <c r="H16" s="73" t="s">
        <v>24</v>
      </c>
      <c r="I16" s="73" t="s">
        <v>205</v>
      </c>
      <c r="J16" s="73" t="s">
        <v>232</v>
      </c>
      <c r="K16" s="73" t="s">
        <v>37</v>
      </c>
      <c r="L16" s="73" t="s">
        <v>196</v>
      </c>
      <c r="M16" s="73" t="s">
        <v>72</v>
      </c>
      <c r="N16" s="73" t="s">
        <v>197</v>
      </c>
      <c r="O16" s="73" t="s">
        <v>197</v>
      </c>
      <c r="P16" s="73" t="s">
        <v>206</v>
      </c>
      <c r="Q16" s="73" t="s">
        <v>37</v>
      </c>
      <c r="R16" s="73" t="s">
        <v>207</v>
      </c>
      <c r="S16" s="73"/>
      <c r="T16" s="73"/>
    </row>
    <row r="17" spans="1:20" x14ac:dyDescent="0.2">
      <c r="A17" s="71">
        <v>17</v>
      </c>
      <c r="B17" s="72" t="s">
        <v>37</v>
      </c>
      <c r="C17" s="73" t="s">
        <v>208</v>
      </c>
      <c r="D17" s="73" t="s">
        <v>204</v>
      </c>
      <c r="E17" s="73" t="s">
        <v>135</v>
      </c>
      <c r="F17" s="73" t="s">
        <v>24</v>
      </c>
      <c r="G17" s="73" t="s">
        <v>24</v>
      </c>
      <c r="H17" s="73" t="s">
        <v>24</v>
      </c>
      <c r="I17" s="73" t="s">
        <v>209</v>
      </c>
      <c r="J17" s="73" t="s">
        <v>232</v>
      </c>
      <c r="K17" s="73" t="s">
        <v>37</v>
      </c>
      <c r="L17" s="73" t="s">
        <v>196</v>
      </c>
      <c r="M17" s="73" t="s">
        <v>72</v>
      </c>
      <c r="N17" s="73" t="s">
        <v>197</v>
      </c>
      <c r="O17" s="73" t="s">
        <v>197</v>
      </c>
      <c r="P17" s="73" t="s">
        <v>210</v>
      </c>
      <c r="Q17" s="73" t="s">
        <v>37</v>
      </c>
      <c r="R17" s="75">
        <v>42199</v>
      </c>
      <c r="S17" s="73"/>
      <c r="T17" s="73" t="s">
        <v>211</v>
      </c>
    </row>
    <row r="18" spans="1:20" x14ac:dyDescent="0.2">
      <c r="A18" s="71">
        <v>18</v>
      </c>
      <c r="B18" s="72" t="s">
        <v>37</v>
      </c>
      <c r="C18" s="73" t="s">
        <v>212</v>
      </c>
      <c r="D18" s="73" t="s">
        <v>204</v>
      </c>
      <c r="E18" s="73" t="s">
        <v>135</v>
      </c>
      <c r="F18" s="73" t="s">
        <v>24</v>
      </c>
      <c r="G18" s="73" t="s">
        <v>24</v>
      </c>
      <c r="H18" s="73" t="s">
        <v>24</v>
      </c>
      <c r="I18" s="73" t="s">
        <v>213</v>
      </c>
      <c r="J18" s="73" t="s">
        <v>233</v>
      </c>
      <c r="K18" s="73" t="s">
        <v>37</v>
      </c>
      <c r="L18" s="73" t="s">
        <v>196</v>
      </c>
      <c r="M18" s="73" t="s">
        <v>72</v>
      </c>
      <c r="N18" s="73" t="s">
        <v>197</v>
      </c>
      <c r="O18" s="73" t="s">
        <v>197</v>
      </c>
      <c r="P18" s="73" t="s">
        <v>214</v>
      </c>
      <c r="Q18" s="73" t="s">
        <v>37</v>
      </c>
      <c r="R18" s="73" t="s">
        <v>215</v>
      </c>
      <c r="S18" s="73"/>
      <c r="T18" s="73" t="s">
        <v>211</v>
      </c>
    </row>
    <row r="19" spans="1:20" x14ac:dyDescent="0.2">
      <c r="A19" s="71">
        <v>19</v>
      </c>
      <c r="B19" s="72" t="s">
        <v>37</v>
      </c>
      <c r="C19" s="73" t="s">
        <v>216</v>
      </c>
      <c r="D19" s="73" t="s">
        <v>204</v>
      </c>
      <c r="E19" s="73" t="s">
        <v>135</v>
      </c>
      <c r="F19" s="73" t="s">
        <v>24</v>
      </c>
      <c r="G19" s="73" t="s">
        <v>24</v>
      </c>
      <c r="H19" s="73" t="s">
        <v>24</v>
      </c>
      <c r="I19" s="73" t="s">
        <v>217</v>
      </c>
      <c r="J19" s="73" t="s">
        <v>234</v>
      </c>
      <c r="K19" s="73" t="s">
        <v>37</v>
      </c>
      <c r="L19" s="73" t="s">
        <v>196</v>
      </c>
      <c r="M19" s="73" t="s">
        <v>72</v>
      </c>
      <c r="N19" s="73" t="s">
        <v>197</v>
      </c>
      <c r="O19" s="73" t="s">
        <v>197</v>
      </c>
      <c r="P19" s="73" t="s">
        <v>218</v>
      </c>
      <c r="Q19" s="73" t="s">
        <v>37</v>
      </c>
      <c r="R19" s="73" t="s">
        <v>207</v>
      </c>
      <c r="S19" s="73"/>
      <c r="T19" s="73"/>
    </row>
    <row r="20" spans="1:20" x14ac:dyDescent="0.2">
      <c r="A20" s="71">
        <v>20</v>
      </c>
      <c r="B20" s="72" t="s">
        <v>37</v>
      </c>
      <c r="C20" s="73" t="s">
        <v>219</v>
      </c>
      <c r="D20" s="73" t="s">
        <v>220</v>
      </c>
      <c r="E20" s="73" t="s">
        <v>135</v>
      </c>
      <c r="F20" s="73" t="s">
        <v>24</v>
      </c>
      <c r="G20" s="73" t="s">
        <v>24</v>
      </c>
      <c r="H20" s="73" t="s">
        <v>221</v>
      </c>
      <c r="I20" s="73" t="s">
        <v>222</v>
      </c>
      <c r="J20" s="73" t="s">
        <v>235</v>
      </c>
      <c r="K20" s="73" t="s">
        <v>37</v>
      </c>
      <c r="L20" s="73" t="s">
        <v>223</v>
      </c>
      <c r="M20" s="73" t="s">
        <v>72</v>
      </c>
      <c r="N20" s="73" t="s">
        <v>197</v>
      </c>
      <c r="O20" s="73" t="s">
        <v>197</v>
      </c>
      <c r="P20" s="73" t="s">
        <v>224</v>
      </c>
      <c r="Q20" s="73" t="s">
        <v>37</v>
      </c>
      <c r="R20" s="75">
        <v>42590</v>
      </c>
      <c r="S20" s="73"/>
      <c r="T20" s="73"/>
    </row>
    <row r="21" spans="1:20" x14ac:dyDescent="0.2">
      <c r="A21" s="71">
        <v>21</v>
      </c>
      <c r="B21" s="72" t="s">
        <v>37</v>
      </c>
      <c r="C21" s="73" t="s">
        <v>225</v>
      </c>
      <c r="D21" s="73" t="s">
        <v>226</v>
      </c>
      <c r="E21" s="73" t="s">
        <v>135</v>
      </c>
      <c r="F21" s="73" t="s">
        <v>24</v>
      </c>
      <c r="G21" s="73" t="s">
        <v>24</v>
      </c>
      <c r="H21" s="73" t="s">
        <v>24</v>
      </c>
      <c r="I21" s="73" t="s">
        <v>227</v>
      </c>
      <c r="J21" s="73" t="s">
        <v>236</v>
      </c>
      <c r="K21" s="73" t="s">
        <v>37</v>
      </c>
      <c r="L21" s="73" t="s">
        <v>223</v>
      </c>
      <c r="M21" s="73" t="s">
        <v>72</v>
      </c>
      <c r="N21" s="73" t="s">
        <v>197</v>
      </c>
      <c r="O21" s="73" t="s">
        <v>197</v>
      </c>
      <c r="P21" s="73" t="s">
        <v>228</v>
      </c>
      <c r="Q21" s="73" t="s">
        <v>37</v>
      </c>
      <c r="R21" s="73" t="s">
        <v>207</v>
      </c>
      <c r="S21" s="73"/>
      <c r="T21" s="73"/>
    </row>
  </sheetData>
  <mergeCells count="1">
    <mergeCell ref="A1:T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28"/>
  <sheetViews>
    <sheetView showGridLines="0" zoomScaleNormal="100" workbookViewId="0">
      <selection activeCell="L14" sqref="L14"/>
    </sheetView>
  </sheetViews>
  <sheetFormatPr defaultColWidth="9.140625" defaultRowHeight="12.75" x14ac:dyDescent="0.2"/>
  <cols>
    <col min="1" max="1" width="4.42578125" style="67" customWidth="1"/>
    <col min="2" max="2" width="3.85546875" style="66" bestFit="1" customWidth="1"/>
    <col min="3" max="3" width="4.42578125" style="66" bestFit="1" customWidth="1"/>
    <col min="4" max="4" width="4.7109375" style="66" bestFit="1" customWidth="1"/>
    <col min="5" max="5" width="4.28515625" style="66" bestFit="1" customWidth="1"/>
    <col min="6" max="6" width="3.5703125" style="66" bestFit="1" customWidth="1"/>
    <col min="7" max="7" width="10.85546875" style="66" bestFit="1" customWidth="1"/>
    <col min="8" max="8" width="5.28515625" style="66" bestFit="1" customWidth="1"/>
    <col min="9" max="9" width="9.5703125" style="66" bestFit="1" customWidth="1"/>
    <col min="10" max="10" width="6.42578125" style="66" bestFit="1" customWidth="1"/>
    <col min="11" max="11" width="8.140625" style="66" bestFit="1" customWidth="1"/>
    <col min="12" max="12" width="13.7109375" style="66" bestFit="1" customWidth="1"/>
    <col min="13" max="13" width="31.28515625" style="66" bestFit="1" customWidth="1"/>
    <col min="14" max="14" width="21.42578125" style="66" bestFit="1" customWidth="1"/>
    <col min="15" max="15" width="9.5703125" style="66" bestFit="1" customWidth="1"/>
    <col min="16" max="16" width="19.5703125" style="66" customWidth="1"/>
    <col min="17" max="16384" width="9.140625" style="66"/>
  </cols>
  <sheetData>
    <row r="2" spans="1:16" ht="18.75" x14ac:dyDescent="0.2">
      <c r="B2" s="262" t="s">
        <v>249</v>
      </c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4"/>
    </row>
    <row r="3" spans="1:16" x14ac:dyDescent="0.2">
      <c r="B3" s="76" t="s">
        <v>108</v>
      </c>
      <c r="C3" s="77" t="s">
        <v>109</v>
      </c>
      <c r="D3" s="77" t="s">
        <v>240</v>
      </c>
      <c r="E3" s="77" t="s">
        <v>241</v>
      </c>
      <c r="F3" s="77" t="s">
        <v>242</v>
      </c>
      <c r="G3" s="76" t="s">
        <v>229</v>
      </c>
      <c r="H3" s="76" t="s">
        <v>251</v>
      </c>
      <c r="I3" s="76" t="s">
        <v>250</v>
      </c>
      <c r="J3" s="76" t="s">
        <v>255</v>
      </c>
      <c r="K3" s="77" t="s">
        <v>110</v>
      </c>
      <c r="L3" s="77" t="s">
        <v>237</v>
      </c>
      <c r="M3" s="76" t="s">
        <v>111</v>
      </c>
      <c r="N3" s="77" t="s">
        <v>122</v>
      </c>
      <c r="O3" s="77" t="s">
        <v>112</v>
      </c>
    </row>
    <row r="4" spans="1:16" s="89" customFormat="1" ht="24" x14ac:dyDescent="0.25">
      <c r="A4" s="85"/>
      <c r="B4" s="86">
        <v>1</v>
      </c>
      <c r="C4" s="87" t="s">
        <v>37</v>
      </c>
      <c r="D4" s="87" t="s">
        <v>252</v>
      </c>
      <c r="E4" s="87">
        <v>1</v>
      </c>
      <c r="F4" s="87">
        <v>4</v>
      </c>
      <c r="G4" s="87" t="s">
        <v>133</v>
      </c>
      <c r="H4" s="90" t="s">
        <v>257</v>
      </c>
      <c r="I4" s="90" t="s">
        <v>260</v>
      </c>
      <c r="J4" s="90" t="s">
        <v>261</v>
      </c>
      <c r="K4" s="87" t="s">
        <v>245</v>
      </c>
      <c r="L4" s="87" t="s">
        <v>142</v>
      </c>
      <c r="M4" s="87" t="s">
        <v>134</v>
      </c>
      <c r="N4" s="87" t="s">
        <v>269</v>
      </c>
      <c r="O4" s="88">
        <v>42523</v>
      </c>
    </row>
    <row r="5" spans="1:16" s="89" customFormat="1" ht="24" x14ac:dyDescent="0.25">
      <c r="A5" s="85"/>
      <c r="B5" s="86">
        <v>2</v>
      </c>
      <c r="C5" s="87" t="s">
        <v>37</v>
      </c>
      <c r="D5" s="87" t="s">
        <v>252</v>
      </c>
      <c r="E5" s="87">
        <v>1</v>
      </c>
      <c r="F5" s="87">
        <v>4</v>
      </c>
      <c r="G5" s="87" t="s">
        <v>145</v>
      </c>
      <c r="H5" s="90" t="s">
        <v>257</v>
      </c>
      <c r="I5" s="90" t="s">
        <v>260</v>
      </c>
      <c r="J5" s="90" t="s">
        <v>263</v>
      </c>
      <c r="K5" s="87" t="s">
        <v>245</v>
      </c>
      <c r="L5" s="87" t="s">
        <v>147</v>
      </c>
      <c r="M5" s="87" t="s">
        <v>134</v>
      </c>
      <c r="N5" s="87" t="s">
        <v>269</v>
      </c>
      <c r="O5" s="88">
        <v>42636</v>
      </c>
    </row>
    <row r="6" spans="1:16" s="89" customFormat="1" ht="24" x14ac:dyDescent="0.25">
      <c r="A6" s="85"/>
      <c r="B6" s="86">
        <v>3</v>
      </c>
      <c r="C6" s="87" t="s">
        <v>37</v>
      </c>
      <c r="D6" s="87" t="s">
        <v>252</v>
      </c>
      <c r="E6" s="87">
        <v>1</v>
      </c>
      <c r="F6" s="87">
        <v>4</v>
      </c>
      <c r="G6" s="87" t="s">
        <v>149</v>
      </c>
      <c r="H6" s="90" t="s">
        <v>257</v>
      </c>
      <c r="I6" s="90" t="s">
        <v>282</v>
      </c>
      <c r="J6" s="90" t="s">
        <v>283</v>
      </c>
      <c r="K6" s="87" t="s">
        <v>246</v>
      </c>
      <c r="L6" s="87" t="s">
        <v>154</v>
      </c>
      <c r="M6" s="87" t="s">
        <v>134</v>
      </c>
      <c r="N6" s="87" t="s">
        <v>270</v>
      </c>
      <c r="O6" s="88">
        <v>43309</v>
      </c>
    </row>
    <row r="7" spans="1:16" s="89" customFormat="1" ht="24" x14ac:dyDescent="0.2">
      <c r="A7" s="85"/>
      <c r="B7" s="86">
        <v>4</v>
      </c>
      <c r="C7" s="87" t="s">
        <v>37</v>
      </c>
      <c r="D7" s="87" t="s">
        <v>252</v>
      </c>
      <c r="E7" s="87">
        <v>1</v>
      </c>
      <c r="F7" s="87">
        <v>4</v>
      </c>
      <c r="G7" s="87" t="s">
        <v>156</v>
      </c>
      <c r="H7" s="90" t="s">
        <v>257</v>
      </c>
      <c r="I7" s="90" t="s">
        <v>256</v>
      </c>
      <c r="J7" s="90" t="s">
        <v>258</v>
      </c>
      <c r="K7" s="87" t="s">
        <v>246</v>
      </c>
      <c r="L7" s="87" t="s">
        <v>159</v>
      </c>
      <c r="M7" s="87" t="s">
        <v>134</v>
      </c>
      <c r="N7" s="87" t="s">
        <v>270</v>
      </c>
      <c r="O7" s="88">
        <v>43124</v>
      </c>
      <c r="P7" s="100"/>
    </row>
    <row r="8" spans="1:16" s="89" customFormat="1" ht="24" x14ac:dyDescent="0.25">
      <c r="A8" s="85"/>
      <c r="B8" s="86">
        <v>5</v>
      </c>
      <c r="C8" s="87" t="s">
        <v>37</v>
      </c>
      <c r="D8" s="87" t="s">
        <v>252</v>
      </c>
      <c r="E8" s="87">
        <v>1</v>
      </c>
      <c r="F8" s="87">
        <v>4</v>
      </c>
      <c r="G8" s="87" t="s">
        <v>160</v>
      </c>
      <c r="H8" s="87">
        <v>2</v>
      </c>
      <c r="I8" s="90" t="s">
        <v>284</v>
      </c>
      <c r="J8" s="90" t="s">
        <v>285</v>
      </c>
      <c r="K8" s="87" t="s">
        <v>246</v>
      </c>
      <c r="L8" s="87" t="s">
        <v>162</v>
      </c>
      <c r="M8" s="87" t="s">
        <v>134</v>
      </c>
      <c r="N8" s="87" t="s">
        <v>269</v>
      </c>
      <c r="O8" s="88">
        <v>43242</v>
      </c>
    </row>
    <row r="9" spans="1:16" s="89" customFormat="1" ht="24" x14ac:dyDescent="0.25">
      <c r="A9" s="85"/>
      <c r="B9" s="86">
        <v>6</v>
      </c>
      <c r="C9" s="87" t="s">
        <v>37</v>
      </c>
      <c r="D9" s="87" t="s">
        <v>252</v>
      </c>
      <c r="E9" s="87">
        <v>1</v>
      </c>
      <c r="F9" s="87">
        <v>4</v>
      </c>
      <c r="G9" s="87" t="s">
        <v>163</v>
      </c>
      <c r="H9" s="90" t="s">
        <v>264</v>
      </c>
      <c r="I9" s="90" t="s">
        <v>265</v>
      </c>
      <c r="J9" s="90" t="s">
        <v>262</v>
      </c>
      <c r="K9" s="87" t="s">
        <v>246</v>
      </c>
      <c r="L9" s="87" t="s">
        <v>167</v>
      </c>
      <c r="M9" s="87" t="s">
        <v>134</v>
      </c>
      <c r="N9" s="87" t="s">
        <v>271</v>
      </c>
      <c r="O9" s="88">
        <v>43476</v>
      </c>
    </row>
    <row r="10" spans="1:16" s="89" customFormat="1" ht="24" x14ac:dyDescent="0.25">
      <c r="A10" s="85"/>
      <c r="B10" s="86">
        <v>8</v>
      </c>
      <c r="C10" s="87" t="s">
        <v>37</v>
      </c>
      <c r="D10" s="87" t="s">
        <v>252</v>
      </c>
      <c r="E10" s="87">
        <v>1</v>
      </c>
      <c r="F10" s="87">
        <v>4</v>
      </c>
      <c r="G10" s="87" t="s">
        <v>170</v>
      </c>
      <c r="H10" s="90" t="s">
        <v>264</v>
      </c>
      <c r="I10" s="90" t="s">
        <v>266</v>
      </c>
      <c r="J10" s="90" t="s">
        <v>268</v>
      </c>
      <c r="K10" s="87" t="s">
        <v>245</v>
      </c>
      <c r="L10" s="87" t="s">
        <v>175</v>
      </c>
      <c r="M10" s="87" t="s">
        <v>171</v>
      </c>
      <c r="N10" s="87" t="s">
        <v>273</v>
      </c>
      <c r="O10" s="88">
        <v>43027</v>
      </c>
    </row>
    <row r="11" spans="1:16" s="89" customFormat="1" ht="15" x14ac:dyDescent="0.25">
      <c r="A11" s="85"/>
      <c r="B11" s="86">
        <v>9</v>
      </c>
      <c r="C11" s="87" t="s">
        <v>37</v>
      </c>
      <c r="D11" s="87" t="s">
        <v>252</v>
      </c>
      <c r="E11" s="87">
        <v>1</v>
      </c>
      <c r="F11" s="87">
        <v>4</v>
      </c>
      <c r="G11" s="87" t="s">
        <v>286</v>
      </c>
      <c r="H11" s="87">
        <v>1</v>
      </c>
      <c r="I11" s="87" t="s">
        <v>193</v>
      </c>
      <c r="J11" s="87">
        <v>8</v>
      </c>
      <c r="K11" s="87" t="s">
        <v>245</v>
      </c>
      <c r="L11" s="87" t="s">
        <v>179</v>
      </c>
      <c r="M11" s="87" t="s">
        <v>134</v>
      </c>
      <c r="N11" s="87" t="s">
        <v>272</v>
      </c>
      <c r="O11" s="88">
        <v>42690</v>
      </c>
    </row>
    <row r="12" spans="1:16" s="89" customFormat="1" ht="24" x14ac:dyDescent="0.25">
      <c r="A12" s="85"/>
      <c r="B12" s="96">
        <v>10</v>
      </c>
      <c r="C12" s="87" t="s">
        <v>37</v>
      </c>
      <c r="D12" s="87" t="s">
        <v>168</v>
      </c>
      <c r="E12" s="87">
        <v>1</v>
      </c>
      <c r="F12" s="87">
        <v>4</v>
      </c>
      <c r="G12" s="87" t="s">
        <v>180</v>
      </c>
      <c r="H12" s="90" t="s">
        <v>264</v>
      </c>
      <c r="I12" s="90" t="s">
        <v>266</v>
      </c>
      <c r="J12" s="90" t="s">
        <v>267</v>
      </c>
      <c r="K12" s="87" t="s">
        <v>245</v>
      </c>
      <c r="L12" s="87" t="s">
        <v>183</v>
      </c>
      <c r="M12" s="87" t="s">
        <v>181</v>
      </c>
      <c r="N12" s="87" t="s">
        <v>274</v>
      </c>
      <c r="O12" s="88">
        <v>42914</v>
      </c>
    </row>
    <row r="13" spans="1:16" s="89" customFormat="1" ht="24" x14ac:dyDescent="0.25">
      <c r="A13" s="85"/>
      <c r="B13" s="96">
        <v>11</v>
      </c>
      <c r="C13" s="97" t="s">
        <v>37</v>
      </c>
      <c r="D13" s="97" t="s">
        <v>168</v>
      </c>
      <c r="E13" s="97">
        <v>1</v>
      </c>
      <c r="F13" s="87">
        <v>4</v>
      </c>
      <c r="G13" s="97" t="s">
        <v>184</v>
      </c>
      <c r="H13" s="99" t="s">
        <v>257</v>
      </c>
      <c r="I13" s="99" t="s">
        <v>260</v>
      </c>
      <c r="J13" s="99" t="s">
        <v>262</v>
      </c>
      <c r="K13" s="97" t="s">
        <v>245</v>
      </c>
      <c r="L13" s="97" t="s">
        <v>187</v>
      </c>
      <c r="M13" s="97" t="s">
        <v>247</v>
      </c>
      <c r="N13" s="97" t="s">
        <v>274</v>
      </c>
      <c r="O13" s="98">
        <v>42265</v>
      </c>
    </row>
    <row r="14" spans="1:16" s="65" customFormat="1" ht="15" x14ac:dyDescent="0.25">
      <c r="A14" s="68"/>
      <c r="B14" s="84">
        <v>12</v>
      </c>
      <c r="C14" s="78" t="s">
        <v>37</v>
      </c>
      <c r="D14" s="78" t="s">
        <v>168</v>
      </c>
      <c r="E14" s="78">
        <v>1</v>
      </c>
      <c r="F14" s="78">
        <v>4</v>
      </c>
      <c r="G14" s="78" t="s">
        <v>189</v>
      </c>
      <c r="H14" s="78" t="s">
        <v>281</v>
      </c>
      <c r="I14" s="78" t="s">
        <v>281</v>
      </c>
      <c r="J14" s="78" t="s">
        <v>281</v>
      </c>
      <c r="K14" s="78" t="s">
        <v>245</v>
      </c>
      <c r="L14" s="78" t="s">
        <v>192</v>
      </c>
      <c r="M14" s="78" t="s">
        <v>190</v>
      </c>
      <c r="N14" s="78" t="s">
        <v>274</v>
      </c>
      <c r="O14" s="79">
        <v>42886</v>
      </c>
    </row>
    <row r="15" spans="1:16" ht="15" x14ac:dyDescent="0.25">
      <c r="B15" s="83">
        <v>14</v>
      </c>
      <c r="C15" s="81" t="s">
        <v>37</v>
      </c>
      <c r="D15" s="81" t="s">
        <v>252</v>
      </c>
      <c r="E15" s="81">
        <v>4</v>
      </c>
      <c r="F15" s="81">
        <v>1</v>
      </c>
      <c r="G15" s="81" t="s">
        <v>193</v>
      </c>
      <c r="H15" s="81" t="s">
        <v>24</v>
      </c>
      <c r="I15" s="81" t="s">
        <v>24</v>
      </c>
      <c r="J15" s="81" t="s">
        <v>24</v>
      </c>
      <c r="K15" s="81" t="s">
        <v>238</v>
      </c>
      <c r="L15" s="81" t="s">
        <v>198</v>
      </c>
      <c r="M15" s="81" t="s">
        <v>253</v>
      </c>
      <c r="N15" s="81" t="s">
        <v>231</v>
      </c>
      <c r="O15" s="81" t="s">
        <v>199</v>
      </c>
    </row>
    <row r="16" spans="1:16" ht="15" x14ac:dyDescent="0.25">
      <c r="B16" s="83">
        <v>15</v>
      </c>
      <c r="C16" s="81" t="s">
        <v>37</v>
      </c>
      <c r="D16" s="81" t="s">
        <v>252</v>
      </c>
      <c r="E16" s="81">
        <v>4</v>
      </c>
      <c r="F16" s="81">
        <v>1</v>
      </c>
      <c r="G16" s="81" t="s">
        <v>200</v>
      </c>
      <c r="H16" s="81" t="s">
        <v>24</v>
      </c>
      <c r="I16" s="81" t="s">
        <v>24</v>
      </c>
      <c r="J16" s="81" t="s">
        <v>24</v>
      </c>
      <c r="K16" s="81" t="s">
        <v>238</v>
      </c>
      <c r="L16" s="81" t="s">
        <v>202</v>
      </c>
      <c r="M16" s="81" t="s">
        <v>254</v>
      </c>
      <c r="N16" s="81" t="s">
        <v>231</v>
      </c>
      <c r="O16" s="81" t="s">
        <v>199</v>
      </c>
    </row>
    <row r="17" spans="1:15" ht="15" x14ac:dyDescent="0.25">
      <c r="B17" s="83">
        <v>16</v>
      </c>
      <c r="C17" s="78" t="s">
        <v>37</v>
      </c>
      <c r="D17" s="78" t="s">
        <v>252</v>
      </c>
      <c r="E17" s="78">
        <v>4</v>
      </c>
      <c r="F17" s="78">
        <v>1</v>
      </c>
      <c r="G17" s="78" t="s">
        <v>203</v>
      </c>
      <c r="H17" s="78" t="s">
        <v>24</v>
      </c>
      <c r="I17" s="78" t="s">
        <v>24</v>
      </c>
      <c r="J17" s="78" t="s">
        <v>24</v>
      </c>
      <c r="K17" s="78" t="s">
        <v>113</v>
      </c>
      <c r="L17" s="78" t="s">
        <v>206</v>
      </c>
      <c r="M17" s="78" t="s">
        <v>253</v>
      </c>
      <c r="N17" s="78" t="s">
        <v>232</v>
      </c>
      <c r="O17" s="78" t="s">
        <v>207</v>
      </c>
    </row>
    <row r="18" spans="1:15" ht="15" x14ac:dyDescent="0.25">
      <c r="B18" s="83">
        <v>17</v>
      </c>
      <c r="C18" s="81" t="s">
        <v>37</v>
      </c>
      <c r="D18" s="81" t="s">
        <v>252</v>
      </c>
      <c r="E18" s="81">
        <v>4</v>
      </c>
      <c r="F18" s="81">
        <v>1</v>
      </c>
      <c r="G18" s="81" t="s">
        <v>208</v>
      </c>
      <c r="H18" s="81" t="s">
        <v>24</v>
      </c>
      <c r="I18" s="81" t="s">
        <v>24</v>
      </c>
      <c r="J18" s="81" t="s">
        <v>24</v>
      </c>
      <c r="K18" s="81" t="s">
        <v>113</v>
      </c>
      <c r="L18" s="81" t="s">
        <v>210</v>
      </c>
      <c r="M18" s="81" t="s">
        <v>254</v>
      </c>
      <c r="N18" s="81" t="s">
        <v>232</v>
      </c>
      <c r="O18" s="80">
        <v>42199</v>
      </c>
    </row>
    <row r="19" spans="1:15" ht="15" x14ac:dyDescent="0.25">
      <c r="B19" s="83">
        <v>18</v>
      </c>
      <c r="C19" s="81" t="s">
        <v>37</v>
      </c>
      <c r="D19" s="81" t="s">
        <v>252</v>
      </c>
      <c r="E19" s="81">
        <v>4</v>
      </c>
      <c r="F19" s="81">
        <v>1</v>
      </c>
      <c r="G19" s="81" t="s">
        <v>212</v>
      </c>
      <c r="H19" s="81" t="s">
        <v>24</v>
      </c>
      <c r="I19" s="81" t="s">
        <v>24</v>
      </c>
      <c r="J19" s="81" t="s">
        <v>24</v>
      </c>
      <c r="K19" s="81" t="s">
        <v>113</v>
      </c>
      <c r="L19" s="81" t="s">
        <v>214</v>
      </c>
      <c r="M19" s="81" t="s">
        <v>253</v>
      </c>
      <c r="N19" s="81" t="s">
        <v>233</v>
      </c>
      <c r="O19" s="81" t="s">
        <v>215</v>
      </c>
    </row>
    <row r="20" spans="1:15" ht="15" x14ac:dyDescent="0.25">
      <c r="B20" s="83">
        <v>19</v>
      </c>
      <c r="C20" s="78" t="s">
        <v>37</v>
      </c>
      <c r="D20" s="78" t="s">
        <v>252</v>
      </c>
      <c r="E20" s="78">
        <v>4</v>
      </c>
      <c r="F20" s="78">
        <v>1</v>
      </c>
      <c r="G20" s="78" t="s">
        <v>216</v>
      </c>
      <c r="H20" s="78" t="s">
        <v>24</v>
      </c>
      <c r="I20" s="78" t="s">
        <v>24</v>
      </c>
      <c r="J20" s="78" t="s">
        <v>24</v>
      </c>
      <c r="K20" s="78" t="s">
        <v>113</v>
      </c>
      <c r="L20" s="78" t="s">
        <v>218</v>
      </c>
      <c r="M20" s="78" t="s">
        <v>254</v>
      </c>
      <c r="N20" s="78" t="s">
        <v>234</v>
      </c>
      <c r="O20" s="78" t="s">
        <v>207</v>
      </c>
    </row>
    <row r="21" spans="1:15" s="92" customFormat="1" ht="48" x14ac:dyDescent="0.25">
      <c r="A21" s="91"/>
      <c r="B21" s="86">
        <v>20</v>
      </c>
      <c r="C21" s="87" t="s">
        <v>37</v>
      </c>
      <c r="D21" s="87" t="s">
        <v>252</v>
      </c>
      <c r="E21" s="87">
        <v>3</v>
      </c>
      <c r="F21" s="87">
        <v>2</v>
      </c>
      <c r="G21" s="87" t="s">
        <v>219</v>
      </c>
      <c r="H21" s="90" t="s">
        <v>275</v>
      </c>
      <c r="I21" s="90" t="s">
        <v>276</v>
      </c>
      <c r="J21" s="90" t="s">
        <v>277</v>
      </c>
      <c r="K21" s="87" t="s">
        <v>23</v>
      </c>
      <c r="L21" s="87" t="s">
        <v>224</v>
      </c>
      <c r="M21" s="87" t="s">
        <v>220</v>
      </c>
      <c r="N21" s="87" t="s">
        <v>235</v>
      </c>
      <c r="O21" s="88">
        <v>42590</v>
      </c>
    </row>
    <row r="24" spans="1:15" ht="18.75" x14ac:dyDescent="0.2">
      <c r="B24" s="262" t="s">
        <v>249</v>
      </c>
      <c r="C24" s="263"/>
      <c r="D24" s="263"/>
      <c r="E24" s="263"/>
      <c r="F24" s="263"/>
      <c r="G24" s="263"/>
      <c r="H24" s="263"/>
      <c r="I24" s="263"/>
      <c r="J24" s="263"/>
      <c r="K24" s="263"/>
      <c r="L24" s="263"/>
      <c r="M24" s="263"/>
      <c r="N24" s="263"/>
      <c r="O24" s="264"/>
    </row>
    <row r="25" spans="1:15" x14ac:dyDescent="0.2">
      <c r="B25" s="76" t="s">
        <v>108</v>
      </c>
      <c r="C25" s="77" t="s">
        <v>109</v>
      </c>
      <c r="D25" s="77" t="s">
        <v>240</v>
      </c>
      <c r="E25" s="77" t="s">
        <v>241</v>
      </c>
      <c r="F25" s="77" t="s">
        <v>242</v>
      </c>
      <c r="G25" s="76" t="s">
        <v>229</v>
      </c>
      <c r="H25" s="76" t="s">
        <v>251</v>
      </c>
      <c r="I25" s="76" t="s">
        <v>250</v>
      </c>
      <c r="J25" s="76" t="s">
        <v>255</v>
      </c>
      <c r="K25" s="77" t="s">
        <v>110</v>
      </c>
      <c r="L25" s="77" t="s">
        <v>237</v>
      </c>
      <c r="M25" s="76" t="s">
        <v>111</v>
      </c>
      <c r="N25" s="77" t="s">
        <v>122</v>
      </c>
      <c r="O25" s="77" t="s">
        <v>112</v>
      </c>
    </row>
    <row r="26" spans="1:15" s="92" customFormat="1" ht="192" x14ac:dyDescent="0.25">
      <c r="A26" s="91"/>
      <c r="B26" s="93">
        <v>21</v>
      </c>
      <c r="C26" s="94" t="s">
        <v>37</v>
      </c>
      <c r="D26" s="94" t="s">
        <v>252</v>
      </c>
      <c r="E26" s="94">
        <v>2</v>
      </c>
      <c r="F26" s="94">
        <v>3</v>
      </c>
      <c r="G26" s="94" t="s">
        <v>259</v>
      </c>
      <c r="H26" s="95" t="s">
        <v>278</v>
      </c>
      <c r="I26" s="95" t="s">
        <v>280</v>
      </c>
      <c r="J26" s="95" t="s">
        <v>279</v>
      </c>
      <c r="K26" s="94" t="s">
        <v>239</v>
      </c>
      <c r="L26" s="94" t="s">
        <v>228</v>
      </c>
      <c r="M26" s="94" t="s">
        <v>226</v>
      </c>
      <c r="N26" s="94" t="s">
        <v>236</v>
      </c>
      <c r="O26" s="94" t="s">
        <v>207</v>
      </c>
    </row>
    <row r="27" spans="1:15" x14ac:dyDescent="0.2">
      <c r="B27" s="265" t="s">
        <v>5</v>
      </c>
      <c r="C27" s="266"/>
      <c r="D27" s="266"/>
      <c r="E27" s="266"/>
      <c r="F27" s="266"/>
      <c r="G27" s="266"/>
      <c r="H27" s="266"/>
      <c r="I27" s="266"/>
      <c r="J27" s="266"/>
      <c r="K27" s="266"/>
      <c r="L27" s="266"/>
      <c r="M27" s="266"/>
      <c r="N27" s="266"/>
      <c r="O27" s="267"/>
    </row>
    <row r="28" spans="1:15" ht="34.5" customHeight="1" x14ac:dyDescent="0.2">
      <c r="B28" s="268" t="s">
        <v>287</v>
      </c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70"/>
    </row>
  </sheetData>
  <mergeCells count="4">
    <mergeCell ref="B2:O2"/>
    <mergeCell ref="B27:O27"/>
    <mergeCell ref="B28:O28"/>
    <mergeCell ref="B24:O24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36"/>
  <sheetViews>
    <sheetView showGridLines="0" topLeftCell="A10" zoomScaleNormal="100" workbookViewId="0">
      <selection activeCell="B25" sqref="B25:N25"/>
    </sheetView>
  </sheetViews>
  <sheetFormatPr defaultColWidth="9.140625" defaultRowHeight="12.75" x14ac:dyDescent="0.2"/>
  <cols>
    <col min="1" max="1" width="4.42578125" style="67" customWidth="1"/>
    <col min="2" max="2" width="3.28515625" style="66" bestFit="1" customWidth="1"/>
    <col min="3" max="3" width="5" style="66" bestFit="1" customWidth="1"/>
    <col min="4" max="4" width="12.140625" style="66" bestFit="1" customWidth="1"/>
    <col min="5" max="5" width="14.140625" style="66" bestFit="1" customWidth="1"/>
    <col min="6" max="6" width="10.42578125" style="66" bestFit="1" customWidth="1"/>
    <col min="7" max="7" width="15.42578125" style="66" bestFit="1" customWidth="1"/>
    <col min="8" max="8" width="14.85546875" style="66" bestFit="1" customWidth="1"/>
    <col min="9" max="9" width="10.5703125" style="66" bestFit="1" customWidth="1"/>
    <col min="10" max="11" width="7.42578125" style="66" bestFit="1" customWidth="1"/>
    <col min="12" max="13" width="17.85546875" style="66" bestFit="1" customWidth="1"/>
    <col min="14" max="14" width="7.5703125" style="66" bestFit="1" customWidth="1"/>
    <col min="15" max="15" width="19.5703125" style="66" customWidth="1"/>
    <col min="16" max="16384" width="9.140625" style="66"/>
  </cols>
  <sheetData>
    <row r="2" spans="1:15" ht="18.75" x14ac:dyDescent="0.2">
      <c r="B2" s="277" t="s">
        <v>333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9"/>
    </row>
    <row r="3" spans="1:15" ht="22.5" x14ac:dyDescent="0.2">
      <c r="B3" s="110" t="s">
        <v>108</v>
      </c>
      <c r="C3" s="111" t="s">
        <v>109</v>
      </c>
      <c r="D3" s="110" t="s">
        <v>334</v>
      </c>
      <c r="E3" s="110" t="s">
        <v>335</v>
      </c>
      <c r="F3" s="110" t="s">
        <v>121</v>
      </c>
      <c r="G3" s="110" t="s">
        <v>110</v>
      </c>
      <c r="H3" s="110" t="s">
        <v>336</v>
      </c>
      <c r="I3" s="111" t="s">
        <v>337</v>
      </c>
      <c r="J3" s="110" t="s">
        <v>251</v>
      </c>
      <c r="K3" s="111" t="s">
        <v>338</v>
      </c>
      <c r="L3" s="110" t="s">
        <v>339</v>
      </c>
      <c r="M3" s="111" t="s">
        <v>340</v>
      </c>
      <c r="N3" s="111" t="s">
        <v>341</v>
      </c>
    </row>
    <row r="4" spans="1:15" s="89" customFormat="1" ht="22.5" x14ac:dyDescent="0.25">
      <c r="A4" s="85"/>
      <c r="B4" s="112">
        <v>1</v>
      </c>
      <c r="C4" s="113" t="s">
        <v>342</v>
      </c>
      <c r="D4" s="113" t="s">
        <v>343</v>
      </c>
      <c r="E4" s="113" t="s">
        <v>344</v>
      </c>
      <c r="F4" s="113" t="s">
        <v>345</v>
      </c>
      <c r="G4" s="114" t="s">
        <v>346</v>
      </c>
      <c r="H4" s="114" t="s">
        <v>347</v>
      </c>
      <c r="I4" s="115" t="s">
        <v>348</v>
      </c>
      <c r="J4" s="114" t="s">
        <v>349</v>
      </c>
      <c r="K4" s="115" t="s">
        <v>350</v>
      </c>
      <c r="L4" s="116" t="s">
        <v>351</v>
      </c>
      <c r="M4" s="113" t="s">
        <v>352</v>
      </c>
      <c r="N4" s="117">
        <v>2</v>
      </c>
    </row>
    <row r="5" spans="1:15" s="89" customFormat="1" ht="22.5" x14ac:dyDescent="0.25">
      <c r="A5" s="85"/>
      <c r="B5" s="112">
        <v>2</v>
      </c>
      <c r="C5" s="113" t="s">
        <v>342</v>
      </c>
      <c r="D5" s="113" t="s">
        <v>353</v>
      </c>
      <c r="E5" s="113" t="s">
        <v>344</v>
      </c>
      <c r="F5" s="113" t="s">
        <v>354</v>
      </c>
      <c r="G5" s="114" t="s">
        <v>346</v>
      </c>
      <c r="H5" s="114" t="s">
        <v>347</v>
      </c>
      <c r="I5" s="115" t="s">
        <v>348</v>
      </c>
      <c r="J5" s="114" t="s">
        <v>349</v>
      </c>
      <c r="K5" s="115" t="s">
        <v>350</v>
      </c>
      <c r="L5" s="113" t="s">
        <v>355</v>
      </c>
      <c r="M5" s="113" t="s">
        <v>356</v>
      </c>
      <c r="N5" s="117">
        <v>2</v>
      </c>
    </row>
    <row r="6" spans="1:15" s="89" customFormat="1" ht="22.5" x14ac:dyDescent="0.25">
      <c r="A6" s="85"/>
      <c r="B6" s="112">
        <v>3</v>
      </c>
      <c r="C6" s="113" t="s">
        <v>342</v>
      </c>
      <c r="D6" s="113" t="s">
        <v>357</v>
      </c>
      <c r="E6" s="113" t="s">
        <v>344</v>
      </c>
      <c r="F6" s="113" t="s">
        <v>358</v>
      </c>
      <c r="G6" s="114" t="s">
        <v>346</v>
      </c>
      <c r="H6" s="118" t="s">
        <v>359</v>
      </c>
      <c r="I6" s="115" t="s">
        <v>348</v>
      </c>
      <c r="J6" s="114" t="s">
        <v>349</v>
      </c>
      <c r="K6" s="115" t="s">
        <v>350</v>
      </c>
      <c r="L6" s="113" t="s">
        <v>360</v>
      </c>
      <c r="M6" s="113" t="s">
        <v>361</v>
      </c>
      <c r="N6" s="117">
        <v>1</v>
      </c>
    </row>
    <row r="7" spans="1:15" s="89" customFormat="1" ht="22.5" x14ac:dyDescent="0.2">
      <c r="A7" s="85"/>
      <c r="B7" s="112">
        <v>4</v>
      </c>
      <c r="C7" s="113" t="s">
        <v>342</v>
      </c>
      <c r="D7" s="113" t="s">
        <v>362</v>
      </c>
      <c r="E7" s="113" t="s">
        <v>344</v>
      </c>
      <c r="F7" s="113" t="s">
        <v>363</v>
      </c>
      <c r="G7" s="114" t="s">
        <v>346</v>
      </c>
      <c r="H7" s="114" t="s">
        <v>347</v>
      </c>
      <c r="I7" s="115" t="s">
        <v>348</v>
      </c>
      <c r="J7" s="114" t="s">
        <v>349</v>
      </c>
      <c r="K7" s="115" t="s">
        <v>350</v>
      </c>
      <c r="L7" s="113" t="s">
        <v>364</v>
      </c>
      <c r="M7" s="113" t="s">
        <v>365</v>
      </c>
      <c r="N7" s="117">
        <v>2</v>
      </c>
      <c r="O7" s="100"/>
    </row>
    <row r="8" spans="1:15" s="89" customFormat="1" ht="22.5" x14ac:dyDescent="0.25">
      <c r="A8" s="85"/>
      <c r="B8" s="112">
        <v>5</v>
      </c>
      <c r="C8" s="113" t="s">
        <v>342</v>
      </c>
      <c r="D8" s="113" t="s">
        <v>366</v>
      </c>
      <c r="E8" s="113" t="s">
        <v>344</v>
      </c>
      <c r="F8" s="113" t="s">
        <v>367</v>
      </c>
      <c r="G8" s="115" t="s">
        <v>346</v>
      </c>
      <c r="H8" s="114" t="s">
        <v>347</v>
      </c>
      <c r="I8" s="115" t="s">
        <v>348</v>
      </c>
      <c r="J8" s="114" t="s">
        <v>349</v>
      </c>
      <c r="K8" s="115" t="s">
        <v>350</v>
      </c>
      <c r="L8" s="113" t="s">
        <v>368</v>
      </c>
      <c r="M8" s="113" t="s">
        <v>369</v>
      </c>
      <c r="N8" s="117">
        <v>2</v>
      </c>
    </row>
    <row r="9" spans="1:15" s="89" customFormat="1" ht="22.5" x14ac:dyDescent="0.25">
      <c r="A9" s="85"/>
      <c r="B9" s="112">
        <v>6</v>
      </c>
      <c r="C9" s="113" t="s">
        <v>342</v>
      </c>
      <c r="D9" s="113" t="s">
        <v>370</v>
      </c>
      <c r="E9" s="113" t="s">
        <v>344</v>
      </c>
      <c r="F9" s="113" t="s">
        <v>371</v>
      </c>
      <c r="G9" s="114" t="s">
        <v>346</v>
      </c>
      <c r="H9" s="114" t="s">
        <v>347</v>
      </c>
      <c r="I9" s="115" t="s">
        <v>348</v>
      </c>
      <c r="J9" s="114" t="s">
        <v>349</v>
      </c>
      <c r="K9" s="115" t="s">
        <v>350</v>
      </c>
      <c r="L9" s="113" t="s">
        <v>372</v>
      </c>
      <c r="M9" s="113" t="s">
        <v>373</v>
      </c>
      <c r="N9" s="117">
        <v>2</v>
      </c>
    </row>
    <row r="10" spans="1:15" s="89" customFormat="1" ht="22.5" x14ac:dyDescent="0.25">
      <c r="A10" s="85"/>
      <c r="B10" s="112">
        <v>7</v>
      </c>
      <c r="C10" s="113" t="s">
        <v>342</v>
      </c>
      <c r="D10" s="113" t="s">
        <v>374</v>
      </c>
      <c r="E10" s="113" t="s">
        <v>344</v>
      </c>
      <c r="F10" s="113" t="s">
        <v>375</v>
      </c>
      <c r="G10" s="114" t="s">
        <v>346</v>
      </c>
      <c r="H10" s="114" t="s">
        <v>347</v>
      </c>
      <c r="I10" s="115" t="s">
        <v>348</v>
      </c>
      <c r="J10" s="114" t="s">
        <v>349</v>
      </c>
      <c r="K10" s="115" t="s">
        <v>350</v>
      </c>
      <c r="L10" s="113" t="s">
        <v>376</v>
      </c>
      <c r="M10" s="113" t="s">
        <v>377</v>
      </c>
      <c r="N10" s="117">
        <v>2</v>
      </c>
    </row>
    <row r="11" spans="1:15" s="89" customFormat="1" ht="22.5" x14ac:dyDescent="0.25">
      <c r="A11" s="85"/>
      <c r="B11" s="112">
        <v>8</v>
      </c>
      <c r="C11" s="113" t="s">
        <v>342</v>
      </c>
      <c r="D11" s="113" t="s">
        <v>378</v>
      </c>
      <c r="E11" s="113" t="s">
        <v>344</v>
      </c>
      <c r="F11" s="113" t="s">
        <v>379</v>
      </c>
      <c r="G11" s="115" t="s">
        <v>346</v>
      </c>
      <c r="H11" s="115" t="s">
        <v>347</v>
      </c>
      <c r="I11" s="115" t="s">
        <v>348</v>
      </c>
      <c r="J11" s="114" t="s">
        <v>349</v>
      </c>
      <c r="K11" s="115" t="s">
        <v>350</v>
      </c>
      <c r="L11" s="113" t="s">
        <v>380</v>
      </c>
      <c r="M11" s="113" t="s">
        <v>381</v>
      </c>
      <c r="N11" s="117">
        <v>2</v>
      </c>
    </row>
    <row r="12" spans="1:15" s="89" customFormat="1" ht="22.5" x14ac:dyDescent="0.25">
      <c r="A12" s="85"/>
      <c r="B12" s="112">
        <v>9</v>
      </c>
      <c r="C12" s="113" t="s">
        <v>342</v>
      </c>
      <c r="D12" s="113" t="s">
        <v>382</v>
      </c>
      <c r="E12" s="113" t="s">
        <v>344</v>
      </c>
      <c r="F12" s="113" t="s">
        <v>383</v>
      </c>
      <c r="G12" s="114" t="s">
        <v>346</v>
      </c>
      <c r="H12" s="114" t="s">
        <v>347</v>
      </c>
      <c r="I12" s="115" t="s">
        <v>348</v>
      </c>
      <c r="J12" s="114" t="s">
        <v>349</v>
      </c>
      <c r="K12" s="115" t="s">
        <v>350</v>
      </c>
      <c r="L12" s="113" t="s">
        <v>384</v>
      </c>
      <c r="M12" s="113" t="s">
        <v>385</v>
      </c>
      <c r="N12" s="117">
        <v>2</v>
      </c>
    </row>
    <row r="13" spans="1:15" s="89" customFormat="1" ht="22.5" x14ac:dyDescent="0.25">
      <c r="A13" s="85"/>
      <c r="B13" s="112">
        <v>10</v>
      </c>
      <c r="C13" s="113" t="s">
        <v>342</v>
      </c>
      <c r="D13" s="113" t="s">
        <v>386</v>
      </c>
      <c r="E13" s="113" t="s">
        <v>344</v>
      </c>
      <c r="F13" s="113" t="s">
        <v>387</v>
      </c>
      <c r="G13" s="114" t="s">
        <v>346</v>
      </c>
      <c r="H13" s="114" t="s">
        <v>388</v>
      </c>
      <c r="I13" s="115" t="s">
        <v>389</v>
      </c>
      <c r="J13" s="114" t="s">
        <v>349</v>
      </c>
      <c r="K13" s="115" t="s">
        <v>390</v>
      </c>
      <c r="L13" s="116" t="s">
        <v>391</v>
      </c>
      <c r="M13" s="113" t="s">
        <v>392</v>
      </c>
      <c r="N13" s="117" t="s">
        <v>393</v>
      </c>
    </row>
    <row r="14" spans="1:15" s="89" customFormat="1" x14ac:dyDescent="0.25">
      <c r="A14" s="85"/>
      <c r="B14" s="112">
        <v>11</v>
      </c>
      <c r="C14" s="113" t="s">
        <v>342</v>
      </c>
      <c r="D14" s="113" t="s">
        <v>394</v>
      </c>
      <c r="E14" s="113" t="s">
        <v>395</v>
      </c>
      <c r="F14" s="113" t="s">
        <v>396</v>
      </c>
      <c r="G14" s="114" t="s">
        <v>397</v>
      </c>
      <c r="H14" s="118" t="s">
        <v>398</v>
      </c>
      <c r="I14" s="113" t="s">
        <v>24</v>
      </c>
      <c r="J14" s="113" t="s">
        <v>24</v>
      </c>
      <c r="K14" s="113" t="s">
        <v>24</v>
      </c>
      <c r="L14" s="116" t="s">
        <v>399</v>
      </c>
      <c r="M14" s="116" t="s">
        <v>24</v>
      </c>
      <c r="N14" s="117" t="s">
        <v>400</v>
      </c>
    </row>
    <row r="15" spans="1:15" s="89" customFormat="1" ht="22.5" x14ac:dyDescent="0.25">
      <c r="A15" s="85"/>
      <c r="B15" s="112">
        <v>12</v>
      </c>
      <c r="C15" s="113" t="s">
        <v>342</v>
      </c>
      <c r="D15" s="113" t="s">
        <v>401</v>
      </c>
      <c r="E15" s="113" t="s">
        <v>402</v>
      </c>
      <c r="F15" s="113" t="s">
        <v>403</v>
      </c>
      <c r="G15" s="114" t="s">
        <v>397</v>
      </c>
      <c r="H15" s="118" t="s">
        <v>398</v>
      </c>
      <c r="I15" s="113" t="s">
        <v>24</v>
      </c>
      <c r="J15" s="113" t="s">
        <v>24</v>
      </c>
      <c r="K15" s="113" t="s">
        <v>24</v>
      </c>
      <c r="L15" s="116" t="s">
        <v>404</v>
      </c>
      <c r="M15" s="116" t="s">
        <v>24</v>
      </c>
      <c r="N15" s="117" t="s">
        <v>400</v>
      </c>
    </row>
    <row r="16" spans="1:15" s="89" customFormat="1" x14ac:dyDescent="0.25">
      <c r="A16" s="85"/>
      <c r="B16" s="112">
        <v>13</v>
      </c>
      <c r="C16" s="113" t="s">
        <v>342</v>
      </c>
      <c r="D16" s="113" t="s">
        <v>405</v>
      </c>
      <c r="E16" s="113" t="s">
        <v>406</v>
      </c>
      <c r="F16" s="113" t="s">
        <v>407</v>
      </c>
      <c r="G16" s="114" t="s">
        <v>408</v>
      </c>
      <c r="H16" s="114" t="s">
        <v>409</v>
      </c>
      <c r="I16" s="113" t="s">
        <v>24</v>
      </c>
      <c r="J16" s="113" t="s">
        <v>24</v>
      </c>
      <c r="K16" s="113" t="s">
        <v>24</v>
      </c>
      <c r="L16" s="116" t="s">
        <v>24</v>
      </c>
      <c r="M16" s="116" t="s">
        <v>24</v>
      </c>
      <c r="N16" s="113" t="s">
        <v>410</v>
      </c>
    </row>
    <row r="17" spans="1:14" s="89" customFormat="1" x14ac:dyDescent="0.25">
      <c r="A17" s="85"/>
      <c r="B17" s="112">
        <v>14</v>
      </c>
      <c r="C17" s="113" t="s">
        <v>342</v>
      </c>
      <c r="D17" s="113" t="s">
        <v>411</v>
      </c>
      <c r="E17" s="113" t="s">
        <v>412</v>
      </c>
      <c r="F17" s="113" t="s">
        <v>413</v>
      </c>
      <c r="G17" s="114" t="s">
        <v>414</v>
      </c>
      <c r="H17" s="118" t="s">
        <v>415</v>
      </c>
      <c r="I17" s="113" t="s">
        <v>24</v>
      </c>
      <c r="J17" s="113" t="s">
        <v>24</v>
      </c>
      <c r="K17" s="113" t="s">
        <v>24</v>
      </c>
      <c r="L17" s="116" t="s">
        <v>416</v>
      </c>
      <c r="M17" s="116" t="s">
        <v>24</v>
      </c>
      <c r="N17" s="113">
        <v>1</v>
      </c>
    </row>
    <row r="18" spans="1:14" x14ac:dyDescent="0.2">
      <c r="B18" s="280" t="s">
        <v>417</v>
      </c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1"/>
      <c r="N18" s="282"/>
    </row>
    <row r="19" spans="1:14" s="89" customFormat="1" ht="20.25" customHeight="1" x14ac:dyDescent="0.25">
      <c r="A19" s="85"/>
      <c r="B19" s="274" t="s">
        <v>444</v>
      </c>
      <c r="C19" s="275"/>
      <c r="D19" s="275"/>
      <c r="E19" s="275"/>
      <c r="F19" s="275"/>
      <c r="G19" s="275"/>
      <c r="H19" s="275"/>
      <c r="I19" s="275"/>
      <c r="J19" s="275"/>
      <c r="K19" s="275"/>
      <c r="L19" s="275"/>
      <c r="M19" s="275"/>
      <c r="N19" s="276"/>
    </row>
    <row r="20" spans="1:14" s="89" customFormat="1" ht="15.75" customHeight="1" x14ac:dyDescent="0.25">
      <c r="A20" s="85"/>
      <c r="B20" s="119"/>
      <c r="C20" s="271" t="s">
        <v>418</v>
      </c>
      <c r="D20" s="272"/>
      <c r="E20" s="272"/>
      <c r="F20" s="272"/>
      <c r="G20" s="272"/>
      <c r="H20" s="272"/>
      <c r="I20" s="272"/>
      <c r="J20" s="272"/>
      <c r="K20" s="272"/>
      <c r="L20" s="272"/>
      <c r="M20" s="272"/>
      <c r="N20" s="273"/>
    </row>
    <row r="21" spans="1:14" s="89" customFormat="1" ht="15.75" customHeight="1" x14ac:dyDescent="0.25">
      <c r="A21" s="85"/>
      <c r="B21" s="120"/>
      <c r="C21" s="271" t="s">
        <v>419</v>
      </c>
      <c r="D21" s="272"/>
      <c r="E21" s="272"/>
      <c r="F21" s="272"/>
      <c r="G21" s="272"/>
      <c r="H21" s="272"/>
      <c r="I21" s="272"/>
      <c r="J21" s="272"/>
      <c r="K21" s="272"/>
      <c r="L21" s="272"/>
      <c r="M21" s="272"/>
      <c r="N21" s="273"/>
    </row>
    <row r="22" spans="1:14" s="89" customFormat="1" ht="15.75" customHeight="1" x14ac:dyDescent="0.25">
      <c r="A22" s="85"/>
      <c r="B22" s="121"/>
      <c r="C22" s="271" t="s">
        <v>420</v>
      </c>
      <c r="D22" s="272"/>
      <c r="E22" s="272"/>
      <c r="F22" s="272"/>
      <c r="G22" s="272"/>
      <c r="H22" s="272"/>
      <c r="I22" s="272"/>
      <c r="J22" s="272"/>
      <c r="K22" s="272"/>
      <c r="L22" s="272"/>
      <c r="M22" s="272"/>
      <c r="N22" s="273"/>
    </row>
    <row r="23" spans="1:14" s="89" customFormat="1" ht="15.75" customHeight="1" x14ac:dyDescent="0.25">
      <c r="A23" s="85"/>
      <c r="B23" s="122"/>
      <c r="C23" s="271" t="s">
        <v>421</v>
      </c>
      <c r="D23" s="272"/>
      <c r="E23" s="272"/>
      <c r="F23" s="272"/>
      <c r="G23" s="272"/>
      <c r="H23" s="272"/>
      <c r="I23" s="272"/>
      <c r="J23" s="272"/>
      <c r="K23" s="272"/>
      <c r="L23" s="272"/>
      <c r="M23" s="272"/>
      <c r="N23" s="273"/>
    </row>
    <row r="24" spans="1:14" s="89" customFormat="1" ht="15.75" customHeight="1" x14ac:dyDescent="0.25">
      <c r="A24" s="85"/>
      <c r="B24" s="265" t="s">
        <v>341</v>
      </c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7"/>
    </row>
    <row r="25" spans="1:14" s="89" customFormat="1" ht="20.25" customHeight="1" x14ac:dyDescent="0.25">
      <c r="A25" s="85"/>
      <c r="B25" s="274" t="s">
        <v>445</v>
      </c>
      <c r="C25" s="275"/>
      <c r="D25" s="275"/>
      <c r="E25" s="275"/>
      <c r="F25" s="275"/>
      <c r="G25" s="275"/>
      <c r="H25" s="275"/>
      <c r="I25" s="275"/>
      <c r="J25" s="275"/>
      <c r="K25" s="275"/>
      <c r="L25" s="275"/>
      <c r="M25" s="275"/>
      <c r="N25" s="276"/>
    </row>
    <row r="26" spans="1:14" s="92" customFormat="1" x14ac:dyDescent="0.25">
      <c r="A26" s="91"/>
      <c r="B26" s="123">
        <v>1</v>
      </c>
      <c r="C26" s="271" t="s">
        <v>422</v>
      </c>
      <c r="D26" s="272"/>
      <c r="E26" s="272"/>
      <c r="F26" s="272"/>
      <c r="G26" s="272"/>
      <c r="H26" s="272"/>
      <c r="I26" s="272"/>
      <c r="J26" s="272"/>
      <c r="K26" s="272"/>
      <c r="L26" s="272"/>
      <c r="M26" s="272"/>
      <c r="N26" s="273"/>
    </row>
    <row r="27" spans="1:14" s="92" customFormat="1" x14ac:dyDescent="0.25">
      <c r="A27" s="91"/>
      <c r="B27" s="123">
        <v>2</v>
      </c>
      <c r="C27" s="271" t="s">
        <v>423</v>
      </c>
      <c r="D27" s="272"/>
      <c r="E27" s="272"/>
      <c r="F27" s="272"/>
      <c r="G27" s="272"/>
      <c r="H27" s="272"/>
      <c r="I27" s="272"/>
      <c r="J27" s="272"/>
      <c r="K27" s="272"/>
      <c r="L27" s="272"/>
      <c r="M27" s="272"/>
      <c r="N27" s="273"/>
    </row>
    <row r="28" spans="1:14" s="92" customFormat="1" x14ac:dyDescent="0.25">
      <c r="A28" s="91"/>
      <c r="B28" s="123">
        <v>3</v>
      </c>
      <c r="C28" s="271" t="s">
        <v>424</v>
      </c>
      <c r="D28" s="272"/>
      <c r="E28" s="272"/>
      <c r="F28" s="272"/>
      <c r="G28" s="272"/>
      <c r="H28" s="272"/>
      <c r="I28" s="272"/>
      <c r="J28" s="272"/>
      <c r="K28" s="272"/>
      <c r="L28" s="272"/>
      <c r="M28" s="272"/>
      <c r="N28" s="273"/>
    </row>
    <row r="29" spans="1:14" s="92" customFormat="1" x14ac:dyDescent="0.25">
      <c r="A29" s="91"/>
      <c r="B29" s="123">
        <v>4</v>
      </c>
      <c r="C29" s="271" t="s">
        <v>425</v>
      </c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3"/>
    </row>
    <row r="30" spans="1:14" s="92" customFormat="1" x14ac:dyDescent="0.25">
      <c r="A30" s="91"/>
      <c r="B30" s="123">
        <v>5</v>
      </c>
      <c r="C30" s="271" t="s">
        <v>426</v>
      </c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3"/>
    </row>
    <row r="31" spans="1:14" s="92" customFormat="1" x14ac:dyDescent="0.25">
      <c r="A31" s="91"/>
      <c r="B31" s="123">
        <v>6</v>
      </c>
      <c r="C31" s="271" t="s">
        <v>427</v>
      </c>
      <c r="D31" s="272"/>
      <c r="E31" s="272"/>
      <c r="F31" s="272"/>
      <c r="G31" s="272"/>
      <c r="H31" s="272"/>
      <c r="I31" s="272"/>
      <c r="J31" s="272"/>
      <c r="K31" s="272"/>
      <c r="L31" s="272"/>
      <c r="M31" s="272"/>
      <c r="N31" s="273"/>
    </row>
    <row r="32" spans="1:14" ht="28.5" customHeight="1" x14ac:dyDescent="0.2">
      <c r="B32" s="123">
        <v>7</v>
      </c>
      <c r="C32" s="283" t="s">
        <v>428</v>
      </c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3"/>
    </row>
    <row r="33" spans="2:14" ht="27.75" customHeight="1" x14ac:dyDescent="0.2">
      <c r="B33" s="123">
        <v>8</v>
      </c>
      <c r="C33" s="283" t="s">
        <v>429</v>
      </c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3"/>
    </row>
    <row r="34" spans="2:14" ht="18" customHeight="1" x14ac:dyDescent="0.2">
      <c r="B34" s="123">
        <v>9</v>
      </c>
      <c r="C34" s="283" t="s">
        <v>430</v>
      </c>
      <c r="D34" s="272"/>
      <c r="E34" s="272"/>
      <c r="F34" s="272"/>
      <c r="G34" s="272"/>
      <c r="H34" s="272"/>
      <c r="I34" s="272"/>
      <c r="J34" s="272"/>
      <c r="K34" s="272"/>
      <c r="L34" s="272"/>
      <c r="M34" s="272"/>
      <c r="N34" s="273"/>
    </row>
    <row r="36" spans="2:14" x14ac:dyDescent="0.2">
      <c r="D36" s="124"/>
    </row>
  </sheetData>
  <mergeCells count="18">
    <mergeCell ref="C31:N31"/>
    <mergeCell ref="C32:N32"/>
    <mergeCell ref="C33:N33"/>
    <mergeCell ref="C34:N34"/>
    <mergeCell ref="B24:N24"/>
    <mergeCell ref="C26:N26"/>
    <mergeCell ref="C27:N27"/>
    <mergeCell ref="C28:N28"/>
    <mergeCell ref="C29:N29"/>
    <mergeCell ref="C30:N30"/>
    <mergeCell ref="C23:N23"/>
    <mergeCell ref="B19:N19"/>
    <mergeCell ref="B25:N25"/>
    <mergeCell ref="B2:N2"/>
    <mergeCell ref="B18:N18"/>
    <mergeCell ref="C20:N20"/>
    <mergeCell ref="C21:N21"/>
    <mergeCell ref="C22:N2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7"/>
  <sheetViews>
    <sheetView workbookViewId="0">
      <selection activeCell="E31" sqref="E31"/>
    </sheetView>
  </sheetViews>
  <sheetFormatPr defaultColWidth="77.5703125" defaultRowHeight="15" x14ac:dyDescent="0.25"/>
  <cols>
    <col min="1" max="1" width="5.28515625" style="54" customWidth="1"/>
    <col min="2" max="2" width="2.7109375" style="54" bestFit="1" customWidth="1"/>
    <col min="3" max="3" width="84.140625" customWidth="1"/>
    <col min="4" max="4" width="19.28515625" style="101" bestFit="1" customWidth="1"/>
  </cols>
  <sheetData>
    <row r="1" spans="2:4" s="54" customFormat="1" x14ac:dyDescent="0.25">
      <c r="D1" s="101"/>
    </row>
    <row r="2" spans="2:4" s="54" customFormat="1" ht="18.75" x14ac:dyDescent="0.25">
      <c r="B2" s="284" t="s">
        <v>325</v>
      </c>
      <c r="C2" s="285"/>
      <c r="D2" s="285"/>
    </row>
    <row r="3" spans="2:4" x14ac:dyDescent="0.25">
      <c r="B3" s="102" t="s">
        <v>108</v>
      </c>
      <c r="C3" s="103" t="s">
        <v>320</v>
      </c>
      <c r="D3" s="102" t="s">
        <v>321</v>
      </c>
    </row>
    <row r="4" spans="2:4" x14ac:dyDescent="0.25">
      <c r="B4" s="104">
        <v>1</v>
      </c>
      <c r="C4" s="105" t="s">
        <v>313</v>
      </c>
      <c r="D4" s="106" t="s">
        <v>319</v>
      </c>
    </row>
    <row r="5" spans="2:4" x14ac:dyDescent="0.25">
      <c r="B5" s="104">
        <v>2</v>
      </c>
      <c r="C5" s="107" t="s">
        <v>314</v>
      </c>
      <c r="D5" s="106" t="s">
        <v>319</v>
      </c>
    </row>
    <row r="6" spans="2:4" x14ac:dyDescent="0.25">
      <c r="B6" s="104">
        <v>3</v>
      </c>
      <c r="C6" s="108" t="s">
        <v>288</v>
      </c>
      <c r="D6" s="109" t="s">
        <v>309</v>
      </c>
    </row>
    <row r="7" spans="2:4" x14ac:dyDescent="0.25">
      <c r="B7" s="104">
        <v>4</v>
      </c>
      <c r="C7" s="108" t="s">
        <v>289</v>
      </c>
      <c r="D7" s="109" t="s">
        <v>309</v>
      </c>
    </row>
    <row r="8" spans="2:4" x14ac:dyDescent="0.25">
      <c r="B8" s="104">
        <v>5</v>
      </c>
      <c r="C8" s="108" t="s">
        <v>290</v>
      </c>
      <c r="D8" s="109" t="s">
        <v>309</v>
      </c>
    </row>
    <row r="9" spans="2:4" x14ac:dyDescent="0.25">
      <c r="B9" s="104">
        <v>6</v>
      </c>
      <c r="C9" s="108" t="s">
        <v>324</v>
      </c>
      <c r="D9" s="109" t="s">
        <v>310</v>
      </c>
    </row>
    <row r="10" spans="2:4" s="54" customFormat="1" x14ac:dyDescent="0.25">
      <c r="B10" s="104">
        <v>7</v>
      </c>
      <c r="C10" s="108" t="s">
        <v>326</v>
      </c>
      <c r="D10" s="109" t="s">
        <v>310</v>
      </c>
    </row>
    <row r="11" spans="2:4" s="54" customFormat="1" x14ac:dyDescent="0.25">
      <c r="B11" s="104">
        <v>8</v>
      </c>
      <c r="C11" s="108" t="s">
        <v>327</v>
      </c>
      <c r="D11" s="109" t="s">
        <v>310</v>
      </c>
    </row>
    <row r="12" spans="2:4" x14ac:dyDescent="0.25">
      <c r="B12" s="104">
        <v>9</v>
      </c>
      <c r="C12" s="107" t="s">
        <v>315</v>
      </c>
      <c r="D12" s="106" t="s">
        <v>319</v>
      </c>
    </row>
    <row r="13" spans="2:4" x14ac:dyDescent="0.25">
      <c r="B13" s="104">
        <v>10</v>
      </c>
      <c r="C13" s="108" t="s">
        <v>328</v>
      </c>
      <c r="D13" s="109" t="s">
        <v>309</v>
      </c>
    </row>
    <row r="14" spans="2:4" x14ac:dyDescent="0.25">
      <c r="B14" s="104">
        <v>11</v>
      </c>
      <c r="C14" s="108" t="s">
        <v>329</v>
      </c>
      <c r="D14" s="109" t="s">
        <v>309</v>
      </c>
    </row>
    <row r="15" spans="2:4" x14ac:dyDescent="0.25">
      <c r="B15" s="104">
        <v>12</v>
      </c>
      <c r="C15" s="108" t="s">
        <v>330</v>
      </c>
      <c r="D15" s="109" t="s">
        <v>310</v>
      </c>
    </row>
    <row r="16" spans="2:4" ht="15" customHeight="1" x14ac:dyDescent="0.25">
      <c r="B16" s="104">
        <v>13</v>
      </c>
      <c r="C16" s="108" t="s">
        <v>291</v>
      </c>
      <c r="D16" s="109" t="s">
        <v>310</v>
      </c>
    </row>
    <row r="17" spans="2:4" x14ac:dyDescent="0.25">
      <c r="B17" s="104">
        <v>14</v>
      </c>
      <c r="C17" s="105" t="s">
        <v>316</v>
      </c>
      <c r="D17" s="106" t="s">
        <v>319</v>
      </c>
    </row>
    <row r="18" spans="2:4" x14ac:dyDescent="0.25">
      <c r="B18" s="104">
        <v>15</v>
      </c>
      <c r="C18" s="108" t="s">
        <v>292</v>
      </c>
      <c r="D18" s="109" t="s">
        <v>331</v>
      </c>
    </row>
    <row r="19" spans="2:4" x14ac:dyDescent="0.25">
      <c r="B19" s="104">
        <v>16</v>
      </c>
      <c r="C19" s="108" t="s">
        <v>293</v>
      </c>
      <c r="D19" s="109" t="s">
        <v>331</v>
      </c>
    </row>
    <row r="20" spans="2:4" x14ac:dyDescent="0.25">
      <c r="B20" s="104">
        <v>17</v>
      </c>
      <c r="C20" s="108" t="s">
        <v>294</v>
      </c>
      <c r="D20" s="109" t="s">
        <v>331</v>
      </c>
    </row>
    <row r="21" spans="2:4" x14ac:dyDescent="0.25">
      <c r="B21" s="104">
        <v>18</v>
      </c>
      <c r="C21" s="108" t="s">
        <v>295</v>
      </c>
      <c r="D21" s="109" t="s">
        <v>331</v>
      </c>
    </row>
    <row r="22" spans="2:4" x14ac:dyDescent="0.25">
      <c r="B22" s="104">
        <v>19</v>
      </c>
      <c r="C22" s="108" t="s">
        <v>296</v>
      </c>
      <c r="D22" s="109" t="s">
        <v>310</v>
      </c>
    </row>
    <row r="23" spans="2:4" x14ac:dyDescent="0.25">
      <c r="B23" s="104">
        <v>20</v>
      </c>
      <c r="C23" s="108" t="s">
        <v>297</v>
      </c>
      <c r="D23" s="109" t="s">
        <v>331</v>
      </c>
    </row>
    <row r="24" spans="2:4" x14ac:dyDescent="0.25">
      <c r="B24" s="104">
        <v>21</v>
      </c>
      <c r="C24" s="105" t="s">
        <v>317</v>
      </c>
      <c r="D24" s="106" t="s">
        <v>319</v>
      </c>
    </row>
    <row r="25" spans="2:4" x14ac:dyDescent="0.25">
      <c r="B25" s="104">
        <v>22</v>
      </c>
      <c r="C25" s="108" t="s">
        <v>298</v>
      </c>
      <c r="D25" s="109" t="s">
        <v>310</v>
      </c>
    </row>
    <row r="26" spans="2:4" x14ac:dyDescent="0.25">
      <c r="B26" s="104">
        <v>23</v>
      </c>
      <c r="C26" s="108" t="s">
        <v>299</v>
      </c>
      <c r="D26" s="109" t="s">
        <v>310</v>
      </c>
    </row>
    <row r="27" spans="2:4" x14ac:dyDescent="0.25">
      <c r="B27" s="104">
        <v>24</v>
      </c>
      <c r="C27" s="108" t="s">
        <v>300</v>
      </c>
      <c r="D27" s="109" t="s">
        <v>310</v>
      </c>
    </row>
    <row r="28" spans="2:4" x14ac:dyDescent="0.25">
      <c r="B28" s="104">
        <v>25</v>
      </c>
      <c r="C28" s="108" t="s">
        <v>301</v>
      </c>
      <c r="D28" s="109" t="s">
        <v>310</v>
      </c>
    </row>
    <row r="29" spans="2:4" x14ac:dyDescent="0.25">
      <c r="B29" s="104">
        <v>26</v>
      </c>
      <c r="C29" s="108" t="s">
        <v>302</v>
      </c>
      <c r="D29" s="109" t="s">
        <v>310</v>
      </c>
    </row>
    <row r="30" spans="2:4" ht="15" customHeight="1" x14ac:dyDescent="0.25">
      <c r="B30" s="104">
        <v>27</v>
      </c>
      <c r="C30" s="108" t="s">
        <v>303</v>
      </c>
      <c r="D30" s="109" t="s">
        <v>312</v>
      </c>
    </row>
    <row r="31" spans="2:4" x14ac:dyDescent="0.25">
      <c r="B31" s="104">
        <v>28</v>
      </c>
      <c r="C31" s="108" t="s">
        <v>304</v>
      </c>
      <c r="D31" s="109" t="s">
        <v>309</v>
      </c>
    </row>
    <row r="32" spans="2:4" x14ac:dyDescent="0.25">
      <c r="B32" s="104">
        <v>29</v>
      </c>
      <c r="C32" s="108" t="s">
        <v>305</v>
      </c>
      <c r="D32" s="109" t="s">
        <v>309</v>
      </c>
    </row>
    <row r="33" spans="2:4" x14ac:dyDescent="0.25">
      <c r="B33" s="104">
        <v>30</v>
      </c>
      <c r="C33" s="108" t="s">
        <v>306</v>
      </c>
      <c r="D33" s="109" t="s">
        <v>309</v>
      </c>
    </row>
    <row r="34" spans="2:4" x14ac:dyDescent="0.25">
      <c r="B34" s="104">
        <v>31</v>
      </c>
      <c r="C34" s="105" t="s">
        <v>318</v>
      </c>
      <c r="D34" s="106" t="s">
        <v>319</v>
      </c>
    </row>
    <row r="35" spans="2:4" x14ac:dyDescent="0.25">
      <c r="B35" s="104">
        <v>32</v>
      </c>
      <c r="C35" s="108" t="s">
        <v>332</v>
      </c>
      <c r="D35" s="109" t="s">
        <v>309</v>
      </c>
    </row>
    <row r="36" spans="2:4" x14ac:dyDescent="0.25">
      <c r="B36" s="104">
        <v>33</v>
      </c>
      <c r="C36" s="108" t="s">
        <v>307</v>
      </c>
      <c r="D36" s="109" t="s">
        <v>311</v>
      </c>
    </row>
    <row r="37" spans="2:4" x14ac:dyDescent="0.25">
      <c r="B37" s="104">
        <v>34</v>
      </c>
      <c r="C37" s="108" t="s">
        <v>308</v>
      </c>
      <c r="D37" s="109" t="s">
        <v>309</v>
      </c>
    </row>
  </sheetData>
  <mergeCells count="1">
    <mergeCell ref="B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5"/>
  <sheetViews>
    <sheetView showGridLines="0" workbookViewId="0">
      <selection activeCell="C30" sqref="C30"/>
    </sheetView>
  </sheetViews>
  <sheetFormatPr defaultColWidth="40.42578125" defaultRowHeight="15" x14ac:dyDescent="0.25"/>
  <cols>
    <col min="1" max="1" width="3.7109375" style="54" customWidth="1"/>
    <col min="2" max="2" width="3.140625" style="54" bestFit="1" customWidth="1"/>
    <col min="3" max="3" width="86.28515625" style="54" bestFit="1" customWidth="1"/>
    <col min="4" max="4" width="6.85546875" style="101" bestFit="1" customWidth="1"/>
    <col min="5" max="5" width="11.85546875" style="54" bestFit="1" customWidth="1"/>
    <col min="6" max="16384" width="40.42578125" style="54"/>
  </cols>
  <sheetData>
    <row r="2" spans="2:5" ht="21" customHeight="1" x14ac:dyDescent="0.25">
      <c r="B2" s="286" t="s">
        <v>325</v>
      </c>
      <c r="C2" s="287"/>
      <c r="D2" s="287"/>
      <c r="E2" s="287"/>
    </row>
    <row r="3" spans="2:5" x14ac:dyDescent="0.25">
      <c r="B3" s="125" t="s">
        <v>108</v>
      </c>
      <c r="C3" s="126" t="s">
        <v>320</v>
      </c>
      <c r="D3" s="127" t="s">
        <v>431</v>
      </c>
      <c r="E3" s="127" t="s">
        <v>321</v>
      </c>
    </row>
    <row r="4" spans="2:5" x14ac:dyDescent="0.25">
      <c r="B4" s="128">
        <v>1</v>
      </c>
      <c r="C4" s="129" t="s">
        <v>432</v>
      </c>
      <c r="D4" s="130">
        <f>SUM(D5:D14)</f>
        <v>0.26041666666666669</v>
      </c>
      <c r="E4" s="131" t="s">
        <v>319</v>
      </c>
    </row>
    <row r="5" spans="2:5" x14ac:dyDescent="0.25">
      <c r="B5" s="128">
        <v>2</v>
      </c>
      <c r="C5" s="132" t="s">
        <v>433</v>
      </c>
      <c r="D5" s="133">
        <v>2.0833333333333332E-2</v>
      </c>
      <c r="E5" s="131" t="s">
        <v>310</v>
      </c>
    </row>
    <row r="6" spans="2:5" x14ac:dyDescent="0.25">
      <c r="B6" s="128">
        <v>3</v>
      </c>
      <c r="C6" s="132" t="s">
        <v>434</v>
      </c>
      <c r="D6" s="133">
        <v>2.0833333333333332E-2</v>
      </c>
      <c r="E6" s="131" t="s">
        <v>310</v>
      </c>
    </row>
    <row r="7" spans="2:5" x14ac:dyDescent="0.25">
      <c r="B7" s="128">
        <v>4</v>
      </c>
      <c r="C7" s="132" t="s">
        <v>435</v>
      </c>
      <c r="D7" s="133">
        <v>4.1666666666666664E-2</v>
      </c>
      <c r="E7" s="131" t="s">
        <v>311</v>
      </c>
    </row>
    <row r="8" spans="2:5" x14ac:dyDescent="0.25">
      <c r="B8" s="128">
        <v>5</v>
      </c>
      <c r="C8" s="132" t="s">
        <v>436</v>
      </c>
      <c r="D8" s="133">
        <v>2.0833333333333332E-2</v>
      </c>
      <c r="E8" s="131" t="s">
        <v>311</v>
      </c>
    </row>
    <row r="9" spans="2:5" x14ac:dyDescent="0.25">
      <c r="B9" s="128">
        <v>6</v>
      </c>
      <c r="C9" s="132" t="s">
        <v>437</v>
      </c>
      <c r="D9" s="133">
        <v>2.0833333333333332E-2</v>
      </c>
      <c r="E9" s="131" t="s">
        <v>311</v>
      </c>
    </row>
    <row r="10" spans="2:5" x14ac:dyDescent="0.25">
      <c r="B10" s="128">
        <v>7</v>
      </c>
      <c r="C10" s="132" t="s">
        <v>438</v>
      </c>
      <c r="D10" s="133">
        <v>1.0416666666666666E-2</v>
      </c>
      <c r="E10" s="131" t="s">
        <v>311</v>
      </c>
    </row>
    <row r="11" spans="2:5" x14ac:dyDescent="0.25">
      <c r="B11" s="128">
        <v>8</v>
      </c>
      <c r="C11" s="132" t="s">
        <v>439</v>
      </c>
      <c r="D11" s="133">
        <v>2.0833333333333332E-2</v>
      </c>
      <c r="E11" s="131" t="s">
        <v>311</v>
      </c>
    </row>
    <row r="12" spans="2:5" x14ac:dyDescent="0.25">
      <c r="B12" s="128">
        <v>9</v>
      </c>
      <c r="C12" s="132" t="s">
        <v>440</v>
      </c>
      <c r="D12" s="133">
        <v>2.0833333333333332E-2</v>
      </c>
      <c r="E12" s="131" t="s">
        <v>311</v>
      </c>
    </row>
    <row r="13" spans="2:5" x14ac:dyDescent="0.25">
      <c r="B13" s="128">
        <v>10</v>
      </c>
      <c r="C13" s="132" t="s">
        <v>441</v>
      </c>
      <c r="D13" s="133">
        <v>4.1666666666666664E-2</v>
      </c>
      <c r="E13" s="131" t="s">
        <v>311</v>
      </c>
    </row>
    <row r="14" spans="2:5" x14ac:dyDescent="0.25">
      <c r="B14" s="128">
        <v>11</v>
      </c>
      <c r="C14" s="132" t="s">
        <v>442</v>
      </c>
      <c r="D14" s="133">
        <v>4.1666666666666664E-2</v>
      </c>
      <c r="E14" s="131" t="s">
        <v>311</v>
      </c>
    </row>
    <row r="15" spans="2:5" x14ac:dyDescent="0.25">
      <c r="B15" s="128">
        <v>12</v>
      </c>
      <c r="C15" s="129" t="s">
        <v>443</v>
      </c>
      <c r="D15" s="130">
        <f>SUM(D16:D25)</f>
        <v>0.26041666666666669</v>
      </c>
      <c r="E15" s="131" t="s">
        <v>319</v>
      </c>
    </row>
    <row r="16" spans="2:5" x14ac:dyDescent="0.25">
      <c r="B16" s="128">
        <v>13</v>
      </c>
      <c r="C16" s="132" t="s">
        <v>433</v>
      </c>
      <c r="D16" s="133">
        <v>2.0833333333333332E-2</v>
      </c>
      <c r="E16" s="131" t="s">
        <v>310</v>
      </c>
    </row>
    <row r="17" spans="2:5" x14ac:dyDescent="0.25">
      <c r="B17" s="128">
        <v>14</v>
      </c>
      <c r="C17" s="132" t="s">
        <v>434</v>
      </c>
      <c r="D17" s="133">
        <v>2.0833333333333332E-2</v>
      </c>
      <c r="E17" s="131" t="s">
        <v>310</v>
      </c>
    </row>
    <row r="18" spans="2:5" x14ac:dyDescent="0.25">
      <c r="B18" s="128">
        <v>15</v>
      </c>
      <c r="C18" s="132" t="s">
        <v>435</v>
      </c>
      <c r="D18" s="133">
        <v>4.1666666666666664E-2</v>
      </c>
      <c r="E18" s="131" t="s">
        <v>311</v>
      </c>
    </row>
    <row r="19" spans="2:5" x14ac:dyDescent="0.25">
      <c r="B19" s="128">
        <v>16</v>
      </c>
      <c r="C19" s="132" t="s">
        <v>436</v>
      </c>
      <c r="D19" s="133">
        <v>2.0833333333333332E-2</v>
      </c>
      <c r="E19" s="131" t="s">
        <v>311</v>
      </c>
    </row>
    <row r="20" spans="2:5" x14ac:dyDescent="0.25">
      <c r="B20" s="128">
        <v>17</v>
      </c>
      <c r="C20" s="132" t="s">
        <v>437</v>
      </c>
      <c r="D20" s="133">
        <v>2.0833333333333332E-2</v>
      </c>
      <c r="E20" s="131" t="s">
        <v>311</v>
      </c>
    </row>
    <row r="21" spans="2:5" x14ac:dyDescent="0.25">
      <c r="B21" s="128">
        <v>18</v>
      </c>
      <c r="C21" s="132" t="s">
        <v>438</v>
      </c>
      <c r="D21" s="133">
        <v>1.0416666666666666E-2</v>
      </c>
      <c r="E21" s="131" t="s">
        <v>311</v>
      </c>
    </row>
    <row r="22" spans="2:5" ht="16.5" customHeight="1" x14ac:dyDescent="0.25">
      <c r="B22" s="128">
        <v>19</v>
      </c>
      <c r="C22" s="132" t="s">
        <v>439</v>
      </c>
      <c r="D22" s="133">
        <v>2.0833333333333332E-2</v>
      </c>
      <c r="E22" s="131" t="s">
        <v>311</v>
      </c>
    </row>
    <row r="23" spans="2:5" x14ac:dyDescent="0.25">
      <c r="B23" s="128">
        <v>20</v>
      </c>
      <c r="C23" s="132" t="s">
        <v>440</v>
      </c>
      <c r="D23" s="133">
        <v>2.0833333333333332E-2</v>
      </c>
      <c r="E23" s="131" t="s">
        <v>311</v>
      </c>
    </row>
    <row r="24" spans="2:5" x14ac:dyDescent="0.25">
      <c r="B24" s="128">
        <v>21</v>
      </c>
      <c r="C24" s="132" t="s">
        <v>441</v>
      </c>
      <c r="D24" s="133">
        <v>4.1666666666666664E-2</v>
      </c>
      <c r="E24" s="131" t="s">
        <v>311</v>
      </c>
    </row>
    <row r="25" spans="2:5" x14ac:dyDescent="0.25">
      <c r="B25" s="128">
        <v>22</v>
      </c>
      <c r="C25" s="132" t="s">
        <v>442</v>
      </c>
      <c r="D25" s="133">
        <v>4.1666666666666664E-2</v>
      </c>
      <c r="E25" s="131" t="s">
        <v>311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30"/>
  <sheetViews>
    <sheetView showGridLines="0" tabSelected="1" zoomScale="85" zoomScaleNormal="85" workbookViewId="0">
      <selection activeCell="C15" sqref="C15:AC15"/>
    </sheetView>
  </sheetViews>
  <sheetFormatPr defaultColWidth="4.28515625" defaultRowHeight="15.75" x14ac:dyDescent="0.25"/>
  <cols>
    <col min="1" max="1" width="2.42578125" style="134" customWidth="1"/>
    <col min="2" max="2" width="4.7109375" style="54" bestFit="1" customWidth="1"/>
    <col min="3" max="3" width="4.140625" style="54" bestFit="1" customWidth="1"/>
    <col min="4" max="6" width="4.140625" style="10" bestFit="1" customWidth="1"/>
    <col min="7" max="17" width="4.140625" style="54" bestFit="1" customWidth="1"/>
    <col min="18" max="18" width="5.85546875" style="54" bestFit="1" customWidth="1"/>
    <col min="19" max="19" width="5.140625" style="54" bestFit="1" customWidth="1"/>
    <col min="20" max="20" width="5.7109375" style="54" customWidth="1"/>
    <col min="21" max="21" width="5.140625" style="54" bestFit="1" customWidth="1"/>
    <col min="22" max="23" width="4.28515625" style="54" bestFit="1" customWidth="1"/>
    <col min="24" max="24" width="4.5703125" style="54" bestFit="1" customWidth="1"/>
    <col min="25" max="25" width="4.5703125" style="54" customWidth="1"/>
    <col min="26" max="29" width="4.140625" style="54" bestFit="1" customWidth="1"/>
    <col min="30" max="30" width="2.28515625" style="54" customWidth="1"/>
    <col min="31" max="31" width="14.5703125" style="54" bestFit="1" customWidth="1"/>
    <col min="32" max="32" width="8.140625" style="54" bestFit="1" customWidth="1"/>
    <col min="33" max="33" width="6.42578125" style="54" customWidth="1"/>
    <col min="34" max="34" width="6.5703125" style="54" bestFit="1" customWidth="1"/>
    <col min="35" max="35" width="7.28515625" style="54" bestFit="1" customWidth="1"/>
    <col min="36" max="36" width="20.7109375" style="54" bestFit="1" customWidth="1"/>
    <col min="37" max="37" width="5.140625" style="54" bestFit="1" customWidth="1"/>
    <col min="38" max="38" width="4.42578125" style="54" bestFit="1" customWidth="1"/>
    <col min="39" max="39" width="8.140625" style="54" bestFit="1" customWidth="1"/>
    <col min="40" max="40" width="10.140625" style="54" bestFit="1" customWidth="1"/>
    <col min="41" max="41" width="7" style="54" bestFit="1" customWidth="1"/>
    <col min="42" max="42" width="7.42578125" style="54" bestFit="1" customWidth="1"/>
    <col min="43" max="43" width="10.5703125" style="54" bestFit="1" customWidth="1"/>
    <col min="44" max="44" width="7.7109375" style="134" bestFit="1" customWidth="1"/>
    <col min="45" max="55" width="4.28515625" style="134"/>
    <col min="56" max="16384" width="4.28515625" style="54"/>
  </cols>
  <sheetData>
    <row r="1" spans="1:55" s="134" customFormat="1" x14ac:dyDescent="0.25">
      <c r="D1" s="135"/>
      <c r="E1" s="135"/>
      <c r="F1" s="135"/>
    </row>
    <row r="2" spans="1:55" s="1" customFormat="1" ht="27.75" customHeight="1" x14ac:dyDescent="0.25">
      <c r="A2" s="136"/>
      <c r="B2" s="318" t="s">
        <v>446</v>
      </c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20"/>
      <c r="AD2" s="136"/>
      <c r="AE2" s="318" t="s">
        <v>447</v>
      </c>
      <c r="AF2" s="319"/>
      <c r="AG2" s="319"/>
      <c r="AH2" s="319"/>
      <c r="AI2" s="319"/>
      <c r="AJ2" s="319"/>
      <c r="AK2" s="319"/>
      <c r="AL2" s="319"/>
      <c r="AM2" s="319"/>
      <c r="AN2" s="319"/>
      <c r="AO2" s="319"/>
      <c r="AP2" s="319"/>
      <c r="AQ2" s="319"/>
      <c r="AR2" s="320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</row>
    <row r="3" spans="1:55" s="1" customFormat="1" ht="18" customHeight="1" thickBot="1" x14ac:dyDescent="0.3">
      <c r="A3" s="136"/>
      <c r="B3" s="137" t="s">
        <v>0</v>
      </c>
      <c r="C3" s="137" t="s">
        <v>1</v>
      </c>
      <c r="D3" s="137" t="s">
        <v>2</v>
      </c>
      <c r="E3" s="137">
        <v>0</v>
      </c>
      <c r="F3" s="137">
        <v>1</v>
      </c>
      <c r="G3" s="137">
        <v>2</v>
      </c>
      <c r="H3" s="137">
        <v>3</v>
      </c>
      <c r="I3" s="137">
        <v>4</v>
      </c>
      <c r="J3" s="137">
        <v>5</v>
      </c>
      <c r="K3" s="137">
        <v>6</v>
      </c>
      <c r="L3" s="137">
        <v>7</v>
      </c>
      <c r="M3" s="137">
        <v>8</v>
      </c>
      <c r="N3" s="137">
        <v>9</v>
      </c>
      <c r="O3" s="137">
        <v>10</v>
      </c>
      <c r="P3" s="137">
        <v>11</v>
      </c>
      <c r="Q3" s="137">
        <v>12</v>
      </c>
      <c r="R3" s="137">
        <v>13</v>
      </c>
      <c r="S3" s="137">
        <v>14</v>
      </c>
      <c r="T3" s="137">
        <v>15</v>
      </c>
      <c r="U3" s="137">
        <v>16</v>
      </c>
      <c r="V3" s="137">
        <v>17</v>
      </c>
      <c r="W3" s="137">
        <v>18</v>
      </c>
      <c r="X3" s="137">
        <v>19</v>
      </c>
      <c r="Y3" s="137">
        <v>20</v>
      </c>
      <c r="Z3" s="137">
        <v>21</v>
      </c>
      <c r="AA3" s="137">
        <v>22</v>
      </c>
      <c r="AB3" s="137">
        <v>23</v>
      </c>
      <c r="AC3" s="137">
        <v>24</v>
      </c>
      <c r="AD3" s="136"/>
      <c r="AE3" s="138" t="s">
        <v>448</v>
      </c>
      <c r="AF3" s="138" t="s">
        <v>449</v>
      </c>
      <c r="AG3" s="138" t="s">
        <v>450</v>
      </c>
      <c r="AH3" s="138" t="s">
        <v>451</v>
      </c>
      <c r="AI3" s="138" t="s">
        <v>22</v>
      </c>
      <c r="AJ3" s="138" t="s">
        <v>452</v>
      </c>
      <c r="AK3" s="138" t="s">
        <v>453</v>
      </c>
      <c r="AL3" s="138" t="s">
        <v>454</v>
      </c>
      <c r="AM3" s="138" t="s">
        <v>455</v>
      </c>
      <c r="AN3" s="138" t="s">
        <v>456</v>
      </c>
      <c r="AO3" s="138" t="s">
        <v>457</v>
      </c>
      <c r="AP3" s="138" t="s">
        <v>458</v>
      </c>
      <c r="AQ3" s="138" t="s">
        <v>456</v>
      </c>
      <c r="AR3" s="138" t="s">
        <v>459</v>
      </c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</row>
    <row r="4" spans="1:55" s="1" customFormat="1" ht="18" customHeight="1" thickBot="1" x14ac:dyDescent="0.3">
      <c r="A4" s="136"/>
      <c r="B4" s="139">
        <v>8</v>
      </c>
      <c r="C4" s="139">
        <v>1</v>
      </c>
      <c r="D4" s="139">
        <v>3</v>
      </c>
      <c r="E4" s="140" t="s">
        <v>460</v>
      </c>
      <c r="F4" s="140" t="s">
        <v>460</v>
      </c>
      <c r="G4" s="140" t="s">
        <v>460</v>
      </c>
      <c r="H4" s="140" t="s">
        <v>460</v>
      </c>
      <c r="I4" s="140" t="s">
        <v>460</v>
      </c>
      <c r="J4" s="140" t="s">
        <v>460</v>
      </c>
      <c r="K4" s="140" t="s">
        <v>460</v>
      </c>
      <c r="L4" s="140" t="s">
        <v>460</v>
      </c>
      <c r="M4" s="140" t="s">
        <v>460</v>
      </c>
      <c r="N4" s="140" t="s">
        <v>460</v>
      </c>
      <c r="O4" s="140" t="s">
        <v>460</v>
      </c>
      <c r="P4" s="140" t="s">
        <v>460</v>
      </c>
      <c r="Q4" s="140" t="s">
        <v>460</v>
      </c>
      <c r="R4" s="141" t="s">
        <v>4</v>
      </c>
      <c r="S4" s="141" t="s">
        <v>4</v>
      </c>
      <c r="T4" s="141" t="s">
        <v>4</v>
      </c>
      <c r="U4" s="141" t="s">
        <v>4</v>
      </c>
      <c r="V4" s="142" t="s">
        <v>460</v>
      </c>
      <c r="W4" s="142" t="s">
        <v>460</v>
      </c>
      <c r="X4" s="142" t="s">
        <v>460</v>
      </c>
      <c r="Y4" s="142" t="s">
        <v>460</v>
      </c>
      <c r="Z4" s="142" t="s">
        <v>460</v>
      </c>
      <c r="AA4" s="142" t="s">
        <v>460</v>
      </c>
      <c r="AB4" s="142" t="s">
        <v>460</v>
      </c>
      <c r="AC4" s="143" t="s">
        <v>460</v>
      </c>
      <c r="AD4" s="136"/>
      <c r="AE4" s="144" t="s">
        <v>6</v>
      </c>
      <c r="AF4" s="144" t="s">
        <v>319</v>
      </c>
      <c r="AG4" s="144">
        <v>4</v>
      </c>
      <c r="AH4" s="144">
        <v>600</v>
      </c>
      <c r="AI4" s="144" t="s">
        <v>461</v>
      </c>
      <c r="AJ4" s="144" t="s">
        <v>6</v>
      </c>
      <c r="AK4" s="144" t="s">
        <v>462</v>
      </c>
      <c r="AL4" s="144" t="s">
        <v>463</v>
      </c>
      <c r="AM4" s="144" t="s">
        <v>319</v>
      </c>
      <c r="AN4" s="144" t="s">
        <v>319</v>
      </c>
      <c r="AO4" s="144" t="s">
        <v>319</v>
      </c>
      <c r="AP4" s="144">
        <f>AG4</f>
        <v>4</v>
      </c>
      <c r="AQ4" s="144" t="s">
        <v>319</v>
      </c>
      <c r="AR4" s="144" t="s">
        <v>464</v>
      </c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</row>
    <row r="5" spans="1:55" s="1" customFormat="1" ht="18" customHeight="1" thickBot="1" x14ac:dyDescent="0.3">
      <c r="A5" s="136"/>
      <c r="B5" s="145">
        <v>7</v>
      </c>
      <c r="C5" s="145">
        <v>0</v>
      </c>
      <c r="D5" s="145">
        <v>3</v>
      </c>
      <c r="E5" s="140" t="s">
        <v>460</v>
      </c>
      <c r="F5" s="140" t="s">
        <v>460</v>
      </c>
      <c r="G5" s="140" t="s">
        <v>460</v>
      </c>
      <c r="H5" s="140" t="s">
        <v>460</v>
      </c>
      <c r="I5" s="140" t="s">
        <v>460</v>
      </c>
      <c r="J5" s="140" t="s">
        <v>460</v>
      </c>
      <c r="K5" s="140" t="s">
        <v>460</v>
      </c>
      <c r="L5" s="140" t="s">
        <v>460</v>
      </c>
      <c r="M5" s="140" t="s">
        <v>460</v>
      </c>
      <c r="N5" s="140" t="s">
        <v>460</v>
      </c>
      <c r="O5" s="140" t="s">
        <v>460</v>
      </c>
      <c r="P5" s="140" t="s">
        <v>460</v>
      </c>
      <c r="Q5" s="140" t="s">
        <v>460</v>
      </c>
      <c r="R5" s="140" t="s">
        <v>460</v>
      </c>
      <c r="S5" s="141" t="s">
        <v>4</v>
      </c>
      <c r="T5" s="141" t="s">
        <v>4</v>
      </c>
      <c r="U5" s="141" t="s">
        <v>4</v>
      </c>
      <c r="V5" s="142" t="s">
        <v>460</v>
      </c>
      <c r="W5" s="142" t="s">
        <v>460</v>
      </c>
      <c r="X5" s="142" t="s">
        <v>460</v>
      </c>
      <c r="Y5" s="142" t="s">
        <v>460</v>
      </c>
      <c r="Z5" s="142" t="s">
        <v>460</v>
      </c>
      <c r="AA5" s="142" t="s">
        <v>460</v>
      </c>
      <c r="AB5" s="142" t="s">
        <v>460</v>
      </c>
      <c r="AC5" s="143" t="s">
        <v>460</v>
      </c>
      <c r="AD5" s="136"/>
      <c r="AE5" s="146" t="s">
        <v>7</v>
      </c>
      <c r="AF5" s="146" t="s">
        <v>319</v>
      </c>
      <c r="AG5" s="146">
        <v>4</v>
      </c>
      <c r="AH5" s="146">
        <v>200</v>
      </c>
      <c r="AI5" s="146" t="s">
        <v>461</v>
      </c>
      <c r="AJ5" s="146" t="s">
        <v>7</v>
      </c>
      <c r="AK5" s="146" t="s">
        <v>319</v>
      </c>
      <c r="AL5" s="146" t="s">
        <v>463</v>
      </c>
      <c r="AM5" s="146" t="s">
        <v>465</v>
      </c>
      <c r="AN5" s="146">
        <v>364</v>
      </c>
      <c r="AO5" s="146" t="s">
        <v>319</v>
      </c>
      <c r="AP5" s="146">
        <f>AG5</f>
        <v>4</v>
      </c>
      <c r="AQ5" s="146" t="s">
        <v>319</v>
      </c>
      <c r="AR5" s="146" t="s">
        <v>464</v>
      </c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</row>
    <row r="6" spans="1:55" s="2" customFormat="1" ht="18" customHeight="1" thickBot="1" x14ac:dyDescent="0.3">
      <c r="A6" s="147"/>
      <c r="B6" s="139">
        <v>6</v>
      </c>
      <c r="C6" s="139">
        <v>1</v>
      </c>
      <c r="D6" s="139">
        <v>2</v>
      </c>
      <c r="E6" s="148" t="s">
        <v>466</v>
      </c>
      <c r="F6" s="148" t="s">
        <v>466</v>
      </c>
      <c r="G6" s="148" t="s">
        <v>466</v>
      </c>
      <c r="H6" s="148" t="s">
        <v>466</v>
      </c>
      <c r="I6" s="148" t="s">
        <v>466</v>
      </c>
      <c r="J6" s="141" t="s">
        <v>4</v>
      </c>
      <c r="K6" s="141" t="s">
        <v>4</v>
      </c>
      <c r="L6" s="141" t="s">
        <v>4</v>
      </c>
      <c r="M6" s="141" t="s">
        <v>4</v>
      </c>
      <c r="N6" s="141" t="s">
        <v>4</v>
      </c>
      <c r="O6" s="149" t="s">
        <v>4</v>
      </c>
      <c r="P6" s="149" t="s">
        <v>4</v>
      </c>
      <c r="Q6" s="149" t="s">
        <v>4</v>
      </c>
      <c r="R6" s="149" t="s">
        <v>4</v>
      </c>
      <c r="S6" s="141" t="s">
        <v>4</v>
      </c>
      <c r="T6" s="141" t="s">
        <v>4</v>
      </c>
      <c r="U6" s="141" t="s">
        <v>4</v>
      </c>
      <c r="V6" s="142" t="s">
        <v>460</v>
      </c>
      <c r="W6" s="142" t="s">
        <v>460</v>
      </c>
      <c r="X6" s="142" t="s">
        <v>460</v>
      </c>
      <c r="Y6" s="142" t="s">
        <v>460</v>
      </c>
      <c r="Z6" s="142" t="s">
        <v>460</v>
      </c>
      <c r="AA6" s="142" t="s">
        <v>460</v>
      </c>
      <c r="AB6" s="142" t="s">
        <v>460</v>
      </c>
      <c r="AC6" s="143" t="s">
        <v>466</v>
      </c>
      <c r="AD6" s="136"/>
      <c r="AE6" s="321" t="s">
        <v>467</v>
      </c>
      <c r="AF6" s="321">
        <v>0</v>
      </c>
      <c r="AG6" s="150">
        <v>18</v>
      </c>
      <c r="AH6" s="151">
        <v>800</v>
      </c>
      <c r="AI6" s="150" t="s">
        <v>468</v>
      </c>
      <c r="AJ6" s="150" t="s">
        <v>469</v>
      </c>
      <c r="AK6" s="150" t="s">
        <v>319</v>
      </c>
      <c r="AL6" s="150" t="s">
        <v>463</v>
      </c>
      <c r="AM6" s="150" t="s">
        <v>470</v>
      </c>
      <c r="AN6" s="152">
        <v>11737</v>
      </c>
      <c r="AO6" s="153">
        <f>AN6*100/AQ6</f>
        <v>37.34211447297254</v>
      </c>
      <c r="AP6" s="323">
        <f>SUM(AG6:AG7)</f>
        <v>45</v>
      </c>
      <c r="AQ6" s="323">
        <f>SUM(AN6:AN7)</f>
        <v>31431</v>
      </c>
      <c r="AR6" s="154" t="s">
        <v>464</v>
      </c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</row>
    <row r="7" spans="1:55" s="3" customFormat="1" ht="18" customHeight="1" thickBot="1" x14ac:dyDescent="0.3">
      <c r="A7" s="136"/>
      <c r="B7" s="155">
        <v>5</v>
      </c>
      <c r="C7" s="155">
        <v>0</v>
      </c>
      <c r="D7" s="155">
        <v>2</v>
      </c>
      <c r="E7" s="156">
        <v>900</v>
      </c>
      <c r="F7" s="156">
        <v>900</v>
      </c>
      <c r="G7" s="156">
        <v>900</v>
      </c>
      <c r="H7" s="156">
        <v>900</v>
      </c>
      <c r="I7" s="156">
        <v>900</v>
      </c>
      <c r="J7" s="156">
        <v>900</v>
      </c>
      <c r="K7" s="157">
        <v>900</v>
      </c>
      <c r="L7" s="157">
        <v>900</v>
      </c>
      <c r="M7" s="157">
        <v>900</v>
      </c>
      <c r="N7" s="158">
        <v>900</v>
      </c>
      <c r="O7" s="158">
        <v>900</v>
      </c>
      <c r="P7" s="158">
        <v>900</v>
      </c>
      <c r="Q7" s="158">
        <v>900</v>
      </c>
      <c r="R7" s="158">
        <v>900</v>
      </c>
      <c r="S7" s="159">
        <v>900</v>
      </c>
      <c r="T7" s="160" t="s">
        <v>466</v>
      </c>
      <c r="U7" s="160" t="s">
        <v>466</v>
      </c>
      <c r="V7" s="160" t="s">
        <v>466</v>
      </c>
      <c r="W7" s="160" t="s">
        <v>466</v>
      </c>
      <c r="X7" s="161" t="s">
        <v>460</v>
      </c>
      <c r="Y7" s="161" t="s">
        <v>460</v>
      </c>
      <c r="Z7" s="161" t="s">
        <v>460</v>
      </c>
      <c r="AA7" s="161" t="s">
        <v>460</v>
      </c>
      <c r="AB7" s="161" t="s">
        <v>460</v>
      </c>
      <c r="AC7" s="161" t="s">
        <v>460</v>
      </c>
      <c r="AD7" s="136"/>
      <c r="AE7" s="322"/>
      <c r="AF7" s="322"/>
      <c r="AG7" s="150">
        <v>27</v>
      </c>
      <c r="AH7" s="151">
        <v>900</v>
      </c>
      <c r="AI7" s="150" t="s">
        <v>461</v>
      </c>
      <c r="AJ7" s="150" t="s">
        <v>471</v>
      </c>
      <c r="AK7" s="150" t="s">
        <v>472</v>
      </c>
      <c r="AL7" s="150" t="s">
        <v>463</v>
      </c>
      <c r="AM7" s="150" t="s">
        <v>470</v>
      </c>
      <c r="AN7" s="152">
        <v>19694</v>
      </c>
      <c r="AO7" s="153">
        <f>AN7*100/AQ6</f>
        <v>62.65788552702746</v>
      </c>
      <c r="AP7" s="324"/>
      <c r="AQ7" s="325"/>
      <c r="AR7" s="154" t="s">
        <v>464</v>
      </c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</row>
    <row r="8" spans="1:55" s="1" customFormat="1" ht="18" customHeight="1" thickBot="1" x14ac:dyDescent="0.3">
      <c r="A8" s="136"/>
      <c r="B8" s="162">
        <v>4</v>
      </c>
      <c r="C8" s="162">
        <v>1</v>
      </c>
      <c r="D8" s="162">
        <v>1</v>
      </c>
      <c r="E8" s="163" t="s">
        <v>473</v>
      </c>
      <c r="F8" s="163" t="s">
        <v>473</v>
      </c>
      <c r="G8" s="163" t="s">
        <v>473</v>
      </c>
      <c r="H8" s="163" t="s">
        <v>473</v>
      </c>
      <c r="I8" s="163" t="s">
        <v>473</v>
      </c>
      <c r="J8" s="163" t="s">
        <v>473</v>
      </c>
      <c r="K8" s="163" t="s">
        <v>473</v>
      </c>
      <c r="L8" s="163" t="s">
        <v>473</v>
      </c>
      <c r="M8" s="164" t="s">
        <v>4</v>
      </c>
      <c r="N8" s="165" t="s">
        <v>4</v>
      </c>
      <c r="O8" s="166" t="s">
        <v>474</v>
      </c>
      <c r="P8" s="166" t="s">
        <v>474</v>
      </c>
      <c r="Q8" s="166" t="s">
        <v>474</v>
      </c>
      <c r="R8" s="166" t="s">
        <v>474</v>
      </c>
      <c r="S8" s="167" t="s">
        <v>473</v>
      </c>
      <c r="T8" s="306"/>
      <c r="U8" s="307"/>
      <c r="V8" s="307"/>
      <c r="W8" s="307"/>
      <c r="X8" s="307"/>
      <c r="Y8" s="307"/>
      <c r="Z8" s="307"/>
      <c r="AA8" s="307"/>
      <c r="AB8" s="307"/>
      <c r="AC8" s="307"/>
      <c r="AD8" s="136"/>
      <c r="AE8" s="310" t="s">
        <v>475</v>
      </c>
      <c r="AF8" s="310">
        <v>1</v>
      </c>
      <c r="AG8" s="168">
        <v>9</v>
      </c>
      <c r="AH8" s="169">
        <v>900</v>
      </c>
      <c r="AI8" s="168" t="s">
        <v>461</v>
      </c>
      <c r="AJ8" s="168" t="s">
        <v>471</v>
      </c>
      <c r="AK8" s="168" t="s">
        <v>472</v>
      </c>
      <c r="AL8" s="168" t="s">
        <v>463</v>
      </c>
      <c r="AM8" s="168" t="s">
        <v>470</v>
      </c>
      <c r="AN8" s="170">
        <v>6565</v>
      </c>
      <c r="AO8" s="171">
        <f>AN8*100/AQ8</f>
        <v>16.585402824444838</v>
      </c>
      <c r="AP8" s="312">
        <f>SUM(AG8:AG9)</f>
        <v>25</v>
      </c>
      <c r="AQ8" s="314">
        <f>SUM(AN8:AN9)</f>
        <v>39583</v>
      </c>
      <c r="AR8" s="170" t="s">
        <v>464</v>
      </c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</row>
    <row r="9" spans="1:55" s="1" customFormat="1" ht="18" customHeight="1" thickBot="1" x14ac:dyDescent="0.3">
      <c r="A9" s="136"/>
      <c r="B9" s="155">
        <v>3</v>
      </c>
      <c r="C9" s="155">
        <v>0</v>
      </c>
      <c r="D9" s="155">
        <v>1</v>
      </c>
      <c r="E9" s="157" t="s">
        <v>473</v>
      </c>
      <c r="F9" s="157" t="s">
        <v>473</v>
      </c>
      <c r="G9" s="157" t="s">
        <v>473</v>
      </c>
      <c r="H9" s="157" t="s">
        <v>473</v>
      </c>
      <c r="I9" s="157" t="s">
        <v>473</v>
      </c>
      <c r="J9" s="157" t="s">
        <v>473</v>
      </c>
      <c r="K9" s="157" t="s">
        <v>473</v>
      </c>
      <c r="L9" s="157" t="s">
        <v>473</v>
      </c>
      <c r="M9" s="165" t="s">
        <v>4</v>
      </c>
      <c r="N9" s="166" t="s">
        <v>474</v>
      </c>
      <c r="O9" s="166" t="s">
        <v>474</v>
      </c>
      <c r="P9" s="166" t="s">
        <v>474</v>
      </c>
      <c r="Q9" s="166" t="s">
        <v>474</v>
      </c>
      <c r="R9" s="172" t="s">
        <v>474</v>
      </c>
      <c r="S9" s="173" t="s">
        <v>473</v>
      </c>
      <c r="T9" s="308"/>
      <c r="U9" s="309"/>
      <c r="V9" s="309"/>
      <c r="W9" s="309"/>
      <c r="X9" s="309"/>
      <c r="Y9" s="309"/>
      <c r="Z9" s="309"/>
      <c r="AA9" s="309"/>
      <c r="AB9" s="309"/>
      <c r="AC9" s="309"/>
      <c r="AD9" s="136"/>
      <c r="AE9" s="311"/>
      <c r="AF9" s="311"/>
      <c r="AG9" s="174">
        <v>16</v>
      </c>
      <c r="AH9" s="175" t="s">
        <v>473</v>
      </c>
      <c r="AI9" s="174" t="s">
        <v>476</v>
      </c>
      <c r="AJ9" s="174" t="s">
        <v>477</v>
      </c>
      <c r="AK9" s="174" t="s">
        <v>478</v>
      </c>
      <c r="AL9" s="174" t="s">
        <v>479</v>
      </c>
      <c r="AM9" s="174" t="s">
        <v>480</v>
      </c>
      <c r="AN9" s="176">
        <v>33018</v>
      </c>
      <c r="AO9" s="171">
        <f>AN9*100/AQ8</f>
        <v>83.414597175555159</v>
      </c>
      <c r="AP9" s="313"/>
      <c r="AQ9" s="314"/>
      <c r="AR9" s="176" t="s">
        <v>464</v>
      </c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</row>
    <row r="10" spans="1:55" s="1" customFormat="1" ht="18" customHeight="1" thickBot="1" x14ac:dyDescent="0.3">
      <c r="A10" s="136"/>
      <c r="B10" s="177">
        <v>2</v>
      </c>
      <c r="C10" s="177">
        <v>1</v>
      </c>
      <c r="D10" s="177">
        <v>0</v>
      </c>
      <c r="E10" s="178">
        <v>800</v>
      </c>
      <c r="F10" s="178">
        <v>800</v>
      </c>
      <c r="G10" s="178">
        <v>800</v>
      </c>
      <c r="H10" s="178">
        <v>800</v>
      </c>
      <c r="I10" s="178">
        <v>800</v>
      </c>
      <c r="J10" s="178">
        <v>800</v>
      </c>
      <c r="K10" s="178">
        <v>800</v>
      </c>
      <c r="L10" s="178">
        <v>800</v>
      </c>
      <c r="M10" s="178">
        <v>800</v>
      </c>
      <c r="N10" s="156">
        <v>900</v>
      </c>
      <c r="O10" s="179">
        <v>900</v>
      </c>
      <c r="P10" s="179">
        <v>900</v>
      </c>
      <c r="Q10" s="179">
        <v>900</v>
      </c>
      <c r="R10" s="179">
        <v>900</v>
      </c>
      <c r="S10" s="156">
        <v>900</v>
      </c>
      <c r="T10" s="180">
        <v>900</v>
      </c>
      <c r="U10" s="180">
        <v>900</v>
      </c>
      <c r="V10" s="180">
        <v>900</v>
      </c>
      <c r="W10" s="180">
        <v>900</v>
      </c>
      <c r="X10" s="180">
        <v>900</v>
      </c>
      <c r="Y10" s="180">
        <v>900</v>
      </c>
      <c r="Z10" s="180">
        <v>900</v>
      </c>
      <c r="AA10" s="180">
        <v>900</v>
      </c>
      <c r="AB10" s="180">
        <v>900</v>
      </c>
      <c r="AC10" s="181">
        <v>800</v>
      </c>
      <c r="AD10" s="136"/>
      <c r="AE10" s="315" t="s">
        <v>481</v>
      </c>
      <c r="AF10" s="315">
        <v>2</v>
      </c>
      <c r="AG10" s="182">
        <v>9</v>
      </c>
      <c r="AH10" s="183" t="s">
        <v>482</v>
      </c>
      <c r="AI10" s="182" t="s">
        <v>468</v>
      </c>
      <c r="AJ10" s="182" t="s">
        <v>469</v>
      </c>
      <c r="AK10" s="182" t="s">
        <v>319</v>
      </c>
      <c r="AL10" s="182" t="s">
        <v>463</v>
      </c>
      <c r="AM10" s="182" t="s">
        <v>470</v>
      </c>
      <c r="AN10" s="184">
        <v>11737</v>
      </c>
      <c r="AO10" s="185">
        <f>AN10*100/AQ10</f>
        <v>19.508668118278678</v>
      </c>
      <c r="AP10" s="316">
        <f>SUM(AG10:AG12)</f>
        <v>44</v>
      </c>
      <c r="AQ10" s="317">
        <f>SUM(AN10:AN12)</f>
        <v>60163</v>
      </c>
      <c r="AR10" s="184" t="s">
        <v>483</v>
      </c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</row>
    <row r="11" spans="1:55" ht="16.5" thickBot="1" x14ac:dyDescent="0.3">
      <c r="B11" s="155">
        <v>1</v>
      </c>
      <c r="C11" s="155">
        <v>0</v>
      </c>
      <c r="D11" s="155">
        <v>0</v>
      </c>
      <c r="E11" s="186">
        <v>600</v>
      </c>
      <c r="F11" s="186">
        <v>600</v>
      </c>
      <c r="G11" s="186">
        <v>600</v>
      </c>
      <c r="H11" s="186">
        <v>600</v>
      </c>
      <c r="I11" s="187">
        <v>200</v>
      </c>
      <c r="J11" s="187">
        <v>200</v>
      </c>
      <c r="K11" s="187">
        <v>200</v>
      </c>
      <c r="L11" s="187">
        <v>200</v>
      </c>
      <c r="M11" s="188">
        <v>200</v>
      </c>
      <c r="N11" s="189">
        <v>800</v>
      </c>
      <c r="O11" s="189">
        <v>800</v>
      </c>
      <c r="P11" s="189">
        <v>800</v>
      </c>
      <c r="Q11" s="189">
        <v>800</v>
      </c>
      <c r="R11" s="189">
        <v>800</v>
      </c>
      <c r="S11" s="178">
        <v>800</v>
      </c>
      <c r="T11" s="178">
        <v>800</v>
      </c>
      <c r="U11" s="178">
        <v>800</v>
      </c>
      <c r="V11" s="178">
        <v>800</v>
      </c>
      <c r="W11" s="156">
        <v>900</v>
      </c>
      <c r="X11" s="156">
        <v>900</v>
      </c>
      <c r="Y11" s="156">
        <v>900</v>
      </c>
      <c r="Z11" s="156">
        <v>900</v>
      </c>
      <c r="AA11" s="156">
        <v>900</v>
      </c>
      <c r="AB11" s="156">
        <v>900</v>
      </c>
      <c r="AC11" s="188">
        <v>900</v>
      </c>
      <c r="AD11" s="134"/>
      <c r="AE11" s="315"/>
      <c r="AF11" s="315"/>
      <c r="AG11" s="182">
        <v>27</v>
      </c>
      <c r="AH11" s="183" t="s">
        <v>484</v>
      </c>
      <c r="AI11" s="182" t="s">
        <v>461</v>
      </c>
      <c r="AJ11" s="182" t="s">
        <v>471</v>
      </c>
      <c r="AK11" s="182" t="s">
        <v>472</v>
      </c>
      <c r="AL11" s="182" t="s">
        <v>463</v>
      </c>
      <c r="AM11" s="182" t="s">
        <v>470</v>
      </c>
      <c r="AN11" s="184">
        <v>26414</v>
      </c>
      <c r="AO11" s="185">
        <f>AN11*100/AQ10</f>
        <v>43.90406063527417</v>
      </c>
      <c r="AP11" s="316"/>
      <c r="AQ11" s="316"/>
      <c r="AR11" s="184" t="s">
        <v>483</v>
      </c>
    </row>
    <row r="12" spans="1:55" thickBot="1" x14ac:dyDescent="0.3"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4"/>
      <c r="AE12" s="315"/>
      <c r="AF12" s="315"/>
      <c r="AG12" s="182">
        <v>8</v>
      </c>
      <c r="AH12" s="183" t="s">
        <v>474</v>
      </c>
      <c r="AI12" s="182" t="s">
        <v>476</v>
      </c>
      <c r="AJ12" s="182" t="s">
        <v>477</v>
      </c>
      <c r="AK12" s="182" t="s">
        <v>478</v>
      </c>
      <c r="AL12" s="182" t="s">
        <v>479</v>
      </c>
      <c r="AM12" s="182" t="s">
        <v>480</v>
      </c>
      <c r="AN12" s="184">
        <v>22012</v>
      </c>
      <c r="AO12" s="185">
        <f>AN12*100/AQ10</f>
        <v>36.587271246447152</v>
      </c>
      <c r="AP12" s="316"/>
      <c r="AQ12" s="316"/>
      <c r="AR12" s="184" t="s">
        <v>483</v>
      </c>
    </row>
    <row r="13" spans="1:55" ht="16.5" thickBot="1" x14ac:dyDescent="0.3">
      <c r="B13" s="300" t="s">
        <v>485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1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2"/>
      <c r="AD13" s="136"/>
      <c r="AE13" s="190" t="s">
        <v>486</v>
      </c>
      <c r="AF13" s="190">
        <v>3</v>
      </c>
      <c r="AG13" s="190">
        <v>27</v>
      </c>
      <c r="AH13" s="190" t="s">
        <v>484</v>
      </c>
      <c r="AI13" s="190" t="s">
        <v>461</v>
      </c>
      <c r="AJ13" s="190" t="s">
        <v>471</v>
      </c>
      <c r="AK13" s="190" t="s">
        <v>472</v>
      </c>
      <c r="AL13" s="190" t="s">
        <v>463</v>
      </c>
      <c r="AM13" s="190" t="s">
        <v>470</v>
      </c>
      <c r="AN13" s="191">
        <v>25774</v>
      </c>
      <c r="AO13" s="191">
        <f>AN13*100/AQ13</f>
        <v>100</v>
      </c>
      <c r="AP13" s="191">
        <f>AG13</f>
        <v>27</v>
      </c>
      <c r="AQ13" s="191">
        <f>SUM(AN13)</f>
        <v>25774</v>
      </c>
      <c r="AR13" s="191" t="s">
        <v>483</v>
      </c>
    </row>
    <row r="14" spans="1:55" ht="15" x14ac:dyDescent="0.25">
      <c r="B14" s="192">
        <v>1</v>
      </c>
      <c r="C14" s="303" t="s">
        <v>487</v>
      </c>
      <c r="D14" s="304"/>
      <c r="E14" s="304"/>
      <c r="F14" s="304"/>
      <c r="G14" s="304"/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304"/>
      <c r="V14" s="304"/>
      <c r="W14" s="304"/>
      <c r="X14" s="304"/>
      <c r="Y14" s="304"/>
      <c r="Z14" s="304"/>
      <c r="AA14" s="304"/>
      <c r="AB14" s="304"/>
      <c r="AC14" s="305"/>
      <c r="AD14" s="136"/>
      <c r="AE14" s="193" t="s">
        <v>8</v>
      </c>
      <c r="AF14" s="193" t="s">
        <v>319</v>
      </c>
      <c r="AG14" s="193">
        <v>1</v>
      </c>
      <c r="AH14" s="193">
        <v>200</v>
      </c>
      <c r="AI14" s="193" t="s">
        <v>468</v>
      </c>
      <c r="AJ14" s="193" t="s">
        <v>469</v>
      </c>
      <c r="AK14" s="193" t="s">
        <v>319</v>
      </c>
      <c r="AL14" s="193" t="s">
        <v>463</v>
      </c>
      <c r="AM14" s="193" t="s">
        <v>488</v>
      </c>
      <c r="AN14" s="193" t="s">
        <v>319</v>
      </c>
      <c r="AO14" s="193" t="s">
        <v>319</v>
      </c>
      <c r="AP14" s="193" t="s">
        <v>319</v>
      </c>
      <c r="AQ14" s="194" t="s">
        <v>319</v>
      </c>
      <c r="AR14" s="193" t="s">
        <v>464</v>
      </c>
    </row>
    <row r="15" spans="1:55" ht="15" x14ac:dyDescent="0.25">
      <c r="B15" s="192">
        <v>2</v>
      </c>
      <c r="C15" s="303" t="s">
        <v>489</v>
      </c>
      <c r="D15" s="304"/>
      <c r="E15" s="304"/>
      <c r="F15" s="304"/>
      <c r="G15" s="304"/>
      <c r="H15" s="304"/>
      <c r="I15" s="304"/>
      <c r="J15" s="304"/>
      <c r="K15" s="304"/>
      <c r="L15" s="304"/>
      <c r="M15" s="304"/>
      <c r="N15" s="304"/>
      <c r="O15" s="304"/>
      <c r="P15" s="304"/>
      <c r="Q15" s="304"/>
      <c r="R15" s="304"/>
      <c r="S15" s="304"/>
      <c r="T15" s="304"/>
      <c r="U15" s="304"/>
      <c r="V15" s="304"/>
      <c r="W15" s="304"/>
      <c r="X15" s="304"/>
      <c r="Y15" s="304"/>
      <c r="Z15" s="304"/>
      <c r="AA15" s="304"/>
      <c r="AB15" s="304"/>
      <c r="AC15" s="305"/>
      <c r="AD15" s="134"/>
      <c r="AE15" s="195" t="s">
        <v>8</v>
      </c>
      <c r="AF15" s="195" t="s">
        <v>319</v>
      </c>
      <c r="AG15" s="195">
        <v>1</v>
      </c>
      <c r="AH15" s="195">
        <v>800</v>
      </c>
      <c r="AI15" s="195" t="s">
        <v>468</v>
      </c>
      <c r="AJ15" s="195" t="s">
        <v>469</v>
      </c>
      <c r="AK15" s="195" t="s">
        <v>319</v>
      </c>
      <c r="AL15" s="195" t="s">
        <v>463</v>
      </c>
      <c r="AM15" s="195" t="s">
        <v>488</v>
      </c>
      <c r="AN15" s="195" t="s">
        <v>319</v>
      </c>
      <c r="AO15" s="195" t="s">
        <v>319</v>
      </c>
      <c r="AP15" s="195" t="s">
        <v>319</v>
      </c>
      <c r="AQ15" s="188" t="s">
        <v>319</v>
      </c>
      <c r="AR15" s="195" t="s">
        <v>464</v>
      </c>
    </row>
    <row r="16" spans="1:55" ht="15" x14ac:dyDescent="0.25">
      <c r="B16" s="192">
        <v>3</v>
      </c>
      <c r="C16" s="303" t="s">
        <v>490</v>
      </c>
      <c r="D16" s="304"/>
      <c r="E16" s="304"/>
      <c r="F16" s="304"/>
      <c r="G16" s="304"/>
      <c r="H16" s="304"/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  <c r="Z16" s="304"/>
      <c r="AA16" s="304"/>
      <c r="AB16" s="304"/>
      <c r="AC16" s="305"/>
      <c r="AD16" s="134"/>
      <c r="AE16" s="195" t="s">
        <v>8</v>
      </c>
      <c r="AF16" s="195" t="s">
        <v>319</v>
      </c>
      <c r="AG16" s="195">
        <v>1</v>
      </c>
      <c r="AH16" s="195">
        <v>900</v>
      </c>
      <c r="AI16" s="195" t="s">
        <v>461</v>
      </c>
      <c r="AJ16" s="195" t="s">
        <v>471</v>
      </c>
      <c r="AK16" s="195" t="s">
        <v>472</v>
      </c>
      <c r="AL16" s="195" t="s">
        <v>463</v>
      </c>
      <c r="AM16" s="195" t="s">
        <v>488</v>
      </c>
      <c r="AN16" s="195" t="s">
        <v>319</v>
      </c>
      <c r="AO16" s="195" t="s">
        <v>319</v>
      </c>
      <c r="AP16" s="195" t="s">
        <v>319</v>
      </c>
      <c r="AQ16" s="195" t="s">
        <v>319</v>
      </c>
      <c r="AR16" s="195" t="s">
        <v>464</v>
      </c>
    </row>
    <row r="17" spans="2:55" thickBot="1" x14ac:dyDescent="0.3">
      <c r="B17" s="192">
        <v>4</v>
      </c>
      <c r="C17" s="303" t="s">
        <v>491</v>
      </c>
      <c r="D17" s="304"/>
      <c r="E17" s="304"/>
      <c r="F17" s="304"/>
      <c r="G17" s="304"/>
      <c r="H17" s="304"/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304"/>
      <c r="V17" s="304"/>
      <c r="W17" s="304"/>
      <c r="X17" s="304"/>
      <c r="Y17" s="304"/>
      <c r="Z17" s="304"/>
      <c r="AA17" s="304"/>
      <c r="AB17" s="304"/>
      <c r="AC17" s="305"/>
      <c r="AD17" s="134"/>
      <c r="AE17" s="196" t="s">
        <v>8</v>
      </c>
      <c r="AF17" s="196" t="s">
        <v>319</v>
      </c>
      <c r="AG17" s="196">
        <v>2</v>
      </c>
      <c r="AH17" s="196" t="s">
        <v>473</v>
      </c>
      <c r="AI17" s="196" t="s">
        <v>476</v>
      </c>
      <c r="AJ17" s="196" t="s">
        <v>477</v>
      </c>
      <c r="AK17" s="196" t="s">
        <v>478</v>
      </c>
      <c r="AL17" s="196" t="s">
        <v>479</v>
      </c>
      <c r="AM17" s="196" t="s">
        <v>488</v>
      </c>
      <c r="AN17" s="196" t="s">
        <v>319</v>
      </c>
      <c r="AO17" s="196" t="s">
        <v>319</v>
      </c>
      <c r="AP17" s="196" t="s">
        <v>319</v>
      </c>
      <c r="AQ17" s="196" t="s">
        <v>319</v>
      </c>
      <c r="AR17" s="196" t="s">
        <v>464</v>
      </c>
    </row>
    <row r="18" spans="2:55" thickBot="1" x14ac:dyDescent="0.3">
      <c r="B18" s="192">
        <v>5</v>
      </c>
      <c r="C18" s="303" t="s">
        <v>492</v>
      </c>
      <c r="D18" s="304"/>
      <c r="E18" s="304"/>
      <c r="F18" s="304"/>
      <c r="G18" s="304"/>
      <c r="H18" s="304"/>
      <c r="I18" s="304"/>
      <c r="J18" s="304"/>
      <c r="K18" s="304"/>
      <c r="L18" s="304"/>
      <c r="M18" s="304"/>
      <c r="N18" s="304"/>
      <c r="O18" s="304"/>
      <c r="P18" s="304"/>
      <c r="Q18" s="304"/>
      <c r="R18" s="304"/>
      <c r="S18" s="304"/>
      <c r="T18" s="304"/>
      <c r="U18" s="304"/>
      <c r="V18" s="304"/>
      <c r="W18" s="304"/>
      <c r="X18" s="304"/>
      <c r="Y18" s="304"/>
      <c r="Z18" s="304"/>
      <c r="AA18" s="304"/>
      <c r="AB18" s="304"/>
      <c r="AC18" s="305"/>
      <c r="AD18" s="134"/>
      <c r="AE18" s="197" t="s">
        <v>8</v>
      </c>
      <c r="AF18" s="197" t="s">
        <v>319</v>
      </c>
      <c r="AG18" s="197">
        <v>1</v>
      </c>
      <c r="AH18" s="197" t="s">
        <v>482</v>
      </c>
      <c r="AI18" s="197" t="s">
        <v>468</v>
      </c>
      <c r="AJ18" s="197" t="s">
        <v>469</v>
      </c>
      <c r="AK18" s="197" t="s">
        <v>319</v>
      </c>
      <c r="AL18" s="197" t="s">
        <v>463</v>
      </c>
      <c r="AM18" s="197" t="s">
        <v>488</v>
      </c>
      <c r="AN18" s="197" t="s">
        <v>319</v>
      </c>
      <c r="AO18" s="197" t="s">
        <v>319</v>
      </c>
      <c r="AP18" s="197" t="s">
        <v>319</v>
      </c>
      <c r="AQ18" s="197" t="s">
        <v>319</v>
      </c>
      <c r="AR18" s="197" t="s">
        <v>483</v>
      </c>
      <c r="BC18" s="54"/>
    </row>
    <row r="19" spans="2:55" ht="16.5" thickBot="1" x14ac:dyDescent="0.3">
      <c r="B19" s="134"/>
      <c r="C19" s="134"/>
      <c r="D19" s="135"/>
      <c r="E19" s="135"/>
      <c r="F19" s="135"/>
      <c r="G19" s="134"/>
      <c r="H19" s="134"/>
      <c r="I19" s="198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34"/>
      <c r="W19" s="134"/>
      <c r="X19" s="134"/>
      <c r="Y19" s="134"/>
      <c r="Z19" s="134"/>
      <c r="AA19" s="136"/>
      <c r="AB19" s="136"/>
      <c r="AC19" s="136"/>
      <c r="AD19" s="134"/>
      <c r="AE19" s="197" t="s">
        <v>8</v>
      </c>
      <c r="AF19" s="197" t="s">
        <v>319</v>
      </c>
      <c r="AG19" s="197">
        <v>2</v>
      </c>
      <c r="AH19" s="197" t="s">
        <v>484</v>
      </c>
      <c r="AI19" s="197" t="s">
        <v>461</v>
      </c>
      <c r="AJ19" s="197" t="s">
        <v>471</v>
      </c>
      <c r="AK19" s="197" t="s">
        <v>472</v>
      </c>
      <c r="AL19" s="197" t="s">
        <v>463</v>
      </c>
      <c r="AM19" s="197" t="s">
        <v>488</v>
      </c>
      <c r="AN19" s="197" t="s">
        <v>319</v>
      </c>
      <c r="AO19" s="197" t="s">
        <v>319</v>
      </c>
      <c r="AP19" s="197" t="s">
        <v>319</v>
      </c>
      <c r="AQ19" s="197" t="s">
        <v>319</v>
      </c>
      <c r="AR19" s="197" t="s">
        <v>483</v>
      </c>
      <c r="BC19" s="54"/>
    </row>
    <row r="20" spans="2:55" ht="16.5" thickBot="1" x14ac:dyDescent="0.3">
      <c r="B20" s="300" t="s">
        <v>493</v>
      </c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2"/>
      <c r="R20" s="300" t="s">
        <v>494</v>
      </c>
      <c r="S20" s="301"/>
      <c r="T20" s="301"/>
      <c r="U20" s="301"/>
      <c r="V20" s="301"/>
      <c r="W20" s="301"/>
      <c r="X20" s="300" t="s">
        <v>5</v>
      </c>
      <c r="Y20" s="301"/>
      <c r="Z20" s="301"/>
      <c r="AA20" s="301"/>
      <c r="AB20" s="301"/>
      <c r="AC20" s="302"/>
      <c r="AD20" s="134"/>
      <c r="AE20" s="197" t="s">
        <v>8</v>
      </c>
      <c r="AF20" s="197" t="s">
        <v>319</v>
      </c>
      <c r="AG20" s="197">
        <v>1</v>
      </c>
      <c r="AH20" s="197" t="s">
        <v>474</v>
      </c>
      <c r="AI20" s="197" t="s">
        <v>476</v>
      </c>
      <c r="AJ20" s="197" t="s">
        <v>477</v>
      </c>
      <c r="AK20" s="197" t="s">
        <v>478</v>
      </c>
      <c r="AL20" s="197" t="s">
        <v>479</v>
      </c>
      <c r="AM20" s="197" t="s">
        <v>488</v>
      </c>
      <c r="AN20" s="197" t="s">
        <v>319</v>
      </c>
      <c r="AO20" s="197" t="s">
        <v>319</v>
      </c>
      <c r="AP20" s="197" t="s">
        <v>319</v>
      </c>
      <c r="AQ20" s="197" t="s">
        <v>319</v>
      </c>
      <c r="AR20" s="197" t="s">
        <v>483</v>
      </c>
      <c r="BC20" s="54"/>
    </row>
    <row r="21" spans="2:55" ht="15.75" customHeight="1" x14ac:dyDescent="0.25">
      <c r="B21" s="200" t="s">
        <v>495</v>
      </c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2"/>
      <c r="R21" s="138" t="s">
        <v>496</v>
      </c>
      <c r="S21" s="138" t="s">
        <v>451</v>
      </c>
      <c r="T21" s="138" t="s">
        <v>22</v>
      </c>
      <c r="U21" s="138" t="s">
        <v>453</v>
      </c>
      <c r="V21" s="155" t="s">
        <v>497</v>
      </c>
      <c r="W21" s="177" t="s">
        <v>498</v>
      </c>
      <c r="X21" s="7"/>
      <c r="Y21" s="288" t="s">
        <v>499</v>
      </c>
      <c r="Z21" s="289"/>
      <c r="AA21" s="289"/>
      <c r="AB21" s="289"/>
      <c r="AC21" s="290"/>
      <c r="AE21" s="203" t="s">
        <v>9</v>
      </c>
      <c r="AF21" s="203" t="s">
        <v>319</v>
      </c>
      <c r="AG21" s="203">
        <v>22</v>
      </c>
      <c r="AH21" s="203" t="s">
        <v>319</v>
      </c>
      <c r="AI21" s="203" t="s">
        <v>9</v>
      </c>
      <c r="AJ21" s="203" t="s">
        <v>24</v>
      </c>
      <c r="AK21" s="203" t="s">
        <v>319</v>
      </c>
      <c r="AL21" s="203"/>
      <c r="AM21" s="203" t="s">
        <v>319</v>
      </c>
      <c r="AN21" s="203" t="s">
        <v>319</v>
      </c>
      <c r="AO21" s="203" t="s">
        <v>319</v>
      </c>
      <c r="AP21" s="203"/>
      <c r="AQ21" s="203" t="s">
        <v>319</v>
      </c>
      <c r="AR21" s="203"/>
      <c r="BC21" s="54"/>
    </row>
    <row r="22" spans="2:55" ht="18.75" x14ac:dyDescent="0.25">
      <c r="B22" s="192">
        <v>1</v>
      </c>
      <c r="C22" s="288" t="s">
        <v>500</v>
      </c>
      <c r="D22" s="289"/>
      <c r="E22" s="289"/>
      <c r="F22" s="289"/>
      <c r="G22" s="289"/>
      <c r="H22" s="289"/>
      <c r="I22" s="289"/>
      <c r="J22" s="289"/>
      <c r="K22" s="289"/>
      <c r="L22" s="289"/>
      <c r="M22" s="289"/>
      <c r="N22" s="289"/>
      <c r="O22" s="289"/>
      <c r="P22" s="289"/>
      <c r="Q22" s="290"/>
      <c r="R22" s="204">
        <f>SUM(AG5,AG14)</f>
        <v>5</v>
      </c>
      <c r="S22" s="204">
        <v>200</v>
      </c>
      <c r="T22" s="204" t="s">
        <v>461</v>
      </c>
      <c r="U22" s="204" t="s">
        <v>319</v>
      </c>
      <c r="V22" s="205">
        <v>5</v>
      </c>
      <c r="W22" s="206">
        <v>0</v>
      </c>
      <c r="X22" s="28"/>
      <c r="Y22" s="288" t="s">
        <v>501</v>
      </c>
      <c r="Z22" s="289"/>
      <c r="AA22" s="289"/>
      <c r="AB22" s="289"/>
      <c r="AC22" s="290"/>
      <c r="AE22" s="207"/>
      <c r="AF22" s="207"/>
      <c r="AG22" s="208">
        <f>AG23+AG21</f>
        <v>180</v>
      </c>
      <c r="AH22" s="209" t="s">
        <v>502</v>
      </c>
      <c r="AI22" s="210"/>
      <c r="AJ22" s="210"/>
      <c r="AK22" s="210"/>
      <c r="AL22" s="210"/>
      <c r="AM22" s="210"/>
      <c r="AN22" s="210"/>
      <c r="AO22" s="210"/>
      <c r="AP22" s="210"/>
      <c r="AQ22" s="211"/>
      <c r="BC22" s="54"/>
    </row>
    <row r="23" spans="2:55" ht="18.75" x14ac:dyDescent="0.25">
      <c r="B23" s="192">
        <v>2</v>
      </c>
      <c r="C23" s="288" t="s">
        <v>503</v>
      </c>
      <c r="D23" s="289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289"/>
      <c r="P23" s="289"/>
      <c r="Q23" s="290"/>
      <c r="R23" s="204">
        <f>SUM(AG4)</f>
        <v>4</v>
      </c>
      <c r="S23" s="204">
        <v>600</v>
      </c>
      <c r="T23" s="204" t="s">
        <v>461</v>
      </c>
      <c r="U23" s="204" t="s">
        <v>462</v>
      </c>
      <c r="V23" s="205">
        <v>4</v>
      </c>
      <c r="W23" s="206">
        <v>0</v>
      </c>
      <c r="X23" s="168"/>
      <c r="Y23" s="288" t="s">
        <v>504</v>
      </c>
      <c r="Z23" s="289"/>
      <c r="AA23" s="289"/>
      <c r="AB23" s="289"/>
      <c r="AC23" s="290"/>
      <c r="AE23" s="136"/>
      <c r="AF23" s="136"/>
      <c r="AG23" s="208">
        <f>SUM(AG4:AG20)</f>
        <v>158</v>
      </c>
      <c r="AH23" s="209" t="s">
        <v>505</v>
      </c>
      <c r="AI23" s="210"/>
      <c r="AJ23" s="210"/>
      <c r="AK23" s="210"/>
      <c r="AL23" s="210"/>
      <c r="AM23" s="210"/>
      <c r="AN23" s="210"/>
      <c r="AO23" s="210"/>
      <c r="AP23" s="210"/>
      <c r="AQ23" s="211"/>
    </row>
    <row r="24" spans="2:55" ht="18.75" x14ac:dyDescent="0.25">
      <c r="B24" s="192">
        <v>3</v>
      </c>
      <c r="C24" s="288" t="s">
        <v>506</v>
      </c>
      <c r="D24" s="289"/>
      <c r="E24" s="289"/>
      <c r="F24" s="289"/>
      <c r="G24" s="289"/>
      <c r="H24" s="289"/>
      <c r="I24" s="289"/>
      <c r="J24" s="289"/>
      <c r="K24" s="289"/>
      <c r="L24" s="289"/>
      <c r="M24" s="289"/>
      <c r="N24" s="289"/>
      <c r="O24" s="289"/>
      <c r="P24" s="289"/>
      <c r="Q24" s="290"/>
      <c r="R24" s="212">
        <f>SUM(AG6,AG15)</f>
        <v>19</v>
      </c>
      <c r="S24" s="204">
        <v>800</v>
      </c>
      <c r="T24" s="212" t="s">
        <v>468</v>
      </c>
      <c r="U24" s="212" t="s">
        <v>319</v>
      </c>
      <c r="V24" s="205">
        <v>9</v>
      </c>
      <c r="W24" s="206">
        <v>10</v>
      </c>
      <c r="X24" s="213"/>
      <c r="Y24" s="288" t="s">
        <v>507</v>
      </c>
      <c r="Z24" s="289"/>
      <c r="AA24" s="289"/>
      <c r="AB24" s="289"/>
      <c r="AC24" s="290"/>
      <c r="AE24" s="207"/>
      <c r="AF24" s="207"/>
      <c r="AG24" s="297" t="s">
        <v>508</v>
      </c>
      <c r="AH24" s="298"/>
      <c r="AI24" s="298"/>
      <c r="AJ24" s="298"/>
      <c r="AK24" s="298"/>
      <c r="AL24" s="298"/>
      <c r="AM24" s="298"/>
      <c r="AN24" s="298"/>
      <c r="AO24" s="298"/>
      <c r="AP24" s="299"/>
      <c r="AQ24" s="214">
        <f>SUM(AQ5:AQ13)</f>
        <v>156951</v>
      </c>
    </row>
    <row r="25" spans="2:55" x14ac:dyDescent="0.25">
      <c r="B25" s="192">
        <v>4</v>
      </c>
      <c r="C25" s="288" t="s">
        <v>509</v>
      </c>
      <c r="D25" s="289"/>
      <c r="E25" s="289"/>
      <c r="F25" s="289"/>
      <c r="G25" s="289"/>
      <c r="H25" s="289"/>
      <c r="I25" s="289"/>
      <c r="J25" s="289"/>
      <c r="K25" s="289"/>
      <c r="L25" s="289"/>
      <c r="M25" s="289"/>
      <c r="N25" s="289"/>
      <c r="O25" s="289"/>
      <c r="P25" s="289"/>
      <c r="Q25" s="290"/>
      <c r="R25" s="212">
        <f>SUM(AG7,AG8,AG16)</f>
        <v>37</v>
      </c>
      <c r="S25" s="204">
        <v>900</v>
      </c>
      <c r="T25" s="212" t="s">
        <v>461</v>
      </c>
      <c r="U25" s="212" t="s">
        <v>472</v>
      </c>
      <c r="V25" s="205">
        <v>22</v>
      </c>
      <c r="W25" s="206">
        <v>15</v>
      </c>
      <c r="X25" s="215"/>
      <c r="Y25" s="288" t="s">
        <v>510</v>
      </c>
      <c r="Z25" s="289"/>
      <c r="AA25" s="289"/>
      <c r="AB25" s="289"/>
      <c r="AC25" s="290"/>
      <c r="AE25" s="134"/>
      <c r="AF25" s="134"/>
      <c r="AM25" s="134"/>
      <c r="AN25" s="134"/>
      <c r="AO25" s="134"/>
      <c r="AP25" s="134"/>
      <c r="AQ25" s="134"/>
    </row>
    <row r="26" spans="2:55" x14ac:dyDescent="0.25">
      <c r="B26" s="192">
        <v>5</v>
      </c>
      <c r="C26" s="288" t="s">
        <v>511</v>
      </c>
      <c r="D26" s="289"/>
      <c r="E26" s="289"/>
      <c r="F26" s="289"/>
      <c r="G26" s="289"/>
      <c r="H26" s="289"/>
      <c r="I26" s="289"/>
      <c r="J26" s="289"/>
      <c r="K26" s="289"/>
      <c r="L26" s="289"/>
      <c r="M26" s="289"/>
      <c r="N26" s="289"/>
      <c r="O26" s="289"/>
      <c r="P26" s="289"/>
      <c r="Q26" s="290"/>
      <c r="R26" s="212">
        <f>SUM(AG11,AG13,AG19)</f>
        <v>56</v>
      </c>
      <c r="S26" s="204" t="s">
        <v>484</v>
      </c>
      <c r="T26" s="212" t="s">
        <v>461</v>
      </c>
      <c r="U26" s="212" t="s">
        <v>472</v>
      </c>
      <c r="V26" s="205">
        <v>28</v>
      </c>
      <c r="W26" s="206">
        <v>28</v>
      </c>
      <c r="X26" s="11"/>
      <c r="Y26" s="216" t="s">
        <v>8</v>
      </c>
      <c r="Z26" s="217"/>
      <c r="AA26" s="217"/>
      <c r="AB26" s="217"/>
      <c r="AC26" s="218"/>
      <c r="AE26" s="134"/>
      <c r="AF26" s="134"/>
      <c r="AM26" s="134"/>
      <c r="AN26" s="134"/>
      <c r="AO26" s="134"/>
      <c r="AP26" s="134"/>
      <c r="AQ26" s="134"/>
    </row>
    <row r="27" spans="2:55" x14ac:dyDescent="0.25">
      <c r="B27" s="192">
        <v>6</v>
      </c>
      <c r="C27" s="288" t="s">
        <v>512</v>
      </c>
      <c r="D27" s="289"/>
      <c r="E27" s="289"/>
      <c r="F27" s="289"/>
      <c r="G27" s="289"/>
      <c r="H27" s="289"/>
      <c r="I27" s="289"/>
      <c r="J27" s="289"/>
      <c r="K27" s="289"/>
      <c r="L27" s="289"/>
      <c r="M27" s="289"/>
      <c r="N27" s="289"/>
      <c r="O27" s="289"/>
      <c r="P27" s="289"/>
      <c r="Q27" s="290"/>
      <c r="R27" s="212">
        <f>SUM(AG10,AG18)</f>
        <v>10</v>
      </c>
      <c r="S27" s="204" t="s">
        <v>482</v>
      </c>
      <c r="T27" s="212" t="s">
        <v>468</v>
      </c>
      <c r="U27" s="212" t="s">
        <v>319</v>
      </c>
      <c r="V27" s="205">
        <v>4</v>
      </c>
      <c r="W27" s="206">
        <v>6</v>
      </c>
      <c r="X27" s="219"/>
      <c r="Y27" s="216" t="s">
        <v>7</v>
      </c>
      <c r="Z27" s="217"/>
      <c r="AA27" s="217"/>
      <c r="AB27" s="217"/>
      <c r="AC27" s="218"/>
      <c r="AM27" s="134"/>
      <c r="AN27" s="134"/>
      <c r="AO27" s="134"/>
      <c r="AP27" s="134"/>
      <c r="AQ27" s="134"/>
    </row>
    <row r="28" spans="2:55" ht="16.5" thickBot="1" x14ac:dyDescent="0.3">
      <c r="R28" s="212">
        <f>SUM(AG9,AG17)</f>
        <v>18</v>
      </c>
      <c r="S28" s="204" t="s">
        <v>473</v>
      </c>
      <c r="T28" s="212" t="s">
        <v>513</v>
      </c>
      <c r="U28" s="212" t="s">
        <v>478</v>
      </c>
      <c r="V28" s="205">
        <v>9</v>
      </c>
      <c r="W28" s="206">
        <v>9</v>
      </c>
      <c r="X28" s="220" t="s">
        <v>4</v>
      </c>
      <c r="Y28" s="221" t="s">
        <v>514</v>
      </c>
      <c r="Z28" s="222"/>
      <c r="AA28" s="222"/>
      <c r="AB28" s="222"/>
      <c r="AC28" s="223"/>
      <c r="AQ28" s="134"/>
    </row>
    <row r="29" spans="2:55" ht="16.5" thickBot="1" x14ac:dyDescent="0.3">
      <c r="R29" s="212">
        <f>SUM(AG12,AG20)</f>
        <v>9</v>
      </c>
      <c r="S29" s="204" t="s">
        <v>474</v>
      </c>
      <c r="T29" s="212" t="s">
        <v>513</v>
      </c>
      <c r="U29" s="212" t="s">
        <v>478</v>
      </c>
      <c r="V29" s="205">
        <v>5</v>
      </c>
      <c r="W29" s="206">
        <v>4</v>
      </c>
      <c r="X29" s="224"/>
      <c r="Y29" s="291" t="s">
        <v>483</v>
      </c>
      <c r="Z29" s="292"/>
      <c r="AA29" s="292"/>
      <c r="AB29" s="292"/>
      <c r="AC29" s="293"/>
      <c r="AQ29" s="134"/>
    </row>
    <row r="30" spans="2:55" ht="18.75" x14ac:dyDescent="0.3">
      <c r="R30" s="294">
        <f>SUM(R22:R29)</f>
        <v>158</v>
      </c>
      <c r="S30" s="295"/>
      <c r="T30" s="295"/>
      <c r="U30" s="296"/>
      <c r="V30" s="205">
        <f>SUM(V22:V29)</f>
        <v>86</v>
      </c>
      <c r="W30" s="206">
        <f>SUM(W22:W29)</f>
        <v>72</v>
      </c>
      <c r="AQ30" s="134"/>
    </row>
  </sheetData>
  <mergeCells count="38">
    <mergeCell ref="B2:AC2"/>
    <mergeCell ref="AE2:AR2"/>
    <mergeCell ref="AE6:AE7"/>
    <mergeCell ref="AF6:AF7"/>
    <mergeCell ref="AP6:AP7"/>
    <mergeCell ref="AQ6:AQ7"/>
    <mergeCell ref="AQ8:AQ9"/>
    <mergeCell ref="AE10:AE12"/>
    <mergeCell ref="AF10:AF12"/>
    <mergeCell ref="AP10:AP12"/>
    <mergeCell ref="AQ10:AQ12"/>
    <mergeCell ref="C18:AC18"/>
    <mergeCell ref="T8:AC9"/>
    <mergeCell ref="AE8:AE9"/>
    <mergeCell ref="AF8:AF9"/>
    <mergeCell ref="AP8:AP9"/>
    <mergeCell ref="B13:AC13"/>
    <mergeCell ref="C14:AC14"/>
    <mergeCell ref="C15:AC15"/>
    <mergeCell ref="C16:AC16"/>
    <mergeCell ref="C17:AC17"/>
    <mergeCell ref="AG24:AP24"/>
    <mergeCell ref="C25:Q25"/>
    <mergeCell ref="Y25:AC25"/>
    <mergeCell ref="B20:Q20"/>
    <mergeCell ref="R20:W20"/>
    <mergeCell ref="X20:AC20"/>
    <mergeCell ref="Y21:AC21"/>
    <mergeCell ref="C22:Q22"/>
    <mergeCell ref="Y22:AC22"/>
    <mergeCell ref="C26:Q26"/>
    <mergeCell ref="C27:Q27"/>
    <mergeCell ref="Y29:AC29"/>
    <mergeCell ref="R30:U30"/>
    <mergeCell ref="C23:Q23"/>
    <mergeCell ref="Y23:AC23"/>
    <mergeCell ref="C24:Q24"/>
    <mergeCell ref="Y24:AC2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BBC583ABF48B4FAB6E18D95BA03EAF" ma:contentTypeVersion="10" ma:contentTypeDescription="Crie um novo documento." ma:contentTypeScope="" ma:versionID="7ef21b9a154e437ff81ec743ba7c2170">
  <xsd:schema xmlns:xsd="http://www.w3.org/2001/XMLSchema" xmlns:xs="http://www.w3.org/2001/XMLSchema" xmlns:p="http://schemas.microsoft.com/office/2006/metadata/properties" xmlns:ns2="152fade7-38ba-4bb3-b172-68c3de655485" xmlns:ns3="b357f175-c22e-4db1-86e6-68450359be67" targetNamespace="http://schemas.microsoft.com/office/2006/metadata/properties" ma:root="true" ma:fieldsID="807911d10d4a6f805aadefa08c24bcf8" ns2:_="" ns3:_="">
    <xsd:import namespace="152fade7-38ba-4bb3-b172-68c3de655485"/>
    <xsd:import namespace="b357f175-c22e-4db1-86e6-68450359be67"/>
    <xsd:element name="properties">
      <xsd:complexType>
        <xsd:sequence>
          <xsd:element name="documentManagement">
            <xsd:complexType>
              <xsd:all>
                <xsd:element ref="ns2:MOTIVO" minOccurs="0"/>
                <xsd:element ref="ns2:TESTE" minOccurs="0"/>
                <xsd:element ref="ns2:Fun_x00e7__x00e3_o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fade7-38ba-4bb3-b172-68c3de655485" elementFormDefault="qualified">
    <xsd:import namespace="http://schemas.microsoft.com/office/2006/documentManagement/types"/>
    <xsd:import namespace="http://schemas.microsoft.com/office/infopath/2007/PartnerControls"/>
    <xsd:element name="MOTIVO" ma:index="8" nillable="true" ma:displayName="MOTIVO" ma:internalName="MOTIVO">
      <xsd:simpleType>
        <xsd:restriction base="dms:Note">
          <xsd:maxLength value="255"/>
        </xsd:restriction>
      </xsd:simpleType>
    </xsd:element>
    <xsd:element name="TESTE" ma:index="9" nillable="true" ma:displayName="TESTE" ma:internalName="TESTE">
      <xsd:simpleType>
        <xsd:restriction base="dms:Text">
          <xsd:maxLength value="255"/>
        </xsd:restriction>
      </xsd:simpleType>
    </xsd:element>
    <xsd:element name="Fun_x00e7__x00e3_o" ma:index="11" ma:displayName="Função" ma:internalName="Fun_x00e7__x00e3_o">
      <xsd:simpleType>
        <xsd:restriction base="dms:Note"/>
      </xsd:simpleType>
    </xsd:element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7f175-c22e-4db1-86e6-68450359be6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TIVO xmlns="152fade7-38ba-4bb3-b172-68c3de655485" xsi:nil="true"/>
    <TESTE xmlns="152fade7-38ba-4bb3-b172-68c3de655485" xsi:nil="true"/>
    <Fun_x00e7__x00e3_o xmlns="152fade7-38ba-4bb3-b172-68c3de655485"> Consolide todas as tabelas do Plano de Arquitetura nesse documento</Fun_x00e7__x00e3_o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9960DB-1879-43B0-9FB8-867F02A896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fade7-38ba-4bb3-b172-68c3de655485"/>
    <ds:schemaRef ds:uri="b357f175-c22e-4db1-86e6-68450359be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94F0C6-B84A-4240-A44B-D46A7E8BEFAB}">
  <ds:schemaRefs>
    <ds:schemaRef ds:uri="http://schemas.microsoft.com/office/2006/metadata/properties"/>
    <ds:schemaRef ds:uri="http://schemas.microsoft.com/office/infopath/2007/PartnerControls"/>
    <ds:schemaRef ds:uri="152fade7-38ba-4bb3-b172-68c3de655485"/>
  </ds:schemaRefs>
</ds:datastoreItem>
</file>

<file path=customXml/itemProps3.xml><?xml version="1.0" encoding="utf-8"?>
<ds:datastoreItem xmlns:ds="http://schemas.openxmlformats.org/officeDocument/2006/customXml" ds:itemID="{E44761D6-DCE0-4DA8-B4AE-85738F0D40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VNX5600 v1 (vertical)</vt:lpstr>
      <vt:lpstr>RESPONSABILIDADES</vt:lpstr>
      <vt:lpstr>INVENTÁRIO__1</vt:lpstr>
      <vt:lpstr>INVENTÁRIO__2</vt:lpstr>
      <vt:lpstr>INVENTÁRIO_3</vt:lpstr>
      <vt:lpstr>PE_1</vt:lpstr>
      <vt:lpstr>PE_2</vt:lpstr>
      <vt:lpstr>FORMATAÇAO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2020-01-30T14:36:25Z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0x0101006ABBC583ABF48B4FAB6E18D95BA03EAF</vt:lpwstr>
  </property>
</Properties>
</file>