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 defaultThemeVersion="124226"/>
  <bookViews>
    <workbookView xWindow="1180" yWindow="860" windowWidth="19420" windowHeight="11020" activeTab="1"/>
  </bookViews>
  <sheets>
    <sheet name="FS CONTROL" sheetId="5" r:id="rId1"/>
    <sheet name="ICBS-TB-GL-Worksheet" sheetId="4" r:id="rId2"/>
  </sheets>
  <definedNames>
    <definedName name="_xlnm.Database">#REF!</definedName>
    <definedName name="_xlnm.Print_Area">#N/A</definedName>
    <definedName name="PRINT_AREA_MI">#N/A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I47" i="5"/>
  <c r="K47" i="5"/>
  <c r="I48" i="5"/>
  <c r="K48" i="5" s="1"/>
  <c r="I49" i="5"/>
  <c r="K49" i="5" s="1"/>
  <c r="I40" i="5"/>
  <c r="J40" i="5"/>
  <c r="J45" i="5" s="1"/>
  <c r="K40" i="5"/>
  <c r="I41" i="5"/>
  <c r="I45" i="5" s="1"/>
  <c r="J41" i="5"/>
  <c r="K41" i="5"/>
  <c r="I42" i="5"/>
  <c r="J42" i="5"/>
  <c r="K42" i="5"/>
  <c r="I43" i="5"/>
  <c r="J43" i="5"/>
  <c r="K43" i="5"/>
  <c r="I44" i="5"/>
  <c r="K44" i="5" s="1"/>
  <c r="J44" i="5"/>
  <c r="M253" i="5"/>
  <c r="K251" i="5"/>
  <c r="K250" i="5"/>
  <c r="M247" i="5"/>
  <c r="M246" i="5"/>
  <c r="L239" i="5"/>
  <c r="L240" i="5"/>
  <c r="L241" i="5"/>
  <c r="L242" i="5"/>
  <c r="L243" i="5"/>
  <c r="L244" i="5"/>
  <c r="M244" i="5"/>
  <c r="L230" i="5"/>
  <c r="L231" i="5"/>
  <c r="L232" i="5"/>
  <c r="L233" i="5"/>
  <c r="L234" i="5"/>
  <c r="L235" i="5"/>
  <c r="K236" i="5"/>
  <c r="M236" i="5"/>
  <c r="K226" i="5"/>
  <c r="K228" i="5"/>
  <c r="L225" i="5"/>
  <c r="M199" i="5"/>
  <c r="M221" i="5" s="1"/>
  <c r="M200" i="5"/>
  <c r="M202" i="5"/>
  <c r="M203" i="5"/>
  <c r="M204" i="5"/>
  <c r="M205" i="5"/>
  <c r="M207" i="5"/>
  <c r="M208" i="5"/>
  <c r="M209" i="5"/>
  <c r="M212" i="5"/>
  <c r="M213" i="5"/>
  <c r="M214" i="5"/>
  <c r="M216" i="5"/>
  <c r="M217" i="5"/>
  <c r="M218" i="5"/>
  <c r="M8" i="5"/>
  <c r="M9" i="5"/>
  <c r="M10" i="5"/>
  <c r="M11" i="5"/>
  <c r="H14" i="5"/>
  <c r="H24" i="5" s="1"/>
  <c r="H15" i="5"/>
  <c r="H16" i="5"/>
  <c r="H17" i="5"/>
  <c r="H19" i="5"/>
  <c r="H22" i="5"/>
  <c r="K22" i="5" s="1"/>
  <c r="I14" i="5"/>
  <c r="I15" i="5"/>
  <c r="K15" i="5" s="1"/>
  <c r="I16" i="5"/>
  <c r="I17" i="5"/>
  <c r="I19" i="5"/>
  <c r="I22" i="5"/>
  <c r="J14" i="5"/>
  <c r="J24" i="5" s="1"/>
  <c r="J15" i="5"/>
  <c r="J16" i="5"/>
  <c r="J17" i="5"/>
  <c r="J19" i="5"/>
  <c r="J22" i="5"/>
  <c r="I51" i="5"/>
  <c r="K53" i="5" s="1"/>
  <c r="M53" i="5" s="1"/>
  <c r="I52" i="5"/>
  <c r="I53" i="5"/>
  <c r="K58" i="5"/>
  <c r="M59" i="5"/>
  <c r="K79" i="5"/>
  <c r="M78" i="5" s="1"/>
  <c r="K80" i="5"/>
  <c r="J74" i="5"/>
  <c r="I74" i="5"/>
  <c r="K74" i="5"/>
  <c r="M76" i="5" s="1"/>
  <c r="J75" i="5"/>
  <c r="I75" i="5"/>
  <c r="K75" i="5"/>
  <c r="I76" i="5"/>
  <c r="K76" i="5"/>
  <c r="M98" i="5"/>
  <c r="M99" i="5"/>
  <c r="M100" i="5"/>
  <c r="M101" i="5"/>
  <c r="K104" i="5"/>
  <c r="M109" i="5" s="1"/>
  <c r="K105" i="5"/>
  <c r="K106" i="5"/>
  <c r="K107" i="5"/>
  <c r="K108" i="5"/>
  <c r="K109" i="5"/>
  <c r="K94" i="5"/>
  <c r="K23" i="5"/>
  <c r="K21" i="5"/>
  <c r="K20" i="5"/>
  <c r="K19" i="5"/>
  <c r="K18" i="5"/>
  <c r="K17" i="5"/>
  <c r="K16" i="5"/>
  <c r="I32" i="5"/>
  <c r="K32" i="5"/>
  <c r="I31" i="5"/>
  <c r="K31" i="5"/>
  <c r="K50" i="5" l="1"/>
  <c r="M112" i="5"/>
  <c r="K45" i="5"/>
  <c r="I24" i="5"/>
  <c r="K24" i="5" s="1"/>
  <c r="K27" i="5" s="1"/>
  <c r="M28" i="5" s="1"/>
  <c r="M69" i="5" s="1"/>
  <c r="K14" i="5"/>
</calcChain>
</file>

<file path=xl/sharedStrings.xml><?xml version="1.0" encoding="utf-8"?>
<sst xmlns="http://schemas.openxmlformats.org/spreadsheetml/2006/main" count="744" uniqueCount="717">
  <si>
    <t>NEW RURAL BANK OF SAN LEONARDO, INC.</t>
  </si>
  <si>
    <t>CONSOLIDATED STATEMENT OF CONDITION</t>
  </si>
  <si>
    <t>demand</t>
  </si>
  <si>
    <t>savings</t>
  </si>
  <si>
    <t>A S S E T S</t>
  </si>
  <si>
    <t>time</t>
  </si>
  <si>
    <t>CASH AND DUE FROM BANKS</t>
  </si>
  <si>
    <t>total reserve</t>
  </si>
  <si>
    <t>Cash on Hand</t>
  </si>
  <si>
    <t>excess/(deficiency)</t>
  </si>
  <si>
    <t>Checks and Other Cash Items</t>
  </si>
  <si>
    <t>Due from Bangko Sentral ng Pilipinas</t>
  </si>
  <si>
    <t>Due from Other Banks</t>
  </si>
  <si>
    <t>LOANS PORTFOLIO - NET</t>
  </si>
  <si>
    <t>Current</t>
  </si>
  <si>
    <t>Past Due</t>
  </si>
  <si>
    <t>In Litigation</t>
  </si>
  <si>
    <t>Total</t>
  </si>
  <si>
    <t>Small and Medium Enterprises Loans</t>
  </si>
  <si>
    <t>Loans to Private Corporations</t>
  </si>
  <si>
    <t>Loans to Individual for Housing Purposes</t>
  </si>
  <si>
    <t>Loans to Individual for Other Purposes</t>
  </si>
  <si>
    <t>Development Incentive Loan</t>
  </si>
  <si>
    <t>Microfinance Loan</t>
  </si>
  <si>
    <t>Agrarian Loan</t>
  </si>
  <si>
    <t>Agricultural Loan</t>
  </si>
  <si>
    <t>AGFP Loan</t>
  </si>
  <si>
    <t>Loans to Individual for Primarily for Personal Use Purposes</t>
  </si>
  <si>
    <t>Total Loan Portfolio</t>
  </si>
  <si>
    <t>Less: Allowance for Probable Losses - General</t>
  </si>
  <si>
    <t xml:space="preserve">    Allowance for Probable Losses -  Specific</t>
  </si>
  <si>
    <t>Loan Portfolio - Net of Allowances</t>
  </si>
  <si>
    <t>Less: Unearned Interest and Discounts &amp; Other Deferred Credits</t>
  </si>
  <si>
    <t>HELD TO MATURITY (IBODI)</t>
  </si>
  <si>
    <t>Government</t>
  </si>
  <si>
    <t>Private</t>
  </si>
  <si>
    <t>Cost</t>
  </si>
  <si>
    <t>Less:</t>
  </si>
  <si>
    <t>Unamortized Discount</t>
  </si>
  <si>
    <t>Allowance for Probable Losses</t>
  </si>
  <si>
    <t>Unquoted Debt Securities Classified</t>
  </si>
  <si>
    <t>Less:Allowance for Probable Losses - UDSCL</t>
  </si>
  <si>
    <t>BANK PREMISES, FURNITURE, FIXTURE AND EQUIPMENT - NET</t>
  </si>
  <si>
    <t>Original Cost</t>
  </si>
  <si>
    <t>Acc. Depreciation</t>
  </si>
  <si>
    <t>Net Book Value</t>
  </si>
  <si>
    <t>Bank Premises - Land</t>
  </si>
  <si>
    <t>Bank Premises - Building</t>
  </si>
  <si>
    <t>Leasehold Improvements</t>
  </si>
  <si>
    <t>Furniture, Fixtures &amp; Equipment</t>
  </si>
  <si>
    <t>Transportation Equipment</t>
  </si>
  <si>
    <t>REAL AND OTHER PROPERTIES OWNED OR ACQUIRED</t>
  </si>
  <si>
    <t>Less: Allowance for Probable Losses - ROPA</t>
  </si>
  <si>
    <t xml:space="preserve"> Accumulated Depreciation </t>
  </si>
  <si>
    <t xml:space="preserve">Sales Contract Receivables </t>
  </si>
  <si>
    <t>Less: Unamortized Discount</t>
  </si>
  <si>
    <t>Allowance for Probable Losses - SCR</t>
  </si>
  <si>
    <t>Due to/from Head Office/Branches</t>
  </si>
  <si>
    <t>Accrued Interest Income from Financial Assets</t>
  </si>
  <si>
    <t>Intangible Assets</t>
  </si>
  <si>
    <t>Less: Accumulated Amortization</t>
  </si>
  <si>
    <t>Deferred Tax Asset</t>
  </si>
  <si>
    <t>Retirement Benefit Plan Asset</t>
  </si>
  <si>
    <t>Other Assets</t>
  </si>
  <si>
    <t>Less: Allowance for Probable Losses - A/R</t>
  </si>
  <si>
    <t>Less: Allowance for Probable Losses - Other Assets</t>
  </si>
  <si>
    <t>T O T A L    A S S E T S</t>
  </si>
  <si>
    <t>LIABILITIES AND CAPITAL ACCOUNTS</t>
  </si>
  <si>
    <t>DEPOSIT LIABILITIES</t>
  </si>
  <si>
    <t>Active</t>
  </si>
  <si>
    <t>Dormant</t>
  </si>
  <si>
    <t>Demand Deposits</t>
  </si>
  <si>
    <t>Savings Deposits</t>
  </si>
  <si>
    <t>Time Deposits</t>
  </si>
  <si>
    <t>BILLS PAYABLE</t>
  </si>
  <si>
    <t>Bangko Sentral ng Pilipinas</t>
  </si>
  <si>
    <t>Landbank</t>
  </si>
  <si>
    <t>SBGFC</t>
  </si>
  <si>
    <t>DBP</t>
  </si>
  <si>
    <t>ACPC</t>
  </si>
  <si>
    <t>NLDC</t>
  </si>
  <si>
    <t>ACCRUED INTEREST EXPENSE ON FINANCIAL LIABILITIES</t>
  </si>
  <si>
    <t>Accrued Interest - Deposits</t>
  </si>
  <si>
    <t>Accrued Interest - Bill Payable</t>
  </si>
  <si>
    <t>Accrued Income Tax Payable</t>
  </si>
  <si>
    <t>Other Taxes and Licenses Payable</t>
  </si>
  <si>
    <t>Docs. Stamp Payable</t>
  </si>
  <si>
    <t>GRT Payable</t>
  </si>
  <si>
    <t>Accrued Expenses</t>
  </si>
  <si>
    <t>Unearned Income</t>
  </si>
  <si>
    <t>Provisions (Reserve for Retirement of Employees)</t>
  </si>
  <si>
    <t>Due to the Treasurer of the Philippines</t>
  </si>
  <si>
    <t>OTHER LIABILITIES</t>
  </si>
  <si>
    <t>Accounts Payable</t>
  </si>
  <si>
    <t>SSS, Philhealth and Pag-ibig Contributions Payable</t>
  </si>
  <si>
    <t>Dividends Payable</t>
  </si>
  <si>
    <t>Withholding Tax Payable</t>
  </si>
  <si>
    <t>Other Payable</t>
  </si>
  <si>
    <t>TOTAL LIABILITIES</t>
  </si>
  <si>
    <t>CAPITAL ACCOUNTS</t>
  </si>
  <si>
    <t>Authorized</t>
  </si>
  <si>
    <t xml:space="preserve">Subscribed </t>
  </si>
  <si>
    <t>Paid-up</t>
  </si>
  <si>
    <t>CAPITAL STOCK</t>
  </si>
  <si>
    <t>Common</t>
  </si>
  <si>
    <t>Preferred</t>
  </si>
  <si>
    <t>Deposit For Stock Subscription</t>
  </si>
  <si>
    <t>Retained Earnings</t>
  </si>
  <si>
    <t>Free</t>
  </si>
  <si>
    <t>Reserve for Bank Expansion and Stock Dividends</t>
  </si>
  <si>
    <t>Unrealized Foreign Exchange Gains/Losses</t>
  </si>
  <si>
    <t>Undivided Profits</t>
  </si>
  <si>
    <t>authorized</t>
  </si>
  <si>
    <t>TOTAL CAPITAL</t>
  </si>
  <si>
    <t>c/s</t>
  </si>
  <si>
    <t>ps</t>
  </si>
  <si>
    <t>TOTAL LIABILITIES AND CAPITAL ACCOUNTS</t>
  </si>
  <si>
    <t>subscribed/paid up</t>
  </si>
  <si>
    <t>Prepared by:</t>
  </si>
  <si>
    <t>Checked and Reviewed by:</t>
  </si>
  <si>
    <t>Noted by:</t>
  </si>
  <si>
    <t>Jhameson Angeles</t>
  </si>
  <si>
    <t>Mary Joy Pangilinan</t>
  </si>
  <si>
    <t>Abundio D. Quililan, Jr.</t>
  </si>
  <si>
    <t>Accounting Assistant</t>
  </si>
  <si>
    <t>President and CEO</t>
  </si>
  <si>
    <t>CONSOLIDATED STATEMENT OF COMPREHENSIVE INCOME</t>
  </si>
  <si>
    <t>I N C O M E</t>
  </si>
  <si>
    <t>INTEREST INCOME</t>
  </si>
  <si>
    <t>Interest on Loans Receivable</t>
  </si>
  <si>
    <t>Interest Income - Agricultural Loan</t>
  </si>
  <si>
    <t>Interest Income - Agrarian Loan</t>
  </si>
  <si>
    <t>Interest Income - AGFP Loan</t>
  </si>
  <si>
    <t>Interest Income - SME Loan</t>
  </si>
  <si>
    <t>Interest Income - Loans to Private Corporation</t>
  </si>
  <si>
    <t>Interest Income - Housing Purposes</t>
  </si>
  <si>
    <t>Interest Income - Other Purposes</t>
  </si>
  <si>
    <t>Interest Income - Development Incentive Loan</t>
  </si>
  <si>
    <t>Interest Income - Microfinance Loans</t>
  </si>
  <si>
    <t>Interest Income - Restructured Loans</t>
  </si>
  <si>
    <t>Interest Income - Primarily for Personal Use Purposes</t>
  </si>
  <si>
    <t>Interest Income - Loans to Officers</t>
  </si>
  <si>
    <t>Interest Income - Past Due Items/Items in Lit.</t>
  </si>
  <si>
    <t>Interest Income - Sales Contract Receivables</t>
  </si>
  <si>
    <t>Interest Income - Bank Deposits/IBODI</t>
  </si>
  <si>
    <t>Interest Income - Bangko Sentral ng Pilipinas</t>
  </si>
  <si>
    <t>Foreign Exchange Profit</t>
  </si>
  <si>
    <t>IF FOREX GAIN</t>
  </si>
  <si>
    <t>Service Charges/Fees</t>
  </si>
  <si>
    <t>Other Income</t>
  </si>
  <si>
    <t>TOTAL INCOME</t>
  </si>
  <si>
    <t>E X P E N S E S</t>
  </si>
  <si>
    <t>INTEREST EXPENSE</t>
  </si>
  <si>
    <t>Interest - Deposits</t>
  </si>
  <si>
    <t>Special Savings Deposits</t>
  </si>
  <si>
    <t>Interest on Bills Payable - LBP</t>
  </si>
  <si>
    <t>Interest on Bills Payable - BSP</t>
  </si>
  <si>
    <t>Interest on Bills Payable - SBGFC</t>
  </si>
  <si>
    <t>Interest on Bills Payable - NLDC</t>
  </si>
  <si>
    <t>Interest on Bills Payable - DBP</t>
  </si>
  <si>
    <t>Interest Expense - Others</t>
  </si>
  <si>
    <t>COMPENSATION AND FRINGE BENEFITS</t>
  </si>
  <si>
    <t>Salaries and Wages</t>
  </si>
  <si>
    <t>Other Benefits</t>
  </si>
  <si>
    <t>Directors/Management and Committee Members' Fee</t>
  </si>
  <si>
    <t>SSS, Philhealth and Pag-Ibig Fund Contributions</t>
  </si>
  <si>
    <t>Medical, Dental and Hospitalization</t>
  </si>
  <si>
    <t>Contributions to Retirement/Provident Fund</t>
  </si>
  <si>
    <t>TAXES AND LICENSES</t>
  </si>
  <si>
    <t>INSURANCE</t>
  </si>
  <si>
    <t>Insurance - PDIC</t>
  </si>
  <si>
    <t>Insurance - Others</t>
  </si>
  <si>
    <t>DEPRECIATION AND AMORTIZATION</t>
  </si>
  <si>
    <t>Foreign Exchange Loss</t>
  </si>
  <si>
    <t>IF FOREX LOSS</t>
  </si>
  <si>
    <t xml:space="preserve">BAD DEBTS </t>
  </si>
  <si>
    <t>PROVISIONS</t>
  </si>
  <si>
    <t>Provision for Probable Losses</t>
  </si>
  <si>
    <t>Provision for Year-End Expenses</t>
  </si>
  <si>
    <t>OTHER ADMINISTRATIVE EXPENSES</t>
  </si>
  <si>
    <t>MANAGEMENT AND OTHER PROFESSIONAL FEES</t>
  </si>
  <si>
    <t>BANKING FEES</t>
  </si>
  <si>
    <t>FINES, PENALTIES AND OTHER CHARGES</t>
  </si>
  <si>
    <t>LITIGATION /ASSETS ACQUIRED EXPENSES</t>
  </si>
  <si>
    <t>OTHER EXPENSES</t>
  </si>
  <si>
    <t>TOTAL EXPENSES</t>
  </si>
  <si>
    <t>NET INCOME BEFORE GAIN FROM SALE OF NON FINANCIAL ASSETS</t>
  </si>
  <si>
    <t>GAIN FROM SALE OF NON FINANCIAL ASSETS</t>
  </si>
  <si>
    <t xml:space="preserve">NET INCOME BEFORE PROVISION FOR INCOME TAX </t>
  </si>
  <si>
    <t xml:space="preserve">PROVISION FOR INCOME TAX </t>
  </si>
  <si>
    <t>NET INCOME</t>
  </si>
  <si>
    <t>Net profit before income tax</t>
  </si>
  <si>
    <t>Non-taxable income:</t>
  </si>
  <si>
    <t>Interest income already subjected to final tax</t>
  </si>
  <si>
    <t>Loans for Write Off</t>
  </si>
  <si>
    <t>Non-deductible expense:</t>
  </si>
  <si>
    <t>Reduction of interest expense (33%)</t>
  </si>
  <si>
    <t>Taxable Income</t>
  </si>
  <si>
    <t>Temporary differences:</t>
  </si>
  <si>
    <t xml:space="preserve">Provision for probable losses </t>
  </si>
  <si>
    <t>Tax Rate</t>
  </si>
  <si>
    <t>Normal Income Tax</t>
  </si>
  <si>
    <t>Minimum Corporate Income Tax</t>
  </si>
  <si>
    <t>Normal Income Tax or MCIT whichever is higher</t>
  </si>
  <si>
    <t>Tax payments made</t>
  </si>
  <si>
    <t>1st Quarter</t>
  </si>
  <si>
    <t>2nd Quarter</t>
  </si>
  <si>
    <t>3rd Quarter</t>
  </si>
  <si>
    <t>Creditable withholding tax</t>
  </si>
  <si>
    <t>Income tax payable</t>
  </si>
  <si>
    <t>Accrual</t>
  </si>
  <si>
    <t>Deficiency</t>
  </si>
  <si>
    <t>As of</t>
  </si>
  <si>
    <t>INTERBNK-UBS/KBS-GOVT BANKS</t>
  </si>
  <si>
    <t>OTHERS</t>
  </si>
  <si>
    <t>Manager, Accounting Department</t>
  </si>
  <si>
    <t>Renmar Jay Arzanan</t>
  </si>
  <si>
    <t>Interest Expense - BP- Others</t>
  </si>
  <si>
    <t>GL1-01</t>
  </si>
  <si>
    <t>GL1-02</t>
  </si>
  <si>
    <t>GL1-03</t>
  </si>
  <si>
    <t>GL1-04</t>
  </si>
  <si>
    <t>GL1-08-01-01</t>
  </si>
  <si>
    <t>GL1-08-98</t>
  </si>
  <si>
    <t>GL1-11-03-02-01-01-01-00-01</t>
  </si>
  <si>
    <t>GL1-11-03-02-01-01-01-00-02</t>
  </si>
  <si>
    <t>GL1-11-03-02-01-01-02-00-01</t>
  </si>
  <si>
    <t>GL1-11-03-02-01-01-02-00-02</t>
  </si>
  <si>
    <t>GL1-11-03-02-01-01-04-00-01</t>
  </si>
  <si>
    <t>GL1-11-03-02-01-01-04-00-02</t>
  </si>
  <si>
    <t>GL1-11-03-02-01-98</t>
  </si>
  <si>
    <t>GL1-11-03-02-01-99</t>
  </si>
  <si>
    <t>GL1-11-03-02-02-01-01</t>
  </si>
  <si>
    <t>GL1-11-03-02-02-01-02</t>
  </si>
  <si>
    <t>GL1-11-03-02-02-01-03</t>
  </si>
  <si>
    <t>GL1-11-03-02-02-01-04</t>
  </si>
  <si>
    <t>GL1-11-03-02-02-98</t>
  </si>
  <si>
    <t>GL1-11-03-02-02-99</t>
  </si>
  <si>
    <t>GL1-11-03-03-01-01-01</t>
  </si>
  <si>
    <t>GL1-11-03-03-01-01-02</t>
  </si>
  <si>
    <t>GL1-11-03-03-01-01-03</t>
  </si>
  <si>
    <t>GL1-11-03-03-01-01-04</t>
  </si>
  <si>
    <t>GL1-11-03-03-01-98</t>
  </si>
  <si>
    <t>GL1-11-03-03-01-99</t>
  </si>
  <si>
    <t>GL1-11-03-03-02-98</t>
  </si>
  <si>
    <t>GL1-11-03-03-02-99</t>
  </si>
  <si>
    <t>GL1-11-03-04-01-01-01</t>
  </si>
  <si>
    <t>GL1-11-03-04-01-01-02</t>
  </si>
  <si>
    <t>GL1-11-03-04-01-01-03</t>
  </si>
  <si>
    <t>GL1-11-03-04-01-01-04</t>
  </si>
  <si>
    <t>GL1-11-03-04-01-98</t>
  </si>
  <si>
    <t>GL1-11-03-04-01-99</t>
  </si>
  <si>
    <t>GL1-11-03-04-02-01-01</t>
  </si>
  <si>
    <t>GL1-11-03-04-02-01-02</t>
  </si>
  <si>
    <t>GL1-11-03-04-02-01-03</t>
  </si>
  <si>
    <t>GL1-11-03-04-02-01-04</t>
  </si>
  <si>
    <t>GL1-11-03-04-02-98</t>
  </si>
  <si>
    <t>GL1-11-03-04-02-99</t>
  </si>
  <si>
    <t>GL1-11-03-06-01-01-01</t>
  </si>
  <si>
    <t>GL1-11-03-06-01-01-03</t>
  </si>
  <si>
    <t>GL1-11-03-06-01-01-04</t>
  </si>
  <si>
    <t>GL1-11-03-06-01-98</t>
  </si>
  <si>
    <t>GL1-11-03-06-01-99</t>
  </si>
  <si>
    <t>GL1-11-03-06-02-01-01</t>
  </si>
  <si>
    <t>GL1-11-03-06-02-01-02</t>
  </si>
  <si>
    <t>GL1-11-03-06-02-01-03</t>
  </si>
  <si>
    <t>GL1-11-03-06-02-98</t>
  </si>
  <si>
    <t>GL1-11-03-06-02-99</t>
  </si>
  <si>
    <t>GL1-11-03-07-01-01</t>
  </si>
  <si>
    <t>GL1-11-03-07-01-02</t>
  </si>
  <si>
    <t>GL1-11-03-07-01-03</t>
  </si>
  <si>
    <t>GL1-11-03-07-01-04</t>
  </si>
  <si>
    <t>GL1-11-03-07-98</t>
  </si>
  <si>
    <t>GL1-11-03-07-99</t>
  </si>
  <si>
    <t>GL1-11-03-08-01-01-01</t>
  </si>
  <si>
    <t>GL1-11-03-08-01-01-02</t>
  </si>
  <si>
    <t>GL1-11-03-08-01-01-03</t>
  </si>
  <si>
    <t>GL1-11-03-08-01-01-04</t>
  </si>
  <si>
    <t>GL1-11-03-08-01-98</t>
  </si>
  <si>
    <t>GL1-11-03-08-01-99</t>
  </si>
  <si>
    <t>GL1-11-03-08-02-01-01-01</t>
  </si>
  <si>
    <t>GL1-11-03-08-02-01-01-02</t>
  </si>
  <si>
    <t>GL1-11-03-08-02-01-01-03</t>
  </si>
  <si>
    <t>GL1-11-03-08-02-01-01-04</t>
  </si>
  <si>
    <t>GL1-11-03-08-02-01-98</t>
  </si>
  <si>
    <t>GL1-11-03-08-02-01-99</t>
  </si>
  <si>
    <t>GL1-11-03-08-02-02-01-01</t>
  </si>
  <si>
    <t>GL1-11-03-08-02-02-01-02</t>
  </si>
  <si>
    <t>GL1-11-03-08-02-02-01-03</t>
  </si>
  <si>
    <t>GL1-11-03-08-02-02-01-04</t>
  </si>
  <si>
    <t>GL1-11-03-08-02-02-98</t>
  </si>
  <si>
    <t>GL1-11-03-08-02-02-99</t>
  </si>
  <si>
    <t>GL1-11-03-08-03-01-01</t>
  </si>
  <si>
    <t>GL1-11-03-08-03-01-02</t>
  </si>
  <si>
    <t>GL1-11-03-08-03-01-03</t>
  </si>
  <si>
    <t>GL1-11-03-08-03-01-04</t>
  </si>
  <si>
    <t>GL1-11-03-08-03-98</t>
  </si>
  <si>
    <t>GL1-11-03-08-03-99</t>
  </si>
  <si>
    <t>GL1-11-03-08-04-01-01</t>
  </si>
  <si>
    <t>GL1-11-03-08-04-01-02</t>
  </si>
  <si>
    <t>GL1-11-03-08-04-01-03</t>
  </si>
  <si>
    <t>GL1-11-03-08-04-01-04</t>
  </si>
  <si>
    <t>GL1-11-03-08-04-98</t>
  </si>
  <si>
    <t>GL1-11-03-08-04-99</t>
  </si>
  <si>
    <t>GL1-11-03-09-01-01</t>
  </si>
  <si>
    <t>GL1-11-03-09-01-02</t>
  </si>
  <si>
    <t>GL1-11-03-09-01-03</t>
  </si>
  <si>
    <t>GL1-11-03-09-01-04</t>
  </si>
  <si>
    <t>GL1-11-03-09-98</t>
  </si>
  <si>
    <t>GL1-11-03-09-99</t>
  </si>
  <si>
    <t>GL1-11-04-02-02-01-03</t>
  </si>
  <si>
    <t>GL1-11-04-03-01-01-03</t>
  </si>
  <si>
    <t>GL1-11-04-03-01-99</t>
  </si>
  <si>
    <t>GL1-11-04-04-01-99</t>
  </si>
  <si>
    <t>GL1-11-04-04-02-01-03</t>
  </si>
  <si>
    <t>GL1-11-04-08-04-01-03</t>
  </si>
  <si>
    <t>GL1-11-04-09-01-03</t>
  </si>
  <si>
    <t>GL1-11-04-09-99</t>
  </si>
  <si>
    <t>GL1-11-99</t>
  </si>
  <si>
    <t>GL1-15-01</t>
  </si>
  <si>
    <t>GL1-15-02</t>
  </si>
  <si>
    <t>GL1-15-98</t>
  </si>
  <si>
    <t>GL1-15-99</t>
  </si>
  <si>
    <t>GL1-16</t>
  </si>
  <si>
    <t>GL1-18-01-01</t>
  </si>
  <si>
    <t>GL1-18-01-02</t>
  </si>
  <si>
    <t>GL1-18-01-03</t>
  </si>
  <si>
    <t>GL1-18-01-04</t>
  </si>
  <si>
    <t>GL1-18-01-05</t>
  </si>
  <si>
    <t>GL1-18-01-06</t>
  </si>
  <si>
    <t>GL1-18-01-07</t>
  </si>
  <si>
    <t>GL1-18-02-01</t>
  </si>
  <si>
    <t>GL1-18-02-02</t>
  </si>
  <si>
    <t>GL1-18-02-03</t>
  </si>
  <si>
    <t>GL1-18-02-04</t>
  </si>
  <si>
    <t>GL1-18-02-05</t>
  </si>
  <si>
    <t>GL1-18-02-06</t>
  </si>
  <si>
    <t>GL1-18-02-07</t>
  </si>
  <si>
    <t>GL1-19-01-01</t>
  </si>
  <si>
    <t>GL1-19-01-02</t>
  </si>
  <si>
    <t>GL1-19-01-03</t>
  </si>
  <si>
    <t>GL1-19-98</t>
  </si>
  <si>
    <t>GL1-19-99</t>
  </si>
  <si>
    <t>GL1-22-01</t>
  </si>
  <si>
    <t>GL1-23</t>
  </si>
  <si>
    <t>GL1-24-02</t>
  </si>
  <si>
    <t>GL1-24-03</t>
  </si>
  <si>
    <t>GL1-24-03-01</t>
  </si>
  <si>
    <t>GL1-24-03-02</t>
  </si>
  <si>
    <t>GL1-24-03-03</t>
  </si>
  <si>
    <t>GL1-24-03-04</t>
  </si>
  <si>
    <t>GL1-24-03-99</t>
  </si>
  <si>
    <t>GL1-24-09</t>
  </si>
  <si>
    <t>GL1-24-13</t>
  </si>
  <si>
    <t>GL1-25</t>
  </si>
  <si>
    <t>GL2-03-01-01</t>
  </si>
  <si>
    <t>GL2-03-01-02</t>
  </si>
  <si>
    <t>GL2-03-02-01</t>
  </si>
  <si>
    <t>GL2-03-02-02</t>
  </si>
  <si>
    <t>GL2-03-04</t>
  </si>
  <si>
    <t>GL2-05-01</t>
  </si>
  <si>
    <t>GL2-05-02-01-01-01-00-00-01</t>
  </si>
  <si>
    <t>GL2-12-03</t>
  </si>
  <si>
    <t>GL2-12-04</t>
  </si>
  <si>
    <t>GL2-15</t>
  </si>
  <si>
    <t>GL2-24</t>
  </si>
  <si>
    <t>GL2-26</t>
  </si>
  <si>
    <t>GL2-27</t>
  </si>
  <si>
    <t>GL2-28</t>
  </si>
  <si>
    <t>GL2-29</t>
  </si>
  <si>
    <t>GL2-30-01</t>
  </si>
  <si>
    <t>GL2-30-02</t>
  </si>
  <si>
    <t>GL2-30-03</t>
  </si>
  <si>
    <t>GL2-30-05</t>
  </si>
  <si>
    <t>GL2-30-06</t>
  </si>
  <si>
    <t>GL2-30-12</t>
  </si>
  <si>
    <t>GL2-31</t>
  </si>
  <si>
    <t>GL3-01</t>
  </si>
  <si>
    <t>GL3-05</t>
  </si>
  <si>
    <t>GL5-01-01</t>
  </si>
  <si>
    <t>GL5-01-02</t>
  </si>
  <si>
    <t>GL5-01-03</t>
  </si>
  <si>
    <t>GL5-01-06</t>
  </si>
  <si>
    <t>GL5-01-08-03-02-01-01</t>
  </si>
  <si>
    <t>GL5-01-08-03-02-01-02</t>
  </si>
  <si>
    <t>GL5-01-08-03-02-01-03</t>
  </si>
  <si>
    <t>GL5-01-08-03-02-02-01</t>
  </si>
  <si>
    <t>GL5-01-08-03-02-02-02</t>
  </si>
  <si>
    <t>GL5-01-08-03-02-02-03</t>
  </si>
  <si>
    <t>GL5-01-08-03-03-01-01</t>
  </si>
  <si>
    <t>GL5-01-08-03-03-01-02</t>
  </si>
  <si>
    <t>GL5-01-08-03-03-01-03</t>
  </si>
  <si>
    <t>GL5-01-08-03-04-01-01</t>
  </si>
  <si>
    <t>GL5-01-08-03-04-01-02</t>
  </si>
  <si>
    <t>GL5-01-08-03-04-01-03</t>
  </si>
  <si>
    <t>GL5-01-08-03-04-02-01</t>
  </si>
  <si>
    <t>GL5-01-08-03-04-02-02</t>
  </si>
  <si>
    <t>GL5-01-08-03-04-02-03</t>
  </si>
  <si>
    <t>GL5-01-08-03-06-01-01</t>
  </si>
  <si>
    <t>GL5-01-08-03-06-01-02</t>
  </si>
  <si>
    <t>GL5-01-08-03-06-01-03</t>
  </si>
  <si>
    <t>GL5-01-08-03-06-02-01</t>
  </si>
  <si>
    <t>GL5-01-08-03-06-02-02</t>
  </si>
  <si>
    <t>GL5-01-08-03-06-02-03</t>
  </si>
  <si>
    <t>GL5-01-08-03-07-01</t>
  </si>
  <si>
    <t>GL5-01-08-03-07-02</t>
  </si>
  <si>
    <t>GL5-01-08-03-07-03</t>
  </si>
  <si>
    <t>GL5-01-08-03-07-04</t>
  </si>
  <si>
    <t>GL5-01-08-03-08-02-02-01</t>
  </si>
  <si>
    <t>GL5-01-08-03-08-02-02-02</t>
  </si>
  <si>
    <t>GL5-01-08-03-08-02-02-03</t>
  </si>
  <si>
    <t>GL5-01-08-03-08-03-01</t>
  </si>
  <si>
    <t>GL5-01-08-03-08-03-02</t>
  </si>
  <si>
    <t>GL5-01-08-03-08-03-03</t>
  </si>
  <si>
    <t>GL5-01-08-03-08-04-01</t>
  </si>
  <si>
    <t>GL5-01-08-03-08-04-02</t>
  </si>
  <si>
    <t>GL5-01-08-03-08-04-03</t>
  </si>
  <si>
    <t>GL5-01-08-03-09-01</t>
  </si>
  <si>
    <t>GL5-01-08-03-09-02</t>
  </si>
  <si>
    <t>GL5-01-08-03-09-03</t>
  </si>
  <si>
    <t>GL5-01-08-04-02-01-01</t>
  </si>
  <si>
    <t>GL5-01-08-04-02-01-02</t>
  </si>
  <si>
    <t>GL5-01-08-04-02-01-03</t>
  </si>
  <si>
    <t>GL5-01-08-04-02-02-01</t>
  </si>
  <si>
    <t>GL5-01-08-04-02-02-02</t>
  </si>
  <si>
    <t>GL5-01-08-04-02-02-03</t>
  </si>
  <si>
    <t>GL5-01-08-04-04-02-01</t>
  </si>
  <si>
    <t>GL5-01-08-04-04-02-02</t>
  </si>
  <si>
    <t>GL5-01-08-04-04-02-03</t>
  </si>
  <si>
    <t>GL5-01-11</t>
  </si>
  <si>
    <t>GL5-05</t>
  </si>
  <si>
    <t>GL5-06</t>
  </si>
  <si>
    <t>GL5-08</t>
  </si>
  <si>
    <t>GL5-11</t>
  </si>
  <si>
    <t>GL5-12</t>
  </si>
  <si>
    <t>GL6-03-01-01</t>
  </si>
  <si>
    <t>GL6-03-01-02</t>
  </si>
  <si>
    <t>GL6-03-01-04</t>
  </si>
  <si>
    <t>GL6-03-05-01</t>
  </si>
  <si>
    <t>GL6-03-05-02-01-01-01-00-01</t>
  </si>
  <si>
    <t>GL6-03-05-02-01-01-01-00-02</t>
  </si>
  <si>
    <t>GL6-03-05-02-01-01-01-00-03</t>
  </si>
  <si>
    <t>GL6-03-05-02-01-01-01-00-04</t>
  </si>
  <si>
    <t>GL6-03-05-03-07</t>
  </si>
  <si>
    <t>GL6-03-05-04-00-00-00-00-01</t>
  </si>
  <si>
    <t>GL6-03-05-04-00-00-00-00-02</t>
  </si>
  <si>
    <t>GL6-03-05-04-00-00-00-00-03</t>
  </si>
  <si>
    <t>GL6-03-05-04-00-00-00-00-04</t>
  </si>
  <si>
    <t>GL6-03-10</t>
  </si>
  <si>
    <t>GL6-13-01</t>
  </si>
  <si>
    <t>GL6-13-02</t>
  </si>
  <si>
    <t>GL6-13-03</t>
  </si>
  <si>
    <t>GL6-13-04</t>
  </si>
  <si>
    <t>GL6-13-05</t>
  </si>
  <si>
    <t>GL6-13-06</t>
  </si>
  <si>
    <t>GL6-14</t>
  </si>
  <si>
    <t>GL6-15</t>
  </si>
  <si>
    <t>GL6-16-08-01</t>
  </si>
  <si>
    <t>GL6-16-08-02</t>
  </si>
  <si>
    <t>GL6-16-08-03</t>
  </si>
  <si>
    <t>GL6-16-09</t>
  </si>
  <si>
    <t>GL6-17</t>
  </si>
  <si>
    <t>GL6-19</t>
  </si>
  <si>
    <t>GL6-20</t>
  </si>
  <si>
    <t>GL6-21</t>
  </si>
  <si>
    <t>CASH ON HAND</t>
  </si>
  <si>
    <t>CHECKS AND OTHER CASH ITEMS</t>
  </si>
  <si>
    <t>DUE FROM BSP</t>
  </si>
  <si>
    <t>DUE FROM OTHER BANKS</t>
  </si>
  <si>
    <t>HTM-DEBT SEC-GOVT</t>
  </si>
  <si>
    <t>HTM - UNAMORTIZED DISC / PREMIUM</t>
  </si>
  <si>
    <t>L &amp; R-AGRARIAN REFORMS LOAN - CURRENT</t>
  </si>
  <si>
    <t>L &amp; R-AGFP LOANS - CURRENT</t>
  </si>
  <si>
    <t>L &amp; R-AGRARIAN REFORMS LOAN-PD PERFORMING LOAN</t>
  </si>
  <si>
    <t>L &amp; R-AGFP LOANS-PD PERFORMING LOAN</t>
  </si>
  <si>
    <t>L &amp; R-AGRARIAN REFORMS LOAN-LITIGATION</t>
  </si>
  <si>
    <t>L &amp; R-AGFP LOANS-LITIGATION</t>
  </si>
  <si>
    <t>AGRA/AGRI -AGRARIAN REFORM LOANS-UNAMORTIZED DISC AND DEFERRED CREDITS</t>
  </si>
  <si>
    <t>AGRA/AGRI -AGRARIAN REFORM LOANS-ALLOWANCE FOR LOSSES</t>
  </si>
  <si>
    <t>AGRA/AGRI -OTHER AGRICULTURAL CREDIT-CURRENT</t>
  </si>
  <si>
    <t>AGRA/AGRI -OTHER AGRICULTURAL CREDIT- PAST DUE - PERFORMING LOAN</t>
  </si>
  <si>
    <t>AGRA/AGRI -OTHER AGRICULTURAL CREDIT-PAST DUE - NON PERFORMING LOAN</t>
  </si>
  <si>
    <t>AGRA/AGRI -OTHER AGRICULTURAL CREDIT-ITEMS IN LITIGATION</t>
  </si>
  <si>
    <t>AGRA/AGRI -OTHER AGRICULTURAL CREDIT-UNAMORTIZED DISC AND DEFERRED CREDITS</t>
  </si>
  <si>
    <t>AGRA/AGRI -OTHER AGRICULTURAL CREDIT-ALLOWANCE FOR LOSSES</t>
  </si>
  <si>
    <t>MICROENTRPS -MICROFINANCE- CURRENT</t>
  </si>
  <si>
    <t>MICROENTRPS -MICROFINANCE- PAST DUE - PERFORMING LOAN</t>
  </si>
  <si>
    <t>MICROENTRPS -MICROFINANCE-PAST DUE - NON PERFORMING LOAN</t>
  </si>
  <si>
    <t>MICROENTRPS -MICROFINANCE- ITEMS IN LITIGATION</t>
  </si>
  <si>
    <t>MICROENTRPS -MICROFINANCE-UNAMORTIZED DISC AND DEFERRED CREDITS</t>
  </si>
  <si>
    <t>MICROENTRPS -MICROFINANCE-ALLOWANCE FOR LOSSES</t>
  </si>
  <si>
    <t>MICROENTRPS -OTHER MICROENTRPS -UNAMORTIZED DISC AND DEFERRED CREDITS</t>
  </si>
  <si>
    <t>MICROENTRPS -OTHER MICROENTRPS -ALLOWANCE FOR LOSSES</t>
  </si>
  <si>
    <t>SME -SMALL SCALE ENTERPRISES- CURRENT</t>
  </si>
  <si>
    <t>SME -SMALL SCALE ENTERPRISES- PAST DUE - PERFORMING LOAN</t>
  </si>
  <si>
    <t>SME -SMALL SCALE ENTERPRISES- PAST DUE - NON PERFORMING LOAN</t>
  </si>
  <si>
    <t>SME -SMALL SCALE ENTERPRISES-ITEMS IN LITIGATION</t>
  </si>
  <si>
    <t>SME -SMALL SCALE ENTERPRISES-UNAMORTIZED DISC AND DEFERRED CREDITS</t>
  </si>
  <si>
    <t>SME -SMALL SCALE ENTERPRISES-ALLOWANCE FOR LOSSES</t>
  </si>
  <si>
    <t>SME -MEDIUM SCALE ENTERPRISE- CURRENT</t>
  </si>
  <si>
    <t>SME -MEDIUM SCALE ENTERPRISE- PAST DUE - PERFORMING LOAN</t>
  </si>
  <si>
    <t>SME -MEDIUM SCALE ENTERPRISE-PAST DUE - NON PERFORMING LOAN</t>
  </si>
  <si>
    <t>SME -MEDIUM SCALE ENTERPRISE-ITEMS IN LITIGATION</t>
  </si>
  <si>
    <t>SME -MEDIUM SCALE ENTERPRISE-UNAMORTIZED DISC AND DEFERRED CREDITS</t>
  </si>
  <si>
    <t>SME -MEDIUM SCALE ENTERPRISE-ALLOWANCE FOR LOSSES</t>
  </si>
  <si>
    <t xml:space="preserve"> PRIV CORP-FIN-CURRENT</t>
  </si>
  <si>
    <t xml:space="preserve"> PRIV CORP-FIN-PAST DUE - NON PERFORMING LOAN</t>
  </si>
  <si>
    <t xml:space="preserve"> PRIV CORP-FIN-ITEMS IN LITIGATION</t>
  </si>
  <si>
    <t xml:space="preserve"> PRIV CORP-FIN-UNAMORTIZED DISC AND OTHER DEFERRED CREDITS</t>
  </si>
  <si>
    <t xml:space="preserve"> PRIV CORP-FIN-ALLOWANCE FOR LOSSES</t>
  </si>
  <si>
    <t xml:space="preserve"> PRIV CORP-NONFIN- CURRENT</t>
  </si>
  <si>
    <t xml:space="preserve"> PRIV CORP-NONFIN- PAST DUE - PERFORMING LOAN</t>
  </si>
  <si>
    <t xml:space="preserve"> PRIV CORP-NONFIN-PAST DUE - NON PERFORMING LOAN</t>
  </si>
  <si>
    <t xml:space="preserve"> PRIV CORP-NONFIN-UNAMORTIZED DISC AND DEFERRED CREDITS</t>
  </si>
  <si>
    <t xml:space="preserve"> PRIV CORP-NONFIN-ALLOWANCE FOR LOSSES</t>
  </si>
  <si>
    <t xml:space="preserve"> HOUSING PURPOSE-CURRENT</t>
  </si>
  <si>
    <t xml:space="preserve"> HOUSING PURPOSE-PAST DUE - PERFORMING LOAN</t>
  </si>
  <si>
    <t xml:space="preserve"> HOUSING PURPOSE- PAST DUE - NON PERFORMING LOAN</t>
  </si>
  <si>
    <t xml:space="preserve"> HOUSING PURPOSE-ITEMS IN LITIGATION</t>
  </si>
  <si>
    <t xml:space="preserve"> HOUSING PURPOSE-UNAMORTIZED DISC AND OTHER DEFERRED CREDITS</t>
  </si>
  <si>
    <t xml:space="preserve"> HOUSING PURPOSE-ALLOWANCE FOR LOSSES</t>
  </si>
  <si>
    <t xml:space="preserve"> PRIM FOR PERSNAL USE PURP-CREDIT CARD-CURRENT</t>
  </si>
  <si>
    <t xml:space="preserve"> PRIM FOR PERSNAL USE PURP-CREDIT CARD-PAST DUE - PERFORMING LOAN</t>
  </si>
  <si>
    <t xml:space="preserve"> PRIM FOR PERSNAL USE PURP-CREDIT CARD-PAST DUE - NON PERFORMING LOAN</t>
  </si>
  <si>
    <t xml:space="preserve"> PRIM FOR PERSNAL USE PURP-CREDIT CARD-  ITEMS IN LITIGATION</t>
  </si>
  <si>
    <t xml:space="preserve"> PRIM FOR PERSNAL USE PURP-CREDIT CARD-UNAMORTIZED DISC AND OTHER DEFERRED CREDITS</t>
  </si>
  <si>
    <t xml:space="preserve"> PRIM FOR PERSNAL USE PURP-CREDIT CARD-ALLOWANCE FOR LOSSES</t>
  </si>
  <si>
    <t xml:space="preserve"> PRIM FOR PERSNAL USE PURP-AUTO LOANS- CURRENT</t>
  </si>
  <si>
    <t xml:space="preserve"> PRIM FOR PERSNAL USE PURP-AUTO LOANS- PAST DUE - PERFORMING LOAN</t>
  </si>
  <si>
    <t xml:space="preserve"> PRIM FOR PERSNAL USE PURP-AUTO LOANS- PAST DUE - NON PERFORMING LOAN</t>
  </si>
  <si>
    <t xml:space="preserve"> PRIM FOR PERSNAL USE PURP-AUTO LOANS- ITEMS IN LITIGATION</t>
  </si>
  <si>
    <t xml:space="preserve"> PRIM FOR PERSNAL USE PURP-AUTO LOANS-UNAMORTIZED DISC AND OTHER DEFERRED CREDITS</t>
  </si>
  <si>
    <t xml:space="preserve"> PRIM FOR PERSNAL USE PURP-AUTO LOANS-ALLOWANCE FOR LOSSES</t>
  </si>
  <si>
    <t xml:space="preserve"> PRIM FOR PERSNAL USE PURP-MOTORCYCLE LOANS- CURRENT</t>
  </si>
  <si>
    <t xml:space="preserve"> PRIM FOR PERSNAL USE PURP-MOTORCYCLE  LOANS- PAST DUE - PERFORMING LOAN</t>
  </si>
  <si>
    <t xml:space="preserve"> PRIM FOR PERSNAL USE PURP-MOTORCYCLE LOANS- PAST DUE - NON PERFORMING LOAN</t>
  </si>
  <si>
    <t xml:space="preserve"> PRIM FOR PERSNAL USE PURP-MOTORCYCLE LOANS- ITEMS IN LITIGATION</t>
  </si>
  <si>
    <t xml:space="preserve"> PRIM FOR PERSNAL USE PURP-MOTORCYCLE  LOANS-UNAMORTIZED DISC AND OTHER DEFERRED CREDITS</t>
  </si>
  <si>
    <t xml:space="preserve"> PRIM FOR PERSNAL USE PURP -MOTORCYCLE  LOANS-ALLOWANCE FOR LOSSES</t>
  </si>
  <si>
    <t xml:space="preserve"> PRIM FOR PERSNAL USE PURP-SALARYBASED LOANS-CURRENT</t>
  </si>
  <si>
    <t xml:space="preserve"> PRIM FOR PERSNAL USE PURP-SALARYBASED LOANS-PAST DUE - PERFORMING LOAN</t>
  </si>
  <si>
    <t xml:space="preserve"> PRIM FOR PERSNAL USE PURP-SALARYBASED LOANS- PAST DUE - NON PERFORMING LOAN</t>
  </si>
  <si>
    <t xml:space="preserve"> PRIM FOR PERSNAL USE PURP-SALARYBASED LOANS-ITEMS IN LITIGATION</t>
  </si>
  <si>
    <t xml:space="preserve"> PRIM FOR PERSNAL USE PURP-SALARYBASED LOANS-UNAMORTIZED DISC AND OTHER DEFERRED CREDITS</t>
  </si>
  <si>
    <t xml:space="preserve"> PRIM FOR PERSNAL USE PURP-SALARYBASED LOANS-ALLOWANCE FOR LOSSES</t>
  </si>
  <si>
    <t xml:space="preserve"> PRIM FOR PERSNAL USE PURP-OTHERS-CURRENT</t>
  </si>
  <si>
    <t xml:space="preserve"> PRIM FOR PERSNAL USE PURP-OTHERS- PAST DUE - PERFORMING LOAN</t>
  </si>
  <si>
    <t xml:space="preserve"> PRIM FOR PERSNAL USE PURP-OTHERS- PAST DUE - NON PERFORMING LOAN</t>
  </si>
  <si>
    <t xml:space="preserve"> PRIM FOR PERSNAL USE PURP-OTHERS- ITEMS IN LITIGATION</t>
  </si>
  <si>
    <t xml:space="preserve"> PRIM FOR PERSNAL USE PURP-OTHERS-UNAMORTIZED DISC AND OTHER DEFERRED CREDITS</t>
  </si>
  <si>
    <t xml:space="preserve"> PRIM FOR PERSNAL USE PURP-OTHERS-ALLOWANCE FOR LOSSES</t>
  </si>
  <si>
    <t xml:space="preserve">  OTHER PURPOSES-CURRENT</t>
  </si>
  <si>
    <t xml:space="preserve">  OTHER PURPOSES-PAST DUE - PERFORMING LOAN</t>
  </si>
  <si>
    <t xml:space="preserve">  OTHER PURPOSES-  PAST DUE - NON PERFORMING LOAN</t>
  </si>
  <si>
    <t xml:space="preserve">  OTHER PURPOSES- ITEMS IN LITIGATION</t>
  </si>
  <si>
    <t xml:space="preserve">  OTHER PURPOSES-UNAMORTIZED DISC AND DEFERRED CREDITS</t>
  </si>
  <si>
    <t xml:space="preserve">  OTHER PURPOSES-ALLOWANCE FOR LOSSES</t>
  </si>
  <si>
    <t>RESTRUCTURED-AGRA/AGRI -OTHER AGRICULTURAL CREDIT-PAST DUE - NON PERFORMING LOAN</t>
  </si>
  <si>
    <t>RESTRUCTURED-MICROENTRPS -MICROFINANCE-PAST DUE - NON PERFORMING LOAN</t>
  </si>
  <si>
    <t>RESTRUCTURED-MICROENTRPS -MICROFINANCE-ALLOWANCE FOR LOSSES</t>
  </si>
  <si>
    <t>RESTRUCTURED-SME -SMALL SCALE ENTERPRISES-ALLOWANCE FOR LOSSES</t>
  </si>
  <si>
    <t>RESTRUCTURED-SME -MEDIUM SCALE ENTERPRISE-PAST DUE - NON PERFORMING LOAN</t>
  </si>
  <si>
    <t>RESTRUCTURED- PRIM FOR PERSNAL USE PURP-OTHERS- PAST DUE - NON PERFORMING LOAN</t>
  </si>
  <si>
    <t xml:space="preserve"> RESTRUCTURED- OTHER PURPOSES-PAST DUE - NON PERFORMING LOAN</t>
  </si>
  <si>
    <t xml:space="preserve"> RESTRUCTURED- OTHER PURPOSES-ALLOWANCE FOR LOSSES</t>
  </si>
  <si>
    <t xml:space="preserve"> GENERAL LOAN LOSS PROVISION</t>
  </si>
  <si>
    <t>SALES CONTRACT RECVBLS-PERFORMING</t>
  </si>
  <si>
    <t>SALES CONTRACT RECVBLS-NON-PERFORMING</t>
  </si>
  <si>
    <t>SALES CONTRACT RECVBLS-UNAMORTIZED DISC AND OTHER DEFERRED CREDITS</t>
  </si>
  <si>
    <t>SALES CONTRACT RECVBLS-ALLOWANCE FOR LOSSES</t>
  </si>
  <si>
    <t xml:space="preserve">ACCRUED INT INC FROM FIN ASSETS (AII FROM FA) </t>
  </si>
  <si>
    <t>BANK PREM-LAND</t>
  </si>
  <si>
    <t>BANK PREM-BUILDING-BUILDING</t>
  </si>
  <si>
    <t>BANK PREM-FURNITURE AND FIXTURES</t>
  </si>
  <si>
    <t>BANK PREM-INFORMATION TECHNOLOGY(IT) EQUIPMENT</t>
  </si>
  <si>
    <t>BANK PREM-OTHER OFFICE EQUIPMENT</t>
  </si>
  <si>
    <t>BANK PREM-TRANSPORTATION EQUIPMENT</t>
  </si>
  <si>
    <t>BANK PREM-LEASEHOLD RIGHTS AND IMPROVEMENTS</t>
  </si>
  <si>
    <t>BANK PREM-ACCUM DEPRECIATION-LAND</t>
  </si>
  <si>
    <t>BANK PREM-ACCUM DEPRECIATION-BUILDING</t>
  </si>
  <si>
    <t>BANK PREM-ACCUM DEPRECIATION-FURNITURE AND FIXTURES</t>
  </si>
  <si>
    <t>BANK PREM-ACCUM DEPRECIATION-INFO TECH EQUIPMENT</t>
  </si>
  <si>
    <t>BANK PREM-ACCUM DEPRECIATION-OTHER OFFICE EQUIPMENT</t>
  </si>
  <si>
    <t>BANK PREM-ACCUM DEPRECIATION-TRANSPORTATION EQUIPMENT</t>
  </si>
  <si>
    <t>BANK PREM-ACCUM DEPRECIATION-LEASEHOLD RIGHTS AND IMPROVEMENTS</t>
  </si>
  <si>
    <t>REAL  AND OTHER PROPERTIES AQUIRED-ROPA-LAND</t>
  </si>
  <si>
    <t>REAL  AND OTHER PROPERTIES AQUIRED-ROPA-BUILDINGS</t>
  </si>
  <si>
    <t>REAL  AND OTHER PROPERTIES AQUIRED-ROPA-OTHER PROPERTIES ACQUIRED</t>
  </si>
  <si>
    <t>REAL  AND OTHER PROPERTIES AQUIRED-ROPA-ACCUM DEPRECIATION</t>
  </si>
  <si>
    <t>REAL  AND OTHER PROPERTIES AQUIRED-ALLOWANCE FOR LOSSES</t>
  </si>
  <si>
    <t>OTHER INTANGIBLE ASSETS-OTHER INTANGIBLE ASSETS</t>
  </si>
  <si>
    <t>DEFERRED TAX ASSET</t>
  </si>
  <si>
    <t>OTHER ASSETS-SERVICING ASSETS</t>
  </si>
  <si>
    <t>OTHER ASSETS-ACCOUNTS RECVBL</t>
  </si>
  <si>
    <t>OTHER ASSETS-ACCOUNTS RECVBL-OTHERS</t>
  </si>
  <si>
    <t>OTHER ASSETS-ACCOUNTS RECVBL-CAR PLANS</t>
  </si>
  <si>
    <t>OTHER ASSETS-ACCOUNTS RECVBL-BANK EMPLOYEES AND OFFICERS</t>
  </si>
  <si>
    <t>OTHER ASSETS-ACCOUNTS RECVBL - BRANCHES</t>
  </si>
  <si>
    <t>OTHER ASSETS-ACCOUNTS RECEIVABLE - ALLOWANCE FOR LOSSES</t>
  </si>
  <si>
    <t>OTHER ASSETS-PREPAID EXPENSES</t>
  </si>
  <si>
    <t>OTHER ASSETS -OTHERS</t>
  </si>
  <si>
    <t>DUE FROM HEAD OFFICE/BRANCHES/AGENCI</t>
  </si>
  <si>
    <t>DEPOSIT LIABILITIES-DEMAND DEPOSIT-ACTIVE</t>
  </si>
  <si>
    <t>DEPOSIT LIABILITIES-DEMAND DEPOSIT-DORMANT</t>
  </si>
  <si>
    <t>DEPOSIT LIABILITIES-SAVINGS DEPOSIT- ACTIVE</t>
  </si>
  <si>
    <t>DEPOSIT LIABILITIES-SAVINGS DEPOSIT- DORMANT</t>
  </si>
  <si>
    <t>DEPOSIT LIABILITIES-TIME DEPOSIT</t>
  </si>
  <si>
    <t>BILLS PAYABLE-BSP</t>
  </si>
  <si>
    <t>BILLS PAYABLE -INTERBANK CALL LOAN-GOVERNMENT BANK - RBU- LBP</t>
  </si>
  <si>
    <t>ACCRUED INTEREST EXPENSE ON FIN LIAB- DEPOSITS</t>
  </si>
  <si>
    <t>ACCRUED INTEREST EXPENSE ON FIN LIAB- BILLS PAYABLE</t>
  </si>
  <si>
    <t>DUE TO TREASURER OF THE PHILIPPINES</t>
  </si>
  <si>
    <t>INCOME TAX PAYABLE</t>
  </si>
  <si>
    <t>ACCRUED EXPENSES</t>
  </si>
  <si>
    <t>UNEARNED INCOME</t>
  </si>
  <si>
    <t>DEFFERRED TAX LIABILITIES</t>
  </si>
  <si>
    <t>OTHER LIABILITIES-WITHHOLDING TAX PAYABLE</t>
  </si>
  <si>
    <t>OTHER LIABILITIES-SSS,MEDICARE, EMPLOYERS COMPENSATION PREM AND PAG-IBIG CONTR PAYABLE</t>
  </si>
  <si>
    <t>OTHER LIABILITIES-UNCLAIMED BALANCES</t>
  </si>
  <si>
    <t>OTHER LIABILITIES-DIVIDENDS PAYABLE</t>
  </si>
  <si>
    <t>OTHER LIABILITIES-ACCOUNTS PAYABLE</t>
  </si>
  <si>
    <t>OTHER LIABILITIES-OTHERS</t>
  </si>
  <si>
    <t>DUE TO HEAD OFFICE/BRANCES/AGENCIES</t>
  </si>
  <si>
    <t>PAID-IN CAPITAL STOCK</t>
  </si>
  <si>
    <t>RETAINED EARNINGS</t>
  </si>
  <si>
    <t>INTEREST INCOME-DUE FROM BSP</t>
  </si>
  <si>
    <t>INTEREST INCOME-DUE FROM OTHER BANKS</t>
  </si>
  <si>
    <t>INTEREST INCOME-FIN ASSETS HELD FOR TRADING (HFT)</t>
  </si>
  <si>
    <t>INTEREST INCOME - HELD TO MATURITY(HTM) FIN.ASSETS</t>
  </si>
  <si>
    <t>INTEREST INCOME-AGRA/AGRI -AGRARIAN REFORM LOANS - CURRENT</t>
  </si>
  <si>
    <t>INTEREST INCOME-AGRA/AGRI -AGRARIAN REFORM LOANS - PAST DUE - PERFORMING LOAN</t>
  </si>
  <si>
    <t>INTEREST INCOME-AGRA/AGRI -AGRARIAN REFORM LOANS - PAST DUE - NON PERFORMING LOAN</t>
  </si>
  <si>
    <t>INTEREST INCOME-AGRA/AGRI -OTHER AGRICULTURAL CREDIT-CURRENT</t>
  </si>
  <si>
    <t>INTEREST INCOME-AGRA/AGRI -OTHER AGRICULTURAL CREDIT - PAST DUE - PERFORMING LOAN</t>
  </si>
  <si>
    <t>INTEREST INCOME-AGRA/AGRI -OTHER AGRICULTURAL CREDIT - PAST DUE - NON PERFORMING LOAN</t>
  </si>
  <si>
    <t>INTEREST INCOME-MICROENTRPS -MICROFINANCE- CURRENT</t>
  </si>
  <si>
    <t>INTEREST INCOME-MICROENTRPS -MICROFINANCE - PAST DUE - PERFORMING LOAN</t>
  </si>
  <si>
    <t>INTEREST INCOME-MICROENTRPS -MICROFINANCE - PAST DUE - NON PERFORMING LOAN</t>
  </si>
  <si>
    <t>INTEREST INCOME-SME -SMALL SCALE ENTERPRISES - CURRENT</t>
  </si>
  <si>
    <t>INTEREST INCOME-SME -SMALL SCALE ENTERPRISES- PAST DUE - PERFORMING LOAN</t>
  </si>
  <si>
    <t>INTEREST INCOME-SME -SMALL SCALE ENTERPRISES - PAST DUE - NON PERFORMING LOAN</t>
  </si>
  <si>
    <t>INTEREST INCOME-SME -MEDIUM SCALE ENTERPRISE - CURRENT</t>
  </si>
  <si>
    <t>INTEREST INCOME-SME -MEDIUM SCALE ENTERPRISE - PAST DUE - PERFORMING LOAN</t>
  </si>
  <si>
    <t>INTEREST INCOME-SME -MEDIUM SCALE ENTERPRISE- PAST DUE - NON PERFORMING LOAN</t>
  </si>
  <si>
    <t>INTEREST INCOME- PRIV CORP-FIN - CURRENT</t>
  </si>
  <si>
    <t>INTEREST INCOME- PRIV CORP-FIN - PAST DUE - PERFORMING LOAN</t>
  </si>
  <si>
    <t>INTEREST INCOME- PRIV CORP-FIN - PAST DUE - NON PERFORMING LOAN</t>
  </si>
  <si>
    <t>INTEREST INCOME- PRIV CORP-NONFIN- CURRENT</t>
  </si>
  <si>
    <t>INTEREST INCOME- PRIV CORP-NONFIN - PAST DUE - PERFORMING LOAN</t>
  </si>
  <si>
    <t>INTEREST INCOME- PRIV CORP-NONFIN- PAST DUE - NON PERFORMING LOAN</t>
  </si>
  <si>
    <t>INTEREST INCOME- HOUSING PURPOSE - CURRENT</t>
  </si>
  <si>
    <t>INTEREST INCOME- HOUSING PURPOSE - PAST DUE - PERFORMING LOAN</t>
  </si>
  <si>
    <t>INTEREST INCOME- HOUSING PURPOSE- PAST DUE - NON PERFORMING LOAN</t>
  </si>
  <si>
    <t>INTEREST INCOME- HOUSING PURPOSE- ITEMS IN LITIGATION</t>
  </si>
  <si>
    <t>INTEREST INCOME - PRIM FOR PERSNAL USE PURP-MOTORCYCLE LOANS- CURRENT</t>
  </si>
  <si>
    <t>INTEREST INCOME - PRIM FOR PERSNAL USE PURP-MOTORCYCLE  LOANS- PAST DUE - PERFORMING LOAN</t>
  </si>
  <si>
    <t>INTEREST INCOME - PRIM FOR PERSNAL USE PURP-MOTORCYCLE LOANS- PAST DUE - NON PERFORMING LOAN</t>
  </si>
  <si>
    <t>INTEREST INCOME - PRIM FOR PERSNAL USE PURP-SALARY-BASED LOANS-CURRENT</t>
  </si>
  <si>
    <t xml:space="preserve"> INTEREST INCOME - PRIM FOR PERSNAL USE PURP-SALARY-BASED LOANS-PAST DUE - PERFORMING LOAN</t>
  </si>
  <si>
    <t>INTEREST INCOME - PRIM FOR PERSNAL USE PURP-SALARY-BASED LOANS- PAST DUE - NON PERFORMING LOAN</t>
  </si>
  <si>
    <t>INTEREST INCOME - PRIM FOR PERSNAL USE PURP-OTHERS-CURRENT</t>
  </si>
  <si>
    <t>INTEREST INCOME - PRIM FOR PERSNAL USE PURP-OTHERS- PAST DUE - PERFORMING LOAN</t>
  </si>
  <si>
    <t>INTEREST INCOME - PRIM FOR PERSNAL USE PURP-OTHERS- PAST DUE - NON PERFORMING LOAN</t>
  </si>
  <si>
    <t>INTEREST INCOME- OTHER PURPOSES - CURRENT</t>
  </si>
  <si>
    <t>INTEREST INCOME- OTHER PURPOSES - PAST DUE - PERFORMING LOAN</t>
  </si>
  <si>
    <t>INTEREST INCOME- OTHER PURPOSES - PAST DUE - NON PERFORMING LOAN</t>
  </si>
  <si>
    <t>INTEREST INCOME -RESTRUCTURED -AGRA/AGRI -AGRARIAN REFORM LOANS - CURRENT</t>
  </si>
  <si>
    <t>INTEREST INCOME -RESTRUCTURED -AGRA/AGRI -AGRARIAN REFORM LOANS - PAST DUE - PERFORMING LOAN</t>
  </si>
  <si>
    <t>INTEREST INCOME -RESTRUCTURED -AGRA/AGRI -AGRARIAN REFORM LOANS - PAST DUE - NON PERFORMING LOAN</t>
  </si>
  <si>
    <t>INTEREST INCOME -RESTRUCTURED -AGRA/AGRI -OTHER AGRICULTURAL CREDIT-CURRENT</t>
  </si>
  <si>
    <t>INTEREST INCOME -RESTRUCTURED -AGRA/AGRI -OTHER AGRICULTURAL CREDIT - PAST DUE - PERFORMING LOAN</t>
  </si>
  <si>
    <t>INTEREST INCOME -RESTRUCTURED -AGRA/AGRI -OTHER AGRICULTURAL CREDIT - PAST DUE - NON PERFORMING LOAN</t>
  </si>
  <si>
    <t>INTEREST INCOME -RESTRUCTURED -SME -MEDIUM SCALE ENTERPRISE - CURRENT</t>
  </si>
  <si>
    <t>INTEREST INCOME -RESTRUCTURED -SME -MEDIUM SCALE ENTERPRISE - PAST DUE - PERFORMING LOAN</t>
  </si>
  <si>
    <t>INTEREST INCOME -RESTRUCTURED -SME -MEDIUM SCALE ENTERPRISE- PAST DUE - NON PERFORMING LOAN</t>
  </si>
  <si>
    <t>INTEREST INCOME - SALES CONTRACT RECVBLS</t>
  </si>
  <si>
    <t>FEES AND COMMISSIONS INCOME</t>
  </si>
  <si>
    <t>GAINS/LOSSES ON FA-HELD FOR TRADING</t>
  </si>
  <si>
    <t>FOREIGN EXCHANGE PROFIT/(LOSS)</t>
  </si>
  <si>
    <t>GAINS/LOSSES-SALE/DERECOGNITION OF NON FIN ASSETS</t>
  </si>
  <si>
    <t>OTHER INCOME</t>
  </si>
  <si>
    <t>INTEREST EXPENSE-DEP LIAB-DEMAND DEPOSIT</t>
  </si>
  <si>
    <t>INTEREST EXPENSE-DEP LIAB-SAVINGS DEPOSIT</t>
  </si>
  <si>
    <t>INTEREST EXPENSE-DEP LIAB-TIME DEPOSIT</t>
  </si>
  <si>
    <t>INTEREST EXPENSE - BILLS PAYABLE-BSP</t>
  </si>
  <si>
    <t>INTEREST EXPENSE - BILLS PAYABLE - GOVERNMENT BANKS -RBU - LBP - W/ EWT</t>
  </si>
  <si>
    <t>INTEREST EXPENSE - BILLS PAYABLE - GOVERNMENT BANKS -RBU - LBP - EWT EXEMPT</t>
  </si>
  <si>
    <t>INTEREST EXPENSE - BILLS PAYABLE - GOVERNMENT BANKS -RBU - DBP - W/ EWT</t>
  </si>
  <si>
    <t>INTEREST EXPENSE - BILLS PAYABLE - GOVERNMENT BANKS -RBU - DBP - EWT EXEMPT</t>
  </si>
  <si>
    <t>INTEREST EXPENSE -BILLS PAYABLE - OTHER DEP SUBS-OTHERS</t>
  </si>
  <si>
    <t>INTEREST EXPENSE - BILLS PAYABLE - OTHERS - NLDC- W/ EWT</t>
  </si>
  <si>
    <t>INTEREST EXPENSE - BILLS PAYABLE - OTHERS - NLDC - EWT EXEMPT</t>
  </si>
  <si>
    <t>INTEREST EXPENSE - BILLS PAYABLE - OTHERS -SBGFC- W/ EWT</t>
  </si>
  <si>
    <t>INTEREST EXPENSE - BILLS PAYABLE - OTHERS -SBGFC - EWT EXEMPT</t>
  </si>
  <si>
    <t>INTEREST EXPENSE - OTHERS</t>
  </si>
  <si>
    <t>SALARIES AND WAGES</t>
  </si>
  <si>
    <t>FRINGE BENEFITS</t>
  </si>
  <si>
    <t>DIRECTORS FEES</t>
  </si>
  <si>
    <t>SSS,PHILHEALTH,EMPLOYERS COMPENSATION</t>
  </si>
  <si>
    <t>MEDICAL,DENTAL AND HOSPITALIZATION</t>
  </si>
  <si>
    <t>CONTRIBUTION TO RETIREMENT/PROVIDENT</t>
  </si>
  <si>
    <t>FEES AND COMMISSIONS EXPENSES</t>
  </si>
  <si>
    <t>INSURANCE EXPENSES-PDIC</t>
  </si>
  <si>
    <t>INSURANCE EXPENSES-PCIC</t>
  </si>
  <si>
    <t>INSURANCE EXPENSES-OTHERS</t>
  </si>
  <si>
    <t>DEPRECIATION / AMORTIZATION EXPENSES</t>
  </si>
  <si>
    <t>PROVISIONS FOR CREDIT LOSSES ON LOANS AND RECVBLS AND OTHER FIN ASSETS</t>
  </si>
  <si>
    <t>BAD DEBTS WRITTEN OFF</t>
  </si>
  <si>
    <t>INCOME TAX EXPENSE</t>
  </si>
  <si>
    <t>Due to the Head Office/Branches/Agencies</t>
  </si>
  <si>
    <t>FEES AND COMMISSION</t>
  </si>
  <si>
    <t xml:space="preserve"> </t>
  </si>
  <si>
    <t>Refdate</t>
  </si>
  <si>
    <t>Code</t>
  </si>
  <si>
    <t>Name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</si>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</sst>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"/>
    <numFmt numFmtId="167" formatCode="&quot;\&quot;#,##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"/>
    <numFmt numFmtId="168" formatCode="&quot;\&quot;#,##0.00;[Red]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&quot;\&quot;\-#,##0.00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yyyy\-mm\-dd;@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u val="singleAccounting"/>
      <sz val="8"/>
      <name val="Arial"/>
      <family val="2"/>
    </font>
    <font>
      <i/>
      <sz val="10"/>
      <color indexed="56"/>
      <name val="Arial"/>
      <family val="2"/>
    </font>
    <font>
      <sz val="11"/>
      <color indexed="8"/>
      <name val="Calibri"/>
      <family val="2"/>
    </font>
    <font>
      <sz val="12"/>
      <name val="Helv"/>
    </font>
    <font>
      <sz val="7"/>
      <name val="Small Fonts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</borders>
  <cellStyleXfs count="1754">
    <xf numFmtId="0" fontId="0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166" fontId="5" fillId="11" borderId="6" applyNumberFormat="0" applyFill="0" applyBorder="0">
      <alignment vertical="top" wrapText="1"/>
    </xf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166" fontId="7" fillId="0" borderId="0" applyNumberFormat="0" applyFill="0">
      <alignment vertical="top" wrapText="1"/>
    </xf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9" fillId="11" borderId="0" applyFont="0" applyBorder="0"/>
    <xf numFmtId="38" fontId="4" fillId="11" borderId="0" applyNumberFormat="0" applyBorder="0" applyAlignment="0" applyProtection="0"/>
    <xf numFmtId="10" fontId="4" fillId="12" borderId="5" applyNumberFormat="0" applyBorder="0" applyAlignment="0" applyProtection="0"/>
    <xf numFmtId="37" fontId="10" fillId="0" borderId="0"/>
    <xf numFmtId="168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1" fillId="0" borderId="0"/>
    <xf numFmtId="0" fontId="5" fillId="0" borderId="0"/>
    <xf numFmtId="0" fontId="5" fillId="0" borderId="0"/>
    <xf numFmtId="0" fontId="1" fillId="2" borderId="1" applyNumberFormat="0" applyFont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  <xf numFmtId="17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165" fontId="4" fillId="0" borderId="4" xfId="0" applyNumberFormat="1" applyFont="1" applyBorder="1"/>
    <xf numFmtId="0" fontId="4" fillId="0" borderId="4" xfId="0" applyFont="1" applyBorder="1"/>
    <xf numFmtId="0" fontId="4" fillId="0" borderId="3" xfId="0" applyFont="1" applyBorder="1"/>
    <xf numFmtId="165" fontId="0" fillId="0" borderId="0" xfId="0" applyNumberFormat="1" applyAlignment="1">
      <alignment horizontal="right"/>
    </xf>
    <xf numFmtId="165" fontId="4" fillId="0" borderId="0" xfId="0" applyNumberFormat="1" applyFont="1" applyAlignment="1">
      <alignment horizontal="right"/>
    </xf>
    <xf numFmtId="165" fontId="4" fillId="0" borderId="3" xfId="0" applyNumberFormat="1" applyFont="1" applyBorder="1"/>
    <xf numFmtId="165" fontId="3" fillId="0" borderId="2" xfId="0" applyNumberFormat="1" applyFont="1" applyBorder="1"/>
    <xf numFmtId="0" fontId="3" fillId="0" borderId="5" xfId="0" applyFont="1" applyBorder="1"/>
    <xf numFmtId="0" fontId="3" fillId="0" borderId="2" xfId="0" applyFont="1" applyBorder="1"/>
    <xf numFmtId="0" fontId="13" fillId="0" borderId="0" xfId="0" applyFont="1"/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5" fillId="0" borderId="3" xfId="0" applyFont="1" applyBorder="1"/>
    <xf numFmtId="165" fontId="4" fillId="0" borderId="0" xfId="1" applyFont="1"/>
    <xf numFmtId="165" fontId="4" fillId="0" borderId="4" xfId="1" applyFont="1" applyBorder="1"/>
    <xf numFmtId="43" fontId="4" fillId="0" borderId="4" xfId="0" applyNumberFormat="1" applyFont="1" applyBorder="1"/>
    <xf numFmtId="43" fontId="4" fillId="0" borderId="0" xfId="0" applyNumberFormat="1" applyFont="1"/>
    <xf numFmtId="165" fontId="4" fillId="0" borderId="0" xfId="1" applyFont="1" applyAlignment="1">
      <alignment horizontal="right"/>
    </xf>
    <xf numFmtId="43" fontId="4" fillId="0" borderId="3" xfId="0" applyNumberFormat="1" applyFont="1" applyBorder="1"/>
    <xf numFmtId="165" fontId="3" fillId="0" borderId="5" xfId="1" applyFont="1" applyBorder="1"/>
    <xf numFmtId="165" fontId="0" fillId="0" borderId="0" xfId="1" applyFont="1"/>
    <xf numFmtId="0" fontId="4" fillId="0" borderId="0" xfId="0" applyFont="1" applyAlignment="1">
      <alignment horizontal="left"/>
    </xf>
  </cellXfs>
  <cellStyles count="1754">
    <cellStyle name="20% - Accent1 2" xfId="5"/>
    <cellStyle name="20% - Accent2 2" xfId="6"/>
    <cellStyle name="20% - Accent3 2" xfId="7"/>
    <cellStyle name="20% - Accent4 2" xfId="8"/>
    <cellStyle name="2line" xfId="9"/>
    <cellStyle name="40% - Accent3 2" xfId="10"/>
    <cellStyle name="60% - Accent3 2" xfId="11"/>
    <cellStyle name="60% - Accent4 2" xfId="12"/>
    <cellStyle name="60% - Accent6 2" xfId="13"/>
    <cellStyle name="blue" xfId="14"/>
    <cellStyle name="Comma" xfId="1" builtinId="3"/>
    <cellStyle name="Comma 10" xfId="15"/>
    <cellStyle name="Comma 10 2" xfId="16"/>
    <cellStyle name="Comma 10 2 2" xfId="17"/>
    <cellStyle name="Comma 11" xfId="18"/>
    <cellStyle name="Comma 12" xfId="19"/>
    <cellStyle name="Comma 13" xfId="20"/>
    <cellStyle name="Comma 13 2" xfId="21"/>
    <cellStyle name="Comma 13 2 2" xfId="22"/>
    <cellStyle name="Comma 14" xfId="23"/>
    <cellStyle name="Comma 15" xfId="24"/>
    <cellStyle name="Comma 16" xfId="25"/>
    <cellStyle name="Comma 2" xfId="2"/>
    <cellStyle name="Comma 2 2" xfId="3"/>
    <cellStyle name="Comma 3" xfId="26"/>
    <cellStyle name="Comma 38" xfId="27"/>
    <cellStyle name="Comma 4" xfId="28"/>
    <cellStyle name="Comma 5" xfId="29"/>
    <cellStyle name="Comma 6" xfId="30"/>
    <cellStyle name="Comma 7" xfId="31"/>
    <cellStyle name="Comma 8" xfId="32"/>
    <cellStyle name="Comma 8 2" xfId="33"/>
    <cellStyle name="Comma 9" xfId="34"/>
    <cellStyle name="Currency 2" xfId="35"/>
    <cellStyle name="Currency 2 2" xfId="36"/>
    <cellStyle name="custom" xfId="37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Grey" xfId="38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Input [yellow]" xfId="39"/>
    <cellStyle name="no dec" xfId="40"/>
    <cellStyle name="Normal" xfId="0" builtinId="0"/>
    <cellStyle name="Normal - Style1" xfId="41"/>
    <cellStyle name="Normal 10" xfId="42"/>
    <cellStyle name="Normal 10 2" xfId="43"/>
    <cellStyle name="Normal 11" xfId="44"/>
    <cellStyle name="Normal 12" xfId="45"/>
    <cellStyle name="Normal 12 2" xfId="46"/>
    <cellStyle name="Normal 136 2 2 2" xfId="47"/>
    <cellStyle name="Normal 2" xfId="48"/>
    <cellStyle name="Normal 2 2" xfId="49"/>
    <cellStyle name="Normal 208 2" xfId="50"/>
    <cellStyle name="Normal 25" xfId="51"/>
    <cellStyle name="Normal 252" xfId="52"/>
    <cellStyle name="Normal 28" xfId="53"/>
    <cellStyle name="Normal 29" xfId="54"/>
    <cellStyle name="Normal 3" xfId="55"/>
    <cellStyle name="Normal 32" xfId="56"/>
    <cellStyle name="Normal 32 2" xfId="57"/>
    <cellStyle name="Normal 32 2 2" xfId="58"/>
    <cellStyle name="Normal 33" xfId="59"/>
    <cellStyle name="Normal 35" xfId="60"/>
    <cellStyle name="Normal 35 2" xfId="61"/>
    <cellStyle name="Normal 35 2 2" xfId="62"/>
    <cellStyle name="Normal 38" xfId="63"/>
    <cellStyle name="Normal 4" xfId="64"/>
    <cellStyle name="Normal 4 3" xfId="65"/>
    <cellStyle name="Normal 4 3 2" xfId="66"/>
    <cellStyle name="Normal 40" xfId="67"/>
    <cellStyle name="Normal 5" xfId="68"/>
    <cellStyle name="Normal 50" xfId="69"/>
    <cellStyle name="Normal 56" xfId="70"/>
    <cellStyle name="Normal 59" xfId="71"/>
    <cellStyle name="Normal 6" xfId="72"/>
    <cellStyle name="Normal 6 6" xfId="73"/>
    <cellStyle name="Normal 6 6 2" xfId="74"/>
    <cellStyle name="Normal 63" xfId="75"/>
    <cellStyle name="Normal 64" xfId="76"/>
    <cellStyle name="Normal 65" xfId="77"/>
    <cellStyle name="Normal 68" xfId="78"/>
    <cellStyle name="Normal 69" xfId="79"/>
    <cellStyle name="Normal 7" xfId="80"/>
    <cellStyle name="Normal 71_Loan Listing-April 30, 2015-unfinished (Autosaved)" xfId="81"/>
    <cellStyle name="Normal 8" xfId="82"/>
    <cellStyle name="Normal 8 3" xfId="83"/>
    <cellStyle name="Normal 9" xfId="84"/>
    <cellStyle name="Note 2" xfId="85"/>
    <cellStyle name="Œ…‹æØ‚è [0.00]_laroux" xfId="86"/>
    <cellStyle name="Œ…‹æØ‚è_laroux" xfId="87"/>
    <cellStyle name="Percent [2]" xfId="88"/>
    <cellStyle name="Percent 2" xfId="4"/>
    <cellStyle name="Percent 2 2" xfId="89"/>
    <cellStyle name="Percent 3" xfId="90"/>
    <cellStyle name="Percent 3 2" xfId="91"/>
    <cellStyle name="Tusental (0)_pldt" xfId="92"/>
    <cellStyle name="Tusental_pldt" xfId="93"/>
    <cellStyle name="Valuta (0)_pldt" xfId="94"/>
    <cellStyle name="Valuta_pldt" xfId="9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2"/>
  <sheetViews>
    <sheetView zoomScale="125" zoomScaleNormal="125" zoomScalePageLayoutView="125" workbookViewId="0">
      <selection activeCell="C23" sqref="C23"/>
    </sheetView>
  </sheetViews>
  <sheetFormatPr defaultColWidth="10.90625" defaultRowHeight="12.5" x14ac:dyDescent="0.25"/>
  <cols>
    <col min="8" max="11" width="11.36328125" bestFit="1" customWidth="1"/>
    <col min="13" max="13" width="12.36328125" bestFit="1" customWidth="1"/>
  </cols>
  <sheetData>
    <row r="1" spans="1:16" x14ac:dyDescent="0.25">
      <c r="A1" s="2" t="s">
        <v>0</v>
      </c>
      <c r="B1" s="2"/>
      <c r="C1" s="2"/>
      <c r="D1" s="2"/>
      <c r="E1" s="4"/>
      <c r="F1" s="5"/>
      <c r="G1" s="5"/>
      <c r="H1" s="5"/>
      <c r="I1" s="5"/>
      <c r="J1" s="5"/>
      <c r="K1" s="5"/>
      <c r="L1" s="5"/>
      <c r="M1" s="5"/>
      <c r="N1" s="5"/>
      <c r="O1" s="6">
        <v>604050760.5</v>
      </c>
      <c r="P1" s="7"/>
    </row>
    <row r="2" spans="1:16" x14ac:dyDescent="0.25">
      <c r="A2" s="2" t="s">
        <v>1</v>
      </c>
      <c r="B2" s="2"/>
      <c r="C2" s="2"/>
      <c r="D2" s="2"/>
      <c r="E2" s="4"/>
      <c r="F2" s="5"/>
      <c r="G2" s="5"/>
      <c r="H2" s="5"/>
      <c r="I2" s="5"/>
      <c r="J2" s="5"/>
      <c r="K2" s="5"/>
      <c r="L2" s="5"/>
      <c r="M2" s="5"/>
      <c r="N2" s="5"/>
      <c r="O2" s="6"/>
      <c r="P2" s="7"/>
    </row>
    <row r="3" spans="1:16" x14ac:dyDescent="0.25">
      <c r="A3" s="2" t="s">
        <v>212</v>
      </c>
      <c r="B3" s="8">
        <f>'ICBS-TB-GL-Worksheet'!B2</f>
        <v>43524</v>
      </c>
      <c r="C3" s="5"/>
      <c r="D3" s="5"/>
      <c r="E3" s="4"/>
      <c r="F3" s="5"/>
      <c r="G3" s="5"/>
      <c r="H3" s="5"/>
      <c r="I3" s="5"/>
      <c r="J3" s="5"/>
      <c r="K3" s="5"/>
      <c r="L3" s="5"/>
      <c r="M3" s="5"/>
      <c r="N3" s="5"/>
      <c r="O3" s="6"/>
      <c r="P3" s="7" t="s">
        <v>2</v>
      </c>
    </row>
    <row r="4" spans="1:16" x14ac:dyDescent="0.25">
      <c r="A4" s="2"/>
      <c r="B4" s="5"/>
      <c r="C4" s="5"/>
      <c r="D4" s="5"/>
      <c r="E4" s="4"/>
      <c r="F4" s="5"/>
      <c r="G4" s="5"/>
      <c r="H4" s="5"/>
      <c r="I4" s="5"/>
      <c r="J4" s="5"/>
      <c r="K4" s="5"/>
      <c r="L4" s="5"/>
      <c r="M4" s="5"/>
      <c r="N4" s="5"/>
      <c r="O4" s="6"/>
      <c r="P4" s="7" t="s">
        <v>3</v>
      </c>
    </row>
    <row r="5" spans="1:16" x14ac:dyDescent="0.25">
      <c r="A5" s="2" t="s">
        <v>4</v>
      </c>
      <c r="B5" s="5"/>
      <c r="C5" s="5"/>
      <c r="D5" s="5"/>
      <c r="E5" s="4"/>
      <c r="F5" s="5"/>
      <c r="G5" s="5"/>
      <c r="H5" s="5"/>
      <c r="I5" s="5"/>
      <c r="J5" s="5"/>
      <c r="K5" s="5"/>
      <c r="L5" s="5"/>
      <c r="M5" s="5"/>
      <c r="N5" s="5"/>
      <c r="O5" s="9"/>
      <c r="P5" s="7" t="s">
        <v>5</v>
      </c>
    </row>
    <row r="6" spans="1:16" ht="13.5" x14ac:dyDescent="0.35">
      <c r="A6" s="2"/>
      <c r="B6" s="3"/>
      <c r="C6" s="3"/>
      <c r="D6" s="3"/>
      <c r="E6" s="7"/>
      <c r="F6" s="6"/>
      <c r="G6" s="6"/>
      <c r="H6" s="6"/>
      <c r="I6" s="6"/>
      <c r="J6" s="6"/>
      <c r="K6" s="10"/>
      <c r="L6" s="10"/>
      <c r="M6" s="6"/>
      <c r="N6" s="6"/>
      <c r="O6" s="6"/>
      <c r="P6" s="7"/>
    </row>
    <row r="7" spans="1:16" x14ac:dyDescent="0.25">
      <c r="A7" s="6" t="s">
        <v>6</v>
      </c>
      <c r="B7" s="6"/>
      <c r="C7" s="6"/>
      <c r="D7" s="6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7" t="s">
        <v>7</v>
      </c>
    </row>
    <row r="8" spans="1:16" x14ac:dyDescent="0.25">
      <c r="A8" s="6"/>
      <c r="B8" s="6" t="s">
        <v>8</v>
      </c>
      <c r="C8" s="6"/>
      <c r="D8" s="6"/>
      <c r="E8" s="7"/>
      <c r="F8" s="6"/>
      <c r="G8" s="6"/>
      <c r="H8" s="6"/>
      <c r="I8" s="6"/>
      <c r="J8" s="6"/>
      <c r="K8" s="6"/>
      <c r="L8" s="6"/>
      <c r="M8" s="11">
        <f>'ICBS-TB-GL-Worksheet'!E2</f>
        <v>65970360.939999998</v>
      </c>
      <c r="N8" s="6"/>
      <c r="O8" s="6"/>
      <c r="P8" s="7" t="s">
        <v>9</v>
      </c>
    </row>
    <row r="9" spans="1:16" x14ac:dyDescent="0.25">
      <c r="A9" s="6"/>
      <c r="B9" s="6" t="s">
        <v>10</v>
      </c>
      <c r="C9" s="6"/>
      <c r="D9" s="6"/>
      <c r="E9" s="7"/>
      <c r="F9" s="6"/>
      <c r="G9" s="6"/>
      <c r="H9" s="6"/>
      <c r="I9" s="6"/>
      <c r="J9" s="6"/>
      <c r="K9" s="6"/>
      <c r="L9" s="6"/>
      <c r="M9" s="11">
        <f>'ICBS-TB-GL-Worksheet'!E3</f>
        <v>1271013.07</v>
      </c>
      <c r="N9" s="6"/>
      <c r="O9" s="6"/>
      <c r="P9" s="7"/>
    </row>
    <row r="10" spans="1:16" x14ac:dyDescent="0.25">
      <c r="A10" s="6"/>
      <c r="B10" s="6" t="s">
        <v>11</v>
      </c>
      <c r="C10" s="6"/>
      <c r="D10" s="6"/>
      <c r="E10" s="7"/>
      <c r="F10" s="6"/>
      <c r="G10" s="6"/>
      <c r="H10" s="6"/>
      <c r="I10" s="6"/>
      <c r="J10" s="6"/>
      <c r="K10" s="6"/>
      <c r="L10" s="6"/>
      <c r="M10" s="11">
        <f>'ICBS-TB-GL-Worksheet'!E4</f>
        <v>25213708.98</v>
      </c>
      <c r="N10" s="6"/>
      <c r="O10" s="6"/>
      <c r="P10" s="7"/>
    </row>
    <row r="11" spans="1:16" x14ac:dyDescent="0.25">
      <c r="A11" s="6"/>
      <c r="B11" s="6" t="s">
        <v>12</v>
      </c>
      <c r="C11" s="6"/>
      <c r="D11" s="6"/>
      <c r="E11" s="7"/>
      <c r="F11" s="6"/>
      <c r="G11" s="6"/>
      <c r="H11" s="6"/>
      <c r="I11" s="6"/>
      <c r="J11" s="6"/>
      <c r="K11" s="6"/>
      <c r="L11" s="6"/>
      <c r="M11" s="11">
        <f>'ICBS-TB-GL-Worksheet'!E5</f>
        <v>92030669.650000006</v>
      </c>
      <c r="N11" s="6"/>
      <c r="O11" s="6"/>
      <c r="P11" s="7"/>
    </row>
    <row r="12" spans="1:16" x14ac:dyDescent="0.25">
      <c r="A12" s="6"/>
      <c r="B12" s="6"/>
      <c r="C12" s="6"/>
      <c r="D12" s="6"/>
      <c r="E12" s="7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1:16" x14ac:dyDescent="0.25">
      <c r="A13" s="6" t="s">
        <v>13</v>
      </c>
      <c r="B13" s="6"/>
      <c r="C13" s="6"/>
      <c r="D13" s="6"/>
      <c r="E13" s="36"/>
      <c r="F13" s="36"/>
      <c r="G13" s="6"/>
      <c r="H13" s="13" t="s">
        <v>14</v>
      </c>
      <c r="I13" s="13" t="s">
        <v>15</v>
      </c>
      <c r="J13" s="13" t="s">
        <v>16</v>
      </c>
      <c r="K13" s="13" t="s">
        <v>17</v>
      </c>
      <c r="L13" s="9"/>
      <c r="M13" s="6"/>
      <c r="N13" s="6"/>
      <c r="O13" s="6"/>
      <c r="P13" s="7"/>
    </row>
    <row r="14" spans="1:16" x14ac:dyDescent="0.25">
      <c r="A14" s="6"/>
      <c r="B14" s="6" t="s">
        <v>18</v>
      </c>
      <c r="C14" s="6"/>
      <c r="D14" s="6"/>
      <c r="E14" s="6"/>
      <c r="F14" s="6"/>
      <c r="G14" s="6"/>
      <c r="H14" s="11">
        <f>'ICBS-TB-GL-Worksheet'!E30+'ICBS-TB-GL-Worksheet'!E36</f>
        <v>303087254.19</v>
      </c>
      <c r="I14" s="11">
        <f>'ICBS-TB-GL-Worksheet'!E31+'ICBS-TB-GL-Worksheet'!E32+'ICBS-TB-GL-Worksheet'!E37+'ICBS-TB-GL-Worksheet'!E38</f>
        <v>36947524.409999996</v>
      </c>
      <c r="J14" s="11">
        <f>'ICBS-TB-GL-Worksheet'!E33+'ICBS-TB-GL-Worksheet'!E39</f>
        <v>0</v>
      </c>
      <c r="K14" s="11">
        <f>H14+I14+J14</f>
        <v>340034778.60000002</v>
      </c>
      <c r="L14" s="6"/>
      <c r="N14" s="6"/>
      <c r="O14" s="6"/>
      <c r="P14" s="7"/>
    </row>
    <row r="15" spans="1:16" x14ac:dyDescent="0.25">
      <c r="A15" s="6"/>
      <c r="B15" s="6" t="s">
        <v>19</v>
      </c>
      <c r="C15" s="6"/>
      <c r="D15" s="12"/>
      <c r="E15" s="6"/>
      <c r="F15" s="6"/>
      <c r="G15" s="6"/>
      <c r="H15" s="28">
        <f>'ICBS-TB-GL-Worksheet'!E42+'ICBS-TB-GL-Worksheet'!E47</f>
        <v>23086737.5</v>
      </c>
      <c r="I15" s="28">
        <f>'ICBS-TB-GL-Worksheet'!E43+'ICBS-TB-GL-Worksheet'!E44+'ICBS-TB-GL-Worksheet'!E48+'ICBS-TB-GL-Worksheet'!E49</f>
        <v>0</v>
      </c>
      <c r="J15" s="28">
        <f>'ICBS-TB-GL-Worksheet'!E29</f>
        <v>0</v>
      </c>
      <c r="K15" s="11">
        <f t="shared" ref="K15:K23" si="0">H15+I15+J15</f>
        <v>23086737.5</v>
      </c>
      <c r="L15" s="6"/>
      <c r="N15" s="6"/>
      <c r="O15" s="6"/>
      <c r="P15" s="7"/>
    </row>
    <row r="16" spans="1:16" x14ac:dyDescent="0.25">
      <c r="A16" s="6"/>
      <c r="B16" s="6" t="s">
        <v>20</v>
      </c>
      <c r="C16" s="6"/>
      <c r="D16" s="6"/>
      <c r="E16" s="6"/>
      <c r="F16" s="6"/>
      <c r="G16" s="6"/>
      <c r="H16" s="28">
        <f>'ICBS-TB-GL-Worksheet'!E32</f>
        <v>19155774.66</v>
      </c>
      <c r="I16" s="28">
        <f>'ICBS-TB-GL-Worksheet'!E33+'ICBS-TB-GL-Worksheet'!E34</f>
        <v>0</v>
      </c>
      <c r="J16" s="28">
        <f>'ICBS-TB-GL-Worksheet'!E44</f>
        <v>0</v>
      </c>
      <c r="K16" s="11">
        <f t="shared" si="0"/>
        <v>19155774.66</v>
      </c>
      <c r="L16" s="6"/>
      <c r="N16" s="6"/>
      <c r="O16" s="6"/>
      <c r="P16" s="7"/>
    </row>
    <row r="17" spans="1:16" x14ac:dyDescent="0.25">
      <c r="A17" s="6"/>
      <c r="B17" s="6" t="s">
        <v>21</v>
      </c>
      <c r="C17" s="6"/>
      <c r="D17" s="6"/>
      <c r="E17" s="6"/>
      <c r="F17" s="6"/>
      <c r="G17" s="6"/>
      <c r="H17" s="28">
        <f>'ICBS-TB-GL-Worksheet'!E40+'ICBS-TB-GL-Worksheet'!E44+'ICBS-TB-GL-Worksheet'!E48+'ICBS-TB-GL-Worksheet'!E56+'ICBS-TB-GL-Worksheet'!E60</f>
        <v>0</v>
      </c>
      <c r="I17" s="6">
        <f>'ICBS-TB-GL-Worksheet'!E41+'ICBS-TB-GL-Worksheet'!E42+'ICBS-TB-GL-Worksheet'!E45+'ICBS-TB-GL-Worksheet'!E46+'ICBS-TB-GL-Worksheet'!E49+'ICBS-TB-GL-Worksheet'!E50+'ICBS-TB-GL-Worksheet'!E53+'ICBS-TB-GL-Worksheet'!E54+'ICBS-TB-GL-Worksheet'!E57+'ICBS-TB-GL-Worksheet'!E58+'ICBS-TB-GL-Worksheet'!E61+'ICBS-TB-GL-Worksheet'!E62</f>
        <v>14271817.43</v>
      </c>
      <c r="J17" s="6">
        <f>'ICBS-TB-GL-Worksheet'!E43+'ICBS-TB-GL-Worksheet'!E47+'ICBS-TB-GL-Worksheet'!E51+'ICBS-TB-GL-Worksheet'!E55+'ICBS-TB-GL-Worksheet'!E59+'ICBS-TB-GL-Worksheet'!E63</f>
        <v>23086737.5</v>
      </c>
      <c r="K17" s="11">
        <f t="shared" si="0"/>
        <v>37358554.93</v>
      </c>
      <c r="L17" s="6"/>
      <c r="N17" s="6"/>
      <c r="O17" s="6"/>
      <c r="P17" s="7"/>
    </row>
    <row r="18" spans="1:16" x14ac:dyDescent="0.25">
      <c r="A18" s="6"/>
      <c r="B18" s="6" t="s">
        <v>22</v>
      </c>
      <c r="C18" s="6"/>
      <c r="D18" s="12"/>
      <c r="E18" s="6"/>
      <c r="F18" s="6"/>
      <c r="G18" s="6"/>
      <c r="H18" s="6"/>
      <c r="I18" s="6"/>
      <c r="J18" s="6"/>
      <c r="K18" s="11">
        <f t="shared" si="0"/>
        <v>0</v>
      </c>
      <c r="L18" s="6"/>
      <c r="N18" s="6"/>
      <c r="O18" s="6"/>
      <c r="P18" s="7"/>
    </row>
    <row r="19" spans="1:16" x14ac:dyDescent="0.25">
      <c r="A19" s="6"/>
      <c r="B19" s="6" t="s">
        <v>23</v>
      </c>
      <c r="C19" s="6"/>
      <c r="D19" s="12"/>
      <c r="E19" s="6"/>
      <c r="F19" s="6"/>
      <c r="G19" s="6"/>
      <c r="H19" s="28">
        <f>'ICBS-TB-GL-Worksheet'!E14</f>
        <v>0</v>
      </c>
      <c r="I19" s="28">
        <f>'ICBS-TB-GL-Worksheet'!E15+'ICBS-TB-GL-Worksheet'!E16</f>
        <v>123190340.73</v>
      </c>
      <c r="J19" s="28">
        <f>'ICBS-TB-GL-Worksheet'!E17</f>
        <v>2644506.04</v>
      </c>
      <c r="K19" s="11">
        <f t="shared" si="0"/>
        <v>125834846.77000001</v>
      </c>
      <c r="L19" s="6"/>
      <c r="N19" s="6"/>
      <c r="O19" s="6"/>
      <c r="P19" s="7"/>
    </row>
    <row r="20" spans="1:16" x14ac:dyDescent="0.25">
      <c r="A20" s="6"/>
      <c r="B20" s="6" t="s">
        <v>24</v>
      </c>
      <c r="C20" s="12"/>
      <c r="D20" s="12"/>
      <c r="E20" s="6"/>
      <c r="F20" s="6"/>
      <c r="G20" s="6"/>
      <c r="H20" s="6"/>
      <c r="I20" s="6"/>
      <c r="J20" s="6"/>
      <c r="K20" s="11">
        <f t="shared" si="0"/>
        <v>0</v>
      </c>
      <c r="L20" s="6"/>
      <c r="N20" s="6"/>
      <c r="O20" s="6"/>
      <c r="P20" s="7"/>
    </row>
    <row r="21" spans="1:16" x14ac:dyDescent="0.25">
      <c r="A21" s="6"/>
      <c r="B21" s="6" t="s">
        <v>25</v>
      </c>
      <c r="C21" s="6"/>
      <c r="D21" s="6"/>
      <c r="E21" s="6"/>
      <c r="F21" s="6"/>
      <c r="G21" s="6"/>
      <c r="H21" s="6"/>
      <c r="I21" s="6"/>
      <c r="J21" s="6"/>
      <c r="K21" s="11">
        <f t="shared" si="0"/>
        <v>0</v>
      </c>
      <c r="L21" s="6"/>
      <c r="N21" s="6"/>
      <c r="O21" s="6"/>
      <c r="P21" s="7"/>
    </row>
    <row r="22" spans="1:16" x14ac:dyDescent="0.25">
      <c r="A22" s="6"/>
      <c r="B22" s="6" t="s">
        <v>26</v>
      </c>
      <c r="C22" s="12"/>
      <c r="D22" s="12"/>
      <c r="E22" s="6"/>
      <c r="F22" s="6"/>
      <c r="G22" s="6"/>
      <c r="H22" s="28">
        <f>'ICBS-TB-GL-Worksheet'!E9</f>
        <v>139860124.19</v>
      </c>
      <c r="I22" s="28">
        <f>'ICBS-TB-GL-Worksheet'!E11</f>
        <v>33852948.520000003</v>
      </c>
      <c r="J22" s="28">
        <f>'ICBS-TB-GL-Worksheet'!E13</f>
        <v>0</v>
      </c>
      <c r="K22" s="11">
        <f t="shared" si="0"/>
        <v>173713072.71000001</v>
      </c>
      <c r="L22" s="6"/>
      <c r="N22" s="6"/>
      <c r="O22" s="6"/>
      <c r="P22" s="7"/>
    </row>
    <row r="23" spans="1:16" x14ac:dyDescent="0.25">
      <c r="A23" s="6"/>
      <c r="B23" s="6" t="s">
        <v>27</v>
      </c>
      <c r="C23" s="6"/>
      <c r="D23" s="6"/>
      <c r="E23" s="6"/>
      <c r="F23" s="6"/>
      <c r="G23" s="6"/>
      <c r="H23" s="6"/>
      <c r="I23" s="6"/>
      <c r="J23" s="6"/>
      <c r="K23" s="11">
        <f t="shared" si="0"/>
        <v>0</v>
      </c>
      <c r="L23" s="6"/>
      <c r="N23" s="6"/>
      <c r="O23" s="6"/>
      <c r="P23" s="7"/>
    </row>
    <row r="24" spans="1:16" x14ac:dyDescent="0.25">
      <c r="A24" s="6" t="s">
        <v>28</v>
      </c>
      <c r="B24" s="6"/>
      <c r="C24" s="6"/>
      <c r="D24" s="6"/>
      <c r="E24" s="7"/>
      <c r="F24" s="7"/>
      <c r="G24" s="6"/>
      <c r="H24" s="14">
        <f>SUM(H14:H23)</f>
        <v>485189890.54000002</v>
      </c>
      <c r="I24" s="14">
        <f t="shared" ref="I24:J24" si="1">SUM(I14:I23)</f>
        <v>208262631.09</v>
      </c>
      <c r="J24" s="14">
        <f t="shared" si="1"/>
        <v>25731243.539999999</v>
      </c>
      <c r="K24" s="14">
        <f>SUM(H24:J24)</f>
        <v>719183765.16999996</v>
      </c>
      <c r="L24" s="6"/>
      <c r="N24" s="6"/>
      <c r="O24" s="16"/>
      <c r="P24" s="7"/>
    </row>
    <row r="25" spans="1:16" x14ac:dyDescent="0.25">
      <c r="A25" s="6"/>
      <c r="B25" s="6" t="s">
        <v>29</v>
      </c>
      <c r="C25" s="6"/>
      <c r="D25" s="6"/>
      <c r="E25" s="6"/>
      <c r="F25" s="7"/>
      <c r="G25" s="6"/>
      <c r="H25" s="6"/>
      <c r="I25" s="6"/>
      <c r="J25" s="6"/>
      <c r="K25" s="6"/>
      <c r="L25" s="6"/>
      <c r="N25" s="6"/>
      <c r="O25" s="6"/>
      <c r="P25" s="7"/>
    </row>
    <row r="26" spans="1:16" x14ac:dyDescent="0.25">
      <c r="A26" s="6"/>
      <c r="B26" s="6"/>
      <c r="C26" s="6" t="s">
        <v>30</v>
      </c>
      <c r="D26" s="6"/>
      <c r="E26" s="6"/>
      <c r="F26" s="6"/>
      <c r="G26" s="6"/>
      <c r="H26" s="6"/>
      <c r="I26" s="6"/>
      <c r="J26" s="6"/>
      <c r="K26" s="6"/>
      <c r="L26" s="6"/>
      <c r="N26" s="6"/>
      <c r="O26" s="6"/>
      <c r="P26" s="7"/>
    </row>
    <row r="27" spans="1:16" x14ac:dyDescent="0.25">
      <c r="A27" s="6" t="s">
        <v>31</v>
      </c>
      <c r="B27" s="6"/>
      <c r="C27" s="6"/>
      <c r="D27" s="6"/>
      <c r="E27" s="7"/>
      <c r="F27" s="6"/>
      <c r="G27" s="6"/>
      <c r="H27" s="6"/>
      <c r="I27" s="6"/>
      <c r="J27" s="6"/>
      <c r="K27" s="28">
        <f>K24-K25-K26</f>
        <v>719183765.16999996</v>
      </c>
      <c r="L27" s="6"/>
      <c r="N27" s="6"/>
      <c r="O27" s="6"/>
      <c r="P27" s="7"/>
    </row>
    <row r="28" spans="1:16" x14ac:dyDescent="0.25">
      <c r="A28" s="6" t="s">
        <v>32</v>
      </c>
      <c r="B28" s="6"/>
      <c r="C28" s="6"/>
      <c r="D28" s="6"/>
      <c r="E28" s="6"/>
      <c r="F28" s="6"/>
      <c r="G28" s="6"/>
      <c r="H28" s="6"/>
      <c r="I28" s="6"/>
      <c r="J28" s="6"/>
      <c r="K28" s="16"/>
      <c r="L28" s="6"/>
      <c r="M28" s="11">
        <f>K27-K28</f>
        <v>719183765.16999996</v>
      </c>
      <c r="N28" s="6"/>
      <c r="O28" s="6"/>
      <c r="P28" s="7"/>
    </row>
    <row r="29" spans="1:16" x14ac:dyDescent="0.25">
      <c r="A29" s="3"/>
      <c r="B29" s="3"/>
      <c r="C29" s="3"/>
      <c r="D29" s="3"/>
      <c r="E29" s="4"/>
      <c r="F29" s="3"/>
      <c r="G29" s="3"/>
      <c r="H29" s="3"/>
      <c r="I29" s="3"/>
      <c r="J29" s="3"/>
      <c r="K29" s="3"/>
      <c r="L29" s="3"/>
      <c r="M29" s="6"/>
      <c r="N29" s="3"/>
      <c r="O29" s="3"/>
      <c r="P29" s="4"/>
    </row>
    <row r="30" spans="1:16" x14ac:dyDescent="0.25">
      <c r="A30" s="6" t="s">
        <v>33</v>
      </c>
      <c r="B30" s="6"/>
      <c r="C30" s="6"/>
      <c r="D30" s="6"/>
      <c r="E30" s="7"/>
      <c r="F30" s="6"/>
      <c r="G30" s="6"/>
      <c r="H30" s="6"/>
      <c r="I30" s="9" t="s">
        <v>34</v>
      </c>
      <c r="J30" s="9" t="s">
        <v>35</v>
      </c>
      <c r="K30" s="9" t="s">
        <v>17</v>
      </c>
      <c r="L30" s="9"/>
      <c r="M30" s="6"/>
      <c r="N30" s="6"/>
      <c r="O30" s="6"/>
      <c r="P30" s="7"/>
    </row>
    <row r="31" spans="1:16" x14ac:dyDescent="0.25">
      <c r="A31" s="6" t="s">
        <v>36</v>
      </c>
      <c r="B31" s="6"/>
      <c r="C31" s="6"/>
      <c r="D31" s="6"/>
      <c r="E31" s="7"/>
      <c r="F31" s="6"/>
      <c r="G31" s="6"/>
      <c r="H31" s="6"/>
      <c r="I31" s="29">
        <f>'ICBS-TB-GL-Worksheet'!E6</f>
        <v>86500000</v>
      </c>
      <c r="J31" s="15"/>
      <c r="K31" s="30">
        <f>I31+J31</f>
        <v>86500000</v>
      </c>
      <c r="L31" s="6"/>
      <c r="M31" s="6"/>
      <c r="N31" s="6"/>
      <c r="O31" s="6">
        <v>0</v>
      </c>
      <c r="P31" s="7"/>
    </row>
    <row r="32" spans="1:16" x14ac:dyDescent="0.25">
      <c r="A32" s="6" t="s">
        <v>37</v>
      </c>
      <c r="B32" s="6"/>
      <c r="C32" s="6" t="s">
        <v>38</v>
      </c>
      <c r="D32" s="6"/>
      <c r="E32" s="7"/>
      <c r="F32" s="6"/>
      <c r="G32" s="6"/>
      <c r="H32" s="6"/>
      <c r="I32" s="28">
        <f>'ICBS-TB-GL-Worksheet'!F7</f>
        <v>827992.76</v>
      </c>
      <c r="J32" s="6"/>
      <c r="K32" s="31">
        <f>I32+J32</f>
        <v>827992.76</v>
      </c>
      <c r="L32" s="6"/>
      <c r="M32" s="6"/>
      <c r="N32" s="6"/>
      <c r="O32" s="6"/>
      <c r="P32" s="7"/>
    </row>
    <row r="33" spans="1:16" x14ac:dyDescent="0.25">
      <c r="A33" s="6"/>
      <c r="B33" s="6"/>
      <c r="C33" s="6" t="s">
        <v>39</v>
      </c>
      <c r="D33" s="6"/>
      <c r="E33" s="6"/>
      <c r="F33" s="6"/>
      <c r="G33" s="6"/>
      <c r="H33" s="6"/>
      <c r="I33" s="16"/>
      <c r="J33" s="16"/>
      <c r="K33" s="16"/>
      <c r="L33" s="6"/>
      <c r="M33" s="6">
        <v>0</v>
      </c>
      <c r="N33" s="6"/>
      <c r="O33" s="6"/>
      <c r="P33" s="7"/>
    </row>
    <row r="34" spans="1:16" x14ac:dyDescent="0.25">
      <c r="A34" s="6"/>
      <c r="B34" s="6"/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6"/>
      <c r="O34" s="6"/>
      <c r="P34" s="7"/>
    </row>
    <row r="35" spans="1:16" x14ac:dyDescent="0.25">
      <c r="A35" s="6" t="s">
        <v>40</v>
      </c>
      <c r="B35" s="6"/>
      <c r="C35" s="6"/>
      <c r="D35" s="6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7"/>
    </row>
    <row r="36" spans="1:16" x14ac:dyDescent="0.25">
      <c r="A36" s="6" t="s">
        <v>41</v>
      </c>
      <c r="B36" s="6"/>
      <c r="C36" s="6"/>
      <c r="D36" s="6"/>
      <c r="E36" s="7"/>
      <c r="F36" s="7"/>
      <c r="G36" s="6"/>
      <c r="H36" s="6"/>
      <c r="I36" s="6"/>
      <c r="J36" s="6"/>
      <c r="K36" s="6"/>
      <c r="L36" s="6"/>
      <c r="M36" s="6">
        <v>0</v>
      </c>
      <c r="N36" s="6"/>
      <c r="O36" s="6"/>
      <c r="P36" s="7"/>
    </row>
    <row r="37" spans="1:16" x14ac:dyDescent="0.25">
      <c r="A37" s="6"/>
      <c r="B37" s="6"/>
      <c r="C37" s="6"/>
      <c r="D37" s="6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7"/>
    </row>
    <row r="38" spans="1:16" x14ac:dyDescent="0.25">
      <c r="A38" s="6" t="s">
        <v>42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7"/>
    </row>
    <row r="39" spans="1:16" x14ac:dyDescent="0.25">
      <c r="A39" s="6"/>
      <c r="B39" s="6"/>
      <c r="C39" s="6"/>
      <c r="D39" s="6"/>
      <c r="E39" s="7"/>
      <c r="F39" s="6"/>
      <c r="G39" s="6"/>
      <c r="H39" s="6"/>
      <c r="I39" s="13" t="s">
        <v>43</v>
      </c>
      <c r="J39" s="13" t="s">
        <v>44</v>
      </c>
      <c r="K39" s="13" t="s">
        <v>45</v>
      </c>
      <c r="L39" s="9"/>
      <c r="M39" s="6"/>
      <c r="N39" s="6"/>
      <c r="O39" s="6"/>
      <c r="P39" s="7"/>
    </row>
    <row r="40" spans="1:16" x14ac:dyDescent="0.25">
      <c r="A40" s="6"/>
      <c r="B40" s="6" t="s">
        <v>46</v>
      </c>
      <c r="C40" s="6"/>
      <c r="D40" s="6"/>
      <c r="E40" s="7"/>
      <c r="F40" s="6"/>
      <c r="G40" s="6"/>
      <c r="H40" s="6"/>
      <c r="I40" s="18">
        <f>'ICBS-TB-GL-Worksheet'!E108</f>
        <v>13725360.02</v>
      </c>
      <c r="J40" s="17">
        <f>'ICBS-TB-GL-Worksheet'!F115</f>
        <v>0</v>
      </c>
      <c r="K40" s="18">
        <f>I40-J40</f>
        <v>13725360.02</v>
      </c>
      <c r="L40" s="6"/>
      <c r="M40" s="6"/>
      <c r="N40" s="6"/>
      <c r="O40" s="6"/>
      <c r="P40" s="7"/>
    </row>
    <row r="41" spans="1:16" x14ac:dyDescent="0.25">
      <c r="A41" s="6"/>
      <c r="B41" s="6" t="s">
        <v>47</v>
      </c>
      <c r="C41" s="6"/>
      <c r="D41" s="6"/>
      <c r="E41" s="7"/>
      <c r="F41" s="6"/>
      <c r="G41" s="6"/>
      <c r="H41" s="6"/>
      <c r="I41" s="18">
        <f>'ICBS-TB-GL-Worksheet'!E109</f>
        <v>45469189.299999997</v>
      </c>
      <c r="J41" s="18">
        <f>'ICBS-TB-GL-Worksheet'!F116</f>
        <v>13473215.25</v>
      </c>
      <c r="K41" s="18">
        <f>I41-J41</f>
        <v>31995974.049999997</v>
      </c>
      <c r="L41" s="6"/>
      <c r="M41" s="6"/>
      <c r="N41" s="6"/>
      <c r="O41" s="6"/>
      <c r="P41" s="7"/>
    </row>
    <row r="42" spans="1:16" x14ac:dyDescent="0.25">
      <c r="A42" s="6"/>
      <c r="B42" s="6" t="s">
        <v>48</v>
      </c>
      <c r="C42" s="6"/>
      <c r="D42" s="6"/>
      <c r="E42" s="7"/>
      <c r="F42" s="6"/>
      <c r="G42" s="6"/>
      <c r="H42" s="6"/>
      <c r="I42" s="32">
        <f>'ICBS-TB-GL-Worksheet'!E114</f>
        <v>38625494.18</v>
      </c>
      <c r="J42" s="32">
        <f>'ICBS-TB-GL-Worksheet'!F121</f>
        <v>15194734.58</v>
      </c>
      <c r="K42" s="18">
        <f t="shared" ref="K42:K44" si="2">I42-J42</f>
        <v>23430759.600000001</v>
      </c>
      <c r="L42" s="6"/>
      <c r="M42" s="6"/>
      <c r="N42" s="6"/>
      <c r="O42" s="6"/>
      <c r="P42" s="7"/>
    </row>
    <row r="43" spans="1:16" x14ac:dyDescent="0.25">
      <c r="A43" s="6"/>
      <c r="B43" s="6" t="s">
        <v>49</v>
      </c>
      <c r="C43" s="6"/>
      <c r="D43" s="6"/>
      <c r="E43" s="7"/>
      <c r="F43" s="6"/>
      <c r="G43" s="6"/>
      <c r="H43" s="6"/>
      <c r="I43" s="32">
        <f>'ICBS-TB-GL-Worksheet'!E110+'ICBS-TB-GL-Worksheet'!E111+'ICBS-TB-GL-Worksheet'!E112</f>
        <v>40468564.060000002</v>
      </c>
      <c r="J43" s="32">
        <f>'ICBS-TB-GL-Worksheet'!F117+'ICBS-TB-GL-Worksheet'!F118+'ICBS-TB-GL-Worksheet'!F119</f>
        <v>29518785.579999998</v>
      </c>
      <c r="K43" s="18">
        <f t="shared" si="2"/>
        <v>10949778.480000004</v>
      </c>
      <c r="L43" s="6"/>
      <c r="M43" s="6"/>
      <c r="N43" s="6"/>
      <c r="O43" s="6"/>
      <c r="P43" s="7"/>
    </row>
    <row r="44" spans="1:16" x14ac:dyDescent="0.25">
      <c r="A44" s="6"/>
      <c r="B44" s="6" t="s">
        <v>50</v>
      </c>
      <c r="C44" s="6"/>
      <c r="D44" s="6"/>
      <c r="E44" s="7"/>
      <c r="F44" s="6"/>
      <c r="G44" s="6"/>
      <c r="H44" s="6"/>
      <c r="I44" s="32">
        <f>'ICBS-TB-GL-Worksheet'!E113</f>
        <v>16983763.539999999</v>
      </c>
      <c r="J44" s="32">
        <f>'ICBS-TB-GL-Worksheet'!F120</f>
        <v>12120987.359999999</v>
      </c>
      <c r="K44" s="18">
        <f t="shared" si="2"/>
        <v>4862776.18</v>
      </c>
      <c r="L44" s="6"/>
      <c r="M44" s="6"/>
      <c r="N44" s="6"/>
      <c r="O44" s="6"/>
      <c r="P44" s="7"/>
    </row>
    <row r="45" spans="1:16" x14ac:dyDescent="0.25">
      <c r="A45" s="6"/>
      <c r="B45" s="6"/>
      <c r="C45" s="6"/>
      <c r="D45" s="6"/>
      <c r="E45" s="7"/>
      <c r="F45" s="6"/>
      <c r="G45" s="6"/>
      <c r="H45" s="6"/>
      <c r="I45" s="11">
        <f>SUM(I40:I44)</f>
        <v>155272371.09999999</v>
      </c>
      <c r="J45" s="11">
        <f t="shared" ref="J45:K45" si="3">SUM(J40:J44)</f>
        <v>70307722.769999996</v>
      </c>
      <c r="K45" s="11">
        <f t="shared" si="3"/>
        <v>84964648.329999983</v>
      </c>
      <c r="L45" s="6"/>
      <c r="M45" s="28">
        <v>183987935</v>
      </c>
      <c r="N45" s="6"/>
      <c r="O45" s="3" t="e">
        <v>#DIV/0!</v>
      </c>
      <c r="P45" s="7"/>
    </row>
    <row r="46" spans="1:16" x14ac:dyDescent="0.25">
      <c r="A46" s="6"/>
      <c r="B46" s="6"/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6"/>
      <c r="O46" s="6"/>
      <c r="P46" s="7"/>
    </row>
    <row r="47" spans="1:16" x14ac:dyDescent="0.25">
      <c r="A47" s="12" t="s">
        <v>51</v>
      </c>
      <c r="B47" s="12"/>
      <c r="C47" s="12"/>
      <c r="D47" s="12"/>
      <c r="E47" s="12"/>
      <c r="F47" s="6"/>
      <c r="G47" s="6"/>
      <c r="H47" s="6"/>
      <c r="I47" s="11">
        <f>'ICBS-TB-GL-Worksheet'!E122+'ICBS-TB-GL-Worksheet'!E123+'ICBS-TB-GL-Worksheet'!E124</f>
        <v>123318790.37</v>
      </c>
      <c r="J47" s="6"/>
      <c r="K47" s="11">
        <f>I47</f>
        <v>123318790.37</v>
      </c>
      <c r="L47" s="6"/>
      <c r="M47" s="6"/>
      <c r="N47" s="6"/>
      <c r="O47" s="6"/>
      <c r="P47" s="7"/>
    </row>
    <row r="48" spans="1:16" x14ac:dyDescent="0.25">
      <c r="A48" s="6" t="s">
        <v>52</v>
      </c>
      <c r="B48" s="6"/>
      <c r="C48" s="6"/>
      <c r="D48" s="6"/>
      <c r="E48" s="7"/>
      <c r="F48" s="6"/>
      <c r="G48" s="6"/>
      <c r="H48" s="6"/>
      <c r="I48" s="11">
        <f>'ICBS-TB-GL-Worksheet'!F126</f>
        <v>86352.11</v>
      </c>
      <c r="J48" s="6"/>
      <c r="K48" s="11">
        <f>I48</f>
        <v>86352.11</v>
      </c>
      <c r="L48" s="6"/>
      <c r="M48" s="6"/>
      <c r="N48" s="6"/>
      <c r="O48" s="6"/>
      <c r="P48" s="7"/>
    </row>
    <row r="49" spans="1:16" x14ac:dyDescent="0.25">
      <c r="A49" s="6"/>
      <c r="B49" s="6"/>
      <c r="C49" s="6" t="s">
        <v>53</v>
      </c>
      <c r="D49" s="6"/>
      <c r="E49" s="7"/>
      <c r="F49" s="6"/>
      <c r="G49" s="6"/>
      <c r="H49" s="6"/>
      <c r="I49" s="11">
        <f>'ICBS-TB-GL-Worksheet'!F125</f>
        <v>9740995.7699999996</v>
      </c>
      <c r="J49" s="6"/>
      <c r="K49" s="11">
        <f>I49</f>
        <v>9740995.7699999996</v>
      </c>
      <c r="L49" s="6"/>
      <c r="M49" s="6"/>
      <c r="N49" s="6"/>
      <c r="O49" s="6"/>
      <c r="P49" s="7"/>
    </row>
    <row r="50" spans="1:16" x14ac:dyDescent="0.25">
      <c r="A50" s="12" t="s">
        <v>17</v>
      </c>
      <c r="B50" s="6"/>
      <c r="C50" s="6"/>
      <c r="D50" s="6"/>
      <c r="E50" s="7"/>
      <c r="F50" s="6"/>
      <c r="G50" s="6"/>
      <c r="H50" s="6"/>
      <c r="I50" s="6"/>
      <c r="J50" s="6"/>
      <c r="K50" s="19">
        <f>SUM(K47:K49)</f>
        <v>133146138.25</v>
      </c>
      <c r="L50" s="6"/>
      <c r="M50" s="6"/>
      <c r="N50" s="6"/>
      <c r="O50" s="6"/>
      <c r="P50" s="7"/>
    </row>
    <row r="51" spans="1:16" x14ac:dyDescent="0.25">
      <c r="A51" s="12" t="s">
        <v>54</v>
      </c>
      <c r="B51" s="12"/>
      <c r="C51" s="6"/>
      <c r="D51" s="6"/>
      <c r="E51" s="7"/>
      <c r="F51" s="6"/>
      <c r="G51" s="6"/>
      <c r="H51" s="6"/>
      <c r="I51" s="11">
        <f>'ICBS-TB-GL-Worksheet'!E103+'ICBS-TB-GL-Worksheet'!E104</f>
        <v>31386586.98</v>
      </c>
      <c r="J51" s="6"/>
      <c r="K51" s="6"/>
      <c r="L51" s="6"/>
      <c r="M51" s="6"/>
      <c r="N51" s="6"/>
      <c r="O51" s="6"/>
      <c r="P51" s="7"/>
    </row>
    <row r="52" spans="1:16" x14ac:dyDescent="0.25">
      <c r="A52" s="6" t="s">
        <v>55</v>
      </c>
      <c r="B52" s="6"/>
      <c r="C52" s="6"/>
      <c r="D52" s="6"/>
      <c r="E52" s="7"/>
      <c r="F52" s="6"/>
      <c r="G52" s="6"/>
      <c r="H52" s="6"/>
      <c r="I52" s="28">
        <f>'ICBS-TB-GL-Worksheet'!F105</f>
        <v>580411.04</v>
      </c>
      <c r="J52" s="6"/>
      <c r="K52" s="6"/>
      <c r="L52" s="6"/>
      <c r="M52" s="6"/>
      <c r="N52" s="6"/>
      <c r="O52" s="6"/>
      <c r="P52" s="7"/>
    </row>
    <row r="53" spans="1:16" x14ac:dyDescent="0.25">
      <c r="A53" s="6"/>
      <c r="B53" s="6"/>
      <c r="C53" s="6" t="s">
        <v>56</v>
      </c>
      <c r="D53" s="6"/>
      <c r="E53" s="6"/>
      <c r="F53" s="6"/>
      <c r="G53" s="6"/>
      <c r="H53" s="6"/>
      <c r="I53" s="28">
        <f>'ICBS-TB-GL-Worksheet'!F106</f>
        <v>0</v>
      </c>
      <c r="J53" s="6" t="s">
        <v>711</v>
      </c>
      <c r="K53" s="33">
        <f>I51-I52-I53</f>
        <v>30806175.940000001</v>
      </c>
      <c r="L53" s="6"/>
      <c r="M53" s="28">
        <f>K53</f>
        <v>30806175.940000001</v>
      </c>
      <c r="N53" s="6"/>
      <c r="O53" s="6"/>
      <c r="P53" s="7"/>
    </row>
    <row r="54" spans="1:16" x14ac:dyDescent="0.25">
      <c r="A54" s="12"/>
      <c r="B54" s="6"/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6"/>
      <c r="O54" s="6"/>
      <c r="P54" s="7"/>
    </row>
    <row r="55" spans="1:16" x14ac:dyDescent="0.25">
      <c r="A55" s="6" t="s">
        <v>57</v>
      </c>
      <c r="B55" s="6"/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6"/>
      <c r="O55" s="6"/>
      <c r="P55" s="7"/>
    </row>
    <row r="56" spans="1:16" x14ac:dyDescent="0.25">
      <c r="A56" s="6" t="s">
        <v>58</v>
      </c>
      <c r="B56" s="6"/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6"/>
      <c r="O56" s="6"/>
      <c r="P56" s="7"/>
    </row>
    <row r="57" spans="1:16" x14ac:dyDescent="0.25">
      <c r="A57" s="6"/>
      <c r="B57" s="6"/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6"/>
      <c r="O57" s="6"/>
      <c r="P57" s="7"/>
    </row>
    <row r="58" spans="1:16" x14ac:dyDescent="0.25">
      <c r="A58" s="6" t="s">
        <v>59</v>
      </c>
      <c r="B58" s="6"/>
      <c r="C58" s="6"/>
      <c r="D58" s="6"/>
      <c r="E58" s="7"/>
      <c r="F58" s="6"/>
      <c r="G58" s="6"/>
      <c r="H58" s="6"/>
      <c r="I58" s="6"/>
      <c r="J58" s="6"/>
      <c r="K58" s="28">
        <f>'ICBS-TB-GL-Worksheet'!E127</f>
        <v>7561804.29</v>
      </c>
      <c r="L58" s="6"/>
      <c r="M58" s="6"/>
      <c r="N58" s="6"/>
      <c r="O58" s="6"/>
      <c r="P58" s="7"/>
    </row>
    <row r="59" spans="1:16" x14ac:dyDescent="0.25">
      <c r="A59" s="6" t="s">
        <v>60</v>
      </c>
      <c r="B59" s="6"/>
      <c r="C59" s="6"/>
      <c r="D59" s="6"/>
      <c r="E59" s="7"/>
      <c r="F59" s="6"/>
      <c r="G59" s="6"/>
      <c r="H59" s="6"/>
      <c r="I59" s="6"/>
      <c r="J59" s="6"/>
      <c r="K59" s="6"/>
      <c r="L59" s="6"/>
      <c r="M59" s="28">
        <f>K58</f>
        <v>7561804.29</v>
      </c>
      <c r="N59" s="6"/>
      <c r="O59" s="6"/>
      <c r="P59" s="7"/>
    </row>
    <row r="60" spans="1:16" x14ac:dyDescent="0.25">
      <c r="A60" s="6"/>
      <c r="B60" s="6"/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6"/>
      <c r="O60" s="6"/>
      <c r="P60" s="7"/>
    </row>
    <row r="61" spans="1:16" x14ac:dyDescent="0.25">
      <c r="A61" s="6" t="s">
        <v>61</v>
      </c>
      <c r="B61" s="6"/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6"/>
      <c r="O61" s="6"/>
      <c r="P61" s="7"/>
    </row>
    <row r="62" spans="1:16" x14ac:dyDescent="0.25">
      <c r="A62" s="6"/>
      <c r="B62" s="6"/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6"/>
      <c r="O62" s="6"/>
      <c r="P62" s="7"/>
    </row>
    <row r="63" spans="1:16" x14ac:dyDescent="0.25">
      <c r="A63" s="6" t="s">
        <v>62</v>
      </c>
      <c r="B63" s="6"/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6"/>
      <c r="O63" s="6"/>
      <c r="P63" s="7"/>
    </row>
    <row r="64" spans="1:16" x14ac:dyDescent="0.25">
      <c r="A64" s="6"/>
      <c r="B64" s="6"/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6"/>
      <c r="O64" s="6"/>
      <c r="P64" s="7"/>
    </row>
    <row r="65" spans="1:16" x14ac:dyDescent="0.25">
      <c r="A65" s="6" t="s">
        <v>63</v>
      </c>
      <c r="B65" s="6"/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6">
        <v>0</v>
      </c>
      <c r="O65" s="6"/>
      <c r="P65" s="7"/>
    </row>
    <row r="66" spans="1:16" x14ac:dyDescent="0.25">
      <c r="A66" s="6" t="s">
        <v>64</v>
      </c>
      <c r="B66" s="6"/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6"/>
      <c r="O66" s="6"/>
      <c r="P66" s="7"/>
    </row>
    <row r="67" spans="1:16" x14ac:dyDescent="0.25">
      <c r="A67" s="6" t="s">
        <v>65</v>
      </c>
      <c r="B67" s="6"/>
      <c r="C67" s="6"/>
      <c r="D67" s="6"/>
      <c r="E67" s="7"/>
      <c r="F67" s="6"/>
      <c r="G67" s="6"/>
      <c r="H67" s="6"/>
      <c r="I67" s="6"/>
      <c r="J67" s="6"/>
      <c r="K67" s="6"/>
      <c r="L67" s="6"/>
      <c r="M67" s="6">
        <v>0</v>
      </c>
      <c r="N67" s="6"/>
      <c r="O67" s="6"/>
      <c r="P67" s="7"/>
    </row>
    <row r="68" spans="1:16" ht="13" thickBot="1" x14ac:dyDescent="0.3">
      <c r="A68" s="6"/>
      <c r="B68" s="6"/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6"/>
      <c r="O68" s="6"/>
      <c r="P68" s="7"/>
    </row>
    <row r="69" spans="1:16" ht="13" thickBot="1" x14ac:dyDescent="0.3">
      <c r="A69" s="3" t="s">
        <v>66</v>
      </c>
      <c r="B69" s="3"/>
      <c r="C69" s="6"/>
      <c r="D69" s="6"/>
      <c r="E69" s="7"/>
      <c r="F69" s="6"/>
      <c r="G69" s="6"/>
      <c r="H69" s="6"/>
      <c r="I69" s="6"/>
      <c r="J69" s="6"/>
      <c r="K69" s="6"/>
      <c r="L69" s="6"/>
      <c r="M69" s="20">
        <f>SUM(M8:M67)</f>
        <v>1126025433.04</v>
      </c>
      <c r="N69" s="3"/>
      <c r="O69" s="6"/>
      <c r="P69" s="7"/>
    </row>
    <row r="70" spans="1:16" x14ac:dyDescent="0.25">
      <c r="A70" s="3"/>
      <c r="B70" s="6"/>
      <c r="C70" s="6"/>
      <c r="D70" s="6"/>
      <c r="E70" s="7"/>
      <c r="F70" s="6"/>
      <c r="G70" s="6"/>
      <c r="H70" s="6"/>
      <c r="I70" s="6"/>
      <c r="J70" s="6"/>
      <c r="K70" s="6"/>
      <c r="L70" s="6"/>
      <c r="M70" s="6"/>
      <c r="N70" s="6"/>
      <c r="O70" s="6"/>
      <c r="P70" s="7"/>
    </row>
    <row r="71" spans="1:16" x14ac:dyDescent="0.25">
      <c r="A71" s="3" t="s">
        <v>67</v>
      </c>
      <c r="B71" s="3"/>
      <c r="C71" s="3"/>
      <c r="D71" s="6"/>
      <c r="E71" s="7"/>
      <c r="F71" s="6"/>
      <c r="G71" s="6"/>
      <c r="H71" s="6"/>
      <c r="I71" s="6"/>
      <c r="J71" s="6"/>
      <c r="K71" s="6"/>
      <c r="L71" s="6"/>
      <c r="M71" s="6"/>
      <c r="N71" s="6"/>
      <c r="O71" s="6"/>
      <c r="P71" s="7"/>
    </row>
    <row r="72" spans="1:16" x14ac:dyDescent="0.25">
      <c r="A72" s="6"/>
      <c r="B72" s="6"/>
      <c r="C72" s="6"/>
      <c r="D72" s="6"/>
      <c r="E72" s="7"/>
      <c r="F72" s="6"/>
      <c r="G72" s="6"/>
      <c r="H72" s="9"/>
      <c r="I72" s="6"/>
      <c r="J72" s="6"/>
      <c r="K72" s="6"/>
      <c r="L72" s="9"/>
      <c r="M72" s="6"/>
      <c r="N72" s="6"/>
      <c r="O72" s="6"/>
      <c r="P72" s="7"/>
    </row>
    <row r="73" spans="1:16" x14ac:dyDescent="0.25">
      <c r="A73" s="6" t="s">
        <v>68</v>
      </c>
      <c r="B73" s="6"/>
      <c r="C73" s="6"/>
      <c r="D73" s="6"/>
      <c r="E73" s="7"/>
      <c r="F73" s="6"/>
      <c r="G73" s="6"/>
      <c r="H73" s="6"/>
      <c r="I73" s="13" t="s">
        <v>69</v>
      </c>
      <c r="J73" s="13" t="s">
        <v>70</v>
      </c>
      <c r="K73" s="13" t="s">
        <v>17</v>
      </c>
      <c r="L73" s="6"/>
      <c r="M73" s="6"/>
      <c r="N73" s="6"/>
      <c r="O73" s="6"/>
      <c r="P73" s="7"/>
    </row>
    <row r="74" spans="1:16" x14ac:dyDescent="0.25">
      <c r="A74" s="6"/>
      <c r="B74" s="6" t="s">
        <v>71</v>
      </c>
      <c r="C74" s="6"/>
      <c r="D74" s="6"/>
      <c r="E74" s="7"/>
      <c r="F74" s="6"/>
      <c r="G74" s="6"/>
      <c r="H74" s="9"/>
      <c r="I74" s="28">
        <f>'ICBS-TB-GL-Worksheet'!F139</f>
        <v>43132923.810000002</v>
      </c>
      <c r="J74" s="28">
        <f>'ICBS-TB-GL-Worksheet'!F140</f>
        <v>644996.67000000004</v>
      </c>
      <c r="K74" s="31">
        <f>J74+I74</f>
        <v>43777920.480000004</v>
      </c>
      <c r="L74" s="6"/>
      <c r="M74" s="6"/>
      <c r="N74" s="6"/>
      <c r="O74" s="6"/>
      <c r="P74" s="7"/>
    </row>
    <row r="75" spans="1:16" x14ac:dyDescent="0.25">
      <c r="A75" s="6"/>
      <c r="B75" s="6" t="s">
        <v>72</v>
      </c>
      <c r="C75" s="6"/>
      <c r="D75" s="6"/>
      <c r="E75" s="7"/>
      <c r="F75" s="6"/>
      <c r="G75" s="6"/>
      <c r="H75" s="9"/>
      <c r="I75" s="28">
        <f>'ICBS-TB-GL-Worksheet'!F141</f>
        <v>639532063.70000005</v>
      </c>
      <c r="J75" s="28">
        <f>'ICBS-TB-GL-Worksheet'!F142</f>
        <v>9157874.6099999994</v>
      </c>
      <c r="K75" s="31">
        <f t="shared" ref="K75:K76" si="4">J75+I75</f>
        <v>648689938.31000006</v>
      </c>
      <c r="L75" s="6"/>
      <c r="M75" s="6"/>
      <c r="N75" s="6"/>
      <c r="O75" s="6"/>
      <c r="P75" s="7"/>
    </row>
    <row r="76" spans="1:16" x14ac:dyDescent="0.25">
      <c r="A76" s="6"/>
      <c r="B76" s="6" t="s">
        <v>73</v>
      </c>
      <c r="C76" s="6"/>
      <c r="D76" s="6"/>
      <c r="E76" s="7"/>
      <c r="F76" s="6"/>
      <c r="G76" s="6"/>
      <c r="H76" s="9"/>
      <c r="I76" s="28">
        <f>'ICBS-TB-GL-Worksheet'!F143</f>
        <v>92676.02</v>
      </c>
      <c r="J76" s="28"/>
      <c r="K76" s="31">
        <f t="shared" si="4"/>
        <v>92676.02</v>
      </c>
      <c r="L76" s="6"/>
      <c r="M76" s="31">
        <f>SUM(K74:K76)</f>
        <v>692560534.81000006</v>
      </c>
      <c r="N76" s="6"/>
      <c r="O76" s="6"/>
      <c r="P76" s="7"/>
    </row>
    <row r="77" spans="1:16" x14ac:dyDescent="0.25">
      <c r="A77" s="6"/>
      <c r="B77" s="6"/>
      <c r="C77" s="6"/>
      <c r="D77" s="6"/>
      <c r="E77" s="7"/>
      <c r="F77" s="6"/>
      <c r="G77" s="6"/>
      <c r="H77" s="6"/>
      <c r="I77" s="6"/>
      <c r="J77" s="6"/>
      <c r="K77" s="6"/>
      <c r="L77" s="6"/>
      <c r="M77" s="6"/>
      <c r="N77" s="6"/>
      <c r="O77" s="6"/>
      <c r="P77" s="7"/>
    </row>
    <row r="78" spans="1:16" x14ac:dyDescent="0.25">
      <c r="A78" s="6" t="s">
        <v>74</v>
      </c>
      <c r="B78" s="6"/>
      <c r="C78" s="6"/>
      <c r="D78" s="6"/>
      <c r="E78" s="7"/>
      <c r="F78" s="6"/>
      <c r="G78" s="6"/>
      <c r="H78" s="6"/>
      <c r="I78" s="6"/>
      <c r="J78" s="6"/>
      <c r="K78" s="6"/>
      <c r="L78" s="6"/>
      <c r="M78" s="28">
        <f>SUM(K79:K84)</f>
        <v>406740988.77999997</v>
      </c>
      <c r="N78" s="6"/>
      <c r="O78" s="6"/>
      <c r="P78" s="7"/>
    </row>
    <row r="79" spans="1:16" x14ac:dyDescent="0.25">
      <c r="A79" s="6"/>
      <c r="B79" s="6" t="s">
        <v>75</v>
      </c>
      <c r="C79" s="6"/>
      <c r="D79" s="6"/>
      <c r="E79" s="7"/>
      <c r="F79" s="6"/>
      <c r="G79" s="6"/>
      <c r="H79" s="6"/>
      <c r="I79" s="6"/>
      <c r="J79" s="6"/>
      <c r="K79" s="6">
        <f>'ICBS-TB-GL-Worksheet'!F144</f>
        <v>0</v>
      </c>
      <c r="L79" s="6"/>
      <c r="M79" s="6"/>
      <c r="N79" s="6"/>
      <c r="O79" s="6"/>
      <c r="P79" s="7"/>
    </row>
    <row r="80" spans="1:16" x14ac:dyDescent="0.25">
      <c r="A80" s="6"/>
      <c r="B80" s="6" t="s">
        <v>76</v>
      </c>
      <c r="C80" s="6"/>
      <c r="D80" s="6"/>
      <c r="E80" s="7"/>
      <c r="F80" s="6"/>
      <c r="G80" s="6"/>
      <c r="H80" s="6"/>
      <c r="I80" s="6"/>
      <c r="J80" s="6"/>
      <c r="K80" s="28">
        <f>'ICBS-TB-GL-Worksheet'!F145</f>
        <v>406740988.77999997</v>
      </c>
      <c r="L80" s="6"/>
      <c r="M80" s="6"/>
      <c r="N80" s="6"/>
      <c r="O80" s="6"/>
      <c r="P80" s="7"/>
    </row>
    <row r="81" spans="1:16" x14ac:dyDescent="0.25">
      <c r="A81" s="6"/>
      <c r="B81" s="6" t="s">
        <v>77</v>
      </c>
      <c r="C81" s="6"/>
      <c r="D81" s="6"/>
      <c r="E81" s="7"/>
      <c r="F81" s="6"/>
      <c r="G81" s="6"/>
      <c r="H81" s="6"/>
      <c r="I81" s="6"/>
      <c r="J81" s="6"/>
      <c r="K81" s="6">
        <v>0</v>
      </c>
      <c r="L81" s="6"/>
      <c r="M81" s="6"/>
      <c r="N81" s="6"/>
      <c r="O81" s="6"/>
      <c r="P81" s="7"/>
    </row>
    <row r="82" spans="1:16" x14ac:dyDescent="0.25">
      <c r="A82" s="6"/>
      <c r="B82" s="6" t="s">
        <v>78</v>
      </c>
      <c r="C82" s="6"/>
      <c r="D82" s="6"/>
      <c r="E82" s="7"/>
      <c r="F82" s="6"/>
      <c r="G82" s="6"/>
      <c r="H82" s="6"/>
      <c r="I82" s="6"/>
      <c r="J82" s="6"/>
      <c r="K82" s="6">
        <v>0</v>
      </c>
      <c r="L82" s="6"/>
      <c r="M82" s="6"/>
      <c r="N82" s="6"/>
      <c r="O82" s="6"/>
      <c r="P82" s="7"/>
    </row>
    <row r="83" spans="1:16" x14ac:dyDescent="0.25">
      <c r="A83" s="6"/>
      <c r="B83" s="6" t="s">
        <v>79</v>
      </c>
      <c r="C83" s="6"/>
      <c r="D83" s="6"/>
      <c r="E83" s="7"/>
      <c r="F83" s="6"/>
      <c r="G83" s="6"/>
      <c r="H83" s="6"/>
      <c r="I83" s="6"/>
      <c r="J83" s="6"/>
      <c r="K83" s="6">
        <v>0</v>
      </c>
      <c r="L83" s="6"/>
      <c r="M83" s="6"/>
      <c r="N83" s="6"/>
      <c r="O83" s="6"/>
      <c r="P83" s="7"/>
    </row>
    <row r="84" spans="1:16" x14ac:dyDescent="0.25">
      <c r="A84" s="6"/>
      <c r="B84" s="6" t="s">
        <v>80</v>
      </c>
      <c r="C84" s="6"/>
      <c r="D84" s="6"/>
      <c r="E84" s="7"/>
      <c r="F84" s="6"/>
      <c r="G84" s="6"/>
      <c r="H84" s="6"/>
      <c r="I84" s="6"/>
      <c r="J84" s="6"/>
      <c r="K84" s="6">
        <v>0</v>
      </c>
      <c r="L84" s="6"/>
      <c r="N84" s="6"/>
      <c r="O84" s="6"/>
      <c r="P84" s="7"/>
    </row>
    <row r="85" spans="1:16" x14ac:dyDescent="0.25">
      <c r="A85" s="6"/>
      <c r="B85" s="6" t="s">
        <v>213</v>
      </c>
      <c r="C85" s="6"/>
      <c r="D85" s="6"/>
      <c r="E85" s="7"/>
      <c r="F85" s="6"/>
      <c r="G85" s="6"/>
      <c r="H85" s="6"/>
      <c r="I85" s="6"/>
      <c r="J85" s="6"/>
      <c r="K85" s="6"/>
      <c r="L85" s="6"/>
      <c r="M85" s="6"/>
      <c r="N85" s="6"/>
      <c r="O85" s="6"/>
      <c r="P85" s="7"/>
    </row>
    <row r="86" spans="1:16" x14ac:dyDescent="0.25">
      <c r="A86" s="6"/>
      <c r="B86" s="6" t="s">
        <v>214</v>
      </c>
      <c r="C86" s="6"/>
      <c r="D86" s="6"/>
      <c r="E86" s="7"/>
      <c r="F86" s="6"/>
      <c r="G86" s="6"/>
      <c r="H86" s="6"/>
      <c r="I86" s="6"/>
      <c r="J86" s="6"/>
      <c r="K86" s="6"/>
      <c r="L86" s="6"/>
      <c r="M86" s="6">
        <v>0</v>
      </c>
      <c r="N86" s="6"/>
      <c r="O86" s="6"/>
      <c r="P86" s="7"/>
    </row>
    <row r="87" spans="1:16" x14ac:dyDescent="0.25">
      <c r="A87" s="6"/>
      <c r="B87" s="6"/>
      <c r="C87" s="6"/>
      <c r="D87" s="6"/>
      <c r="E87" s="7"/>
      <c r="F87" s="6"/>
      <c r="G87" s="6"/>
      <c r="H87" s="6"/>
      <c r="I87" s="6"/>
      <c r="J87" s="6"/>
      <c r="K87" s="6"/>
      <c r="L87" s="6"/>
      <c r="M87" s="6"/>
      <c r="N87" s="6"/>
      <c r="O87" s="6"/>
      <c r="P87" s="7"/>
    </row>
    <row r="88" spans="1:16" x14ac:dyDescent="0.25">
      <c r="A88" s="6" t="s">
        <v>81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7"/>
    </row>
    <row r="89" spans="1:16" x14ac:dyDescent="0.25">
      <c r="A89" s="6"/>
      <c r="B89" s="6" t="s">
        <v>82</v>
      </c>
      <c r="C89" s="6"/>
      <c r="D89" s="6"/>
      <c r="E89" s="7"/>
      <c r="F89" s="6"/>
      <c r="G89" s="6"/>
      <c r="H89" s="6"/>
      <c r="I89" s="6"/>
      <c r="J89" s="6"/>
      <c r="K89" s="6"/>
      <c r="L89" s="6"/>
      <c r="M89" s="6"/>
      <c r="N89" s="6"/>
      <c r="O89" s="6"/>
      <c r="P89" s="7"/>
    </row>
    <row r="90" spans="1:16" x14ac:dyDescent="0.25">
      <c r="A90" s="6"/>
      <c r="B90" s="6" t="s">
        <v>83</v>
      </c>
      <c r="C90" s="6"/>
      <c r="D90" s="6"/>
      <c r="E90" s="7"/>
      <c r="F90" s="6"/>
      <c r="G90" s="6"/>
      <c r="H90" s="6"/>
      <c r="I90" s="6"/>
      <c r="J90" s="6"/>
      <c r="K90" s="6"/>
      <c r="L90" s="6"/>
      <c r="M90" s="6">
        <v>0</v>
      </c>
      <c r="N90" s="6"/>
      <c r="O90" s="6"/>
      <c r="P90" s="7"/>
    </row>
    <row r="91" spans="1:16" x14ac:dyDescent="0.25">
      <c r="A91" s="6"/>
      <c r="B91" s="6"/>
      <c r="C91" s="6"/>
      <c r="D91" s="6"/>
      <c r="E91" s="7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</row>
    <row r="92" spans="1:16" x14ac:dyDescent="0.25">
      <c r="A92" s="6" t="s">
        <v>84</v>
      </c>
      <c r="B92" s="6"/>
      <c r="C92" s="6"/>
      <c r="D92" s="6"/>
      <c r="E92" s="7"/>
      <c r="F92" s="6"/>
      <c r="G92" s="6"/>
      <c r="H92" s="6"/>
      <c r="I92" s="6"/>
      <c r="J92" s="6"/>
      <c r="K92" s="6"/>
      <c r="L92" s="6"/>
      <c r="M92" s="6"/>
      <c r="N92" s="6"/>
      <c r="O92" s="6"/>
      <c r="P92" s="7"/>
    </row>
    <row r="93" spans="1:16" x14ac:dyDescent="0.25">
      <c r="A93" s="6"/>
      <c r="B93" s="6"/>
      <c r="C93" s="6"/>
      <c r="D93" s="6"/>
      <c r="E93" s="7"/>
      <c r="F93" s="6"/>
      <c r="G93" s="6"/>
      <c r="H93" s="6"/>
      <c r="I93" s="6"/>
      <c r="J93" s="6"/>
      <c r="K93" s="6"/>
      <c r="L93" s="6"/>
      <c r="M93" s="6"/>
      <c r="N93" s="6"/>
      <c r="O93" s="6"/>
      <c r="P93" s="7"/>
    </row>
    <row r="94" spans="1:16" x14ac:dyDescent="0.25">
      <c r="A94" s="6" t="s">
        <v>85</v>
      </c>
      <c r="B94" s="6"/>
      <c r="C94" s="6"/>
      <c r="D94" s="6"/>
      <c r="E94" s="7"/>
      <c r="F94" s="6"/>
      <c r="G94" s="6"/>
      <c r="H94" s="6"/>
      <c r="I94" s="6"/>
      <c r="J94" s="6"/>
      <c r="K94" s="28">
        <f>'ICBS-TB-GL-Worksheet'!F149</f>
        <v>6231870.71</v>
      </c>
      <c r="L94" s="6"/>
      <c r="M94" s="6"/>
      <c r="N94" s="6"/>
      <c r="O94" s="6"/>
      <c r="P94" s="7"/>
    </row>
    <row r="95" spans="1:16" x14ac:dyDescent="0.25">
      <c r="A95" s="6"/>
      <c r="B95" s="6" t="s">
        <v>86</v>
      </c>
      <c r="C95" s="6"/>
      <c r="D95" s="6"/>
      <c r="E95" s="7"/>
      <c r="F95" s="6"/>
      <c r="G95" s="6"/>
      <c r="H95" s="6"/>
      <c r="I95" s="6"/>
      <c r="J95" s="6"/>
      <c r="K95" s="6"/>
      <c r="L95" s="6"/>
      <c r="M95" s="6"/>
      <c r="N95" s="6"/>
      <c r="O95" s="6"/>
      <c r="P95" s="7"/>
    </row>
    <row r="96" spans="1:16" x14ac:dyDescent="0.25">
      <c r="A96" s="6"/>
      <c r="B96" s="6" t="s">
        <v>87</v>
      </c>
      <c r="C96" s="6"/>
      <c r="D96" s="6"/>
      <c r="E96" s="7"/>
      <c r="F96" s="6"/>
      <c r="G96" s="6"/>
      <c r="H96" s="6"/>
      <c r="I96" s="6"/>
      <c r="J96" s="6"/>
      <c r="K96" s="6"/>
      <c r="L96" s="6"/>
      <c r="M96" s="6"/>
      <c r="N96" s="6"/>
      <c r="O96" s="6"/>
      <c r="P96" s="7"/>
    </row>
    <row r="97" spans="1:16" x14ac:dyDescent="0.25">
      <c r="A97" s="6"/>
      <c r="B97" s="6"/>
      <c r="C97" s="6"/>
      <c r="D97" s="6"/>
      <c r="E97" s="7"/>
      <c r="F97" s="6"/>
      <c r="G97" s="6"/>
      <c r="H97" s="6"/>
      <c r="I97" s="6"/>
      <c r="J97" s="6"/>
      <c r="K97" s="6"/>
      <c r="L97" s="6"/>
      <c r="M97" s="6"/>
      <c r="N97" s="6"/>
      <c r="O97" s="6"/>
      <c r="P97" s="7"/>
    </row>
    <row r="98" spans="1:16" x14ac:dyDescent="0.25">
      <c r="A98" s="6" t="s">
        <v>88</v>
      </c>
      <c r="B98" s="6"/>
      <c r="C98" s="6"/>
      <c r="D98" s="6"/>
      <c r="E98" s="7"/>
      <c r="F98" s="6"/>
      <c r="G98" s="6"/>
      <c r="H98" s="6"/>
      <c r="I98" s="6"/>
      <c r="J98" s="6"/>
      <c r="K98" s="6"/>
      <c r="L98" s="6"/>
      <c r="M98" s="28">
        <f>'ICBS-TB-GL-Worksheet'!F150</f>
        <v>3802225.97</v>
      </c>
      <c r="N98" s="6"/>
      <c r="O98" s="6"/>
      <c r="P98" s="7"/>
    </row>
    <row r="99" spans="1:16" x14ac:dyDescent="0.25">
      <c r="A99" s="6" t="s">
        <v>89</v>
      </c>
      <c r="B99" s="6"/>
      <c r="C99" s="6"/>
      <c r="D99" s="6"/>
      <c r="E99" s="7"/>
      <c r="F99" s="6"/>
      <c r="G99" s="6"/>
      <c r="H99" s="6"/>
      <c r="I99" s="6"/>
      <c r="J99" s="6"/>
      <c r="K99" s="6"/>
      <c r="L99" s="6"/>
      <c r="M99" s="28">
        <f>'ICBS-TB-GL-Worksheet'!F151</f>
        <v>142919.29</v>
      </c>
      <c r="N99" s="6"/>
      <c r="O99" s="6"/>
      <c r="P99" s="7"/>
    </row>
    <row r="100" spans="1:16" x14ac:dyDescent="0.25">
      <c r="A100" s="6" t="s">
        <v>90</v>
      </c>
      <c r="B100" s="6"/>
      <c r="C100" s="6"/>
      <c r="D100" s="6"/>
      <c r="E100" s="7"/>
      <c r="F100" s="6"/>
      <c r="G100" s="6"/>
      <c r="H100" s="6"/>
      <c r="I100" s="6"/>
      <c r="J100" s="6"/>
      <c r="K100" s="6"/>
      <c r="L100" s="6"/>
      <c r="M100" s="28">
        <f>'ICBS-TB-GL-Worksheet'!F153</f>
        <v>16179288.27</v>
      </c>
      <c r="N100" s="6"/>
      <c r="O100" s="6"/>
      <c r="P100" s="7"/>
    </row>
    <row r="101" spans="1:16" x14ac:dyDescent="0.25">
      <c r="A101" s="6" t="s">
        <v>91</v>
      </c>
      <c r="B101" s="6"/>
      <c r="C101" s="6"/>
      <c r="D101" s="6"/>
      <c r="E101" s="7"/>
      <c r="F101" s="6"/>
      <c r="G101" s="6"/>
      <c r="H101" s="6"/>
      <c r="I101" s="6"/>
      <c r="J101" s="6"/>
      <c r="K101" s="6"/>
      <c r="L101" s="6"/>
      <c r="M101" s="28">
        <f>'ICBS-TB-GL-Worksheet'!F148</f>
        <v>16618.18</v>
      </c>
      <c r="N101" s="6"/>
      <c r="O101" s="6"/>
      <c r="P101" s="7"/>
    </row>
    <row r="102" spans="1:16" x14ac:dyDescent="0.25">
      <c r="A102" s="6"/>
      <c r="B102" s="6"/>
      <c r="C102" s="6"/>
      <c r="D102" s="6"/>
      <c r="E102" s="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7"/>
    </row>
    <row r="103" spans="1:16" x14ac:dyDescent="0.25">
      <c r="A103" s="6" t="s">
        <v>92</v>
      </c>
      <c r="B103" s="6"/>
      <c r="C103" s="6"/>
      <c r="D103" s="6"/>
      <c r="E103" s="7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7"/>
    </row>
    <row r="104" spans="1:16" x14ac:dyDescent="0.25">
      <c r="A104" s="6"/>
      <c r="B104" s="6" t="s">
        <v>93</v>
      </c>
      <c r="C104" s="6"/>
      <c r="D104" s="6"/>
      <c r="E104" s="7"/>
      <c r="F104" s="6"/>
      <c r="G104" s="6"/>
      <c r="H104" s="6"/>
      <c r="I104" s="6"/>
      <c r="J104" s="6"/>
      <c r="K104" s="28">
        <f>'ICBS-TB-GL-Worksheet'!F158</f>
        <v>6239299.2000000002</v>
      </c>
      <c r="L104" s="6"/>
      <c r="M104" s="6"/>
      <c r="N104" s="6"/>
      <c r="O104" s="6"/>
      <c r="P104" s="7"/>
    </row>
    <row r="105" spans="1:16" x14ac:dyDescent="0.25">
      <c r="A105" s="6"/>
      <c r="B105" s="6" t="s">
        <v>94</v>
      </c>
      <c r="C105" s="6"/>
      <c r="D105" s="6"/>
      <c r="E105" s="6"/>
      <c r="F105" s="6"/>
      <c r="G105" s="6"/>
      <c r="H105" s="6"/>
      <c r="I105" s="6"/>
      <c r="J105" s="6"/>
      <c r="K105" s="28">
        <f>'ICBS-TB-GL-Worksheet'!F155</f>
        <v>746292.35</v>
      </c>
      <c r="L105" s="6"/>
      <c r="M105" s="6"/>
      <c r="N105" s="6"/>
      <c r="O105" s="6"/>
      <c r="P105" s="7"/>
    </row>
    <row r="106" spans="1:16" x14ac:dyDescent="0.25">
      <c r="A106" s="6"/>
      <c r="B106" s="6" t="s">
        <v>95</v>
      </c>
      <c r="C106" s="6"/>
      <c r="D106" s="6"/>
      <c r="E106" s="7"/>
      <c r="F106" s="6"/>
      <c r="G106" s="6"/>
      <c r="H106" s="6"/>
      <c r="I106" s="6"/>
      <c r="J106" s="6"/>
      <c r="K106" s="28">
        <f>'ICBS-TB-GL-Worksheet'!F157</f>
        <v>117439.62</v>
      </c>
      <c r="L106" s="6"/>
      <c r="M106" s="6"/>
      <c r="N106" s="6"/>
      <c r="O106" s="6"/>
      <c r="P106" s="7"/>
    </row>
    <row r="107" spans="1:16" x14ac:dyDescent="0.25">
      <c r="A107" s="6"/>
      <c r="B107" s="6" t="s">
        <v>96</v>
      </c>
      <c r="C107" s="6"/>
      <c r="D107" s="6"/>
      <c r="E107" s="7"/>
      <c r="F107" s="6"/>
      <c r="G107" s="6"/>
      <c r="H107" s="6"/>
      <c r="I107" s="6"/>
      <c r="J107" s="6"/>
      <c r="K107" s="28">
        <f>'ICBS-TB-GL-Worksheet'!F154</f>
        <v>151635.60999999999</v>
      </c>
      <c r="L107" s="6"/>
      <c r="M107" s="6"/>
      <c r="N107" s="6"/>
      <c r="O107" s="6"/>
      <c r="P107" s="7"/>
    </row>
    <row r="108" spans="1:16" x14ac:dyDescent="0.25">
      <c r="A108" s="6"/>
      <c r="B108" s="6" t="s">
        <v>97</v>
      </c>
      <c r="C108" s="6"/>
      <c r="D108" s="6"/>
      <c r="E108" s="7"/>
      <c r="F108" s="6"/>
      <c r="G108" s="6"/>
      <c r="H108" s="6"/>
      <c r="I108" s="6"/>
      <c r="J108" s="6"/>
      <c r="K108" s="28">
        <f>'ICBS-TB-GL-Worksheet'!F159</f>
        <v>2051780.18</v>
      </c>
      <c r="L108" s="6"/>
      <c r="N108" s="6"/>
      <c r="O108" s="6"/>
      <c r="P108" s="7"/>
    </row>
    <row r="109" spans="1:16" x14ac:dyDescent="0.25">
      <c r="A109" s="6"/>
      <c r="B109" s="6" t="s">
        <v>709</v>
      </c>
      <c r="C109" s="6"/>
      <c r="D109" s="6"/>
      <c r="E109" s="7"/>
      <c r="F109" s="6"/>
      <c r="G109" s="6"/>
      <c r="H109" s="6"/>
      <c r="I109" s="6"/>
      <c r="J109" s="6"/>
      <c r="K109" s="28">
        <f>'ICBS-TB-GL-Worksheet'!F160</f>
        <v>566089276.62</v>
      </c>
      <c r="L109" s="6"/>
      <c r="M109" s="11">
        <f>SUM(K104:K109)</f>
        <v>575395723.58000004</v>
      </c>
      <c r="N109" s="6"/>
      <c r="O109" s="6"/>
      <c r="P109" s="7"/>
    </row>
    <row r="110" spans="1:16" x14ac:dyDescent="0.25">
      <c r="A110" s="6"/>
      <c r="B110" s="6"/>
      <c r="C110" s="6"/>
      <c r="D110" s="6"/>
      <c r="E110" s="7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7"/>
    </row>
    <row r="111" spans="1:16" x14ac:dyDescent="0.25">
      <c r="A111" s="6"/>
      <c r="B111" s="6"/>
      <c r="C111" s="6"/>
      <c r="D111" s="6"/>
      <c r="E111" s="7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7"/>
    </row>
    <row r="112" spans="1:16" x14ac:dyDescent="0.25">
      <c r="A112" s="3" t="s">
        <v>98</v>
      </c>
      <c r="B112" s="3"/>
      <c r="C112" s="6"/>
      <c r="D112" s="6"/>
      <c r="E112" s="7"/>
      <c r="F112" s="6"/>
      <c r="G112" s="6"/>
      <c r="H112" s="6"/>
      <c r="I112" s="6"/>
      <c r="J112" s="6"/>
      <c r="K112" s="6"/>
      <c r="L112" s="6"/>
      <c r="M112" s="34">
        <f>SUM(M74:M109)</f>
        <v>1694838298.8800001</v>
      </c>
      <c r="N112" s="6"/>
      <c r="O112" s="6"/>
      <c r="P112" s="7"/>
    </row>
    <row r="113" spans="1:16" x14ac:dyDescent="0.25">
      <c r="A113" s="3"/>
      <c r="B113" s="6"/>
      <c r="C113" s="6"/>
      <c r="D113" s="6"/>
      <c r="E113" s="7"/>
      <c r="F113" s="6"/>
      <c r="G113" s="6"/>
      <c r="H113" s="6"/>
      <c r="I113" s="6"/>
      <c r="J113" s="6"/>
      <c r="K113" s="6"/>
      <c r="L113" s="6"/>
      <c r="M113" s="28"/>
      <c r="N113" s="6"/>
      <c r="O113" s="6"/>
      <c r="P113" s="7"/>
    </row>
    <row r="114" spans="1:16" x14ac:dyDescent="0.25">
      <c r="A114" s="3"/>
      <c r="B114" s="6"/>
      <c r="C114" s="6"/>
      <c r="D114" s="6"/>
      <c r="E114" s="7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7"/>
    </row>
    <row r="115" spans="1:16" x14ac:dyDescent="0.25">
      <c r="A115" s="6"/>
      <c r="B115" s="6"/>
      <c r="C115" s="6"/>
      <c r="D115" s="6"/>
      <c r="E115" s="7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7"/>
    </row>
    <row r="116" spans="1:16" x14ac:dyDescent="0.25">
      <c r="A116" s="3" t="s">
        <v>99</v>
      </c>
      <c r="B116" s="3"/>
      <c r="C116" s="6"/>
      <c r="D116" s="6"/>
      <c r="E116" s="7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7"/>
    </row>
    <row r="117" spans="1:16" x14ac:dyDescent="0.25">
      <c r="A117" s="6"/>
      <c r="B117" s="6"/>
      <c r="C117" s="6"/>
      <c r="D117" s="6"/>
      <c r="E117" s="7"/>
      <c r="F117" s="6"/>
      <c r="G117" s="6"/>
      <c r="H117" s="6"/>
      <c r="I117" s="13" t="s">
        <v>100</v>
      </c>
      <c r="J117" s="13" t="s">
        <v>101</v>
      </c>
      <c r="K117" s="13" t="s">
        <v>102</v>
      </c>
      <c r="L117" s="9"/>
      <c r="M117" s="6"/>
      <c r="N117" s="6"/>
      <c r="O117" s="6"/>
      <c r="P117" s="7"/>
    </row>
    <row r="118" spans="1:16" x14ac:dyDescent="0.25">
      <c r="A118" s="6" t="s">
        <v>103</v>
      </c>
      <c r="B118" s="6"/>
      <c r="C118" s="6"/>
      <c r="D118" s="6"/>
      <c r="E118" s="7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7"/>
    </row>
    <row r="119" spans="1:16" x14ac:dyDescent="0.25">
      <c r="A119" s="6"/>
      <c r="B119" s="6" t="s">
        <v>104</v>
      </c>
      <c r="C119" s="6"/>
      <c r="D119" s="6"/>
      <c r="E119" s="7"/>
      <c r="F119" s="6"/>
      <c r="G119" s="6"/>
      <c r="H119" s="6"/>
      <c r="I119" s="6">
        <v>352000000</v>
      </c>
      <c r="J119" s="6"/>
      <c r="K119" s="6"/>
      <c r="L119" s="6"/>
      <c r="M119" s="6"/>
      <c r="N119" s="6"/>
      <c r="O119" s="6"/>
      <c r="P119" s="7"/>
    </row>
    <row r="120" spans="1:16" x14ac:dyDescent="0.25">
      <c r="A120" s="6"/>
      <c r="B120" s="6" t="s">
        <v>105</v>
      </c>
      <c r="C120" s="6"/>
      <c r="D120" s="6"/>
      <c r="E120" s="7"/>
      <c r="F120" s="6"/>
      <c r="G120" s="6"/>
      <c r="H120" s="6"/>
      <c r="I120" s="6">
        <v>198000000</v>
      </c>
      <c r="J120" s="6"/>
      <c r="K120" s="6"/>
      <c r="L120" s="6"/>
      <c r="M120" s="6"/>
      <c r="N120" s="6"/>
      <c r="O120" s="6"/>
      <c r="P120" s="7"/>
    </row>
    <row r="121" spans="1:16" x14ac:dyDescent="0.25">
      <c r="A121" s="6"/>
      <c r="B121" s="6" t="s">
        <v>17</v>
      </c>
      <c r="C121" s="6"/>
      <c r="D121" s="6"/>
      <c r="E121" s="7"/>
      <c r="F121" s="6"/>
      <c r="G121" s="6"/>
      <c r="H121" s="6"/>
      <c r="I121" s="15">
        <v>550000000</v>
      </c>
      <c r="J121" s="15">
        <v>0</v>
      </c>
      <c r="K121" s="15">
        <v>0</v>
      </c>
      <c r="L121" s="6"/>
      <c r="M121" s="6">
        <v>0</v>
      </c>
      <c r="N121" s="6"/>
      <c r="O121" s="6"/>
      <c r="P121" s="7"/>
    </row>
    <row r="122" spans="1:16" x14ac:dyDescent="0.25">
      <c r="A122" s="6"/>
      <c r="B122" s="6"/>
      <c r="C122" s="6"/>
      <c r="D122" s="6"/>
      <c r="E122" s="7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7"/>
    </row>
    <row r="123" spans="1:16" x14ac:dyDescent="0.25">
      <c r="A123" s="6" t="s">
        <v>106</v>
      </c>
      <c r="B123" s="6"/>
      <c r="C123" s="6"/>
      <c r="D123" s="6"/>
      <c r="E123" s="7"/>
      <c r="F123" s="6"/>
      <c r="G123" s="6"/>
      <c r="H123" s="6"/>
      <c r="I123" s="6"/>
      <c r="J123" s="6"/>
      <c r="K123" s="6"/>
      <c r="L123" s="6"/>
      <c r="M123" s="6">
        <v>0</v>
      </c>
      <c r="N123" s="6"/>
      <c r="O123" s="6"/>
      <c r="P123" s="7"/>
    </row>
    <row r="124" spans="1:16" x14ac:dyDescent="0.25">
      <c r="A124" s="6"/>
      <c r="B124" s="6"/>
      <c r="C124" s="6"/>
      <c r="D124" s="6"/>
      <c r="E124" s="7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7"/>
    </row>
    <row r="125" spans="1:16" x14ac:dyDescent="0.25">
      <c r="A125" s="6" t="s">
        <v>107</v>
      </c>
      <c r="B125" s="6"/>
      <c r="C125" s="6"/>
      <c r="D125" s="6"/>
      <c r="E125" s="7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7"/>
    </row>
    <row r="126" spans="1:16" x14ac:dyDescent="0.25">
      <c r="A126" s="6"/>
      <c r="B126" s="6" t="s">
        <v>108</v>
      </c>
      <c r="C126" s="6"/>
      <c r="D126" s="6"/>
      <c r="E126" s="7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7"/>
    </row>
    <row r="127" spans="1:16" x14ac:dyDescent="0.25">
      <c r="A127" s="6"/>
      <c r="B127" s="6" t="s">
        <v>109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>
        <v>0</v>
      </c>
      <c r="N127" s="6"/>
      <c r="O127" s="6"/>
      <c r="P127" s="7"/>
    </row>
    <row r="128" spans="1:16" x14ac:dyDescent="0.25">
      <c r="A128" s="6"/>
      <c r="B128" s="6"/>
      <c r="C128" s="6"/>
      <c r="D128" s="6"/>
      <c r="E128" s="7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7"/>
    </row>
    <row r="129" spans="1:16" x14ac:dyDescent="0.25">
      <c r="A129" s="6" t="s">
        <v>111</v>
      </c>
      <c r="B129" s="6"/>
      <c r="C129" s="6"/>
      <c r="D129" s="6"/>
      <c r="E129" s="7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7"/>
    </row>
    <row r="130" spans="1:16" x14ac:dyDescent="0.25">
      <c r="A130" s="6" t="s">
        <v>110</v>
      </c>
      <c r="B130" s="6"/>
      <c r="C130" s="6"/>
      <c r="D130" s="6"/>
      <c r="E130" s="7"/>
      <c r="F130" s="6"/>
      <c r="G130" s="6"/>
      <c r="H130" s="6"/>
      <c r="I130" s="6"/>
      <c r="J130" s="6"/>
      <c r="K130" s="6"/>
      <c r="L130" s="6"/>
      <c r="M130" s="6">
        <v>0</v>
      </c>
      <c r="N130" s="6"/>
      <c r="O130" s="6"/>
      <c r="P130" s="7"/>
    </row>
    <row r="131" spans="1:16" x14ac:dyDescent="0.25">
      <c r="A131" s="6" t="s">
        <v>111</v>
      </c>
      <c r="B131" s="6"/>
      <c r="C131" s="6"/>
      <c r="D131" s="6"/>
      <c r="E131" s="7"/>
      <c r="F131" s="6"/>
      <c r="G131" s="6"/>
      <c r="H131" s="6"/>
      <c r="I131" s="6"/>
      <c r="J131" s="6"/>
      <c r="K131" s="6"/>
      <c r="L131" s="6"/>
      <c r="M131" s="6">
        <v>0</v>
      </c>
      <c r="N131" s="6"/>
      <c r="O131" s="6"/>
      <c r="P131" s="7"/>
    </row>
    <row r="132" spans="1:16" x14ac:dyDescent="0.25">
      <c r="A132" s="6"/>
      <c r="B132" s="6"/>
      <c r="C132" s="6"/>
      <c r="D132" s="6"/>
      <c r="E132" s="7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7" t="s">
        <v>112</v>
      </c>
    </row>
    <row r="133" spans="1:16" x14ac:dyDescent="0.25">
      <c r="A133" s="3" t="s">
        <v>113</v>
      </c>
      <c r="B133" s="3"/>
      <c r="C133" s="6"/>
      <c r="D133" s="6"/>
      <c r="E133" s="7"/>
      <c r="F133" s="6"/>
      <c r="G133" s="6"/>
      <c r="H133" s="6"/>
      <c r="I133" s="6"/>
      <c r="J133" s="6"/>
      <c r="K133" s="6"/>
      <c r="L133" s="6"/>
      <c r="M133" s="21">
        <v>0</v>
      </c>
      <c r="N133" s="6"/>
      <c r="O133" s="6" t="s">
        <v>114</v>
      </c>
      <c r="P133" s="7">
        <v>0</v>
      </c>
    </row>
    <row r="134" spans="1:16" ht="13" thickBot="1" x14ac:dyDescent="0.3">
      <c r="A134" s="3"/>
      <c r="B134" s="6"/>
      <c r="C134" s="6"/>
      <c r="D134" s="6"/>
      <c r="E134" s="7"/>
      <c r="F134" s="6"/>
      <c r="G134" s="6"/>
      <c r="H134" s="6"/>
      <c r="I134" s="6"/>
      <c r="J134" s="6"/>
      <c r="K134" s="6"/>
      <c r="L134" s="6"/>
      <c r="M134" s="6"/>
      <c r="N134" s="6"/>
      <c r="O134" s="6" t="s">
        <v>115</v>
      </c>
      <c r="P134" s="7">
        <v>0</v>
      </c>
    </row>
    <row r="135" spans="1:16" ht="13" thickBot="1" x14ac:dyDescent="0.3">
      <c r="A135" s="3" t="s">
        <v>116</v>
      </c>
      <c r="B135" s="3"/>
      <c r="C135" s="3"/>
      <c r="D135" s="3"/>
      <c r="E135" s="7"/>
      <c r="F135" s="6"/>
      <c r="G135" s="6"/>
      <c r="H135" s="6"/>
      <c r="I135" s="6"/>
      <c r="J135" s="6"/>
      <c r="K135" s="6"/>
      <c r="L135" s="6"/>
      <c r="M135" s="22">
        <v>0</v>
      </c>
      <c r="N135" s="3"/>
      <c r="O135" s="6">
        <v>-604050760.5</v>
      </c>
      <c r="P135" s="7">
        <v>0</v>
      </c>
    </row>
    <row r="136" spans="1:16" x14ac:dyDescent="0.25">
      <c r="A136" s="6"/>
      <c r="B136" s="6"/>
      <c r="C136" s="6"/>
      <c r="D136" s="6"/>
      <c r="E136" s="7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7"/>
    </row>
    <row r="137" spans="1:16" x14ac:dyDescent="0.25">
      <c r="A137" s="6"/>
      <c r="B137" s="6"/>
      <c r="C137" s="6"/>
      <c r="D137" s="6"/>
      <c r="E137" s="7"/>
      <c r="F137" s="6"/>
      <c r="G137" s="6"/>
      <c r="H137" s="6"/>
      <c r="I137" s="6"/>
      <c r="J137" s="6"/>
      <c r="K137" s="6"/>
      <c r="L137" s="6"/>
      <c r="M137" s="6">
        <v>604050760.5</v>
      </c>
      <c r="N137" s="6"/>
      <c r="O137" s="6"/>
      <c r="P137" s="7">
        <v>0</v>
      </c>
    </row>
    <row r="138" spans="1:16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7">
        <v>0</v>
      </c>
    </row>
    <row r="139" spans="1:16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7">
        <v>0</v>
      </c>
    </row>
    <row r="140" spans="1:16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7"/>
    </row>
    <row r="141" spans="1:16" x14ac:dyDescent="0.25">
      <c r="A141" s="6"/>
      <c r="B141" s="6"/>
      <c r="C141" s="6"/>
      <c r="D141" s="6"/>
      <c r="E141" s="7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7">
        <v>0</v>
      </c>
    </row>
    <row r="142" spans="1:16" x14ac:dyDescent="0.25">
      <c r="A142" s="6"/>
      <c r="B142" s="6"/>
      <c r="C142" s="6"/>
      <c r="D142" s="6"/>
      <c r="E142" s="7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7"/>
    </row>
    <row r="143" spans="1:16" x14ac:dyDescent="0.25">
      <c r="A143" s="6"/>
      <c r="B143" s="6"/>
      <c r="C143" s="6"/>
      <c r="D143" s="6"/>
      <c r="E143" s="7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7" t="s">
        <v>117</v>
      </c>
    </row>
    <row r="144" spans="1:16" x14ac:dyDescent="0.25">
      <c r="A144" s="6"/>
      <c r="B144" s="6"/>
      <c r="C144" s="6"/>
      <c r="D144" s="6"/>
      <c r="E144" s="7"/>
      <c r="F144" s="6"/>
      <c r="G144" s="6"/>
      <c r="H144" s="6"/>
      <c r="I144" s="6"/>
      <c r="J144" s="12"/>
      <c r="K144" s="12"/>
      <c r="L144" s="6"/>
      <c r="M144" s="6"/>
      <c r="N144" s="12"/>
      <c r="O144" s="6"/>
      <c r="P144" s="7">
        <v>0</v>
      </c>
    </row>
    <row r="145" spans="1:16" x14ac:dyDescent="0.25">
      <c r="A145" s="6"/>
      <c r="B145" s="6"/>
      <c r="C145" s="6"/>
      <c r="D145" s="6"/>
      <c r="E145" s="7"/>
      <c r="F145" s="6"/>
      <c r="G145" s="6"/>
      <c r="H145" s="6"/>
      <c r="I145" s="6"/>
      <c r="J145" s="6"/>
      <c r="K145" s="23"/>
      <c r="L145" s="6"/>
      <c r="M145" s="6"/>
      <c r="N145" s="6"/>
      <c r="O145" s="6"/>
      <c r="P145" s="7"/>
    </row>
    <row r="146" spans="1:16" x14ac:dyDescent="0.25">
      <c r="A146" s="6"/>
      <c r="B146" s="6"/>
      <c r="C146" s="6"/>
      <c r="D146" s="6"/>
      <c r="E146" s="7"/>
      <c r="F146" s="6"/>
      <c r="G146" s="6"/>
      <c r="H146" s="6"/>
      <c r="I146" s="6"/>
      <c r="J146" s="6"/>
      <c r="K146" s="23"/>
      <c r="L146" s="6"/>
      <c r="M146" s="6"/>
      <c r="N146" s="6"/>
      <c r="O146" s="6"/>
      <c r="P146" s="7">
        <v>0</v>
      </c>
    </row>
    <row r="147" spans="1:16" x14ac:dyDescent="0.25">
      <c r="A147" s="6"/>
      <c r="B147" s="6"/>
      <c r="C147" s="2" t="s">
        <v>118</v>
      </c>
      <c r="D147" s="6"/>
      <c r="E147" s="7"/>
      <c r="F147" s="6"/>
      <c r="G147" s="6"/>
      <c r="H147" s="2" t="s">
        <v>119</v>
      </c>
      <c r="I147" s="2"/>
      <c r="J147" s="6"/>
      <c r="K147" s="24" t="s">
        <v>120</v>
      </c>
      <c r="L147" s="6"/>
      <c r="M147" s="6"/>
      <c r="N147" s="6"/>
      <c r="O147" s="6"/>
      <c r="P147" s="7"/>
    </row>
    <row r="148" spans="1:16" x14ac:dyDescent="0.25">
      <c r="A148" s="6"/>
      <c r="B148" s="6"/>
      <c r="C148" s="23"/>
      <c r="D148" s="6"/>
      <c r="E148" s="7"/>
      <c r="F148" s="6"/>
      <c r="G148" s="6"/>
      <c r="H148" s="6"/>
      <c r="I148" s="6"/>
      <c r="J148" s="6"/>
      <c r="K148" s="23"/>
      <c r="L148" s="6"/>
      <c r="M148" s="6"/>
      <c r="N148" s="6"/>
      <c r="O148" s="6"/>
      <c r="P148" s="7">
        <v>100</v>
      </c>
    </row>
    <row r="149" spans="1:16" x14ac:dyDescent="0.25">
      <c r="A149" s="6"/>
      <c r="B149" s="6"/>
      <c r="C149" s="6"/>
      <c r="D149" s="6"/>
      <c r="E149" s="7"/>
      <c r="F149" s="6"/>
      <c r="G149" s="6"/>
      <c r="H149" s="6"/>
      <c r="I149" s="6"/>
      <c r="J149" s="6"/>
      <c r="K149" s="23"/>
      <c r="L149" s="6"/>
      <c r="M149" s="6"/>
      <c r="N149" s="6"/>
      <c r="O149" s="6"/>
      <c r="P149" s="7"/>
    </row>
    <row r="150" spans="1:16" x14ac:dyDescent="0.25">
      <c r="A150" s="3"/>
      <c r="B150" s="3"/>
      <c r="C150" s="3" t="s">
        <v>121</v>
      </c>
      <c r="D150" s="3"/>
      <c r="E150" s="4"/>
      <c r="F150" s="3"/>
      <c r="G150" s="3"/>
      <c r="H150" s="3" t="s">
        <v>122</v>
      </c>
      <c r="I150" s="3"/>
      <c r="J150" s="2"/>
      <c r="K150" s="25" t="s">
        <v>123</v>
      </c>
      <c r="L150" s="3"/>
      <c r="M150" s="3"/>
      <c r="N150" s="3"/>
      <c r="O150" s="3"/>
      <c r="P150" s="4"/>
    </row>
    <row r="151" spans="1:16" x14ac:dyDescent="0.25">
      <c r="A151" s="6"/>
      <c r="B151" s="6"/>
      <c r="C151" s="6" t="s">
        <v>124</v>
      </c>
      <c r="D151" s="6"/>
      <c r="E151" s="7"/>
      <c r="F151" s="6"/>
      <c r="G151" s="6"/>
      <c r="H151" s="6" t="s">
        <v>215</v>
      </c>
      <c r="I151" s="6"/>
      <c r="J151" s="6"/>
      <c r="K151" s="23" t="s">
        <v>125</v>
      </c>
      <c r="L151" s="6"/>
      <c r="M151" s="6"/>
      <c r="N151" s="6"/>
      <c r="O151" s="6"/>
      <c r="P151" s="7"/>
    </row>
    <row r="152" spans="1:16" x14ac:dyDescent="0.25">
      <c r="A152" s="6"/>
      <c r="B152" s="6"/>
      <c r="C152" s="6"/>
      <c r="D152" s="6"/>
      <c r="E152" s="7"/>
      <c r="F152" s="6"/>
      <c r="G152" s="6"/>
      <c r="H152" s="6"/>
      <c r="I152" s="6"/>
      <c r="J152" s="6"/>
      <c r="K152" s="23"/>
      <c r="L152" s="6"/>
      <c r="M152" s="6"/>
      <c r="N152" s="6"/>
      <c r="O152" s="6"/>
      <c r="P152" s="7"/>
    </row>
    <row r="153" spans="1:16" x14ac:dyDescent="0.25">
      <c r="A153" s="6"/>
      <c r="B153" s="6"/>
      <c r="C153" s="6"/>
      <c r="D153" s="6"/>
      <c r="E153" s="7"/>
      <c r="F153" s="6"/>
      <c r="G153" s="6"/>
      <c r="H153" s="6"/>
      <c r="I153" s="6"/>
      <c r="J153" s="6"/>
      <c r="K153" s="23"/>
      <c r="L153" s="6"/>
      <c r="M153" s="6"/>
      <c r="N153" s="6"/>
      <c r="O153" s="6"/>
      <c r="P153" s="7"/>
    </row>
    <row r="154" spans="1:16" x14ac:dyDescent="0.25">
      <c r="A154" s="3"/>
      <c r="B154" s="3"/>
      <c r="C154" s="3" t="s">
        <v>216</v>
      </c>
      <c r="D154" s="3"/>
      <c r="E154" s="4"/>
      <c r="F154" s="3"/>
      <c r="G154" s="3"/>
      <c r="H154" s="3"/>
      <c r="I154" s="3"/>
      <c r="J154" s="3"/>
      <c r="K154" s="25"/>
      <c r="L154" s="3"/>
      <c r="M154" s="3"/>
      <c r="N154" s="3"/>
      <c r="O154" s="3"/>
      <c r="P154" s="4"/>
    </row>
    <row r="155" spans="1:16" x14ac:dyDescent="0.25">
      <c r="A155" s="6"/>
      <c r="B155" s="6"/>
      <c r="C155" s="6" t="s">
        <v>124</v>
      </c>
      <c r="D155" s="6"/>
      <c r="E155" s="7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7"/>
    </row>
    <row r="156" spans="1:16" x14ac:dyDescent="0.25">
      <c r="A156" s="6"/>
      <c r="B156" s="6"/>
      <c r="C156" s="6"/>
      <c r="D156" s="6"/>
      <c r="E156" s="7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7"/>
    </row>
    <row r="157" spans="1:16" x14ac:dyDescent="0.25">
      <c r="A157" s="6"/>
      <c r="B157" s="6"/>
      <c r="C157" s="6"/>
      <c r="D157" s="6"/>
      <c r="E157" s="7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7"/>
    </row>
    <row r="158" spans="1:16" x14ac:dyDescent="0.25">
      <c r="A158" s="6"/>
      <c r="B158" s="6"/>
      <c r="C158" s="6"/>
      <c r="D158" s="6"/>
      <c r="E158" s="7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7"/>
    </row>
    <row r="159" spans="1:16" x14ac:dyDescent="0.25">
      <c r="A159" s="6"/>
      <c r="B159" s="6"/>
      <c r="C159" s="6"/>
      <c r="D159" s="6"/>
      <c r="E159" s="7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7"/>
    </row>
    <row r="160" spans="1:16" x14ac:dyDescent="0.25">
      <c r="A160" s="6"/>
      <c r="B160" s="6"/>
      <c r="C160" s="6"/>
      <c r="D160" s="6"/>
      <c r="E160" s="7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7"/>
    </row>
    <row r="161" spans="1:16" x14ac:dyDescent="0.25">
      <c r="A161" s="6"/>
      <c r="B161" s="6"/>
      <c r="C161" s="6"/>
      <c r="D161" s="6"/>
      <c r="E161" s="7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7"/>
    </row>
    <row r="162" spans="1:16" x14ac:dyDescent="0.25">
      <c r="A162" s="6"/>
      <c r="B162" s="6"/>
      <c r="C162" s="6"/>
      <c r="D162" s="6"/>
      <c r="E162" s="7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7"/>
    </row>
    <row r="163" spans="1:16" x14ac:dyDescent="0.25">
      <c r="A163" s="6"/>
      <c r="B163" s="6"/>
      <c r="C163" s="6"/>
      <c r="D163" s="6"/>
      <c r="E163" s="7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7"/>
    </row>
    <row r="164" spans="1:16" x14ac:dyDescent="0.25">
      <c r="A164" s="6"/>
      <c r="B164" s="6"/>
      <c r="C164" s="6"/>
      <c r="D164" s="6"/>
      <c r="E164" s="7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7"/>
    </row>
    <row r="165" spans="1:16" x14ac:dyDescent="0.25">
      <c r="A165" s="6"/>
      <c r="B165" s="6"/>
      <c r="C165" s="6"/>
      <c r="D165" s="6"/>
      <c r="E165" s="7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7"/>
    </row>
    <row r="166" spans="1:16" x14ac:dyDescent="0.25">
      <c r="A166" s="6"/>
      <c r="B166" s="6"/>
      <c r="C166" s="6"/>
      <c r="D166" s="6"/>
      <c r="E166" s="7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7"/>
    </row>
    <row r="167" spans="1:16" x14ac:dyDescent="0.25">
      <c r="A167" s="6"/>
      <c r="B167" s="6"/>
      <c r="C167" s="6"/>
      <c r="D167" s="6"/>
      <c r="E167" s="7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7"/>
    </row>
    <row r="168" spans="1:16" x14ac:dyDescent="0.25">
      <c r="A168" s="6"/>
      <c r="B168" s="6"/>
      <c r="C168" s="6"/>
      <c r="D168" s="6"/>
      <c r="E168" s="7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7"/>
    </row>
    <row r="169" spans="1:16" x14ac:dyDescent="0.25">
      <c r="A169" s="6"/>
      <c r="B169" s="6"/>
      <c r="C169" s="6"/>
      <c r="D169" s="6"/>
      <c r="E169" s="7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7"/>
    </row>
    <row r="170" spans="1:16" x14ac:dyDescent="0.25">
      <c r="A170" s="6"/>
      <c r="B170" s="6"/>
      <c r="C170" s="6"/>
      <c r="D170" s="6"/>
      <c r="E170" s="7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7"/>
    </row>
    <row r="171" spans="1:16" x14ac:dyDescent="0.25">
      <c r="A171" s="6"/>
      <c r="B171" s="6"/>
      <c r="C171" s="6"/>
      <c r="D171" s="6"/>
      <c r="E171" s="7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7"/>
    </row>
    <row r="172" spans="1:16" x14ac:dyDescent="0.25">
      <c r="A172" s="6"/>
      <c r="B172" s="6"/>
      <c r="C172" s="6"/>
      <c r="D172" s="6"/>
      <c r="E172" s="7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7"/>
    </row>
    <row r="173" spans="1:16" x14ac:dyDescent="0.25">
      <c r="A173" s="6"/>
      <c r="B173" s="6"/>
      <c r="C173" s="6"/>
      <c r="D173" s="6"/>
      <c r="E173" s="7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7"/>
    </row>
    <row r="174" spans="1:16" x14ac:dyDescent="0.25">
      <c r="A174" s="6"/>
      <c r="B174" s="6"/>
      <c r="C174" s="6"/>
      <c r="D174" s="6"/>
      <c r="E174" s="7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7"/>
    </row>
    <row r="175" spans="1:16" x14ac:dyDescent="0.25">
      <c r="A175" s="6"/>
      <c r="B175" s="6"/>
      <c r="C175" s="6"/>
      <c r="D175" s="6"/>
      <c r="E175" s="7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7"/>
    </row>
    <row r="176" spans="1:16" x14ac:dyDescent="0.25">
      <c r="A176" s="6"/>
      <c r="B176" s="6"/>
      <c r="C176" s="6"/>
      <c r="D176" s="6"/>
      <c r="E176" s="7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7"/>
    </row>
    <row r="177" spans="1:16" x14ac:dyDescent="0.25">
      <c r="A177" s="6"/>
      <c r="B177" s="6"/>
      <c r="C177" s="6"/>
      <c r="D177" s="6"/>
      <c r="E177" s="7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7"/>
    </row>
    <row r="178" spans="1:16" x14ac:dyDescent="0.25">
      <c r="A178" s="6"/>
      <c r="B178" s="6"/>
      <c r="C178" s="6"/>
      <c r="D178" s="6"/>
      <c r="E178" s="7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7"/>
    </row>
    <row r="179" spans="1:16" x14ac:dyDescent="0.25">
      <c r="A179" s="6"/>
      <c r="B179" s="6"/>
      <c r="C179" s="6"/>
      <c r="D179" s="6"/>
      <c r="E179" s="7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7"/>
    </row>
    <row r="180" spans="1:16" x14ac:dyDescent="0.25">
      <c r="A180" s="6"/>
      <c r="B180" s="6"/>
      <c r="C180" s="6"/>
      <c r="D180" s="6"/>
      <c r="E180" s="7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7"/>
    </row>
    <row r="181" spans="1:16" x14ac:dyDescent="0.25">
      <c r="A181" s="6"/>
      <c r="B181" s="6"/>
      <c r="C181" s="6"/>
      <c r="D181" s="6"/>
      <c r="E181" s="7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7"/>
    </row>
    <row r="182" spans="1:16" x14ac:dyDescent="0.25">
      <c r="A182" s="6"/>
      <c r="B182" s="6"/>
      <c r="C182" s="6"/>
      <c r="D182" s="6"/>
      <c r="E182" s="7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7"/>
    </row>
    <row r="183" spans="1:16" x14ac:dyDescent="0.25">
      <c r="A183" s="6"/>
      <c r="B183" s="6"/>
      <c r="C183" s="6"/>
      <c r="D183" s="6"/>
      <c r="E183" s="7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7"/>
    </row>
    <row r="184" spans="1:16" x14ac:dyDescent="0.25">
      <c r="A184" s="6"/>
      <c r="B184" s="6"/>
      <c r="C184" s="6"/>
      <c r="D184" s="6"/>
      <c r="E184" s="7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7"/>
    </row>
    <row r="185" spans="1:16" x14ac:dyDescent="0.25">
      <c r="A185" s="6"/>
      <c r="B185" s="6"/>
      <c r="C185" s="6"/>
      <c r="D185" s="6"/>
      <c r="E185" s="7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7"/>
    </row>
    <row r="186" spans="1:16" x14ac:dyDescent="0.25">
      <c r="A186" s="6"/>
      <c r="B186" s="6"/>
      <c r="C186" s="6"/>
      <c r="D186" s="6"/>
      <c r="E186" s="7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7"/>
    </row>
    <row r="187" spans="1:16" x14ac:dyDescent="0.25">
      <c r="A187" s="6"/>
      <c r="B187" s="6"/>
      <c r="C187" s="6"/>
      <c r="D187" s="6"/>
      <c r="E187" s="7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7"/>
    </row>
    <row r="188" spans="1:16" x14ac:dyDescent="0.25">
      <c r="A188" s="6"/>
      <c r="B188" s="6"/>
      <c r="C188" s="6"/>
      <c r="D188" s="6"/>
      <c r="E188" s="7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7"/>
    </row>
    <row r="189" spans="1:16" x14ac:dyDescent="0.25">
      <c r="A189" s="6"/>
      <c r="B189" s="6"/>
      <c r="C189" s="6"/>
      <c r="D189" s="6"/>
      <c r="E189" s="7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7"/>
    </row>
    <row r="190" spans="1:16" x14ac:dyDescent="0.25">
      <c r="A190" s="6"/>
      <c r="B190" s="6"/>
      <c r="C190" s="6"/>
      <c r="D190" s="6"/>
      <c r="E190" s="7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7"/>
    </row>
    <row r="191" spans="1:16" x14ac:dyDescent="0.25">
      <c r="A191" s="2" t="s">
        <v>0</v>
      </c>
      <c r="B191" s="2"/>
      <c r="C191" s="2"/>
      <c r="D191" s="2"/>
      <c r="E191" s="4"/>
      <c r="F191" s="5"/>
      <c r="G191" s="5"/>
      <c r="H191" s="5"/>
      <c r="I191" s="5"/>
      <c r="J191" s="5"/>
      <c r="K191" s="5"/>
      <c r="L191" s="5"/>
      <c r="M191" s="6"/>
      <c r="N191" s="6"/>
      <c r="O191" s="6"/>
      <c r="P191" s="7"/>
    </row>
    <row r="192" spans="1:16" x14ac:dyDescent="0.25">
      <c r="A192" s="2" t="s">
        <v>126</v>
      </c>
      <c r="B192" s="2"/>
      <c r="C192" s="2"/>
      <c r="D192" s="2"/>
      <c r="E192" s="2"/>
      <c r="F192" s="5"/>
      <c r="G192" s="5"/>
      <c r="H192" s="5"/>
      <c r="I192" s="5"/>
      <c r="J192" s="5"/>
      <c r="K192" s="5"/>
      <c r="L192" s="5"/>
      <c r="M192" s="6"/>
      <c r="N192" s="6"/>
      <c r="O192" s="6"/>
      <c r="P192" s="7"/>
    </row>
    <row r="193" spans="1:16" x14ac:dyDescent="0.25">
      <c r="A193" s="2" t="s">
        <v>212</v>
      </c>
      <c r="B193" s="5"/>
      <c r="C193" s="5"/>
      <c r="D193" s="5"/>
      <c r="E193" s="4"/>
      <c r="F193" s="5"/>
      <c r="G193" s="5"/>
      <c r="H193" s="5"/>
      <c r="I193" s="5"/>
      <c r="J193" s="5"/>
      <c r="K193" s="5"/>
      <c r="L193" s="5"/>
      <c r="M193" s="6"/>
      <c r="N193" s="6"/>
      <c r="O193" s="6"/>
      <c r="P193" s="7"/>
    </row>
    <row r="194" spans="1:16" x14ac:dyDescent="0.25">
      <c r="A194" s="6"/>
      <c r="B194" s="6"/>
      <c r="C194" s="6"/>
      <c r="D194" s="6"/>
      <c r="E194" s="7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7"/>
    </row>
    <row r="195" spans="1:16" ht="13.5" x14ac:dyDescent="0.35">
      <c r="A195" s="6"/>
      <c r="B195" s="6"/>
      <c r="C195" s="6"/>
      <c r="D195" s="6"/>
      <c r="E195" s="7"/>
      <c r="F195" s="6"/>
      <c r="G195" s="6"/>
      <c r="H195" s="6"/>
      <c r="I195" s="6"/>
      <c r="J195" s="6"/>
      <c r="K195" s="10"/>
      <c r="L195" s="10"/>
      <c r="M195" s="6"/>
      <c r="N195" s="6"/>
      <c r="O195" s="6"/>
      <c r="P195" s="7"/>
    </row>
    <row r="196" spans="1:16" x14ac:dyDescent="0.25">
      <c r="A196" s="2" t="s">
        <v>127</v>
      </c>
      <c r="B196" s="5"/>
      <c r="C196" s="5"/>
      <c r="D196" s="5"/>
      <c r="E196" s="4"/>
      <c r="F196" s="5"/>
      <c r="G196" s="5"/>
      <c r="H196" s="5"/>
      <c r="I196" s="5"/>
      <c r="J196" s="5"/>
      <c r="K196" s="5"/>
      <c r="L196" s="5"/>
      <c r="M196" s="6"/>
      <c r="N196" s="6"/>
      <c r="O196" s="6"/>
      <c r="P196" s="7"/>
    </row>
    <row r="197" spans="1:16" x14ac:dyDescent="0.25">
      <c r="A197" s="6" t="s">
        <v>128</v>
      </c>
      <c r="B197" s="6"/>
      <c r="C197" s="6"/>
      <c r="D197" s="6"/>
      <c r="E197" s="7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7"/>
    </row>
    <row r="198" spans="1:16" x14ac:dyDescent="0.25">
      <c r="A198" s="6"/>
      <c r="B198" s="6" t="s">
        <v>129</v>
      </c>
      <c r="C198" s="6"/>
      <c r="D198" s="6"/>
      <c r="E198" s="7"/>
      <c r="F198" s="9"/>
      <c r="G198" s="9"/>
      <c r="H198" s="9"/>
      <c r="I198" s="9"/>
      <c r="J198" s="9"/>
      <c r="K198" s="9"/>
      <c r="L198" s="9"/>
      <c r="M198" s="6"/>
      <c r="N198" s="6"/>
      <c r="O198" s="6"/>
      <c r="P198" s="7"/>
    </row>
    <row r="199" spans="1:16" x14ac:dyDescent="0.25">
      <c r="A199" s="6"/>
      <c r="B199" s="6"/>
      <c r="C199" s="6" t="s">
        <v>130</v>
      </c>
      <c r="D199" s="6"/>
      <c r="E199" s="6"/>
      <c r="F199" s="6"/>
      <c r="G199" s="6"/>
      <c r="H199" s="6"/>
      <c r="I199" s="6"/>
      <c r="J199" s="6"/>
      <c r="K199" s="6"/>
      <c r="L199" s="6"/>
      <c r="M199" s="28">
        <f>'ICBS-TB-GL-Worksheet'!F170</f>
        <v>1966232.03</v>
      </c>
      <c r="N199" s="6"/>
      <c r="O199" s="6"/>
      <c r="P199" s="7"/>
    </row>
    <row r="200" spans="1:16" x14ac:dyDescent="0.25">
      <c r="A200" s="6"/>
      <c r="B200" s="6"/>
      <c r="C200" s="6" t="s">
        <v>131</v>
      </c>
      <c r="D200" s="6"/>
      <c r="E200" s="6"/>
      <c r="F200" s="6"/>
      <c r="G200" s="6"/>
      <c r="H200" s="6"/>
      <c r="I200" s="6"/>
      <c r="J200" s="6"/>
      <c r="K200" s="6"/>
      <c r="L200" s="6"/>
      <c r="M200" s="28">
        <f>'ICBS-TB-GL-Worksheet'!F167</f>
        <v>5699939.0800000001</v>
      </c>
      <c r="N200" s="6"/>
      <c r="O200" s="6"/>
      <c r="P200" s="7"/>
    </row>
    <row r="201" spans="1:16" x14ac:dyDescent="0.25">
      <c r="A201" s="6"/>
      <c r="B201" s="6"/>
      <c r="C201" s="6" t="s">
        <v>132</v>
      </c>
      <c r="D201" s="6"/>
      <c r="E201" s="7"/>
      <c r="F201" s="6"/>
      <c r="G201" s="6"/>
      <c r="H201" s="6"/>
      <c r="I201" s="6"/>
      <c r="J201" s="6"/>
      <c r="K201" s="6"/>
      <c r="L201" s="6"/>
      <c r="M201" s="28"/>
      <c r="N201" s="6"/>
      <c r="O201" s="6"/>
      <c r="P201" s="7"/>
    </row>
    <row r="202" spans="1:16" x14ac:dyDescent="0.25">
      <c r="A202" s="6"/>
      <c r="B202" s="6"/>
      <c r="C202" s="6" t="s">
        <v>133</v>
      </c>
      <c r="D202" s="6"/>
      <c r="E202" s="7"/>
      <c r="F202" s="6"/>
      <c r="G202" s="6"/>
      <c r="H202" s="6"/>
      <c r="I202" s="6"/>
      <c r="J202" s="6"/>
      <c r="K202" s="6"/>
      <c r="L202" s="6"/>
      <c r="M202" s="28">
        <f>'ICBS-TB-GL-Worksheet'!F176+'ICBS-TB-GL-Worksheet'!F179</f>
        <v>6862855.6699999999</v>
      </c>
      <c r="N202" s="6"/>
      <c r="O202" s="6"/>
      <c r="P202" s="7"/>
    </row>
    <row r="203" spans="1:16" x14ac:dyDescent="0.25">
      <c r="A203" s="6"/>
      <c r="B203" s="6"/>
      <c r="C203" s="6" t="s">
        <v>134</v>
      </c>
      <c r="D203" s="6"/>
      <c r="E203" s="6"/>
      <c r="F203" s="6"/>
      <c r="G203" s="6"/>
      <c r="H203" s="6"/>
      <c r="I203" s="6"/>
      <c r="J203" s="6"/>
      <c r="K203" s="6"/>
      <c r="L203" s="6"/>
      <c r="M203" s="28">
        <f>'ICBS-TB-GL-Worksheet'!F182+'ICBS-TB-GL-Worksheet'!F185</f>
        <v>110812.34</v>
      </c>
      <c r="N203" s="6"/>
      <c r="O203" s="6"/>
      <c r="P203" s="7"/>
    </row>
    <row r="204" spans="1:16" x14ac:dyDescent="0.25">
      <c r="A204" s="6"/>
      <c r="B204" s="6"/>
      <c r="C204" s="6" t="s">
        <v>135</v>
      </c>
      <c r="D204" s="6"/>
      <c r="E204" s="6"/>
      <c r="F204" s="6"/>
      <c r="G204" s="6"/>
      <c r="H204" s="6"/>
      <c r="I204" s="6"/>
      <c r="J204" s="6"/>
      <c r="K204" s="6"/>
      <c r="L204" s="6"/>
      <c r="M204" s="28">
        <f>'ICBS-TB-GL-Worksheet'!F188</f>
        <v>2035181.91</v>
      </c>
      <c r="N204" s="6"/>
      <c r="O204" s="6"/>
      <c r="P204" s="7"/>
    </row>
    <row r="205" spans="1:16" x14ac:dyDescent="0.25">
      <c r="A205" s="6"/>
      <c r="B205" s="6"/>
      <c r="C205" s="6" t="s">
        <v>136</v>
      </c>
      <c r="D205" s="6"/>
      <c r="E205" s="6"/>
      <c r="F205" s="6"/>
      <c r="G205" s="6"/>
      <c r="H205" s="6"/>
      <c r="I205" s="6"/>
      <c r="J205" s="6"/>
      <c r="K205" s="6"/>
      <c r="L205" s="6"/>
      <c r="M205" s="28">
        <f>'ICBS-TB-GL-Worksheet'!F201</f>
        <v>2319203.36</v>
      </c>
      <c r="N205" s="6"/>
      <c r="O205" s="6"/>
      <c r="P205" s="7"/>
    </row>
    <row r="206" spans="1:16" x14ac:dyDescent="0.25">
      <c r="A206" s="6"/>
      <c r="B206" s="6"/>
      <c r="C206" s="6" t="s">
        <v>137</v>
      </c>
      <c r="D206" s="6"/>
      <c r="E206" s="6"/>
      <c r="F206" s="6"/>
      <c r="G206" s="6"/>
      <c r="H206" s="6"/>
      <c r="I206" s="6"/>
      <c r="J206" s="6"/>
      <c r="K206" s="6"/>
      <c r="L206" s="6"/>
      <c r="M206" s="28"/>
      <c r="N206" s="6"/>
      <c r="O206" s="6"/>
      <c r="P206" s="7"/>
    </row>
    <row r="207" spans="1:16" x14ac:dyDescent="0.25">
      <c r="A207" s="6"/>
      <c r="B207" s="6"/>
      <c r="C207" s="6" t="s">
        <v>138</v>
      </c>
      <c r="D207" s="6"/>
      <c r="E207" s="6"/>
      <c r="F207" s="6"/>
      <c r="G207" s="6"/>
      <c r="H207" s="6"/>
      <c r="I207" s="6"/>
      <c r="J207" s="6"/>
      <c r="K207" s="6"/>
      <c r="L207" s="6"/>
      <c r="M207" s="28">
        <f>'ICBS-TB-GL-Worksheet'!F173</f>
        <v>484419.36</v>
      </c>
      <c r="N207" s="6"/>
      <c r="O207" s="6"/>
      <c r="P207" s="7"/>
    </row>
    <row r="208" spans="1:16" x14ac:dyDescent="0.25">
      <c r="A208" s="6"/>
      <c r="B208" s="6"/>
      <c r="C208" s="6" t="s">
        <v>139</v>
      </c>
      <c r="D208" s="6"/>
      <c r="E208" s="6"/>
      <c r="F208" s="6"/>
      <c r="G208" s="6"/>
      <c r="H208" s="6"/>
      <c r="I208" s="6"/>
      <c r="J208" s="6"/>
      <c r="K208" s="6"/>
      <c r="L208" s="6"/>
      <c r="M208" s="28">
        <f>'ICBS-TB-GL-Worksheet'!F204+'ICBS-TB-GL-Worksheet'!F207+'ICBS-TB-GL-Worksheet'!F210</f>
        <v>0</v>
      </c>
      <c r="N208" s="6"/>
      <c r="O208" s="6"/>
      <c r="P208" s="7"/>
    </row>
    <row r="209" spans="1:16" x14ac:dyDescent="0.25">
      <c r="A209" s="6"/>
      <c r="B209" s="6"/>
      <c r="C209" s="6" t="s">
        <v>140</v>
      </c>
      <c r="D209" s="6"/>
      <c r="E209" s="6"/>
      <c r="F209" s="6"/>
      <c r="G209" s="6"/>
      <c r="H209" s="6"/>
      <c r="I209" s="6"/>
      <c r="J209" s="6"/>
      <c r="K209" s="6"/>
      <c r="L209" s="6"/>
      <c r="M209" s="28">
        <f>'ICBS-TB-GL-Worksheet'!F192+'ICBS-TB-GL-Worksheet'!F195+'ICBS-TB-GL-Worksheet'!F198</f>
        <v>784139.2</v>
      </c>
      <c r="N209" s="6"/>
      <c r="O209" s="6"/>
      <c r="P209" s="7"/>
    </row>
    <row r="210" spans="1:16" x14ac:dyDescent="0.25">
      <c r="A210" s="6"/>
      <c r="B210" s="6"/>
      <c r="C210" s="6" t="s">
        <v>141</v>
      </c>
      <c r="D210" s="6"/>
      <c r="E210" s="6"/>
      <c r="F210" s="6"/>
      <c r="G210" s="6"/>
      <c r="H210" s="6"/>
      <c r="I210" s="6"/>
      <c r="J210" s="6"/>
      <c r="K210" s="6"/>
      <c r="L210" s="6"/>
      <c r="M210" s="28"/>
      <c r="N210" s="6"/>
      <c r="O210" s="6"/>
      <c r="P210" s="7"/>
    </row>
    <row r="211" spans="1:16" x14ac:dyDescent="0.25">
      <c r="A211" s="6"/>
      <c r="B211" s="6"/>
      <c r="C211" s="6" t="s">
        <v>142</v>
      </c>
      <c r="D211" s="6"/>
      <c r="E211" s="6"/>
      <c r="F211" s="6"/>
      <c r="G211" s="6"/>
      <c r="H211" s="6"/>
      <c r="I211" s="6"/>
      <c r="J211" s="6"/>
      <c r="K211" s="6"/>
      <c r="L211" s="6"/>
      <c r="M211" s="28"/>
      <c r="N211" s="6"/>
      <c r="O211" s="6"/>
      <c r="P211" s="7"/>
    </row>
    <row r="212" spans="1:16" x14ac:dyDescent="0.25">
      <c r="A212" s="6"/>
      <c r="B212" s="6"/>
      <c r="C212" s="6" t="s">
        <v>143</v>
      </c>
      <c r="D212" s="6"/>
      <c r="E212" s="6"/>
      <c r="F212" s="6"/>
      <c r="G212" s="6"/>
      <c r="H212" s="6"/>
      <c r="I212" s="6"/>
      <c r="J212" s="6"/>
      <c r="K212" s="6"/>
      <c r="L212" s="6"/>
      <c r="M212" s="28">
        <f>'ICBS-TB-GL-Worksheet'!F213</f>
        <v>1038289.17</v>
      </c>
      <c r="N212" s="6"/>
      <c r="O212" s="6"/>
      <c r="P212" s="7"/>
    </row>
    <row r="213" spans="1:16" x14ac:dyDescent="0.25">
      <c r="A213" s="6"/>
      <c r="B213" s="6" t="s">
        <v>144</v>
      </c>
      <c r="C213" s="6"/>
      <c r="D213" s="6"/>
      <c r="E213" s="7"/>
      <c r="F213" s="6"/>
      <c r="G213" s="6"/>
      <c r="H213" s="6"/>
      <c r="I213" s="6"/>
      <c r="J213" s="6"/>
      <c r="K213" s="6"/>
      <c r="L213" s="6"/>
      <c r="M213" s="28">
        <f>'ICBS-TB-GL-Worksheet'!F164</f>
        <v>26808.74</v>
      </c>
      <c r="N213" s="6"/>
      <c r="O213" s="6"/>
      <c r="P213" s="7"/>
    </row>
    <row r="214" spans="1:16" x14ac:dyDescent="0.25">
      <c r="A214" s="6"/>
      <c r="B214" s="6" t="s">
        <v>145</v>
      </c>
      <c r="C214" s="6"/>
      <c r="D214" s="6"/>
      <c r="E214" s="7"/>
      <c r="F214" s="6"/>
      <c r="G214" s="6"/>
      <c r="H214" s="6"/>
      <c r="I214" s="6"/>
      <c r="J214" s="6"/>
      <c r="K214" s="6"/>
      <c r="L214" s="6"/>
      <c r="M214" s="28">
        <f>'ICBS-TB-GL-Worksheet'!F163</f>
        <v>0</v>
      </c>
      <c r="N214" s="6"/>
      <c r="O214" s="6"/>
      <c r="P214" s="7"/>
    </row>
    <row r="215" spans="1:16" x14ac:dyDescent="0.25">
      <c r="A215" s="6"/>
      <c r="B215" s="6" t="s">
        <v>146</v>
      </c>
      <c r="C215" s="6"/>
      <c r="D215" s="6"/>
      <c r="E215" s="7"/>
      <c r="F215" s="6"/>
      <c r="G215" s="6"/>
      <c r="H215" s="6"/>
      <c r="I215" s="6"/>
      <c r="J215" s="6"/>
      <c r="K215" s="6"/>
      <c r="L215" s="6"/>
      <c r="M215" s="28"/>
      <c r="N215" s="6"/>
      <c r="O215" s="6" t="s">
        <v>147</v>
      </c>
      <c r="P215" s="7"/>
    </row>
    <row r="216" spans="1:16" x14ac:dyDescent="0.25">
      <c r="A216" s="6"/>
      <c r="B216" s="6" t="s">
        <v>148</v>
      </c>
      <c r="C216" s="6"/>
      <c r="D216" s="6"/>
      <c r="E216" s="7"/>
      <c r="F216" s="6"/>
      <c r="G216" s="6"/>
      <c r="H216" s="6"/>
      <c r="I216" s="6"/>
      <c r="J216" s="6"/>
      <c r="K216" s="6"/>
      <c r="L216" s="6"/>
      <c r="M216" s="28">
        <f>'ICBS-TB-GL-Worksheet'!F214</f>
        <v>5388943.8700000001</v>
      </c>
      <c r="N216" s="6"/>
      <c r="O216" s="6"/>
      <c r="P216" s="7"/>
    </row>
    <row r="217" spans="1:16" x14ac:dyDescent="0.25">
      <c r="A217" s="6"/>
      <c r="B217" s="6" t="s">
        <v>149</v>
      </c>
      <c r="C217" s="6"/>
      <c r="D217" s="6"/>
      <c r="E217" s="7"/>
      <c r="F217" s="6"/>
      <c r="G217" s="6"/>
      <c r="H217" s="6"/>
      <c r="I217" s="6"/>
      <c r="J217" s="6"/>
      <c r="K217" s="6"/>
      <c r="L217" s="6"/>
      <c r="M217" s="28">
        <f>'ICBS-TB-GL-Worksheet'!F216</f>
        <v>0</v>
      </c>
      <c r="N217" s="6"/>
      <c r="O217" s="6"/>
      <c r="P217" s="7"/>
    </row>
    <row r="218" spans="1:16" x14ac:dyDescent="0.25">
      <c r="B218" s="6"/>
      <c r="C218" s="6"/>
      <c r="D218" s="6"/>
      <c r="E218" s="7"/>
      <c r="F218" s="6"/>
      <c r="G218" s="6"/>
      <c r="H218" s="6"/>
      <c r="I218" s="6"/>
      <c r="J218" s="6"/>
      <c r="K218" s="6"/>
      <c r="L218" s="6"/>
      <c r="M218" s="28">
        <f>'ICBS-TB-GL-Worksheet'!F218</f>
        <v>3288414.24</v>
      </c>
      <c r="N218" s="6"/>
      <c r="O218" s="6"/>
      <c r="P218" s="7"/>
    </row>
    <row r="219" spans="1:16" x14ac:dyDescent="0.25">
      <c r="B219" s="6"/>
      <c r="C219" s="6"/>
      <c r="D219" s="6"/>
      <c r="E219" s="7"/>
      <c r="F219" s="6"/>
      <c r="G219" s="6"/>
      <c r="H219" s="6"/>
      <c r="I219" s="6"/>
      <c r="J219" s="6"/>
      <c r="K219" s="6"/>
      <c r="L219" s="6"/>
      <c r="M219" s="28"/>
      <c r="N219" s="6"/>
      <c r="O219" s="6"/>
      <c r="P219" s="7"/>
    </row>
    <row r="220" spans="1:16" x14ac:dyDescent="0.25">
      <c r="A220" s="6"/>
      <c r="B220" s="6"/>
      <c r="C220" s="6"/>
      <c r="D220" s="6"/>
      <c r="E220" s="7"/>
      <c r="F220" s="6"/>
      <c r="G220" s="6"/>
      <c r="H220" s="6"/>
      <c r="I220" s="6"/>
      <c r="J220" s="6"/>
      <c r="K220" s="6"/>
      <c r="L220" s="6"/>
      <c r="M220" s="28"/>
      <c r="N220" s="6"/>
      <c r="O220" s="6"/>
      <c r="P220" s="7"/>
    </row>
    <row r="221" spans="1:16" x14ac:dyDescent="0.25">
      <c r="A221" s="3" t="s">
        <v>150</v>
      </c>
      <c r="B221" s="3"/>
      <c r="C221" s="6"/>
      <c r="D221" s="6"/>
      <c r="E221" s="7"/>
      <c r="F221" s="6"/>
      <c r="G221" s="6"/>
      <c r="H221" s="6"/>
      <c r="I221" s="6"/>
      <c r="J221" s="6"/>
      <c r="K221" s="6"/>
      <c r="L221" s="6"/>
      <c r="M221" s="34">
        <f>SUM(M198:M218)</f>
        <v>30005238.969999999</v>
      </c>
      <c r="N221" s="3"/>
      <c r="O221" s="6"/>
      <c r="P221" s="7"/>
    </row>
    <row r="222" spans="1:16" x14ac:dyDescent="0.25">
      <c r="A222" s="6"/>
      <c r="B222" s="6"/>
      <c r="C222" s="6"/>
      <c r="D222" s="6"/>
      <c r="E222" s="7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7"/>
    </row>
    <row r="223" spans="1:16" x14ac:dyDescent="0.25">
      <c r="A223" s="2" t="s">
        <v>151</v>
      </c>
      <c r="B223" s="2"/>
      <c r="C223" s="5"/>
      <c r="D223" s="5"/>
      <c r="E223" s="4"/>
      <c r="F223" s="5"/>
      <c r="G223" s="5"/>
      <c r="H223" s="5"/>
      <c r="I223" s="5"/>
      <c r="J223" s="5"/>
      <c r="K223" s="5"/>
      <c r="L223" s="5"/>
      <c r="M223" s="6"/>
      <c r="N223" s="6"/>
      <c r="O223" s="6"/>
      <c r="P223" s="7"/>
    </row>
    <row r="224" spans="1:16" x14ac:dyDescent="0.25">
      <c r="A224" s="12" t="s">
        <v>152</v>
      </c>
      <c r="B224" s="12"/>
      <c r="C224" s="5"/>
      <c r="D224" s="5"/>
      <c r="E224" s="4"/>
      <c r="F224" s="5"/>
      <c r="G224" s="5"/>
      <c r="H224" s="5"/>
      <c r="I224" s="5"/>
      <c r="J224" s="5"/>
      <c r="K224" s="5"/>
      <c r="L224" s="5"/>
      <c r="M224" s="6"/>
      <c r="N224" s="6"/>
      <c r="O224" s="6"/>
      <c r="P224" s="7"/>
    </row>
    <row r="225" spans="1:16" x14ac:dyDescent="0.25">
      <c r="A225" s="6"/>
      <c r="B225" s="6" t="s">
        <v>153</v>
      </c>
      <c r="C225" s="6"/>
      <c r="D225" s="6"/>
      <c r="E225" s="7"/>
      <c r="F225" s="6"/>
      <c r="G225" s="6"/>
      <c r="H225" s="6"/>
      <c r="I225" s="6"/>
      <c r="J225" s="6"/>
      <c r="K225" s="6"/>
      <c r="L225" s="11">
        <f>SUM(K226:K228)</f>
        <v>1748826.62</v>
      </c>
      <c r="M225" s="6"/>
      <c r="N225" s="6"/>
      <c r="O225" s="6"/>
      <c r="P225" s="7"/>
    </row>
    <row r="226" spans="1:16" x14ac:dyDescent="0.25">
      <c r="A226" s="6"/>
      <c r="B226" s="6"/>
      <c r="C226" s="6" t="s">
        <v>72</v>
      </c>
      <c r="D226" s="6"/>
      <c r="E226" s="7"/>
      <c r="F226" s="6"/>
      <c r="G226" s="6"/>
      <c r="H226" s="6"/>
      <c r="I226" s="6"/>
      <c r="J226" s="6"/>
      <c r="K226" s="28">
        <f>'ICBS-TB-GL-Worksheet'!E220</f>
        <v>1748826.62</v>
      </c>
      <c r="L226" s="6"/>
      <c r="M226" s="6"/>
      <c r="N226" s="6"/>
      <c r="O226" s="6"/>
      <c r="P226" s="7"/>
    </row>
    <row r="227" spans="1:16" x14ac:dyDescent="0.25">
      <c r="A227" s="6"/>
      <c r="B227" s="6"/>
      <c r="C227" s="6" t="s">
        <v>154</v>
      </c>
      <c r="D227" s="6"/>
      <c r="E227" s="7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7"/>
    </row>
    <row r="228" spans="1:16" x14ac:dyDescent="0.25">
      <c r="A228" s="6"/>
      <c r="B228" s="6"/>
      <c r="C228" s="6" t="s">
        <v>73</v>
      </c>
      <c r="D228" s="6"/>
      <c r="E228" s="7"/>
      <c r="F228" s="6"/>
      <c r="G228" s="6"/>
      <c r="H228" s="6"/>
      <c r="I228" s="6"/>
      <c r="J228" s="6"/>
      <c r="K228" s="28">
        <f>'ICBS-TB-GL-Worksheet'!E221</f>
        <v>0</v>
      </c>
      <c r="L228" s="6"/>
      <c r="M228" s="6"/>
      <c r="N228" s="6"/>
      <c r="O228" s="6"/>
      <c r="P228" s="7"/>
    </row>
    <row r="229" spans="1:16" x14ac:dyDescent="0.25">
      <c r="A229" s="6"/>
      <c r="B229" s="6"/>
      <c r="C229" s="6"/>
      <c r="D229" s="6"/>
      <c r="E229" s="7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7"/>
    </row>
    <row r="230" spans="1:16" x14ac:dyDescent="0.25">
      <c r="A230" s="6"/>
      <c r="B230" s="6" t="s">
        <v>155</v>
      </c>
      <c r="C230" s="6"/>
      <c r="D230" s="6"/>
      <c r="E230" s="7"/>
      <c r="F230" s="6"/>
      <c r="G230" s="6"/>
      <c r="H230" s="6"/>
      <c r="I230" s="6"/>
      <c r="J230" s="6"/>
      <c r="K230" s="6"/>
      <c r="L230" s="28">
        <f>'ICBS-TB-GL-Worksheet'!E223+'ICBS-TB-GL-Worksheet'!E224</f>
        <v>2388551.21</v>
      </c>
      <c r="M230" s="6"/>
      <c r="N230" s="6"/>
      <c r="O230" s="6"/>
      <c r="P230" s="7"/>
    </row>
    <row r="231" spans="1:16" x14ac:dyDescent="0.25">
      <c r="A231" s="6"/>
      <c r="B231" s="6" t="s">
        <v>156</v>
      </c>
      <c r="C231" s="6"/>
      <c r="D231" s="6"/>
      <c r="E231" s="7"/>
      <c r="F231" s="6"/>
      <c r="G231" s="6"/>
      <c r="H231" s="6"/>
      <c r="I231" s="6"/>
      <c r="J231" s="6"/>
      <c r="K231" s="6"/>
      <c r="L231" s="28">
        <f>'ICBS-TB-GL-Worksheet'!E222</f>
        <v>0</v>
      </c>
      <c r="M231" s="6"/>
      <c r="N231" s="6"/>
      <c r="O231" s="6"/>
      <c r="P231" s="7"/>
    </row>
    <row r="232" spans="1:16" x14ac:dyDescent="0.25">
      <c r="A232" s="6"/>
      <c r="B232" s="6" t="s">
        <v>157</v>
      </c>
      <c r="C232" s="6"/>
      <c r="D232" s="6"/>
      <c r="E232" s="7"/>
      <c r="F232" s="6"/>
      <c r="G232" s="6"/>
      <c r="H232" s="6"/>
      <c r="I232" s="6"/>
      <c r="J232" s="6"/>
      <c r="K232" s="6"/>
      <c r="L232" s="28">
        <f>'ICBS-TB-GL-Worksheet'!E230+'ICBS-TB-GL-Worksheet'!E231</f>
        <v>626536.39</v>
      </c>
      <c r="M232" s="6"/>
      <c r="N232" s="6"/>
      <c r="O232" s="6"/>
      <c r="P232" s="7"/>
    </row>
    <row r="233" spans="1:16" x14ac:dyDescent="0.25">
      <c r="A233" s="6"/>
      <c r="B233" s="6" t="s">
        <v>158</v>
      </c>
      <c r="C233" s="6"/>
      <c r="D233" s="6"/>
      <c r="E233" s="7"/>
      <c r="F233" s="6"/>
      <c r="G233" s="6"/>
      <c r="H233" s="6"/>
      <c r="I233" s="6"/>
      <c r="J233" s="6"/>
      <c r="K233" s="6"/>
      <c r="L233" s="28">
        <f>'ICBS-TB-GL-Worksheet'!E228+'ICBS-TB-GL-Worksheet'!E229</f>
        <v>0</v>
      </c>
      <c r="M233" s="6"/>
      <c r="N233" s="6"/>
      <c r="O233" s="6"/>
      <c r="P233" s="7"/>
    </row>
    <row r="234" spans="1:16" x14ac:dyDescent="0.25">
      <c r="A234" s="6"/>
      <c r="B234" s="6" t="s">
        <v>159</v>
      </c>
      <c r="C234" s="6"/>
      <c r="D234" s="6"/>
      <c r="E234" s="7"/>
      <c r="F234" s="6"/>
      <c r="G234" s="6"/>
      <c r="H234" s="6"/>
      <c r="I234" s="6"/>
      <c r="J234" s="6"/>
      <c r="K234" s="6"/>
      <c r="L234" s="28">
        <f>'ICBS-TB-GL-Worksheet'!E225+'ICBS-TB-GL-Worksheet'!E226</f>
        <v>0</v>
      </c>
      <c r="M234" s="6"/>
      <c r="N234" s="6"/>
      <c r="O234" s="6"/>
      <c r="P234" s="7"/>
    </row>
    <row r="235" spans="1:16" x14ac:dyDescent="0.25">
      <c r="A235" s="6"/>
      <c r="B235" s="6" t="s">
        <v>217</v>
      </c>
      <c r="C235" s="6"/>
      <c r="D235" s="6"/>
      <c r="E235" s="7"/>
      <c r="F235" s="6"/>
      <c r="G235" s="6"/>
      <c r="H235" s="6"/>
      <c r="I235" s="6"/>
      <c r="J235" s="6"/>
      <c r="L235" s="35">
        <f>'ICBS-TB-GL-Worksheet'!E227</f>
        <v>0</v>
      </c>
      <c r="N235" s="6"/>
      <c r="O235" s="6"/>
      <c r="P235" s="7"/>
    </row>
    <row r="236" spans="1:16" x14ac:dyDescent="0.25">
      <c r="A236" s="6"/>
      <c r="B236" s="6" t="s">
        <v>160</v>
      </c>
      <c r="C236" s="6"/>
      <c r="D236" s="6"/>
      <c r="E236" s="7"/>
      <c r="F236" s="6"/>
      <c r="G236" s="6"/>
      <c r="H236" s="6"/>
      <c r="I236" s="6"/>
      <c r="J236" s="6"/>
      <c r="K236" s="28">
        <f>'ICBS-TB-GL-Worksheet'!E232</f>
        <v>41119.919999999998</v>
      </c>
      <c r="L236" s="6"/>
      <c r="M236" s="31">
        <f>SUM(L230:L235)+K236</f>
        <v>3056207.52</v>
      </c>
      <c r="N236" s="6"/>
      <c r="O236" s="6"/>
      <c r="P236" s="7"/>
    </row>
    <row r="237" spans="1:16" x14ac:dyDescent="0.25">
      <c r="A237" s="6"/>
      <c r="B237" s="6"/>
      <c r="C237" s="6"/>
      <c r="D237" s="6"/>
      <c r="E237" s="7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7"/>
    </row>
    <row r="238" spans="1:16" x14ac:dyDescent="0.25">
      <c r="A238" s="6" t="s">
        <v>161</v>
      </c>
      <c r="B238" s="6"/>
      <c r="C238" s="6"/>
      <c r="D238" s="6"/>
      <c r="E238" s="7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7"/>
    </row>
    <row r="239" spans="1:16" x14ac:dyDescent="0.25">
      <c r="A239" s="6"/>
      <c r="B239" s="6" t="s">
        <v>162</v>
      </c>
      <c r="C239" s="6"/>
      <c r="D239" s="6"/>
      <c r="E239" s="7"/>
      <c r="F239" s="6"/>
      <c r="G239" s="6"/>
      <c r="H239" s="6"/>
      <c r="I239" s="6"/>
      <c r="J239" s="6"/>
      <c r="K239" s="6"/>
      <c r="L239" s="28">
        <f>'ICBS-TB-GL-Worksheet'!E233</f>
        <v>5957769.6600000001</v>
      </c>
      <c r="M239" s="6"/>
      <c r="N239" s="6"/>
      <c r="O239" s="6"/>
      <c r="P239" s="7"/>
    </row>
    <row r="240" spans="1:16" x14ac:dyDescent="0.25">
      <c r="A240" s="6"/>
      <c r="B240" s="6" t="s">
        <v>163</v>
      </c>
      <c r="C240" s="6"/>
      <c r="D240" s="6"/>
      <c r="E240" s="7"/>
      <c r="F240" s="6"/>
      <c r="G240" s="6"/>
      <c r="H240" s="6"/>
      <c r="I240" s="6"/>
      <c r="J240" s="6"/>
      <c r="K240" s="6"/>
      <c r="L240" s="28">
        <f>'ICBS-TB-GL-Worksheet'!E234</f>
        <v>1721231.11</v>
      </c>
      <c r="M240" s="6"/>
      <c r="N240" s="6"/>
      <c r="O240" s="6"/>
      <c r="P240" s="7"/>
    </row>
    <row r="241" spans="1:16" x14ac:dyDescent="0.25">
      <c r="A241" s="6"/>
      <c r="B241" s="6" t="s">
        <v>164</v>
      </c>
      <c r="C241" s="6"/>
      <c r="D241" s="6"/>
      <c r="E241" s="6"/>
      <c r="F241" s="6"/>
      <c r="G241" s="6"/>
      <c r="H241" s="6"/>
      <c r="I241" s="6"/>
      <c r="J241" s="6"/>
      <c r="K241" s="6"/>
      <c r="L241" s="28">
        <f>'ICBS-TB-GL-Worksheet'!E235</f>
        <v>636532.09</v>
      </c>
      <c r="M241" s="6"/>
      <c r="N241" s="6"/>
      <c r="O241" s="6"/>
      <c r="P241" s="7"/>
    </row>
    <row r="242" spans="1:16" x14ac:dyDescent="0.25">
      <c r="A242" s="6"/>
      <c r="B242" s="6" t="s">
        <v>165</v>
      </c>
      <c r="C242" s="6"/>
      <c r="D242" s="6"/>
      <c r="E242" s="6"/>
      <c r="F242" s="6"/>
      <c r="G242" s="6"/>
      <c r="H242" s="6"/>
      <c r="I242" s="6"/>
      <c r="J242" s="6"/>
      <c r="K242" s="6"/>
      <c r="L242" s="28">
        <f>'ICBS-TB-GL-Worksheet'!E236</f>
        <v>516964.45</v>
      </c>
      <c r="M242" s="6"/>
      <c r="N242" s="6"/>
      <c r="O242" s="6"/>
      <c r="P242" s="7"/>
    </row>
    <row r="243" spans="1:16" x14ac:dyDescent="0.25">
      <c r="A243" s="6"/>
      <c r="B243" s="6" t="s">
        <v>166</v>
      </c>
      <c r="C243" s="6"/>
      <c r="D243" s="6"/>
      <c r="E243" s="7"/>
      <c r="F243" s="6"/>
      <c r="G243" s="6"/>
      <c r="H243" s="6"/>
      <c r="I243" s="6"/>
      <c r="J243" s="6"/>
      <c r="K243" s="6"/>
      <c r="L243" s="28">
        <f>'ICBS-TB-GL-Worksheet'!E237</f>
        <v>500346.09</v>
      </c>
      <c r="M243" s="6"/>
      <c r="N243" s="6"/>
      <c r="O243" s="6"/>
      <c r="P243" s="7"/>
    </row>
    <row r="244" spans="1:16" x14ac:dyDescent="0.25">
      <c r="A244" s="6"/>
      <c r="B244" s="6" t="s">
        <v>167</v>
      </c>
      <c r="C244" s="6"/>
      <c r="D244" s="6"/>
      <c r="E244" s="7"/>
      <c r="F244" s="6"/>
      <c r="G244" s="6"/>
      <c r="H244" s="6"/>
      <c r="I244" s="6"/>
      <c r="J244" s="6"/>
      <c r="K244" s="6"/>
      <c r="L244" s="28">
        <f>'ICBS-TB-GL-Worksheet'!E238</f>
        <v>228800</v>
      </c>
      <c r="M244" s="11">
        <f>SUM(L239:L244)</f>
        <v>9561643.4000000004</v>
      </c>
      <c r="N244" s="6"/>
      <c r="O244" s="6"/>
      <c r="P244" s="7"/>
    </row>
    <row r="245" spans="1:16" x14ac:dyDescent="0.25">
      <c r="A245" s="6"/>
      <c r="B245" s="6"/>
      <c r="C245" s="6"/>
      <c r="D245" s="6"/>
      <c r="E245" s="7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7"/>
    </row>
    <row r="246" spans="1:16" x14ac:dyDescent="0.25">
      <c r="A246" s="6" t="s">
        <v>168</v>
      </c>
      <c r="B246" s="6"/>
      <c r="C246" s="6"/>
      <c r="D246" s="6"/>
      <c r="E246" s="7"/>
      <c r="F246" s="6"/>
      <c r="G246" s="6"/>
      <c r="H246" s="6"/>
      <c r="I246" s="6"/>
      <c r="J246" s="6"/>
      <c r="K246" s="6"/>
      <c r="L246" s="6"/>
      <c r="M246" s="28">
        <f>'ICBS-TB-GL-Worksheet'!E239</f>
        <v>2078532.39</v>
      </c>
      <c r="N246" s="6"/>
      <c r="O246" s="6"/>
      <c r="P246" s="7"/>
    </row>
    <row r="247" spans="1:16" x14ac:dyDescent="0.25">
      <c r="A247" s="6" t="s">
        <v>710</v>
      </c>
      <c r="B247" s="6"/>
      <c r="C247" s="6"/>
      <c r="D247" s="6"/>
      <c r="E247" s="7"/>
      <c r="F247" s="6"/>
      <c r="G247" s="6"/>
      <c r="H247" s="6"/>
      <c r="I247" s="6"/>
      <c r="J247" s="6"/>
      <c r="K247" s="6"/>
      <c r="L247" s="6"/>
      <c r="M247" s="28">
        <f>'ICBS-TB-GL-Worksheet'!E240</f>
        <v>572492.5</v>
      </c>
      <c r="N247" s="6"/>
      <c r="O247" s="6"/>
      <c r="P247" s="7"/>
    </row>
    <row r="248" spans="1:16" x14ac:dyDescent="0.25">
      <c r="A248" s="6"/>
      <c r="B248" s="6"/>
      <c r="C248" s="6"/>
      <c r="D248" s="6"/>
      <c r="E248" s="7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7"/>
    </row>
    <row r="249" spans="1:16" x14ac:dyDescent="0.25">
      <c r="A249" s="6" t="s">
        <v>169</v>
      </c>
      <c r="B249" s="6"/>
      <c r="C249" s="6"/>
      <c r="D249" s="6"/>
      <c r="E249" s="7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7"/>
    </row>
    <row r="250" spans="1:16" x14ac:dyDescent="0.25">
      <c r="A250" s="6"/>
      <c r="B250" s="6" t="s">
        <v>170</v>
      </c>
      <c r="C250" s="6"/>
      <c r="D250" s="6"/>
      <c r="E250" s="7"/>
      <c r="F250" s="6"/>
      <c r="G250" s="6"/>
      <c r="H250" s="6"/>
      <c r="I250" s="6"/>
      <c r="J250" s="6"/>
      <c r="K250" s="28">
        <f>'ICBS-TB-GL-Worksheet'!E241</f>
        <v>240000</v>
      </c>
      <c r="L250" s="6"/>
      <c r="M250" s="6"/>
      <c r="N250" s="6"/>
      <c r="O250" s="6"/>
      <c r="P250" s="7"/>
    </row>
    <row r="251" spans="1:16" x14ac:dyDescent="0.25">
      <c r="A251" s="6"/>
      <c r="B251" s="6" t="s">
        <v>171</v>
      </c>
      <c r="C251" s="6"/>
      <c r="D251" s="6"/>
      <c r="E251" s="7"/>
      <c r="F251" s="6"/>
      <c r="G251" s="6"/>
      <c r="H251" s="6"/>
      <c r="I251" s="6"/>
      <c r="J251" s="6"/>
      <c r="K251" s="28">
        <f>'ICBS-TB-GL-Worksheet'!E243</f>
        <v>475861.46</v>
      </c>
      <c r="L251" s="6"/>
      <c r="N251" s="6"/>
      <c r="O251" s="6"/>
      <c r="P251" s="7"/>
    </row>
    <row r="252" spans="1:16" x14ac:dyDescent="0.25">
      <c r="A252" s="6"/>
      <c r="B252" s="6"/>
      <c r="C252" s="6"/>
      <c r="D252" s="6"/>
      <c r="E252" s="7"/>
      <c r="F252" s="6"/>
      <c r="G252" s="6"/>
      <c r="H252" s="6"/>
      <c r="I252" s="6"/>
      <c r="J252" s="6"/>
      <c r="K252" s="6" t="s">
        <v>711</v>
      </c>
      <c r="L252" s="6"/>
      <c r="M252" s="6"/>
      <c r="N252" s="6"/>
      <c r="O252" s="6"/>
      <c r="P252" s="7"/>
    </row>
    <row r="253" spans="1:16" x14ac:dyDescent="0.25">
      <c r="A253" s="6" t="s">
        <v>172</v>
      </c>
      <c r="B253" s="6"/>
      <c r="C253" s="6"/>
      <c r="D253" s="6"/>
      <c r="E253" s="7"/>
      <c r="F253" s="6"/>
      <c r="G253" s="6"/>
      <c r="H253" s="6"/>
      <c r="I253" s="6"/>
      <c r="J253" s="6"/>
      <c r="K253" s="6"/>
      <c r="L253" s="6"/>
      <c r="M253" s="28">
        <f>'ICBS-TB-GL-Worksheet'!E245</f>
        <v>2579209.04</v>
      </c>
      <c r="N253" s="6"/>
      <c r="O253" s="6"/>
      <c r="P253" s="7"/>
    </row>
    <row r="254" spans="1:16" x14ac:dyDescent="0.25">
      <c r="A254" s="6"/>
      <c r="B254" s="6"/>
      <c r="C254" s="6"/>
      <c r="D254" s="6"/>
      <c r="E254" s="7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7"/>
    </row>
    <row r="255" spans="1:16" x14ac:dyDescent="0.25">
      <c r="A255" s="6" t="s">
        <v>173</v>
      </c>
      <c r="B255" s="6"/>
      <c r="C255" s="6"/>
      <c r="D255" s="6"/>
      <c r="E255" s="7"/>
      <c r="F255" s="6"/>
      <c r="G255" s="6"/>
      <c r="H255" s="6"/>
      <c r="I255" s="6"/>
      <c r="J255" s="6"/>
      <c r="K255" s="6"/>
      <c r="L255" s="6"/>
      <c r="M255" s="6">
        <v>0</v>
      </c>
      <c r="N255" s="6"/>
      <c r="O255" s="6" t="s">
        <v>174</v>
      </c>
      <c r="P255" s="7"/>
    </row>
    <row r="256" spans="1:16" x14ac:dyDescent="0.25">
      <c r="A256" s="6"/>
      <c r="B256" s="6"/>
      <c r="C256" s="6"/>
      <c r="D256" s="6"/>
      <c r="E256" s="7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7"/>
    </row>
    <row r="257" spans="1:16" x14ac:dyDescent="0.25">
      <c r="A257" s="6" t="s">
        <v>175</v>
      </c>
      <c r="B257" s="6"/>
      <c r="C257" s="6"/>
      <c r="D257" s="6"/>
      <c r="E257" s="7"/>
      <c r="F257" s="6"/>
      <c r="G257" s="6"/>
      <c r="H257" s="6"/>
      <c r="I257" s="6"/>
      <c r="J257" s="6"/>
      <c r="K257" s="6"/>
      <c r="L257" s="6"/>
      <c r="M257" s="6">
        <v>0</v>
      </c>
      <c r="N257" s="6"/>
      <c r="O257" s="6"/>
      <c r="P257" s="7"/>
    </row>
    <row r="258" spans="1:16" x14ac:dyDescent="0.25">
      <c r="A258" s="6"/>
      <c r="B258" s="6"/>
      <c r="C258" s="6"/>
      <c r="D258" s="6"/>
      <c r="E258" s="7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7"/>
    </row>
    <row r="259" spans="1:16" x14ac:dyDescent="0.25">
      <c r="A259" s="6" t="s">
        <v>176</v>
      </c>
      <c r="B259" s="6"/>
      <c r="C259" s="6"/>
      <c r="D259" s="6"/>
      <c r="E259" s="7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7"/>
    </row>
    <row r="260" spans="1:16" x14ac:dyDescent="0.25">
      <c r="A260" s="6"/>
      <c r="B260" s="6" t="s">
        <v>177</v>
      </c>
      <c r="C260" s="6"/>
      <c r="D260" s="6"/>
      <c r="E260" s="7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7"/>
    </row>
    <row r="261" spans="1:16" x14ac:dyDescent="0.25">
      <c r="A261" s="6"/>
      <c r="B261" s="6" t="s">
        <v>178</v>
      </c>
      <c r="C261" s="6"/>
      <c r="D261" s="6"/>
      <c r="E261" s="7"/>
      <c r="F261" s="6"/>
      <c r="G261" s="6"/>
      <c r="H261" s="6"/>
      <c r="I261" s="6"/>
      <c r="J261" s="6"/>
      <c r="K261" s="6"/>
      <c r="L261" s="6"/>
      <c r="M261" s="6">
        <v>0</v>
      </c>
      <c r="N261" s="6"/>
      <c r="O261" s="6"/>
      <c r="P261" s="7"/>
    </row>
    <row r="262" spans="1:16" x14ac:dyDescent="0.25">
      <c r="A262" s="6"/>
      <c r="B262" s="6"/>
      <c r="C262" s="6"/>
      <c r="D262" s="6"/>
      <c r="E262" s="7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7"/>
    </row>
    <row r="263" spans="1:16" x14ac:dyDescent="0.25">
      <c r="A263" s="6" t="s">
        <v>179</v>
      </c>
      <c r="B263" s="6"/>
      <c r="C263" s="6"/>
      <c r="D263" s="6"/>
      <c r="E263" s="7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7"/>
    </row>
    <row r="264" spans="1:16" x14ac:dyDescent="0.25">
      <c r="A264" s="6"/>
      <c r="B264" s="6" t="s">
        <v>180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7"/>
    </row>
    <row r="265" spans="1:16" x14ac:dyDescent="0.25">
      <c r="A265" s="6"/>
      <c r="B265" s="6" t="s">
        <v>181</v>
      </c>
      <c r="C265" s="6"/>
      <c r="D265" s="6"/>
      <c r="E265" s="7"/>
      <c r="F265" s="6"/>
      <c r="G265" s="6"/>
      <c r="H265" s="6"/>
      <c r="I265" s="6"/>
      <c r="J265" s="6"/>
      <c r="K265" s="6">
        <v>0</v>
      </c>
      <c r="L265" s="6"/>
      <c r="M265" s="6"/>
      <c r="N265" s="6"/>
      <c r="O265" s="6"/>
      <c r="P265" s="7"/>
    </row>
    <row r="266" spans="1:16" x14ac:dyDescent="0.25">
      <c r="A266" s="6"/>
      <c r="B266" s="6" t="s">
        <v>182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7"/>
    </row>
    <row r="267" spans="1:16" x14ac:dyDescent="0.25">
      <c r="A267" s="6"/>
      <c r="B267" s="6" t="s">
        <v>183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7"/>
    </row>
    <row r="268" spans="1:16" x14ac:dyDescent="0.25">
      <c r="A268" s="6"/>
      <c r="B268" s="6" t="s">
        <v>184</v>
      </c>
      <c r="C268" s="6"/>
      <c r="D268" s="6"/>
      <c r="E268" s="7"/>
      <c r="F268" s="6"/>
      <c r="G268" s="6"/>
      <c r="H268" s="6"/>
      <c r="I268" s="6"/>
      <c r="J268" s="6"/>
      <c r="L268" s="6"/>
      <c r="M268" s="6"/>
      <c r="N268" s="6"/>
      <c r="O268" s="6"/>
      <c r="P268" s="7"/>
    </row>
    <row r="269" spans="1:16" x14ac:dyDescent="0.25">
      <c r="A269" s="6"/>
      <c r="B269" s="6" t="s">
        <v>708</v>
      </c>
      <c r="C269" s="6"/>
      <c r="D269" s="6"/>
      <c r="E269" s="7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7"/>
    </row>
    <row r="270" spans="1:16" x14ac:dyDescent="0.25">
      <c r="A270" s="6"/>
      <c r="B270" s="6"/>
      <c r="C270" s="6"/>
      <c r="D270" s="6"/>
      <c r="E270" s="7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7"/>
    </row>
    <row r="271" spans="1:16" x14ac:dyDescent="0.25">
      <c r="A271" s="3" t="s">
        <v>185</v>
      </c>
      <c r="B271" s="3"/>
      <c r="C271" s="6"/>
      <c r="D271" s="6"/>
      <c r="E271" s="7"/>
      <c r="F271" s="6"/>
      <c r="G271" s="6"/>
      <c r="H271" s="6"/>
      <c r="I271" s="6"/>
      <c r="J271" s="6"/>
      <c r="K271" s="6"/>
      <c r="L271" s="6"/>
      <c r="M271" s="21">
        <v>0</v>
      </c>
      <c r="N271" s="3"/>
      <c r="O271" s="6"/>
      <c r="P271" s="7"/>
    </row>
    <row r="272" spans="1:16" x14ac:dyDescent="0.25">
      <c r="A272" s="6"/>
      <c r="B272" s="6"/>
      <c r="C272" s="6"/>
      <c r="D272" s="6"/>
      <c r="E272" s="7"/>
      <c r="F272" s="6"/>
      <c r="G272" s="6"/>
      <c r="H272" s="6"/>
      <c r="I272" s="6"/>
      <c r="J272" s="6"/>
      <c r="K272" s="6"/>
      <c r="L272" s="6"/>
      <c r="M272" s="3"/>
      <c r="N272" s="3"/>
      <c r="O272" s="6"/>
      <c r="P272" s="7"/>
    </row>
    <row r="273" spans="1:16" x14ac:dyDescent="0.25">
      <c r="A273" s="6" t="s">
        <v>186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>
        <v>0</v>
      </c>
      <c r="N273" s="6"/>
      <c r="O273" s="6"/>
      <c r="P273" s="7"/>
    </row>
    <row r="274" spans="1:16" x14ac:dyDescent="0.25">
      <c r="A274" s="6" t="s">
        <v>187</v>
      </c>
      <c r="B274" s="6"/>
      <c r="C274" s="6"/>
      <c r="D274" s="6"/>
      <c r="E274" s="7"/>
      <c r="F274" s="6"/>
      <c r="G274" s="6"/>
      <c r="H274" s="6"/>
      <c r="I274" s="6"/>
      <c r="J274" s="6"/>
      <c r="K274" s="6"/>
      <c r="L274" s="6"/>
      <c r="M274" s="16"/>
      <c r="N274" s="6"/>
      <c r="O274" s="6"/>
      <c r="P274" s="7"/>
    </row>
    <row r="275" spans="1:16" x14ac:dyDescent="0.25">
      <c r="A275" s="6" t="s">
        <v>188</v>
      </c>
      <c r="B275" s="6"/>
      <c r="C275" s="6"/>
      <c r="D275" s="6"/>
      <c r="E275" s="7"/>
      <c r="F275" s="6"/>
      <c r="G275" s="6"/>
      <c r="H275" s="6"/>
      <c r="I275" s="6"/>
      <c r="J275" s="6"/>
      <c r="K275" s="6"/>
      <c r="L275" s="6"/>
      <c r="M275" s="6">
        <v>0</v>
      </c>
      <c r="N275" s="6"/>
      <c r="O275" s="6"/>
      <c r="P275" s="7"/>
    </row>
    <row r="276" spans="1:16" ht="13" thickBot="1" x14ac:dyDescent="0.3">
      <c r="A276" s="6" t="s">
        <v>189</v>
      </c>
      <c r="B276" s="6"/>
      <c r="C276" s="6"/>
      <c r="D276" s="6"/>
      <c r="E276" s="7"/>
      <c r="F276" s="6"/>
      <c r="G276" s="6"/>
      <c r="H276" s="6"/>
      <c r="I276" s="6"/>
      <c r="J276" s="6"/>
      <c r="K276" s="6"/>
      <c r="L276" s="6"/>
      <c r="M276" s="6">
        <v>0</v>
      </c>
      <c r="N276" s="6"/>
      <c r="O276" s="6"/>
      <c r="P276" s="7"/>
    </row>
    <row r="277" spans="1:16" ht="13" thickBot="1" x14ac:dyDescent="0.3">
      <c r="A277" s="3" t="s">
        <v>190</v>
      </c>
      <c r="B277" s="3"/>
      <c r="C277" s="6"/>
      <c r="D277" s="6"/>
      <c r="E277" s="7"/>
      <c r="F277" s="6"/>
      <c r="G277" s="6"/>
      <c r="H277" s="6"/>
      <c r="I277" s="6"/>
      <c r="J277" s="6"/>
      <c r="K277" s="6"/>
      <c r="L277" s="6"/>
      <c r="M277" s="22">
        <v>0</v>
      </c>
      <c r="N277" s="3"/>
      <c r="O277" s="3">
        <v>0</v>
      </c>
      <c r="P277" s="7"/>
    </row>
    <row r="278" spans="1:16" x14ac:dyDescent="0.25">
      <c r="A278" s="6"/>
      <c r="B278" s="6"/>
      <c r="C278" s="6"/>
      <c r="D278" s="6"/>
      <c r="E278" s="7"/>
      <c r="F278" s="6"/>
      <c r="G278" s="6"/>
      <c r="H278" s="6"/>
      <c r="I278" s="6"/>
      <c r="J278" s="6"/>
      <c r="K278" s="6"/>
      <c r="L278" s="6"/>
      <c r="M278" s="3"/>
      <c r="N278" s="3"/>
      <c r="O278" s="6"/>
      <c r="P278" s="7"/>
    </row>
    <row r="279" spans="1:16" x14ac:dyDescent="0.25">
      <c r="A279" s="6"/>
      <c r="B279" s="6"/>
      <c r="C279" s="6"/>
      <c r="D279" s="6"/>
      <c r="E279" s="7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7"/>
    </row>
    <row r="280" spans="1:16" x14ac:dyDescent="0.25">
      <c r="A280" s="6"/>
      <c r="B280" s="6"/>
      <c r="C280" s="6"/>
      <c r="D280" s="6"/>
      <c r="E280" s="7"/>
      <c r="F280" s="6"/>
      <c r="G280" s="6"/>
      <c r="H280" s="6"/>
      <c r="I280" s="6"/>
      <c r="J280" s="6"/>
      <c r="K280" s="6"/>
      <c r="L280" s="6"/>
      <c r="M280" s="3"/>
      <c r="N280" s="3"/>
      <c r="O280" s="6"/>
      <c r="P280" s="7"/>
    </row>
    <row r="281" spans="1:16" x14ac:dyDescent="0.25">
      <c r="A281" s="6"/>
      <c r="B281" s="6"/>
      <c r="C281" s="2" t="s">
        <v>118</v>
      </c>
      <c r="D281" s="2"/>
      <c r="E281" s="7"/>
      <c r="F281" s="6"/>
      <c r="G281" s="6"/>
      <c r="H281" s="2" t="s">
        <v>119</v>
      </c>
      <c r="I281" s="2"/>
      <c r="J281" s="6"/>
      <c r="K281" s="24" t="s">
        <v>120</v>
      </c>
      <c r="L281" s="6"/>
      <c r="M281" s="6"/>
      <c r="N281" s="6"/>
      <c r="O281" s="6"/>
      <c r="P281" s="7"/>
    </row>
    <row r="282" spans="1:16" x14ac:dyDescent="0.25">
      <c r="A282" s="6"/>
      <c r="B282" s="6"/>
      <c r="C282" s="6"/>
      <c r="D282" s="6"/>
      <c r="E282" s="7"/>
      <c r="F282" s="6"/>
      <c r="G282" s="6"/>
      <c r="H282" s="6"/>
      <c r="I282" s="6"/>
      <c r="J282" s="6"/>
      <c r="K282" s="23"/>
      <c r="L282" s="6"/>
      <c r="M282" s="6"/>
      <c r="N282" s="6"/>
      <c r="O282" s="6"/>
      <c r="P282" s="7"/>
    </row>
    <row r="283" spans="1:16" x14ac:dyDescent="0.25">
      <c r="A283" s="6"/>
      <c r="B283" s="6"/>
      <c r="C283" s="12"/>
      <c r="D283" s="6"/>
      <c r="E283" s="7"/>
      <c r="F283" s="6"/>
      <c r="G283" s="6"/>
      <c r="H283" s="6"/>
      <c r="I283" s="6"/>
      <c r="J283" s="6"/>
      <c r="K283" s="23"/>
      <c r="L283" s="6"/>
      <c r="M283" s="6"/>
      <c r="N283" s="3"/>
      <c r="O283" s="6"/>
      <c r="P283" s="7"/>
    </row>
    <row r="284" spans="1:16" x14ac:dyDescent="0.25">
      <c r="A284" s="3"/>
      <c r="B284" s="3"/>
      <c r="C284" s="3" t="s">
        <v>121</v>
      </c>
      <c r="D284" s="3"/>
      <c r="E284" s="4"/>
      <c r="F284" s="3"/>
      <c r="G284" s="3"/>
      <c r="H284" s="3" t="s">
        <v>122</v>
      </c>
      <c r="I284" s="3"/>
      <c r="J284" s="3"/>
      <c r="K284" s="25" t="s">
        <v>123</v>
      </c>
      <c r="L284" s="3"/>
      <c r="M284" s="3"/>
      <c r="N284" s="3"/>
      <c r="O284" s="3"/>
      <c r="P284" s="4"/>
    </row>
    <row r="285" spans="1:16" x14ac:dyDescent="0.25">
      <c r="A285" s="6"/>
      <c r="B285" s="6"/>
      <c r="C285" s="6" t="s">
        <v>124</v>
      </c>
      <c r="D285" s="6"/>
      <c r="E285" s="7"/>
      <c r="F285" s="6"/>
      <c r="G285" s="6"/>
      <c r="H285" s="6" t="s">
        <v>215</v>
      </c>
      <c r="I285" s="6"/>
      <c r="J285" s="6"/>
      <c r="K285" s="23" t="s">
        <v>125</v>
      </c>
      <c r="L285" s="6"/>
      <c r="M285" s="6"/>
      <c r="N285" s="6"/>
      <c r="O285" s="6"/>
      <c r="P285" s="7"/>
    </row>
    <row r="286" spans="1:16" x14ac:dyDescent="0.25">
      <c r="A286" s="6"/>
      <c r="B286" s="6"/>
      <c r="C286" s="6"/>
      <c r="D286" s="6"/>
      <c r="E286" s="7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7"/>
    </row>
    <row r="287" spans="1:16" x14ac:dyDescent="0.25">
      <c r="A287" s="6"/>
      <c r="B287" s="6"/>
      <c r="C287" s="6"/>
      <c r="D287" s="6"/>
      <c r="E287" s="7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7"/>
    </row>
    <row r="288" spans="1:16" x14ac:dyDescent="0.25">
      <c r="A288" s="3"/>
      <c r="B288" s="3"/>
      <c r="C288" s="3" t="s">
        <v>216</v>
      </c>
      <c r="D288" s="3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4"/>
    </row>
    <row r="289" spans="1:16" x14ac:dyDescent="0.25">
      <c r="A289" s="6"/>
      <c r="B289" s="6"/>
      <c r="C289" s="6" t="s">
        <v>124</v>
      </c>
      <c r="D289" s="6"/>
      <c r="E289" s="7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7"/>
    </row>
    <row r="290" spans="1:16" x14ac:dyDescent="0.25">
      <c r="A290" s="6"/>
      <c r="B290" s="6"/>
      <c r="C290" s="26" t="s">
        <v>191</v>
      </c>
      <c r="D290" s="26"/>
      <c r="E290" s="26"/>
      <c r="F290" s="6"/>
      <c r="G290" s="6"/>
      <c r="H290" s="6"/>
      <c r="I290" s="6"/>
      <c r="J290" s="6"/>
      <c r="K290" s="6">
        <v>0</v>
      </c>
      <c r="L290" s="6"/>
      <c r="M290" s="6"/>
      <c r="N290" s="3"/>
      <c r="O290" s="6"/>
      <c r="P290" s="7"/>
    </row>
    <row r="291" spans="1:16" x14ac:dyDescent="0.25">
      <c r="A291" s="6"/>
      <c r="B291" s="6"/>
      <c r="C291" s="26" t="s">
        <v>192</v>
      </c>
      <c r="D291" s="26"/>
      <c r="E291" s="26"/>
      <c r="F291" s="6"/>
      <c r="G291" s="6"/>
      <c r="H291" s="6"/>
      <c r="I291" s="6"/>
      <c r="J291" s="6"/>
      <c r="K291" s="6"/>
      <c r="L291" s="6"/>
      <c r="M291" s="3"/>
      <c r="N291" s="3"/>
      <c r="O291" s="6"/>
      <c r="P291" s="7"/>
    </row>
    <row r="292" spans="1:16" x14ac:dyDescent="0.25">
      <c r="A292" s="6"/>
      <c r="B292" s="6"/>
      <c r="C292" s="26"/>
      <c r="D292" s="26" t="s">
        <v>193</v>
      </c>
      <c r="E292" s="26"/>
      <c r="F292" s="26"/>
      <c r="G292" s="6"/>
      <c r="H292" s="6"/>
      <c r="I292" s="6"/>
      <c r="J292" s="6">
        <v>0</v>
      </c>
      <c r="K292" s="6"/>
      <c r="L292" s="6"/>
      <c r="M292" s="3"/>
      <c r="N292" s="3"/>
      <c r="O292" s="6"/>
      <c r="P292" s="7"/>
    </row>
    <row r="293" spans="1:16" x14ac:dyDescent="0.25">
      <c r="A293" s="6"/>
      <c r="B293" s="6"/>
      <c r="C293" s="26"/>
      <c r="D293" s="26" t="s">
        <v>194</v>
      </c>
      <c r="E293" s="26"/>
      <c r="F293" s="6"/>
      <c r="G293" s="6"/>
      <c r="H293" s="6"/>
      <c r="I293" s="6"/>
      <c r="J293" s="16">
        <v>0</v>
      </c>
      <c r="K293" s="6">
        <v>0</v>
      </c>
      <c r="L293" s="6"/>
      <c r="M293" s="3"/>
      <c r="N293" s="3"/>
      <c r="O293" s="6"/>
      <c r="P293" s="7"/>
    </row>
    <row r="294" spans="1:16" x14ac:dyDescent="0.25">
      <c r="A294" s="6"/>
      <c r="B294" s="6"/>
      <c r="C294" s="26" t="s">
        <v>195</v>
      </c>
      <c r="D294" s="26"/>
      <c r="E294" s="26"/>
      <c r="F294" s="6"/>
      <c r="G294" s="6"/>
      <c r="H294" s="6"/>
      <c r="I294" s="6"/>
      <c r="J294" s="6"/>
      <c r="K294" s="6"/>
      <c r="L294" s="6"/>
      <c r="M294" s="3"/>
      <c r="N294" s="3"/>
      <c r="O294" s="6"/>
      <c r="P294" s="7"/>
    </row>
    <row r="295" spans="1:16" x14ac:dyDescent="0.25">
      <c r="A295" s="6"/>
      <c r="B295" s="6"/>
      <c r="C295" s="26"/>
      <c r="D295" s="26" t="s">
        <v>196</v>
      </c>
      <c r="E295" s="26"/>
      <c r="F295" s="26"/>
      <c r="G295" s="6"/>
      <c r="H295" s="6"/>
      <c r="I295" s="6"/>
      <c r="J295" s="6"/>
      <c r="K295" s="16">
        <v>0</v>
      </c>
      <c r="L295" s="6"/>
      <c r="M295" s="3"/>
      <c r="N295" s="3"/>
      <c r="O295" s="6"/>
      <c r="P295" s="7"/>
    </row>
    <row r="296" spans="1:16" x14ac:dyDescent="0.25">
      <c r="A296" s="6"/>
      <c r="B296" s="6"/>
      <c r="C296" s="26" t="s">
        <v>197</v>
      </c>
      <c r="D296" s="26"/>
      <c r="E296" s="26"/>
      <c r="F296" s="6"/>
      <c r="G296" s="6"/>
      <c r="H296" s="6"/>
      <c r="I296" s="6"/>
      <c r="J296" s="6"/>
      <c r="K296" s="6">
        <v>0</v>
      </c>
      <c r="L296" s="6"/>
      <c r="M296" s="3"/>
      <c r="N296" s="3"/>
      <c r="O296" s="6"/>
      <c r="P296" s="7"/>
    </row>
    <row r="297" spans="1:16" x14ac:dyDescent="0.25">
      <c r="A297" s="6"/>
      <c r="B297" s="6"/>
      <c r="C297" s="26" t="s">
        <v>198</v>
      </c>
      <c r="D297" s="26"/>
      <c r="E297" s="26"/>
      <c r="F297" s="6"/>
      <c r="G297" s="6"/>
      <c r="H297" s="6"/>
      <c r="I297" s="6"/>
      <c r="J297" s="6"/>
      <c r="K297" s="6"/>
      <c r="L297" s="6"/>
      <c r="M297" s="3"/>
      <c r="N297" s="3"/>
      <c r="O297" s="6"/>
      <c r="P297" s="7"/>
    </row>
    <row r="298" spans="1:16" x14ac:dyDescent="0.25">
      <c r="A298" s="6"/>
      <c r="B298" s="6"/>
      <c r="C298" s="26"/>
      <c r="D298" s="26" t="s">
        <v>199</v>
      </c>
      <c r="E298" s="26"/>
      <c r="F298" s="6"/>
      <c r="G298" s="6"/>
      <c r="H298" s="6"/>
      <c r="I298" s="6"/>
      <c r="J298" s="6"/>
      <c r="K298" s="16">
        <v>0</v>
      </c>
      <c r="L298" s="6"/>
      <c r="M298" s="3"/>
      <c r="N298" s="3"/>
      <c r="O298" s="6"/>
      <c r="P298" s="7"/>
    </row>
    <row r="299" spans="1:16" x14ac:dyDescent="0.25">
      <c r="A299" s="6"/>
      <c r="B299" s="6"/>
      <c r="C299" s="26" t="s">
        <v>197</v>
      </c>
      <c r="D299" s="26"/>
      <c r="E299" s="26"/>
      <c r="F299" s="6"/>
      <c r="G299" s="6"/>
      <c r="H299" s="6"/>
      <c r="I299" s="6"/>
      <c r="J299" s="6"/>
      <c r="K299" s="6">
        <v>0</v>
      </c>
      <c r="L299" s="6"/>
      <c r="M299" s="6"/>
      <c r="N299" s="6"/>
      <c r="O299" s="6"/>
      <c r="P299" s="7"/>
    </row>
    <row r="300" spans="1:16" x14ac:dyDescent="0.25">
      <c r="A300" s="6"/>
      <c r="B300" s="6"/>
      <c r="C300" s="26" t="s">
        <v>200</v>
      </c>
      <c r="D300" s="26"/>
      <c r="E300" s="26"/>
      <c r="F300" s="6"/>
      <c r="G300" s="6"/>
      <c r="H300" s="6"/>
      <c r="I300" s="6"/>
      <c r="J300" s="6"/>
      <c r="K300" s="27">
        <v>0.3</v>
      </c>
      <c r="L300" s="6"/>
      <c r="M300" s="6"/>
      <c r="N300" s="6"/>
      <c r="O300" s="6"/>
      <c r="P300" s="7"/>
    </row>
    <row r="301" spans="1:16" x14ac:dyDescent="0.25">
      <c r="A301" s="6"/>
      <c r="B301" s="6"/>
      <c r="C301" s="26" t="s">
        <v>201</v>
      </c>
      <c r="D301" s="26"/>
      <c r="E301" s="26"/>
      <c r="F301" s="6"/>
      <c r="G301" s="6"/>
      <c r="H301" s="6"/>
      <c r="I301" s="6"/>
      <c r="J301" s="6"/>
      <c r="K301" s="6">
        <v>0</v>
      </c>
      <c r="L301" s="6"/>
      <c r="M301" s="6"/>
      <c r="N301" s="6"/>
      <c r="O301" s="6"/>
      <c r="P301" s="7"/>
    </row>
    <row r="302" spans="1:16" x14ac:dyDescent="0.25">
      <c r="A302" s="6"/>
      <c r="B302" s="6"/>
      <c r="C302" s="26" t="s">
        <v>202</v>
      </c>
      <c r="D302" s="26"/>
      <c r="E302" s="2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7"/>
    </row>
    <row r="303" spans="1:16" x14ac:dyDescent="0.25">
      <c r="A303" s="6"/>
      <c r="B303" s="6"/>
      <c r="C303" s="26" t="s">
        <v>203</v>
      </c>
      <c r="D303" s="26"/>
      <c r="E303" s="26"/>
      <c r="F303" s="26"/>
      <c r="G303" s="6"/>
      <c r="H303" s="6"/>
      <c r="I303" s="6"/>
      <c r="J303" s="6"/>
      <c r="K303" s="6"/>
      <c r="L303" s="6"/>
      <c r="M303" s="6"/>
      <c r="N303" s="6"/>
      <c r="O303" s="6"/>
      <c r="P303" s="7"/>
    </row>
    <row r="304" spans="1:16" x14ac:dyDescent="0.25">
      <c r="A304" s="6"/>
      <c r="B304" s="6"/>
      <c r="C304" s="26" t="s">
        <v>204</v>
      </c>
      <c r="D304" s="26"/>
      <c r="E304" s="2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7"/>
    </row>
    <row r="305" spans="1:16" x14ac:dyDescent="0.25">
      <c r="A305" s="6"/>
      <c r="B305" s="6"/>
      <c r="C305" s="26"/>
      <c r="D305" s="26" t="s">
        <v>205</v>
      </c>
      <c r="E305" s="26"/>
      <c r="F305" s="6"/>
      <c r="G305" s="6"/>
      <c r="H305" s="6"/>
      <c r="I305" s="6"/>
      <c r="J305" s="6">
        <v>0</v>
      </c>
      <c r="K305" s="6"/>
      <c r="L305" s="6"/>
      <c r="M305" s="6"/>
      <c r="N305" s="6"/>
      <c r="O305" s="6"/>
      <c r="P305" s="7"/>
    </row>
    <row r="306" spans="1:16" x14ac:dyDescent="0.25">
      <c r="A306" s="6"/>
      <c r="B306" s="6"/>
      <c r="C306" s="26"/>
      <c r="D306" s="26" t="s">
        <v>206</v>
      </c>
      <c r="E306" s="26"/>
      <c r="F306" s="6"/>
      <c r="G306" s="6"/>
      <c r="H306" s="6"/>
      <c r="I306" s="6"/>
      <c r="J306" s="6">
        <v>0</v>
      </c>
      <c r="K306" s="6"/>
      <c r="L306" s="6"/>
      <c r="M306" s="6"/>
      <c r="N306" s="6"/>
      <c r="O306" s="6"/>
      <c r="P306" s="7"/>
    </row>
    <row r="307" spans="1:16" x14ac:dyDescent="0.25">
      <c r="A307" s="6"/>
      <c r="B307" s="6"/>
      <c r="C307" s="26"/>
      <c r="D307" s="26" t="s">
        <v>207</v>
      </c>
      <c r="E307" s="26"/>
      <c r="F307" s="6"/>
      <c r="G307" s="6"/>
      <c r="H307" s="6"/>
      <c r="I307" s="6"/>
      <c r="J307" s="6">
        <v>0</v>
      </c>
      <c r="K307" s="6"/>
      <c r="L307" s="6"/>
      <c r="M307" s="6"/>
      <c r="N307" s="6"/>
      <c r="O307" s="6"/>
      <c r="P307" s="7"/>
    </row>
    <row r="308" spans="1:16" x14ac:dyDescent="0.25">
      <c r="A308" s="6"/>
      <c r="B308" s="6"/>
      <c r="C308" s="26"/>
      <c r="D308" s="26" t="s">
        <v>208</v>
      </c>
      <c r="E308" s="26"/>
      <c r="F308" s="6"/>
      <c r="G308" s="6"/>
      <c r="H308" s="6"/>
      <c r="I308" s="6"/>
      <c r="J308" s="16">
        <v>0</v>
      </c>
      <c r="K308" s="16">
        <v>0</v>
      </c>
      <c r="L308" s="6"/>
      <c r="M308" s="6"/>
      <c r="N308" s="6"/>
      <c r="O308" s="6"/>
      <c r="P308" s="7"/>
    </row>
    <row r="309" spans="1:16" x14ac:dyDescent="0.25">
      <c r="A309" s="6"/>
      <c r="B309" s="6"/>
      <c r="C309" s="26" t="s">
        <v>209</v>
      </c>
      <c r="D309" s="26"/>
      <c r="E309" s="26"/>
      <c r="F309" s="6"/>
      <c r="G309" s="6"/>
      <c r="H309" s="6"/>
      <c r="I309" s="6"/>
      <c r="J309" s="6"/>
      <c r="K309" s="6">
        <v>0</v>
      </c>
      <c r="L309" s="6"/>
      <c r="M309" s="6"/>
      <c r="N309" s="6"/>
      <c r="O309" s="6"/>
      <c r="P309" s="7"/>
    </row>
    <row r="310" spans="1:16" x14ac:dyDescent="0.25">
      <c r="A310" s="6"/>
      <c r="B310" s="6"/>
      <c r="C310" s="26" t="s">
        <v>210</v>
      </c>
      <c r="D310" s="26"/>
      <c r="E310" s="2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7"/>
    </row>
    <row r="311" spans="1:16" x14ac:dyDescent="0.25">
      <c r="A311" s="6"/>
      <c r="B311" s="6"/>
      <c r="C311" s="6" t="s">
        <v>211</v>
      </c>
      <c r="D311" s="6"/>
      <c r="E311" s="7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7"/>
    </row>
    <row r="312" spans="1:16" x14ac:dyDescent="0.25">
      <c r="A312" s="6"/>
      <c r="B312" s="6"/>
      <c r="C312" s="6"/>
      <c r="D312" s="6"/>
      <c r="E312" s="7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7"/>
    </row>
  </sheetData>
  <mergeCells count="1">
    <mergeCell ref="E13:F1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8"/>
  <sheetViews>
    <sheetView tabSelected="1" workbookViewId="0">
      <selection activeCell="D14" sqref="D14"/>
    </sheetView>
  </sheetViews>
  <sheetFormatPr defaultColWidth="10.90625" defaultRowHeight="12.5" x14ac:dyDescent="0.25"/>
  <cols>
    <col min="3" max="3" width="23.6328125" bestFit="1" customWidth="1"/>
    <col min="4" max="4" width="105.453125" customWidth="1"/>
  </cols>
  <sheetData>
    <row r="1" spans="2:6" x14ac:dyDescent="0.25">
      <c r="B1" t="s">
        <v>712</v>
      </c>
      <c r="C1" t="s">
        <v>713</v>
      </c>
      <c r="D1" t="s">
        <v>714</v>
      </c>
      <c r="E1" t="s">
        <v>715</v>
      </c>
      <c r="F1" t="s">
        <v>716</v>
      </c>
    </row>
    <row r="2" spans="2:6" x14ac:dyDescent="0.25">
      <c r="B2" s="1">
        <v>43524</v>
      </c>
      <c r="C2" t="s">
        <v>218</v>
      </c>
      <c r="D2" t="s">
        <v>465</v>
      </c>
      <c r="E2">
        <v>65970360.939999998</v>
      </c>
      <c r="F2">
        <v>0</v>
      </c>
    </row>
    <row r="3" spans="2:6" x14ac:dyDescent="0.25">
      <c r="B3" s="1">
        <v>43524</v>
      </c>
      <c r="C3" t="s">
        <v>219</v>
      </c>
      <c r="D3" t="s">
        <v>466</v>
      </c>
      <c r="E3">
        <v>1271013.07</v>
      </c>
      <c r="F3">
        <v>0</v>
      </c>
    </row>
    <row r="4" spans="2:6" x14ac:dyDescent="0.25">
      <c r="B4" s="1">
        <v>43524</v>
      </c>
      <c r="C4" t="s">
        <v>220</v>
      </c>
      <c r="D4" t="s">
        <v>467</v>
      </c>
      <c r="E4">
        <v>25213708.98</v>
      </c>
      <c r="F4">
        <v>0</v>
      </c>
    </row>
    <row r="5" spans="2:6" x14ac:dyDescent="0.25">
      <c r="B5" s="1">
        <v>43524</v>
      </c>
      <c r="C5" t="s">
        <v>221</v>
      </c>
      <c r="D5" t="s">
        <v>468</v>
      </c>
      <c r="E5">
        <v>92030669.650000006</v>
      </c>
      <c r="F5">
        <v>0</v>
      </c>
    </row>
    <row r="6" spans="2:6" x14ac:dyDescent="0.25">
      <c r="B6" s="1">
        <v>43524</v>
      </c>
      <c r="C6" t="s">
        <v>222</v>
      </c>
      <c r="D6" t="s">
        <v>469</v>
      </c>
      <c r="E6">
        <v>86500000</v>
      </c>
      <c r="F6">
        <v>0</v>
      </c>
    </row>
    <row r="7" spans="2:6" x14ac:dyDescent="0.25">
      <c r="B7" s="1">
        <v>43524</v>
      </c>
      <c r="C7" t="s">
        <v>223</v>
      </c>
      <c r="D7" t="s">
        <v>470</v>
      </c>
      <c r="E7">
        <v>0</v>
      </c>
      <c r="F7">
        <v>827992.76</v>
      </c>
    </row>
    <row r="8" spans="2:6" x14ac:dyDescent="0.25">
      <c r="B8" s="1">
        <v>43524</v>
      </c>
      <c r="C8" t="s">
        <v>224</v>
      </c>
      <c r="D8" t="s">
        <v>471</v>
      </c>
      <c r="E8">
        <v>11878537.43</v>
      </c>
      <c r="F8">
        <v>0</v>
      </c>
    </row>
    <row r="9" spans="2:6" x14ac:dyDescent="0.25">
      <c r="B9" s="1">
        <v>43524</v>
      </c>
      <c r="C9" t="s">
        <v>225</v>
      </c>
      <c r="D9" t="s">
        <v>472</v>
      </c>
      <c r="E9">
        <v>139860124.19</v>
      </c>
      <c r="F9">
        <v>0</v>
      </c>
    </row>
    <row r="10" spans="2:6" x14ac:dyDescent="0.25">
      <c r="B10" s="1">
        <v>43524</v>
      </c>
      <c r="C10" t="s">
        <v>226</v>
      </c>
      <c r="D10" t="s">
        <v>473</v>
      </c>
      <c r="E10">
        <v>5398818.4100000001</v>
      </c>
      <c r="F10">
        <v>0</v>
      </c>
    </row>
    <row r="11" spans="2:6" x14ac:dyDescent="0.25">
      <c r="B11" s="1">
        <v>43524</v>
      </c>
      <c r="C11" t="s">
        <v>227</v>
      </c>
      <c r="D11" t="s">
        <v>474</v>
      </c>
      <c r="E11">
        <v>33852948.520000003</v>
      </c>
      <c r="F11">
        <v>0</v>
      </c>
    </row>
    <row r="12" spans="2:6" x14ac:dyDescent="0.25">
      <c r="B12" s="1">
        <v>43524</v>
      </c>
      <c r="C12" t="s">
        <v>228</v>
      </c>
      <c r="D12" t="s">
        <v>475</v>
      </c>
      <c r="E12">
        <v>0</v>
      </c>
      <c r="F12">
        <v>0</v>
      </c>
    </row>
    <row r="13" spans="2:6" x14ac:dyDescent="0.25">
      <c r="B13" s="1">
        <v>43524</v>
      </c>
      <c r="C13" t="s">
        <v>229</v>
      </c>
      <c r="D13" t="s">
        <v>476</v>
      </c>
      <c r="E13">
        <v>0</v>
      </c>
      <c r="F13">
        <v>0</v>
      </c>
    </row>
    <row r="14" spans="2:6" x14ac:dyDescent="0.25">
      <c r="B14" s="1">
        <v>43524</v>
      </c>
      <c r="C14" t="s">
        <v>230</v>
      </c>
      <c r="D14" t="s">
        <v>477</v>
      </c>
      <c r="E14">
        <v>0</v>
      </c>
      <c r="F14">
        <v>7096053.3600000003</v>
      </c>
    </row>
    <row r="15" spans="2:6" x14ac:dyDescent="0.25">
      <c r="B15" s="1">
        <v>43524</v>
      </c>
      <c r="C15" t="s">
        <v>231</v>
      </c>
      <c r="D15" t="s">
        <v>478</v>
      </c>
      <c r="E15">
        <v>0</v>
      </c>
      <c r="F15">
        <v>1334447.1000000001</v>
      </c>
    </row>
    <row r="16" spans="2:6" x14ac:dyDescent="0.25">
      <c r="B16" s="1">
        <v>43524</v>
      </c>
      <c r="C16" t="s">
        <v>232</v>
      </c>
      <c r="D16" t="s">
        <v>479</v>
      </c>
      <c r="E16">
        <v>123190340.73</v>
      </c>
      <c r="F16">
        <v>0</v>
      </c>
    </row>
    <row r="17" spans="2:6" x14ac:dyDescent="0.25">
      <c r="B17" s="1">
        <v>43524</v>
      </c>
      <c r="C17" t="s">
        <v>233</v>
      </c>
      <c r="D17" t="s">
        <v>480</v>
      </c>
      <c r="E17">
        <v>2644506.04</v>
      </c>
      <c r="F17">
        <v>0</v>
      </c>
    </row>
    <row r="18" spans="2:6" x14ac:dyDescent="0.25">
      <c r="B18" s="1">
        <v>43524</v>
      </c>
      <c r="C18" t="s">
        <v>234</v>
      </c>
      <c r="D18" t="s">
        <v>481</v>
      </c>
      <c r="E18">
        <v>7299430.79</v>
      </c>
      <c r="F18">
        <v>0</v>
      </c>
    </row>
    <row r="19" spans="2:6" x14ac:dyDescent="0.25">
      <c r="B19" s="1">
        <v>43524</v>
      </c>
      <c r="C19" t="s">
        <v>235</v>
      </c>
      <c r="D19" t="s">
        <v>482</v>
      </c>
      <c r="E19">
        <v>0</v>
      </c>
      <c r="F19">
        <v>0</v>
      </c>
    </row>
    <row r="20" spans="2:6" x14ac:dyDescent="0.25">
      <c r="B20" s="1">
        <v>43524</v>
      </c>
      <c r="C20" t="s">
        <v>236</v>
      </c>
      <c r="D20" t="s">
        <v>483</v>
      </c>
      <c r="E20">
        <v>0</v>
      </c>
      <c r="F20">
        <v>1052623.1200000001</v>
      </c>
    </row>
    <row r="21" spans="2:6" x14ac:dyDescent="0.25">
      <c r="B21" s="1">
        <v>43524</v>
      </c>
      <c r="C21" t="s">
        <v>237</v>
      </c>
      <c r="D21" t="s">
        <v>484</v>
      </c>
      <c r="E21">
        <v>0</v>
      </c>
      <c r="F21">
        <v>8459323.5299999993</v>
      </c>
    </row>
    <row r="22" spans="2:6" x14ac:dyDescent="0.25">
      <c r="B22" s="1">
        <v>43524</v>
      </c>
      <c r="C22" t="s">
        <v>238</v>
      </c>
      <c r="D22" t="s">
        <v>485</v>
      </c>
      <c r="E22">
        <v>9174374.4000000004</v>
      </c>
      <c r="F22">
        <v>0</v>
      </c>
    </row>
    <row r="23" spans="2:6" x14ac:dyDescent="0.25">
      <c r="B23" s="1">
        <v>43524</v>
      </c>
      <c r="C23" t="s">
        <v>239</v>
      </c>
      <c r="D23" t="s">
        <v>486</v>
      </c>
      <c r="E23">
        <v>0</v>
      </c>
      <c r="F23">
        <v>0</v>
      </c>
    </row>
    <row r="24" spans="2:6" x14ac:dyDescent="0.25">
      <c r="B24" s="1">
        <v>43524</v>
      </c>
      <c r="C24" t="s">
        <v>240</v>
      </c>
      <c r="D24" t="s">
        <v>487</v>
      </c>
      <c r="E24">
        <v>9204893.1699999999</v>
      </c>
      <c r="F24">
        <v>0</v>
      </c>
    </row>
    <row r="25" spans="2:6" x14ac:dyDescent="0.25">
      <c r="B25" s="1">
        <v>43524</v>
      </c>
      <c r="C25" t="s">
        <v>241</v>
      </c>
      <c r="D25" t="s">
        <v>488</v>
      </c>
      <c r="E25">
        <v>0</v>
      </c>
      <c r="F25">
        <v>0</v>
      </c>
    </row>
    <row r="26" spans="2:6" x14ac:dyDescent="0.25">
      <c r="B26" s="1">
        <v>43524</v>
      </c>
      <c r="C26" t="s">
        <v>242</v>
      </c>
      <c r="D26" t="s">
        <v>489</v>
      </c>
      <c r="E26">
        <v>0</v>
      </c>
      <c r="F26">
        <v>300895.46000000002</v>
      </c>
    </row>
    <row r="27" spans="2:6" x14ac:dyDescent="0.25">
      <c r="B27" s="1">
        <v>43524</v>
      </c>
      <c r="C27" t="s">
        <v>243</v>
      </c>
      <c r="D27" t="s">
        <v>490</v>
      </c>
      <c r="E27">
        <v>0</v>
      </c>
      <c r="F27">
        <v>159525.04</v>
      </c>
    </row>
    <row r="28" spans="2:6" x14ac:dyDescent="0.25">
      <c r="B28" s="1">
        <v>43524</v>
      </c>
      <c r="C28" t="s">
        <v>244</v>
      </c>
      <c r="D28" t="s">
        <v>491</v>
      </c>
      <c r="E28">
        <v>0</v>
      </c>
      <c r="F28">
        <v>0</v>
      </c>
    </row>
    <row r="29" spans="2:6" x14ac:dyDescent="0.25">
      <c r="B29" s="1">
        <v>43524</v>
      </c>
      <c r="C29" t="s">
        <v>245</v>
      </c>
      <c r="D29" t="s">
        <v>492</v>
      </c>
      <c r="E29">
        <v>0</v>
      </c>
      <c r="F29">
        <v>0</v>
      </c>
    </row>
    <row r="30" spans="2:6" x14ac:dyDescent="0.25">
      <c r="B30" s="1">
        <v>43524</v>
      </c>
      <c r="C30" t="s">
        <v>246</v>
      </c>
      <c r="D30" t="s">
        <v>493</v>
      </c>
      <c r="E30">
        <v>169139737.25</v>
      </c>
      <c r="F30">
        <v>0</v>
      </c>
    </row>
    <row r="31" spans="2:6" x14ac:dyDescent="0.25">
      <c r="B31" s="1">
        <v>43524</v>
      </c>
      <c r="C31" t="s">
        <v>247</v>
      </c>
      <c r="D31" t="s">
        <v>494</v>
      </c>
      <c r="E31">
        <v>9491749.75</v>
      </c>
      <c r="F31">
        <v>0</v>
      </c>
    </row>
    <row r="32" spans="2:6" x14ac:dyDescent="0.25">
      <c r="B32" s="1">
        <v>43524</v>
      </c>
      <c r="C32" t="s">
        <v>248</v>
      </c>
      <c r="D32" t="s">
        <v>495</v>
      </c>
      <c r="E32">
        <v>19155774.66</v>
      </c>
      <c r="F32">
        <v>0</v>
      </c>
    </row>
    <row r="33" spans="2:6" x14ac:dyDescent="0.25">
      <c r="B33" s="1">
        <v>43524</v>
      </c>
      <c r="C33" t="s">
        <v>249</v>
      </c>
      <c r="D33" t="s">
        <v>496</v>
      </c>
      <c r="E33">
        <v>0</v>
      </c>
      <c r="F33">
        <v>0</v>
      </c>
    </row>
    <row r="34" spans="2:6" x14ac:dyDescent="0.25">
      <c r="B34" s="1">
        <v>43524</v>
      </c>
      <c r="C34" t="s">
        <v>250</v>
      </c>
      <c r="D34" t="s">
        <v>497</v>
      </c>
      <c r="E34">
        <v>0</v>
      </c>
      <c r="F34">
        <v>684516.81</v>
      </c>
    </row>
    <row r="35" spans="2:6" x14ac:dyDescent="0.25">
      <c r="B35" s="1">
        <v>43524</v>
      </c>
      <c r="C35" t="s">
        <v>251</v>
      </c>
      <c r="D35" t="s">
        <v>498</v>
      </c>
      <c r="E35">
        <v>0</v>
      </c>
      <c r="F35">
        <v>9774372.8499999996</v>
      </c>
    </row>
    <row r="36" spans="2:6" x14ac:dyDescent="0.25">
      <c r="B36" s="1">
        <v>43524</v>
      </c>
      <c r="C36" t="s">
        <v>252</v>
      </c>
      <c r="D36" t="s">
        <v>499</v>
      </c>
      <c r="E36">
        <v>133947516.94</v>
      </c>
      <c r="F36">
        <v>0</v>
      </c>
    </row>
    <row r="37" spans="2:6" x14ac:dyDescent="0.25">
      <c r="B37" s="1">
        <v>43524</v>
      </c>
      <c r="C37" t="s">
        <v>253</v>
      </c>
      <c r="D37" t="s">
        <v>500</v>
      </c>
      <c r="E37">
        <v>0</v>
      </c>
      <c r="F37">
        <v>0</v>
      </c>
    </row>
    <row r="38" spans="2:6" x14ac:dyDescent="0.25">
      <c r="B38" s="1">
        <v>43524</v>
      </c>
      <c r="C38" t="s">
        <v>254</v>
      </c>
      <c r="D38" t="s">
        <v>501</v>
      </c>
      <c r="E38">
        <v>8300000</v>
      </c>
      <c r="F38">
        <v>0</v>
      </c>
    </row>
    <row r="39" spans="2:6" x14ac:dyDescent="0.25">
      <c r="B39" s="1">
        <v>43524</v>
      </c>
      <c r="C39" t="s">
        <v>255</v>
      </c>
      <c r="D39" t="s">
        <v>502</v>
      </c>
      <c r="E39">
        <v>0</v>
      </c>
      <c r="F39">
        <v>0</v>
      </c>
    </row>
    <row r="40" spans="2:6" x14ac:dyDescent="0.25">
      <c r="B40" s="1">
        <v>43524</v>
      </c>
      <c r="C40" t="s">
        <v>256</v>
      </c>
      <c r="D40" t="s">
        <v>503</v>
      </c>
      <c r="E40">
        <v>0</v>
      </c>
      <c r="F40">
        <v>24018.37</v>
      </c>
    </row>
    <row r="41" spans="2:6" x14ac:dyDescent="0.25">
      <c r="B41" s="1">
        <v>43524</v>
      </c>
      <c r="C41" t="s">
        <v>257</v>
      </c>
      <c r="D41" t="s">
        <v>504</v>
      </c>
      <c r="E41">
        <v>0</v>
      </c>
      <c r="F41">
        <v>8674930.4900000002</v>
      </c>
    </row>
    <row r="42" spans="2:6" x14ac:dyDescent="0.25">
      <c r="B42" s="1">
        <v>43524</v>
      </c>
      <c r="C42" t="s">
        <v>258</v>
      </c>
      <c r="D42" t="s">
        <v>505</v>
      </c>
      <c r="E42">
        <v>0</v>
      </c>
      <c r="F42">
        <v>0</v>
      </c>
    </row>
    <row r="43" spans="2:6" x14ac:dyDescent="0.25">
      <c r="B43" s="1">
        <v>43524</v>
      </c>
      <c r="C43" t="s">
        <v>259</v>
      </c>
      <c r="D43" t="s">
        <v>506</v>
      </c>
      <c r="E43">
        <v>0</v>
      </c>
      <c r="F43">
        <v>0</v>
      </c>
    </row>
    <row r="44" spans="2:6" x14ac:dyDescent="0.25">
      <c r="B44" s="1">
        <v>43524</v>
      </c>
      <c r="C44" t="s">
        <v>260</v>
      </c>
      <c r="D44" t="s">
        <v>507</v>
      </c>
      <c r="E44">
        <v>0</v>
      </c>
      <c r="F44">
        <v>0</v>
      </c>
    </row>
    <row r="45" spans="2:6" x14ac:dyDescent="0.25">
      <c r="B45" s="1">
        <v>43524</v>
      </c>
      <c r="C45" t="s">
        <v>261</v>
      </c>
      <c r="D45" t="s">
        <v>508</v>
      </c>
      <c r="E45">
        <v>0</v>
      </c>
      <c r="F45">
        <v>0</v>
      </c>
    </row>
    <row r="46" spans="2:6" x14ac:dyDescent="0.25">
      <c r="B46" s="1">
        <v>43524</v>
      </c>
      <c r="C46" t="s">
        <v>262</v>
      </c>
      <c r="D46" t="s">
        <v>509</v>
      </c>
      <c r="E46">
        <v>0</v>
      </c>
      <c r="F46">
        <v>0</v>
      </c>
    </row>
    <row r="47" spans="2:6" x14ac:dyDescent="0.25">
      <c r="B47" s="1">
        <v>43524</v>
      </c>
      <c r="C47" t="s">
        <v>263</v>
      </c>
      <c r="D47" t="s">
        <v>510</v>
      </c>
      <c r="E47">
        <v>23086737.5</v>
      </c>
      <c r="F47">
        <v>0</v>
      </c>
    </row>
    <row r="48" spans="2:6" x14ac:dyDescent="0.25">
      <c r="B48" s="1">
        <v>43524</v>
      </c>
      <c r="C48" t="s">
        <v>264</v>
      </c>
      <c r="D48" t="s">
        <v>511</v>
      </c>
      <c r="E48">
        <v>0</v>
      </c>
      <c r="F48">
        <v>0</v>
      </c>
    </row>
    <row r="49" spans="2:6" x14ac:dyDescent="0.25">
      <c r="B49" s="1">
        <v>43524</v>
      </c>
      <c r="C49" t="s">
        <v>265</v>
      </c>
      <c r="D49" t="s">
        <v>512</v>
      </c>
      <c r="E49">
        <v>0</v>
      </c>
      <c r="F49">
        <v>0</v>
      </c>
    </row>
    <row r="50" spans="2:6" x14ac:dyDescent="0.25">
      <c r="B50" s="1">
        <v>43524</v>
      </c>
      <c r="C50" t="s">
        <v>266</v>
      </c>
      <c r="D50" t="s">
        <v>513</v>
      </c>
      <c r="E50">
        <v>0</v>
      </c>
      <c r="F50">
        <v>562414.9</v>
      </c>
    </row>
    <row r="51" spans="2:6" x14ac:dyDescent="0.25">
      <c r="B51" s="1">
        <v>43524</v>
      </c>
      <c r="C51" t="s">
        <v>267</v>
      </c>
      <c r="D51" t="s">
        <v>514</v>
      </c>
      <c r="E51">
        <v>0</v>
      </c>
      <c r="F51">
        <v>0</v>
      </c>
    </row>
    <row r="52" spans="2:6" x14ac:dyDescent="0.25">
      <c r="B52" s="1">
        <v>43524</v>
      </c>
      <c r="C52" t="s">
        <v>268</v>
      </c>
      <c r="D52" t="s">
        <v>515</v>
      </c>
      <c r="E52">
        <v>95133922.459999993</v>
      </c>
      <c r="F52">
        <v>0</v>
      </c>
    </row>
    <row r="53" spans="2:6" x14ac:dyDescent="0.25">
      <c r="B53" s="1">
        <v>43524</v>
      </c>
      <c r="C53" t="s">
        <v>269</v>
      </c>
      <c r="D53" t="s">
        <v>516</v>
      </c>
      <c r="E53">
        <v>7482453.0499999998</v>
      </c>
      <c r="F53">
        <v>0</v>
      </c>
    </row>
    <row r="54" spans="2:6" x14ac:dyDescent="0.25">
      <c r="B54" s="1">
        <v>43524</v>
      </c>
      <c r="C54" t="s">
        <v>270</v>
      </c>
      <c r="D54" t="s">
        <v>517</v>
      </c>
      <c r="E54">
        <v>6789364.3799999999</v>
      </c>
      <c r="F54">
        <v>0</v>
      </c>
    </row>
    <row r="55" spans="2:6" x14ac:dyDescent="0.25">
      <c r="B55" s="1">
        <v>43524</v>
      </c>
      <c r="C55" t="s">
        <v>271</v>
      </c>
      <c r="D55" t="s">
        <v>518</v>
      </c>
      <c r="E55">
        <v>0</v>
      </c>
      <c r="F55">
        <v>0</v>
      </c>
    </row>
    <row r="56" spans="2:6" x14ac:dyDescent="0.25">
      <c r="B56" s="1">
        <v>43524</v>
      </c>
      <c r="C56" t="s">
        <v>272</v>
      </c>
      <c r="D56" t="s">
        <v>519</v>
      </c>
      <c r="E56">
        <v>0</v>
      </c>
      <c r="F56">
        <v>1236005.33</v>
      </c>
    </row>
    <row r="57" spans="2:6" x14ac:dyDescent="0.25">
      <c r="B57" s="1">
        <v>43524</v>
      </c>
      <c r="C57" t="s">
        <v>273</v>
      </c>
      <c r="D57" t="s">
        <v>520</v>
      </c>
      <c r="E57">
        <v>0</v>
      </c>
      <c r="F57">
        <v>363437.92</v>
      </c>
    </row>
    <row r="58" spans="2:6" x14ac:dyDescent="0.25">
      <c r="B58" s="1">
        <v>43524</v>
      </c>
      <c r="C58" t="s">
        <v>274</v>
      </c>
      <c r="D58" t="s">
        <v>521</v>
      </c>
      <c r="E58">
        <v>0</v>
      </c>
      <c r="F58">
        <v>0</v>
      </c>
    </row>
    <row r="59" spans="2:6" x14ac:dyDescent="0.25">
      <c r="B59" s="1">
        <v>43524</v>
      </c>
      <c r="C59" t="s">
        <v>275</v>
      </c>
      <c r="D59" t="s">
        <v>522</v>
      </c>
      <c r="E59">
        <v>0</v>
      </c>
      <c r="F59">
        <v>0</v>
      </c>
    </row>
    <row r="60" spans="2:6" x14ac:dyDescent="0.25">
      <c r="B60" s="1">
        <v>43524</v>
      </c>
      <c r="C60" t="s">
        <v>276</v>
      </c>
      <c r="D60" t="s">
        <v>523</v>
      </c>
      <c r="E60">
        <v>0</v>
      </c>
      <c r="F60">
        <v>0</v>
      </c>
    </row>
    <row r="61" spans="2:6" x14ac:dyDescent="0.25">
      <c r="B61" s="1">
        <v>43524</v>
      </c>
      <c r="C61" t="s">
        <v>277</v>
      </c>
      <c r="D61" t="s">
        <v>524</v>
      </c>
      <c r="E61">
        <v>0</v>
      </c>
      <c r="F61">
        <v>0</v>
      </c>
    </row>
    <row r="62" spans="2:6" x14ac:dyDescent="0.25">
      <c r="B62" s="1">
        <v>43524</v>
      </c>
      <c r="C62" t="s">
        <v>278</v>
      </c>
      <c r="D62" t="s">
        <v>525</v>
      </c>
      <c r="E62">
        <v>0</v>
      </c>
      <c r="F62">
        <v>0</v>
      </c>
    </row>
    <row r="63" spans="2:6" x14ac:dyDescent="0.25">
      <c r="B63" s="1">
        <v>43524</v>
      </c>
      <c r="C63" t="s">
        <v>279</v>
      </c>
      <c r="D63" t="s">
        <v>526</v>
      </c>
      <c r="E63">
        <v>0</v>
      </c>
      <c r="F63">
        <v>0</v>
      </c>
    </row>
    <row r="64" spans="2:6" x14ac:dyDescent="0.25">
      <c r="B64" s="1">
        <v>43524</v>
      </c>
      <c r="C64" t="s">
        <v>280</v>
      </c>
      <c r="D64" t="s">
        <v>527</v>
      </c>
      <c r="E64">
        <v>0</v>
      </c>
      <c r="F64">
        <v>0</v>
      </c>
    </row>
    <row r="65" spans="2:6" x14ac:dyDescent="0.25">
      <c r="B65" s="1">
        <v>43524</v>
      </c>
      <c r="C65" t="s">
        <v>281</v>
      </c>
      <c r="D65" t="s">
        <v>528</v>
      </c>
      <c r="E65">
        <v>0</v>
      </c>
      <c r="F65">
        <v>0</v>
      </c>
    </row>
    <row r="66" spans="2:6" x14ac:dyDescent="0.25">
      <c r="B66" s="1">
        <v>43524</v>
      </c>
      <c r="C66" t="s">
        <v>282</v>
      </c>
      <c r="D66" t="s">
        <v>529</v>
      </c>
      <c r="E66">
        <v>0</v>
      </c>
      <c r="F66">
        <v>0</v>
      </c>
    </row>
    <row r="67" spans="2:6" x14ac:dyDescent="0.25">
      <c r="B67" s="1">
        <v>43524</v>
      </c>
      <c r="C67" t="s">
        <v>283</v>
      </c>
      <c r="D67" t="s">
        <v>530</v>
      </c>
      <c r="E67">
        <v>0</v>
      </c>
      <c r="F67">
        <v>0</v>
      </c>
    </row>
    <row r="68" spans="2:6" x14ac:dyDescent="0.25">
      <c r="B68" s="1">
        <v>43524</v>
      </c>
      <c r="C68" t="s">
        <v>284</v>
      </c>
      <c r="D68" t="s">
        <v>531</v>
      </c>
      <c r="E68">
        <v>0</v>
      </c>
      <c r="F68">
        <v>0</v>
      </c>
    </row>
    <row r="69" spans="2:6" x14ac:dyDescent="0.25">
      <c r="B69" s="1">
        <v>43524</v>
      </c>
      <c r="C69" t="s">
        <v>285</v>
      </c>
      <c r="D69" t="s">
        <v>532</v>
      </c>
      <c r="E69">
        <v>0</v>
      </c>
      <c r="F69">
        <v>0</v>
      </c>
    </row>
    <row r="70" spans="2:6" x14ac:dyDescent="0.25">
      <c r="B70" s="1">
        <v>43524</v>
      </c>
      <c r="C70" t="s">
        <v>286</v>
      </c>
      <c r="D70" t="s">
        <v>533</v>
      </c>
      <c r="E70">
        <v>202250.08</v>
      </c>
      <c r="F70">
        <v>0</v>
      </c>
    </row>
    <row r="71" spans="2:6" x14ac:dyDescent="0.25">
      <c r="B71" s="1">
        <v>43524</v>
      </c>
      <c r="C71" t="s">
        <v>287</v>
      </c>
      <c r="D71" t="s">
        <v>534</v>
      </c>
      <c r="E71">
        <v>0</v>
      </c>
      <c r="F71">
        <v>0</v>
      </c>
    </row>
    <row r="72" spans="2:6" x14ac:dyDescent="0.25">
      <c r="B72" s="1">
        <v>43524</v>
      </c>
      <c r="C72" t="s">
        <v>288</v>
      </c>
      <c r="D72" t="s">
        <v>535</v>
      </c>
      <c r="E72">
        <v>0</v>
      </c>
      <c r="F72">
        <v>0</v>
      </c>
    </row>
    <row r="73" spans="2:6" x14ac:dyDescent="0.25">
      <c r="B73" s="1">
        <v>43524</v>
      </c>
      <c r="C73" t="s">
        <v>289</v>
      </c>
      <c r="D73" t="s">
        <v>536</v>
      </c>
      <c r="E73">
        <v>0</v>
      </c>
      <c r="F73">
        <v>0</v>
      </c>
    </row>
    <row r="74" spans="2:6" x14ac:dyDescent="0.25">
      <c r="B74" s="1">
        <v>43524</v>
      </c>
      <c r="C74" t="s">
        <v>290</v>
      </c>
      <c r="D74" t="s">
        <v>537</v>
      </c>
      <c r="E74">
        <v>0</v>
      </c>
      <c r="F74">
        <v>0</v>
      </c>
    </row>
    <row r="75" spans="2:6" x14ac:dyDescent="0.25">
      <c r="B75" s="1">
        <v>43524</v>
      </c>
      <c r="C75" t="s">
        <v>291</v>
      </c>
      <c r="D75" t="s">
        <v>538</v>
      </c>
      <c r="E75">
        <v>0</v>
      </c>
      <c r="F75">
        <v>0</v>
      </c>
    </row>
    <row r="76" spans="2:6" x14ac:dyDescent="0.25">
      <c r="B76" s="1">
        <v>43524</v>
      </c>
      <c r="C76" t="s">
        <v>292</v>
      </c>
      <c r="D76" t="s">
        <v>539</v>
      </c>
      <c r="E76">
        <v>7797211.2000000002</v>
      </c>
      <c r="F76">
        <v>0</v>
      </c>
    </row>
    <row r="77" spans="2:6" x14ac:dyDescent="0.25">
      <c r="B77" s="1">
        <v>43524</v>
      </c>
      <c r="C77" t="s">
        <v>293</v>
      </c>
      <c r="D77" t="s">
        <v>540</v>
      </c>
      <c r="E77">
        <v>208026.73</v>
      </c>
      <c r="F77">
        <v>0</v>
      </c>
    </row>
    <row r="78" spans="2:6" x14ac:dyDescent="0.25">
      <c r="B78" s="1">
        <v>43524</v>
      </c>
      <c r="C78" t="s">
        <v>294</v>
      </c>
      <c r="D78" t="s">
        <v>541</v>
      </c>
      <c r="E78">
        <v>1894268.59</v>
      </c>
      <c r="F78">
        <v>0</v>
      </c>
    </row>
    <row r="79" spans="2:6" x14ac:dyDescent="0.25">
      <c r="B79" s="1">
        <v>43524</v>
      </c>
      <c r="C79" t="s">
        <v>295</v>
      </c>
      <c r="D79" t="s">
        <v>542</v>
      </c>
      <c r="E79">
        <v>0</v>
      </c>
      <c r="F79">
        <v>0</v>
      </c>
    </row>
    <row r="80" spans="2:6" x14ac:dyDescent="0.25">
      <c r="B80" s="1">
        <v>43524</v>
      </c>
      <c r="C80" t="s">
        <v>296</v>
      </c>
      <c r="D80" t="s">
        <v>543</v>
      </c>
      <c r="E80">
        <v>0</v>
      </c>
      <c r="F80">
        <v>31051.17</v>
      </c>
    </row>
    <row r="81" spans="2:6" x14ac:dyDescent="0.25">
      <c r="B81" s="1">
        <v>43524</v>
      </c>
      <c r="C81" t="s">
        <v>297</v>
      </c>
      <c r="D81" t="s">
        <v>544</v>
      </c>
      <c r="E81">
        <v>0</v>
      </c>
      <c r="F81">
        <v>0</v>
      </c>
    </row>
    <row r="82" spans="2:6" x14ac:dyDescent="0.25">
      <c r="B82" s="1">
        <v>43524</v>
      </c>
      <c r="C82" t="s">
        <v>298</v>
      </c>
      <c r="D82" t="s">
        <v>545</v>
      </c>
      <c r="E82">
        <v>20338462.870000001</v>
      </c>
      <c r="F82">
        <v>0</v>
      </c>
    </row>
    <row r="83" spans="2:6" x14ac:dyDescent="0.25">
      <c r="B83" s="1">
        <v>43524</v>
      </c>
      <c r="C83" t="s">
        <v>299</v>
      </c>
      <c r="D83" t="s">
        <v>546</v>
      </c>
      <c r="E83">
        <v>899860.72</v>
      </c>
      <c r="F83">
        <v>0</v>
      </c>
    </row>
    <row r="84" spans="2:6" x14ac:dyDescent="0.25">
      <c r="B84" s="1">
        <v>43524</v>
      </c>
      <c r="C84" t="s">
        <v>300</v>
      </c>
      <c r="D84" t="s">
        <v>547</v>
      </c>
      <c r="E84">
        <v>6813484.2300000004</v>
      </c>
      <c r="F84">
        <v>0</v>
      </c>
    </row>
    <row r="85" spans="2:6" x14ac:dyDescent="0.25">
      <c r="B85" s="1">
        <v>43524</v>
      </c>
      <c r="C85" t="s">
        <v>301</v>
      </c>
      <c r="D85" t="s">
        <v>548</v>
      </c>
      <c r="E85">
        <v>0</v>
      </c>
      <c r="F85">
        <v>0</v>
      </c>
    </row>
    <row r="86" spans="2:6" x14ac:dyDescent="0.25">
      <c r="B86" s="1">
        <v>43524</v>
      </c>
      <c r="C86" t="s">
        <v>302</v>
      </c>
      <c r="D86" t="s">
        <v>549</v>
      </c>
      <c r="E86">
        <v>0</v>
      </c>
      <c r="F86">
        <v>62142.94</v>
      </c>
    </row>
    <row r="87" spans="2:6" x14ac:dyDescent="0.25">
      <c r="B87" s="1">
        <v>43524</v>
      </c>
      <c r="C87" t="s">
        <v>303</v>
      </c>
      <c r="D87" t="s">
        <v>550</v>
      </c>
      <c r="E87">
        <v>0</v>
      </c>
      <c r="F87">
        <v>6285.55</v>
      </c>
    </row>
    <row r="88" spans="2:6" x14ac:dyDescent="0.25">
      <c r="B88" s="1">
        <v>43524</v>
      </c>
      <c r="C88" t="s">
        <v>304</v>
      </c>
      <c r="D88" t="s">
        <v>551</v>
      </c>
      <c r="E88">
        <v>81212407.019999996</v>
      </c>
      <c r="F88">
        <v>0</v>
      </c>
    </row>
    <row r="89" spans="2:6" x14ac:dyDescent="0.25">
      <c r="B89" s="1">
        <v>43524</v>
      </c>
      <c r="C89" t="s">
        <v>305</v>
      </c>
      <c r="D89" t="s">
        <v>552</v>
      </c>
      <c r="E89">
        <v>4498745.54</v>
      </c>
      <c r="F89">
        <v>0</v>
      </c>
    </row>
    <row r="90" spans="2:6" x14ac:dyDescent="0.25">
      <c r="B90" s="1">
        <v>43524</v>
      </c>
      <c r="C90" t="s">
        <v>306</v>
      </c>
      <c r="D90" t="s">
        <v>553</v>
      </c>
      <c r="E90">
        <v>15359051.949999999</v>
      </c>
      <c r="F90">
        <v>0</v>
      </c>
    </row>
    <row r="91" spans="2:6" x14ac:dyDescent="0.25">
      <c r="B91" s="1">
        <v>43524</v>
      </c>
      <c r="C91" t="s">
        <v>307</v>
      </c>
      <c r="D91" t="s">
        <v>554</v>
      </c>
      <c r="E91">
        <v>0</v>
      </c>
      <c r="F91">
        <v>0</v>
      </c>
    </row>
    <row r="92" spans="2:6" x14ac:dyDescent="0.25">
      <c r="B92" s="1">
        <v>43524</v>
      </c>
      <c r="C92" t="s">
        <v>308</v>
      </c>
      <c r="D92" t="s">
        <v>555</v>
      </c>
      <c r="E92">
        <v>0</v>
      </c>
      <c r="F92">
        <v>200565.93</v>
      </c>
    </row>
    <row r="93" spans="2:6" x14ac:dyDescent="0.25">
      <c r="B93" s="1">
        <v>43524</v>
      </c>
      <c r="C93" t="s">
        <v>309</v>
      </c>
      <c r="D93" t="s">
        <v>556</v>
      </c>
      <c r="E93">
        <v>0</v>
      </c>
      <c r="F93">
        <v>1422519.13</v>
      </c>
    </row>
    <row r="94" spans="2:6" x14ac:dyDescent="0.25">
      <c r="B94" s="1">
        <v>43524</v>
      </c>
      <c r="C94" t="s">
        <v>310</v>
      </c>
      <c r="D94" t="s">
        <v>557</v>
      </c>
      <c r="E94">
        <v>4430325.3499999996</v>
      </c>
      <c r="F94">
        <v>0</v>
      </c>
    </row>
    <row r="95" spans="2:6" x14ac:dyDescent="0.25">
      <c r="B95" s="1">
        <v>43524</v>
      </c>
      <c r="C95" t="s">
        <v>311</v>
      </c>
      <c r="D95" t="s">
        <v>558</v>
      </c>
      <c r="E95">
        <v>4</v>
      </c>
      <c r="F95">
        <v>0</v>
      </c>
    </row>
    <row r="96" spans="2:6" x14ac:dyDescent="0.25">
      <c r="B96" s="1">
        <v>43524</v>
      </c>
      <c r="C96" t="s">
        <v>312</v>
      </c>
      <c r="D96" t="s">
        <v>559</v>
      </c>
      <c r="E96">
        <v>0</v>
      </c>
      <c r="F96">
        <v>1</v>
      </c>
    </row>
    <row r="97" spans="2:6" x14ac:dyDescent="0.25">
      <c r="B97" s="1">
        <v>43524</v>
      </c>
      <c r="C97" t="s">
        <v>313</v>
      </c>
      <c r="D97" t="s">
        <v>560</v>
      </c>
      <c r="E97">
        <v>0</v>
      </c>
      <c r="F97">
        <v>1</v>
      </c>
    </row>
    <row r="98" spans="2:6" x14ac:dyDescent="0.25">
      <c r="B98" s="1">
        <v>43524</v>
      </c>
      <c r="C98" t="s">
        <v>314</v>
      </c>
      <c r="D98" t="s">
        <v>561</v>
      </c>
      <c r="E98">
        <v>6172613.9400000004</v>
      </c>
      <c r="F98">
        <v>0</v>
      </c>
    </row>
    <row r="99" spans="2:6" x14ac:dyDescent="0.25">
      <c r="B99" s="1">
        <v>43524</v>
      </c>
      <c r="C99" t="s">
        <v>315</v>
      </c>
      <c r="D99" t="s">
        <v>562</v>
      </c>
      <c r="E99">
        <v>1273675</v>
      </c>
      <c r="F99">
        <v>0</v>
      </c>
    </row>
    <row r="100" spans="2:6" x14ac:dyDescent="0.25">
      <c r="B100" s="1">
        <v>43524</v>
      </c>
      <c r="C100" t="s">
        <v>316</v>
      </c>
      <c r="D100" t="s">
        <v>563</v>
      </c>
      <c r="E100">
        <v>13</v>
      </c>
      <c r="F100">
        <v>0</v>
      </c>
    </row>
    <row r="101" spans="2:6" x14ac:dyDescent="0.25">
      <c r="B101" s="1">
        <v>43524</v>
      </c>
      <c r="C101" t="s">
        <v>317</v>
      </c>
      <c r="D101" t="s">
        <v>564</v>
      </c>
      <c r="E101">
        <v>0</v>
      </c>
      <c r="F101">
        <v>1</v>
      </c>
    </row>
    <row r="102" spans="2:6" x14ac:dyDescent="0.25">
      <c r="B102" s="1">
        <v>43524</v>
      </c>
      <c r="C102" t="s">
        <v>318</v>
      </c>
      <c r="D102" t="s">
        <v>565</v>
      </c>
      <c r="E102">
        <v>0</v>
      </c>
      <c r="F102">
        <v>9892439.9600000009</v>
      </c>
    </row>
    <row r="103" spans="2:6" x14ac:dyDescent="0.25">
      <c r="B103" s="1">
        <v>43524</v>
      </c>
      <c r="C103" t="s">
        <v>319</v>
      </c>
      <c r="D103" t="s">
        <v>566</v>
      </c>
      <c r="E103">
        <v>27596586.98</v>
      </c>
      <c r="F103">
        <v>0</v>
      </c>
    </row>
    <row r="104" spans="2:6" x14ac:dyDescent="0.25">
      <c r="B104" s="1">
        <v>43524</v>
      </c>
      <c r="C104" t="s">
        <v>320</v>
      </c>
      <c r="D104" t="s">
        <v>567</v>
      </c>
      <c r="E104">
        <v>3790000</v>
      </c>
      <c r="F104">
        <v>0</v>
      </c>
    </row>
    <row r="105" spans="2:6" x14ac:dyDescent="0.25">
      <c r="B105" s="1">
        <v>43524</v>
      </c>
      <c r="C105" t="s">
        <v>321</v>
      </c>
      <c r="D105" t="s">
        <v>568</v>
      </c>
      <c r="E105">
        <v>0</v>
      </c>
      <c r="F105">
        <v>580411.04</v>
      </c>
    </row>
    <row r="106" spans="2:6" x14ac:dyDescent="0.25">
      <c r="B106" s="1">
        <v>43524</v>
      </c>
      <c r="C106" t="s">
        <v>322</v>
      </c>
      <c r="D106" t="s">
        <v>569</v>
      </c>
      <c r="E106">
        <v>0</v>
      </c>
      <c r="F106">
        <v>0</v>
      </c>
    </row>
    <row r="107" spans="2:6" x14ac:dyDescent="0.25">
      <c r="B107" s="1">
        <v>43524</v>
      </c>
      <c r="C107" t="s">
        <v>323</v>
      </c>
      <c r="D107" t="s">
        <v>570</v>
      </c>
      <c r="E107">
        <v>274041.27</v>
      </c>
      <c r="F107">
        <v>0</v>
      </c>
    </row>
    <row r="108" spans="2:6" x14ac:dyDescent="0.25">
      <c r="B108" s="1">
        <v>43524</v>
      </c>
      <c r="C108" t="s">
        <v>324</v>
      </c>
      <c r="D108" t="s">
        <v>571</v>
      </c>
      <c r="E108">
        <v>13725360.02</v>
      </c>
      <c r="F108">
        <v>0</v>
      </c>
    </row>
    <row r="109" spans="2:6" x14ac:dyDescent="0.25">
      <c r="B109" s="1">
        <v>43524</v>
      </c>
      <c r="C109" t="s">
        <v>325</v>
      </c>
      <c r="D109" t="s">
        <v>572</v>
      </c>
      <c r="E109">
        <v>45469189.299999997</v>
      </c>
      <c r="F109">
        <v>0</v>
      </c>
    </row>
    <row r="110" spans="2:6" x14ac:dyDescent="0.25">
      <c r="B110" s="1">
        <v>43524</v>
      </c>
      <c r="C110" t="s">
        <v>326</v>
      </c>
      <c r="D110" t="s">
        <v>573</v>
      </c>
      <c r="E110">
        <v>40468564.060000002</v>
      </c>
      <c r="F110">
        <v>0</v>
      </c>
    </row>
    <row r="111" spans="2:6" x14ac:dyDescent="0.25">
      <c r="B111" s="1">
        <v>43524</v>
      </c>
      <c r="C111" t="s">
        <v>327</v>
      </c>
      <c r="D111" t="s">
        <v>574</v>
      </c>
      <c r="E111">
        <v>0</v>
      </c>
      <c r="F111">
        <v>0</v>
      </c>
    </row>
    <row r="112" spans="2:6" x14ac:dyDescent="0.25">
      <c r="B112" s="1">
        <v>43524</v>
      </c>
      <c r="C112" t="s">
        <v>328</v>
      </c>
      <c r="D112" t="s">
        <v>575</v>
      </c>
      <c r="E112">
        <v>0</v>
      </c>
      <c r="F112">
        <v>0</v>
      </c>
    </row>
    <row r="113" spans="2:6" x14ac:dyDescent="0.25">
      <c r="B113" s="1">
        <v>43524</v>
      </c>
      <c r="C113" t="s">
        <v>329</v>
      </c>
      <c r="D113" t="s">
        <v>576</v>
      </c>
      <c r="E113">
        <v>16983763.539999999</v>
      </c>
      <c r="F113">
        <v>0</v>
      </c>
    </row>
    <row r="114" spans="2:6" x14ac:dyDescent="0.25">
      <c r="B114" s="1">
        <v>43524</v>
      </c>
      <c r="C114" t="s">
        <v>330</v>
      </c>
      <c r="D114" t="s">
        <v>577</v>
      </c>
      <c r="E114">
        <v>38625494.18</v>
      </c>
      <c r="F114">
        <v>0</v>
      </c>
    </row>
    <row r="115" spans="2:6" x14ac:dyDescent="0.25">
      <c r="B115" s="1">
        <v>43524</v>
      </c>
      <c r="C115" t="s">
        <v>331</v>
      </c>
      <c r="D115" t="s">
        <v>578</v>
      </c>
      <c r="E115">
        <v>0</v>
      </c>
      <c r="F115">
        <v>0</v>
      </c>
    </row>
    <row r="116" spans="2:6" x14ac:dyDescent="0.25">
      <c r="B116" s="1">
        <v>43524</v>
      </c>
      <c r="C116" t="s">
        <v>332</v>
      </c>
      <c r="D116" t="s">
        <v>579</v>
      </c>
      <c r="E116">
        <v>0</v>
      </c>
      <c r="F116">
        <v>13473215.25</v>
      </c>
    </row>
    <row r="117" spans="2:6" x14ac:dyDescent="0.25">
      <c r="B117" s="1">
        <v>43524</v>
      </c>
      <c r="C117" t="s">
        <v>333</v>
      </c>
      <c r="D117" t="s">
        <v>580</v>
      </c>
      <c r="E117">
        <v>0</v>
      </c>
      <c r="F117">
        <v>29518785.579999998</v>
      </c>
    </row>
    <row r="118" spans="2:6" x14ac:dyDescent="0.25">
      <c r="B118" s="1">
        <v>43524</v>
      </c>
      <c r="C118" t="s">
        <v>334</v>
      </c>
      <c r="D118" t="s">
        <v>581</v>
      </c>
      <c r="E118">
        <v>0</v>
      </c>
      <c r="F118">
        <v>0</v>
      </c>
    </row>
    <row r="119" spans="2:6" x14ac:dyDescent="0.25">
      <c r="B119" s="1">
        <v>43524</v>
      </c>
      <c r="C119" t="s">
        <v>335</v>
      </c>
      <c r="D119" t="s">
        <v>582</v>
      </c>
      <c r="E119">
        <v>0</v>
      </c>
      <c r="F119">
        <v>0</v>
      </c>
    </row>
    <row r="120" spans="2:6" x14ac:dyDescent="0.25">
      <c r="B120" s="1">
        <v>43524</v>
      </c>
      <c r="C120" t="s">
        <v>336</v>
      </c>
      <c r="D120" t="s">
        <v>583</v>
      </c>
      <c r="E120">
        <v>0</v>
      </c>
      <c r="F120">
        <v>12120987.359999999</v>
      </c>
    </row>
    <row r="121" spans="2:6" x14ac:dyDescent="0.25">
      <c r="B121" s="1">
        <v>43524</v>
      </c>
      <c r="C121" t="s">
        <v>337</v>
      </c>
      <c r="D121" t="s">
        <v>584</v>
      </c>
      <c r="E121">
        <v>0</v>
      </c>
      <c r="F121">
        <v>15194734.58</v>
      </c>
    </row>
    <row r="122" spans="2:6" x14ac:dyDescent="0.25">
      <c r="B122" s="1">
        <v>43524</v>
      </c>
      <c r="C122" t="s">
        <v>338</v>
      </c>
      <c r="D122" t="s">
        <v>585</v>
      </c>
      <c r="E122">
        <v>97299439.730000004</v>
      </c>
      <c r="F122">
        <v>0</v>
      </c>
    </row>
    <row r="123" spans="2:6" x14ac:dyDescent="0.25">
      <c r="B123" s="1">
        <v>43524</v>
      </c>
      <c r="C123" t="s">
        <v>339</v>
      </c>
      <c r="D123" t="s">
        <v>586</v>
      </c>
      <c r="E123">
        <v>26019350.640000001</v>
      </c>
      <c r="F123">
        <v>0</v>
      </c>
    </row>
    <row r="124" spans="2:6" x14ac:dyDescent="0.25">
      <c r="B124" s="1">
        <v>43524</v>
      </c>
      <c r="C124" t="s">
        <v>340</v>
      </c>
      <c r="D124" t="s">
        <v>587</v>
      </c>
      <c r="E124">
        <v>0</v>
      </c>
      <c r="F124">
        <v>0</v>
      </c>
    </row>
    <row r="125" spans="2:6" x14ac:dyDescent="0.25">
      <c r="B125" s="1">
        <v>43524</v>
      </c>
      <c r="C125" t="s">
        <v>341</v>
      </c>
      <c r="D125" t="s">
        <v>588</v>
      </c>
      <c r="E125">
        <v>0</v>
      </c>
      <c r="F125">
        <v>9740995.7699999996</v>
      </c>
    </row>
    <row r="126" spans="2:6" x14ac:dyDescent="0.25">
      <c r="B126" s="1">
        <v>43524</v>
      </c>
      <c r="C126" t="s">
        <v>342</v>
      </c>
      <c r="D126" t="s">
        <v>589</v>
      </c>
      <c r="E126">
        <v>0</v>
      </c>
      <c r="F126">
        <v>86352.11</v>
      </c>
    </row>
    <row r="127" spans="2:6" x14ac:dyDescent="0.25">
      <c r="B127" s="1">
        <v>43524</v>
      </c>
      <c r="C127" t="s">
        <v>343</v>
      </c>
      <c r="D127" t="s">
        <v>590</v>
      </c>
      <c r="E127">
        <v>7561804.29</v>
      </c>
      <c r="F127">
        <v>0</v>
      </c>
    </row>
    <row r="128" spans="2:6" x14ac:dyDescent="0.25">
      <c r="B128" s="1">
        <v>43524</v>
      </c>
      <c r="C128" t="s">
        <v>344</v>
      </c>
      <c r="D128" t="s">
        <v>591</v>
      </c>
      <c r="E128">
        <v>3178901.02</v>
      </c>
      <c r="F128">
        <v>0</v>
      </c>
    </row>
    <row r="129" spans="2:6" x14ac:dyDescent="0.25">
      <c r="B129" s="1">
        <v>43524</v>
      </c>
      <c r="C129" t="s">
        <v>345</v>
      </c>
      <c r="D129" t="s">
        <v>592</v>
      </c>
      <c r="E129">
        <v>0</v>
      </c>
      <c r="F129">
        <v>0</v>
      </c>
    </row>
    <row r="130" spans="2:6" x14ac:dyDescent="0.25">
      <c r="B130" s="1">
        <v>43524</v>
      </c>
      <c r="C130" t="s">
        <v>346</v>
      </c>
      <c r="D130" t="s">
        <v>593</v>
      </c>
      <c r="E130">
        <v>1745214.47</v>
      </c>
      <c r="F130">
        <v>0</v>
      </c>
    </row>
    <row r="131" spans="2:6" x14ac:dyDescent="0.25">
      <c r="B131" s="1">
        <v>43524</v>
      </c>
      <c r="C131" t="s">
        <v>347</v>
      </c>
      <c r="D131" t="s">
        <v>594</v>
      </c>
      <c r="E131">
        <v>1975663.3</v>
      </c>
      <c r="F131">
        <v>0</v>
      </c>
    </row>
    <row r="132" spans="2:6" x14ac:dyDescent="0.25">
      <c r="B132" s="1">
        <v>43524</v>
      </c>
      <c r="C132" t="s">
        <v>348</v>
      </c>
      <c r="D132" t="s">
        <v>595</v>
      </c>
      <c r="E132">
        <v>0</v>
      </c>
      <c r="F132">
        <v>0</v>
      </c>
    </row>
    <row r="133" spans="2:6" x14ac:dyDescent="0.25">
      <c r="B133" s="1">
        <v>43524</v>
      </c>
      <c r="C133" t="s">
        <v>349</v>
      </c>
      <c r="D133" t="s">
        <v>596</v>
      </c>
      <c r="E133">
        <v>1054967.72</v>
      </c>
      <c r="F133">
        <v>0</v>
      </c>
    </row>
    <row r="134" spans="2:6" x14ac:dyDescent="0.25">
      <c r="B134" s="1">
        <v>43524</v>
      </c>
      <c r="C134" t="s">
        <v>350</v>
      </c>
      <c r="D134" t="s">
        <v>597</v>
      </c>
      <c r="E134">
        <v>506491.09</v>
      </c>
      <c r="F134">
        <v>0</v>
      </c>
    </row>
    <row r="135" spans="2:6" x14ac:dyDescent="0.25">
      <c r="B135" s="1">
        <v>43524</v>
      </c>
      <c r="C135" t="s">
        <v>351</v>
      </c>
      <c r="D135" t="s">
        <v>598</v>
      </c>
      <c r="E135">
        <v>0</v>
      </c>
      <c r="F135">
        <v>1791907.64</v>
      </c>
    </row>
    <row r="136" spans="2:6" x14ac:dyDescent="0.25">
      <c r="B136" s="1">
        <v>43524</v>
      </c>
      <c r="C136" t="s">
        <v>352</v>
      </c>
      <c r="D136" t="s">
        <v>599</v>
      </c>
      <c r="E136">
        <v>5562132.5</v>
      </c>
      <c r="F136">
        <v>0</v>
      </c>
    </row>
    <row r="137" spans="2:6" x14ac:dyDescent="0.25">
      <c r="B137" s="1">
        <v>43524</v>
      </c>
      <c r="C137" t="s">
        <v>353</v>
      </c>
      <c r="D137" t="s">
        <v>600</v>
      </c>
      <c r="E137">
        <v>14588434.43</v>
      </c>
      <c r="F137">
        <v>0</v>
      </c>
    </row>
    <row r="138" spans="2:6" x14ac:dyDescent="0.25">
      <c r="B138" s="1">
        <v>43524</v>
      </c>
      <c r="C138" t="s">
        <v>354</v>
      </c>
      <c r="D138" t="s">
        <v>601</v>
      </c>
      <c r="E138">
        <v>568883176.39999998</v>
      </c>
      <c r="F138">
        <v>0</v>
      </c>
    </row>
    <row r="139" spans="2:6" x14ac:dyDescent="0.25">
      <c r="B139" s="1">
        <v>43524</v>
      </c>
      <c r="C139" t="s">
        <v>355</v>
      </c>
      <c r="D139" t="s">
        <v>602</v>
      </c>
      <c r="E139">
        <v>0</v>
      </c>
      <c r="F139">
        <v>43132923.810000002</v>
      </c>
    </row>
    <row r="140" spans="2:6" x14ac:dyDescent="0.25">
      <c r="B140" s="1">
        <v>43524</v>
      </c>
      <c r="C140" t="s">
        <v>356</v>
      </c>
      <c r="D140" t="s">
        <v>603</v>
      </c>
      <c r="E140">
        <v>0</v>
      </c>
      <c r="F140">
        <v>644996.67000000004</v>
      </c>
    </row>
    <row r="141" spans="2:6" x14ac:dyDescent="0.25">
      <c r="B141" s="1">
        <v>43524</v>
      </c>
      <c r="C141" t="s">
        <v>357</v>
      </c>
      <c r="D141" t="s">
        <v>604</v>
      </c>
      <c r="E141">
        <v>0</v>
      </c>
      <c r="F141">
        <v>639532063.70000005</v>
      </c>
    </row>
    <row r="142" spans="2:6" x14ac:dyDescent="0.25">
      <c r="B142" s="1">
        <v>43524</v>
      </c>
      <c r="C142" t="s">
        <v>358</v>
      </c>
      <c r="D142" t="s">
        <v>605</v>
      </c>
      <c r="E142">
        <v>0</v>
      </c>
      <c r="F142">
        <v>9157874.6099999994</v>
      </c>
    </row>
    <row r="143" spans="2:6" x14ac:dyDescent="0.25">
      <c r="B143" s="1">
        <v>43524</v>
      </c>
      <c r="C143" t="s">
        <v>359</v>
      </c>
      <c r="D143" t="s">
        <v>606</v>
      </c>
      <c r="E143">
        <v>0</v>
      </c>
      <c r="F143">
        <v>92676.02</v>
      </c>
    </row>
    <row r="144" spans="2:6" x14ac:dyDescent="0.25">
      <c r="B144" s="1">
        <v>43524</v>
      </c>
      <c r="C144" t="s">
        <v>360</v>
      </c>
      <c r="D144" t="s">
        <v>607</v>
      </c>
      <c r="E144">
        <v>0</v>
      </c>
      <c r="F144">
        <v>0</v>
      </c>
    </row>
    <row r="145" spans="2:6" x14ac:dyDescent="0.25">
      <c r="B145" s="1">
        <v>43524</v>
      </c>
      <c r="C145" t="s">
        <v>361</v>
      </c>
      <c r="D145" t="s">
        <v>608</v>
      </c>
      <c r="E145">
        <v>0</v>
      </c>
      <c r="F145">
        <v>406740988.77999997</v>
      </c>
    </row>
    <row r="146" spans="2:6" x14ac:dyDescent="0.25">
      <c r="B146" s="1">
        <v>43524</v>
      </c>
      <c r="C146" t="s">
        <v>362</v>
      </c>
      <c r="D146" t="s">
        <v>609</v>
      </c>
      <c r="E146">
        <v>0</v>
      </c>
      <c r="F146">
        <v>1527958.13</v>
      </c>
    </row>
    <row r="147" spans="2:6" x14ac:dyDescent="0.25">
      <c r="B147" s="1">
        <v>43524</v>
      </c>
      <c r="C147" t="s">
        <v>363</v>
      </c>
      <c r="D147" t="s">
        <v>610</v>
      </c>
      <c r="E147">
        <v>0</v>
      </c>
      <c r="F147">
        <v>42500</v>
      </c>
    </row>
    <row r="148" spans="2:6" x14ac:dyDescent="0.25">
      <c r="B148" s="1">
        <v>43524</v>
      </c>
      <c r="C148" t="s">
        <v>364</v>
      </c>
      <c r="D148" t="s">
        <v>611</v>
      </c>
      <c r="E148">
        <v>0</v>
      </c>
      <c r="F148">
        <v>16618.18</v>
      </c>
    </row>
    <row r="149" spans="2:6" x14ac:dyDescent="0.25">
      <c r="B149" s="1">
        <v>43524</v>
      </c>
      <c r="C149" t="s">
        <v>365</v>
      </c>
      <c r="D149" t="s">
        <v>612</v>
      </c>
      <c r="E149">
        <v>0</v>
      </c>
      <c r="F149">
        <v>6231870.71</v>
      </c>
    </row>
    <row r="150" spans="2:6" x14ac:dyDescent="0.25">
      <c r="B150" s="1">
        <v>43524</v>
      </c>
      <c r="C150" t="s">
        <v>366</v>
      </c>
      <c r="D150" t="s">
        <v>613</v>
      </c>
      <c r="E150">
        <v>0</v>
      </c>
      <c r="F150">
        <v>3802225.97</v>
      </c>
    </row>
    <row r="151" spans="2:6" x14ac:dyDescent="0.25">
      <c r="B151" s="1">
        <v>43524</v>
      </c>
      <c r="C151" t="s">
        <v>367</v>
      </c>
      <c r="D151" t="s">
        <v>614</v>
      </c>
      <c r="E151">
        <v>0</v>
      </c>
      <c r="F151">
        <v>142919.29</v>
      </c>
    </row>
    <row r="152" spans="2:6" x14ac:dyDescent="0.25">
      <c r="B152" s="1">
        <v>43524</v>
      </c>
      <c r="C152" t="s">
        <v>368</v>
      </c>
      <c r="D152" t="s">
        <v>615</v>
      </c>
      <c r="E152">
        <v>0</v>
      </c>
      <c r="F152">
        <v>0</v>
      </c>
    </row>
    <row r="153" spans="2:6" x14ac:dyDescent="0.25">
      <c r="B153" s="1">
        <v>43524</v>
      </c>
      <c r="C153" t="s">
        <v>369</v>
      </c>
      <c r="D153" t="s">
        <v>176</v>
      </c>
      <c r="E153">
        <v>0</v>
      </c>
      <c r="F153">
        <v>16179288.27</v>
      </c>
    </row>
    <row r="154" spans="2:6" x14ac:dyDescent="0.25">
      <c r="B154" s="1">
        <v>43524</v>
      </c>
      <c r="C154" t="s">
        <v>370</v>
      </c>
      <c r="D154" t="s">
        <v>616</v>
      </c>
      <c r="E154">
        <v>0</v>
      </c>
      <c r="F154">
        <v>151635.60999999999</v>
      </c>
    </row>
    <row r="155" spans="2:6" x14ac:dyDescent="0.25">
      <c r="B155" s="1">
        <v>43524</v>
      </c>
      <c r="C155" t="s">
        <v>371</v>
      </c>
      <c r="D155" t="s">
        <v>617</v>
      </c>
      <c r="E155">
        <v>0</v>
      </c>
      <c r="F155">
        <v>746292.35</v>
      </c>
    </row>
    <row r="156" spans="2:6" x14ac:dyDescent="0.25">
      <c r="B156" s="1">
        <v>43524</v>
      </c>
      <c r="C156" t="s">
        <v>372</v>
      </c>
      <c r="D156" t="s">
        <v>618</v>
      </c>
      <c r="E156">
        <v>0</v>
      </c>
      <c r="F156">
        <v>0</v>
      </c>
    </row>
    <row r="157" spans="2:6" x14ac:dyDescent="0.25">
      <c r="B157" s="1">
        <v>43524</v>
      </c>
      <c r="C157" t="s">
        <v>373</v>
      </c>
      <c r="D157" t="s">
        <v>619</v>
      </c>
      <c r="E157">
        <v>0</v>
      </c>
      <c r="F157">
        <v>117439.62</v>
      </c>
    </row>
    <row r="158" spans="2:6" x14ac:dyDescent="0.25">
      <c r="B158" s="1">
        <v>43524</v>
      </c>
      <c r="C158" t="s">
        <v>374</v>
      </c>
      <c r="D158" t="s">
        <v>620</v>
      </c>
      <c r="E158">
        <v>0</v>
      </c>
      <c r="F158">
        <v>6239299.2000000002</v>
      </c>
    </row>
    <row r="159" spans="2:6" x14ac:dyDescent="0.25">
      <c r="B159" s="1">
        <v>43524</v>
      </c>
      <c r="C159" t="s">
        <v>375</v>
      </c>
      <c r="D159" t="s">
        <v>621</v>
      </c>
      <c r="E159">
        <v>0</v>
      </c>
      <c r="F159">
        <v>2051780.18</v>
      </c>
    </row>
    <row r="160" spans="2:6" x14ac:dyDescent="0.25">
      <c r="B160" s="1">
        <v>43524</v>
      </c>
      <c r="C160" t="s">
        <v>376</v>
      </c>
      <c r="D160" t="s">
        <v>622</v>
      </c>
      <c r="E160">
        <v>0</v>
      </c>
      <c r="F160">
        <v>566089276.62</v>
      </c>
    </row>
    <row r="161" spans="2:6" x14ac:dyDescent="0.25">
      <c r="B161" s="1">
        <v>43524</v>
      </c>
      <c r="C161" t="s">
        <v>377</v>
      </c>
      <c r="D161" t="s">
        <v>623</v>
      </c>
      <c r="E161">
        <v>0</v>
      </c>
      <c r="F161">
        <v>149171150</v>
      </c>
    </row>
    <row r="162" spans="2:6" x14ac:dyDescent="0.25">
      <c r="B162" s="1">
        <v>43524</v>
      </c>
      <c r="C162" t="s">
        <v>378</v>
      </c>
      <c r="D162" t="s">
        <v>624</v>
      </c>
      <c r="E162">
        <v>0</v>
      </c>
      <c r="F162">
        <v>62038722.009999998</v>
      </c>
    </row>
    <row r="163" spans="2:6" x14ac:dyDescent="0.25">
      <c r="B163" s="1">
        <v>43524</v>
      </c>
      <c r="C163" t="s">
        <v>379</v>
      </c>
      <c r="D163" t="s">
        <v>625</v>
      </c>
      <c r="E163">
        <v>0</v>
      </c>
      <c r="F163">
        <v>0</v>
      </c>
    </row>
    <row r="164" spans="2:6" x14ac:dyDescent="0.25">
      <c r="B164" s="1">
        <v>43524</v>
      </c>
      <c r="C164" t="s">
        <v>380</v>
      </c>
      <c r="D164" t="s">
        <v>626</v>
      </c>
      <c r="E164">
        <v>0</v>
      </c>
      <c r="F164">
        <v>26808.74</v>
      </c>
    </row>
    <row r="165" spans="2:6" x14ac:dyDescent="0.25">
      <c r="B165" s="1">
        <v>43524</v>
      </c>
      <c r="C165" t="s">
        <v>381</v>
      </c>
      <c r="D165" t="s">
        <v>627</v>
      </c>
      <c r="E165">
        <v>0</v>
      </c>
      <c r="F165">
        <v>0</v>
      </c>
    </row>
    <row r="166" spans="2:6" x14ac:dyDescent="0.25">
      <c r="B166" s="1">
        <v>43524</v>
      </c>
      <c r="C166" t="s">
        <v>382</v>
      </c>
      <c r="D166" t="s">
        <v>628</v>
      </c>
      <c r="E166">
        <v>0</v>
      </c>
      <c r="F166">
        <v>515051.98</v>
      </c>
    </row>
    <row r="167" spans="2:6" x14ac:dyDescent="0.25">
      <c r="B167" s="1">
        <v>43524</v>
      </c>
      <c r="C167" t="s">
        <v>383</v>
      </c>
      <c r="D167" t="s">
        <v>629</v>
      </c>
      <c r="E167">
        <v>0</v>
      </c>
      <c r="F167">
        <v>5699939.0800000001</v>
      </c>
    </row>
    <row r="168" spans="2:6" x14ac:dyDescent="0.25">
      <c r="B168" s="1">
        <v>43524</v>
      </c>
      <c r="C168" t="s">
        <v>384</v>
      </c>
      <c r="D168" t="s">
        <v>630</v>
      </c>
      <c r="E168">
        <v>0</v>
      </c>
      <c r="F168">
        <v>309458.25</v>
      </c>
    </row>
    <row r="169" spans="2:6" x14ac:dyDescent="0.25">
      <c r="B169" s="1">
        <v>43524</v>
      </c>
      <c r="C169" t="s">
        <v>385</v>
      </c>
      <c r="D169" t="s">
        <v>631</v>
      </c>
      <c r="E169">
        <v>0</v>
      </c>
      <c r="F169">
        <v>6185.88</v>
      </c>
    </row>
    <row r="170" spans="2:6" x14ac:dyDescent="0.25">
      <c r="B170" s="1">
        <v>43524</v>
      </c>
      <c r="C170" t="s">
        <v>386</v>
      </c>
      <c r="D170" t="s">
        <v>632</v>
      </c>
      <c r="E170">
        <v>0</v>
      </c>
      <c r="F170">
        <v>1966232.03</v>
      </c>
    </row>
    <row r="171" spans="2:6" x14ac:dyDescent="0.25">
      <c r="B171" s="1">
        <v>43524</v>
      </c>
      <c r="C171" t="s">
        <v>387</v>
      </c>
      <c r="D171" t="s">
        <v>633</v>
      </c>
      <c r="E171">
        <v>0</v>
      </c>
      <c r="F171">
        <v>99932.04</v>
      </c>
    </row>
    <row r="172" spans="2:6" x14ac:dyDescent="0.25">
      <c r="B172" s="1">
        <v>43524</v>
      </c>
      <c r="C172" t="s">
        <v>388</v>
      </c>
      <c r="D172" t="s">
        <v>634</v>
      </c>
      <c r="E172">
        <v>0</v>
      </c>
      <c r="F172">
        <v>0</v>
      </c>
    </row>
    <row r="173" spans="2:6" x14ac:dyDescent="0.25">
      <c r="B173" s="1">
        <v>43524</v>
      </c>
      <c r="C173" t="s">
        <v>389</v>
      </c>
      <c r="D173" t="s">
        <v>635</v>
      </c>
      <c r="E173">
        <v>0</v>
      </c>
      <c r="F173">
        <v>484419.36</v>
      </c>
    </row>
    <row r="174" spans="2:6" x14ac:dyDescent="0.25">
      <c r="B174" s="1">
        <v>43524</v>
      </c>
      <c r="C174" t="s">
        <v>390</v>
      </c>
      <c r="D174" t="s">
        <v>636</v>
      </c>
      <c r="E174">
        <v>0</v>
      </c>
      <c r="F174">
        <v>0</v>
      </c>
    </row>
    <row r="175" spans="2:6" x14ac:dyDescent="0.25">
      <c r="B175" s="1">
        <v>43524</v>
      </c>
      <c r="C175" t="s">
        <v>391</v>
      </c>
      <c r="D175" t="s">
        <v>637</v>
      </c>
      <c r="E175">
        <v>0</v>
      </c>
      <c r="F175">
        <v>73678.13</v>
      </c>
    </row>
    <row r="176" spans="2:6" x14ac:dyDescent="0.25">
      <c r="B176" s="1">
        <v>43524</v>
      </c>
      <c r="C176" t="s">
        <v>392</v>
      </c>
      <c r="D176" t="s">
        <v>638</v>
      </c>
      <c r="E176">
        <v>0</v>
      </c>
      <c r="F176">
        <v>3685720.13</v>
      </c>
    </row>
    <row r="177" spans="2:6" x14ac:dyDescent="0.25">
      <c r="B177" s="1">
        <v>43524</v>
      </c>
      <c r="C177" t="s">
        <v>393</v>
      </c>
      <c r="D177" t="s">
        <v>639</v>
      </c>
      <c r="E177">
        <v>0</v>
      </c>
      <c r="F177">
        <v>302387.67</v>
      </c>
    </row>
    <row r="178" spans="2:6" x14ac:dyDescent="0.25">
      <c r="B178" s="1">
        <v>43524</v>
      </c>
      <c r="C178" t="s">
        <v>394</v>
      </c>
      <c r="D178" t="s">
        <v>640</v>
      </c>
      <c r="E178">
        <v>0</v>
      </c>
      <c r="F178">
        <v>256988.41</v>
      </c>
    </row>
    <row r="179" spans="2:6" x14ac:dyDescent="0.25">
      <c r="B179" s="1">
        <v>43524</v>
      </c>
      <c r="C179" t="s">
        <v>395</v>
      </c>
      <c r="D179" t="s">
        <v>641</v>
      </c>
      <c r="E179">
        <v>0</v>
      </c>
      <c r="F179">
        <v>3177135.54</v>
      </c>
    </row>
    <row r="180" spans="2:6" x14ac:dyDescent="0.25">
      <c r="B180" s="1">
        <v>43524</v>
      </c>
      <c r="C180" t="s">
        <v>396</v>
      </c>
      <c r="D180" t="s">
        <v>642</v>
      </c>
      <c r="E180">
        <v>0</v>
      </c>
      <c r="F180">
        <v>0</v>
      </c>
    </row>
    <row r="181" spans="2:6" x14ac:dyDescent="0.25">
      <c r="B181" s="1">
        <v>43524</v>
      </c>
      <c r="C181" t="s">
        <v>397</v>
      </c>
      <c r="D181" t="s">
        <v>643</v>
      </c>
      <c r="E181">
        <v>0</v>
      </c>
      <c r="F181">
        <v>464425.34</v>
      </c>
    </row>
    <row r="182" spans="2:6" x14ac:dyDescent="0.25">
      <c r="B182" s="1">
        <v>43524</v>
      </c>
      <c r="C182" t="s">
        <v>398</v>
      </c>
      <c r="D182" t="s">
        <v>644</v>
      </c>
      <c r="E182">
        <v>0</v>
      </c>
      <c r="F182">
        <v>0</v>
      </c>
    </row>
    <row r="183" spans="2:6" x14ac:dyDescent="0.25">
      <c r="B183" s="1">
        <v>43524</v>
      </c>
      <c r="C183" t="s">
        <v>399</v>
      </c>
      <c r="D183" t="s">
        <v>645</v>
      </c>
      <c r="E183">
        <v>0</v>
      </c>
      <c r="F183">
        <v>0</v>
      </c>
    </row>
    <row r="184" spans="2:6" x14ac:dyDescent="0.25">
      <c r="B184" s="1">
        <v>43524</v>
      </c>
      <c r="C184" t="s">
        <v>400</v>
      </c>
      <c r="D184" t="s">
        <v>646</v>
      </c>
      <c r="E184">
        <v>0</v>
      </c>
      <c r="F184">
        <v>0</v>
      </c>
    </row>
    <row r="185" spans="2:6" x14ac:dyDescent="0.25">
      <c r="B185" s="1">
        <v>43524</v>
      </c>
      <c r="C185" t="s">
        <v>401</v>
      </c>
      <c r="D185" t="s">
        <v>647</v>
      </c>
      <c r="E185">
        <v>0</v>
      </c>
      <c r="F185">
        <v>110812.34</v>
      </c>
    </row>
    <row r="186" spans="2:6" x14ac:dyDescent="0.25">
      <c r="B186" s="1">
        <v>43524</v>
      </c>
      <c r="C186" t="s">
        <v>402</v>
      </c>
      <c r="D186" t="s">
        <v>648</v>
      </c>
      <c r="E186">
        <v>0</v>
      </c>
      <c r="F186">
        <v>0</v>
      </c>
    </row>
    <row r="187" spans="2:6" x14ac:dyDescent="0.25">
      <c r="B187" s="1">
        <v>43524</v>
      </c>
      <c r="C187" t="s">
        <v>403</v>
      </c>
      <c r="D187" t="s">
        <v>649</v>
      </c>
      <c r="E187">
        <v>0</v>
      </c>
      <c r="F187">
        <v>0</v>
      </c>
    </row>
    <row r="188" spans="2:6" x14ac:dyDescent="0.25">
      <c r="B188" s="1">
        <v>43524</v>
      </c>
      <c r="C188" t="s">
        <v>404</v>
      </c>
      <c r="D188" t="s">
        <v>650</v>
      </c>
      <c r="E188">
        <v>0</v>
      </c>
      <c r="F188">
        <v>2035181.91</v>
      </c>
    </row>
    <row r="189" spans="2:6" x14ac:dyDescent="0.25">
      <c r="B189" s="1">
        <v>43524</v>
      </c>
      <c r="C189" t="s">
        <v>405</v>
      </c>
      <c r="D189" t="s">
        <v>651</v>
      </c>
      <c r="E189">
        <v>0</v>
      </c>
      <c r="F189">
        <v>173805.65</v>
      </c>
    </row>
    <row r="190" spans="2:6" x14ac:dyDescent="0.25">
      <c r="B190" s="1">
        <v>43524</v>
      </c>
      <c r="C190" t="s">
        <v>406</v>
      </c>
      <c r="D190" t="s">
        <v>652</v>
      </c>
      <c r="E190">
        <v>0</v>
      </c>
      <c r="F190">
        <v>21052.65</v>
      </c>
    </row>
    <row r="191" spans="2:6" x14ac:dyDescent="0.25">
      <c r="B191" s="1">
        <v>43524</v>
      </c>
      <c r="C191" t="s">
        <v>407</v>
      </c>
      <c r="D191" t="s">
        <v>653</v>
      </c>
      <c r="E191">
        <v>0</v>
      </c>
      <c r="F191">
        <v>0</v>
      </c>
    </row>
    <row r="192" spans="2:6" x14ac:dyDescent="0.25">
      <c r="B192" s="1">
        <v>43524</v>
      </c>
      <c r="C192" t="s">
        <v>408</v>
      </c>
      <c r="D192" t="s">
        <v>654</v>
      </c>
      <c r="E192">
        <v>0</v>
      </c>
      <c r="F192">
        <v>0</v>
      </c>
    </row>
    <row r="193" spans="2:6" x14ac:dyDescent="0.25">
      <c r="B193" s="1">
        <v>43524</v>
      </c>
      <c r="C193" t="s">
        <v>409</v>
      </c>
      <c r="D193" t="s">
        <v>655</v>
      </c>
      <c r="E193">
        <v>0</v>
      </c>
      <c r="F193">
        <v>0</v>
      </c>
    </row>
    <row r="194" spans="2:6" x14ac:dyDescent="0.25">
      <c r="B194" s="1">
        <v>43524</v>
      </c>
      <c r="C194" t="s">
        <v>410</v>
      </c>
      <c r="D194" t="s">
        <v>656</v>
      </c>
      <c r="E194">
        <v>0</v>
      </c>
      <c r="F194">
        <v>0</v>
      </c>
    </row>
    <row r="195" spans="2:6" x14ac:dyDescent="0.25">
      <c r="B195" s="1">
        <v>43524</v>
      </c>
      <c r="C195" t="s">
        <v>411</v>
      </c>
      <c r="D195" t="s">
        <v>657</v>
      </c>
      <c r="E195">
        <v>0</v>
      </c>
      <c r="F195">
        <v>85041.36</v>
      </c>
    </row>
    <row r="196" spans="2:6" x14ac:dyDescent="0.25">
      <c r="B196" s="1">
        <v>43524</v>
      </c>
      <c r="C196" t="s">
        <v>412</v>
      </c>
      <c r="D196" t="s">
        <v>658</v>
      </c>
      <c r="E196">
        <v>0</v>
      </c>
      <c r="F196">
        <v>4881.8999999999996</v>
      </c>
    </row>
    <row r="197" spans="2:6" x14ac:dyDescent="0.25">
      <c r="B197" s="1">
        <v>43524</v>
      </c>
      <c r="C197" t="s">
        <v>413</v>
      </c>
      <c r="D197" t="s">
        <v>659</v>
      </c>
      <c r="E197">
        <v>0</v>
      </c>
      <c r="F197">
        <v>854.87</v>
      </c>
    </row>
    <row r="198" spans="2:6" x14ac:dyDescent="0.25">
      <c r="B198" s="1">
        <v>43524</v>
      </c>
      <c r="C198" t="s">
        <v>414</v>
      </c>
      <c r="D198" t="s">
        <v>660</v>
      </c>
      <c r="E198">
        <v>0</v>
      </c>
      <c r="F198">
        <v>699097.84</v>
      </c>
    </row>
    <row r="199" spans="2:6" x14ac:dyDescent="0.25">
      <c r="B199" s="1">
        <v>43524</v>
      </c>
      <c r="C199" t="s">
        <v>415</v>
      </c>
      <c r="D199" t="s">
        <v>661</v>
      </c>
      <c r="E199">
        <v>0</v>
      </c>
      <c r="F199">
        <v>39792.35</v>
      </c>
    </row>
    <row r="200" spans="2:6" x14ac:dyDescent="0.25">
      <c r="B200" s="1">
        <v>43524</v>
      </c>
      <c r="C200" t="s">
        <v>416</v>
      </c>
      <c r="D200" t="s">
        <v>662</v>
      </c>
      <c r="E200">
        <v>0</v>
      </c>
      <c r="F200">
        <v>16126.83</v>
      </c>
    </row>
    <row r="201" spans="2:6" x14ac:dyDescent="0.25">
      <c r="B201" s="1">
        <v>43524</v>
      </c>
      <c r="C201" t="s">
        <v>417</v>
      </c>
      <c r="D201" t="s">
        <v>663</v>
      </c>
      <c r="E201">
        <v>0</v>
      </c>
      <c r="F201">
        <v>2319203.36</v>
      </c>
    </row>
    <row r="202" spans="2:6" x14ac:dyDescent="0.25">
      <c r="B202" s="1">
        <v>43524</v>
      </c>
      <c r="C202" t="s">
        <v>418</v>
      </c>
      <c r="D202" t="s">
        <v>664</v>
      </c>
      <c r="E202">
        <v>0</v>
      </c>
      <c r="F202">
        <v>270890.74</v>
      </c>
    </row>
    <row r="203" spans="2:6" x14ac:dyDescent="0.25">
      <c r="B203" s="1">
        <v>43524</v>
      </c>
      <c r="C203" t="s">
        <v>419</v>
      </c>
      <c r="D203" t="s">
        <v>665</v>
      </c>
      <c r="E203">
        <v>0</v>
      </c>
      <c r="F203">
        <v>277284.42</v>
      </c>
    </row>
    <row r="204" spans="2:6" x14ac:dyDescent="0.25">
      <c r="B204" s="1">
        <v>43524</v>
      </c>
      <c r="C204" t="s">
        <v>420</v>
      </c>
      <c r="D204" t="s">
        <v>666</v>
      </c>
      <c r="E204">
        <v>0</v>
      </c>
      <c r="F204">
        <v>0</v>
      </c>
    </row>
    <row r="205" spans="2:6" x14ac:dyDescent="0.25">
      <c r="B205" s="1">
        <v>43524</v>
      </c>
      <c r="C205" t="s">
        <v>421</v>
      </c>
      <c r="D205" t="s">
        <v>667</v>
      </c>
      <c r="E205">
        <v>0</v>
      </c>
      <c r="F205">
        <v>0</v>
      </c>
    </row>
    <row r="206" spans="2:6" x14ac:dyDescent="0.25">
      <c r="B206" s="1">
        <v>43524</v>
      </c>
      <c r="C206" t="s">
        <v>422</v>
      </c>
      <c r="D206" t="s">
        <v>668</v>
      </c>
      <c r="E206">
        <v>0</v>
      </c>
      <c r="F206">
        <v>0</v>
      </c>
    </row>
    <row r="207" spans="2:6" x14ac:dyDescent="0.25">
      <c r="B207" s="1">
        <v>43524</v>
      </c>
      <c r="C207" t="s">
        <v>423</v>
      </c>
      <c r="D207" t="s">
        <v>669</v>
      </c>
      <c r="E207">
        <v>0</v>
      </c>
      <c r="F207">
        <v>0</v>
      </c>
    </row>
    <row r="208" spans="2:6" x14ac:dyDescent="0.25">
      <c r="B208" s="1">
        <v>43524</v>
      </c>
      <c r="C208" t="s">
        <v>424</v>
      </c>
      <c r="D208" t="s">
        <v>670</v>
      </c>
      <c r="E208">
        <v>0</v>
      </c>
      <c r="F208">
        <v>0</v>
      </c>
    </row>
    <row r="209" spans="2:6" x14ac:dyDescent="0.25">
      <c r="B209" s="1">
        <v>43524</v>
      </c>
      <c r="C209" t="s">
        <v>425</v>
      </c>
      <c r="D209" t="s">
        <v>671</v>
      </c>
      <c r="E209">
        <v>0</v>
      </c>
      <c r="F209">
        <v>0</v>
      </c>
    </row>
    <row r="210" spans="2:6" x14ac:dyDescent="0.25">
      <c r="B210" s="1">
        <v>43524</v>
      </c>
      <c r="C210" t="s">
        <v>426</v>
      </c>
      <c r="D210" t="s">
        <v>672</v>
      </c>
      <c r="E210">
        <v>0</v>
      </c>
      <c r="F210">
        <v>0</v>
      </c>
    </row>
    <row r="211" spans="2:6" x14ac:dyDescent="0.25">
      <c r="B211" s="1">
        <v>43524</v>
      </c>
      <c r="C211" t="s">
        <v>427</v>
      </c>
      <c r="D211" t="s">
        <v>673</v>
      </c>
      <c r="E211">
        <v>0</v>
      </c>
      <c r="F211">
        <v>0</v>
      </c>
    </row>
    <row r="212" spans="2:6" x14ac:dyDescent="0.25">
      <c r="B212" s="1">
        <v>43524</v>
      </c>
      <c r="C212" t="s">
        <v>428</v>
      </c>
      <c r="D212" t="s">
        <v>674</v>
      </c>
      <c r="E212">
        <v>0</v>
      </c>
      <c r="F212">
        <v>77192.759999999995</v>
      </c>
    </row>
    <row r="213" spans="2:6" x14ac:dyDescent="0.25">
      <c r="B213" s="1">
        <v>43524</v>
      </c>
      <c r="C213" t="s">
        <v>429</v>
      </c>
      <c r="D213" t="s">
        <v>675</v>
      </c>
      <c r="E213">
        <v>0</v>
      </c>
      <c r="F213">
        <v>1038289.17</v>
      </c>
    </row>
    <row r="214" spans="2:6" x14ac:dyDescent="0.25">
      <c r="B214" s="1">
        <v>43524</v>
      </c>
      <c r="C214" t="s">
        <v>430</v>
      </c>
      <c r="D214" t="s">
        <v>676</v>
      </c>
      <c r="E214">
        <v>0</v>
      </c>
      <c r="F214">
        <v>5388943.8700000001</v>
      </c>
    </row>
    <row r="215" spans="2:6" x14ac:dyDescent="0.25">
      <c r="B215" s="1">
        <v>43524</v>
      </c>
      <c r="C215" t="s">
        <v>431</v>
      </c>
      <c r="D215" t="s">
        <v>677</v>
      </c>
      <c r="E215">
        <v>0</v>
      </c>
      <c r="F215">
        <v>0</v>
      </c>
    </row>
    <row r="216" spans="2:6" x14ac:dyDescent="0.25">
      <c r="B216" s="1">
        <v>43524</v>
      </c>
      <c r="C216" t="s">
        <v>432</v>
      </c>
      <c r="D216" t="s">
        <v>678</v>
      </c>
      <c r="E216">
        <v>0</v>
      </c>
      <c r="F216">
        <v>0</v>
      </c>
    </row>
    <row r="217" spans="2:6" x14ac:dyDescent="0.25">
      <c r="B217" s="1">
        <v>43524</v>
      </c>
      <c r="C217" t="s">
        <v>433</v>
      </c>
      <c r="D217" t="s">
        <v>679</v>
      </c>
      <c r="E217">
        <v>0</v>
      </c>
      <c r="F217">
        <v>4209781.6100000003</v>
      </c>
    </row>
    <row r="218" spans="2:6" x14ac:dyDescent="0.25">
      <c r="B218" s="1">
        <v>43524</v>
      </c>
      <c r="C218" t="s">
        <v>434</v>
      </c>
      <c r="D218" t="s">
        <v>680</v>
      </c>
      <c r="E218">
        <v>0</v>
      </c>
      <c r="F218">
        <v>3288414.24</v>
      </c>
    </row>
    <row r="219" spans="2:6" x14ac:dyDescent="0.25">
      <c r="B219" s="1">
        <v>43524</v>
      </c>
      <c r="C219" t="s">
        <v>435</v>
      </c>
      <c r="D219" t="s">
        <v>681</v>
      </c>
      <c r="E219">
        <v>0</v>
      </c>
      <c r="F219">
        <v>0</v>
      </c>
    </row>
    <row r="220" spans="2:6" x14ac:dyDescent="0.25">
      <c r="B220" s="1">
        <v>43524</v>
      </c>
      <c r="C220" t="s">
        <v>436</v>
      </c>
      <c r="D220" t="s">
        <v>682</v>
      </c>
      <c r="E220">
        <v>1748826.62</v>
      </c>
      <c r="F220">
        <v>0</v>
      </c>
    </row>
    <row r="221" spans="2:6" x14ac:dyDescent="0.25">
      <c r="B221" s="1">
        <v>43524</v>
      </c>
      <c r="C221" t="s">
        <v>437</v>
      </c>
      <c r="D221" t="s">
        <v>683</v>
      </c>
      <c r="E221">
        <v>0</v>
      </c>
      <c r="F221">
        <v>0</v>
      </c>
    </row>
    <row r="222" spans="2:6" x14ac:dyDescent="0.25">
      <c r="B222" s="1">
        <v>43524</v>
      </c>
      <c r="C222" t="s">
        <v>438</v>
      </c>
      <c r="D222" t="s">
        <v>684</v>
      </c>
      <c r="E222">
        <v>0</v>
      </c>
      <c r="F222">
        <v>0</v>
      </c>
    </row>
    <row r="223" spans="2:6" x14ac:dyDescent="0.25">
      <c r="B223" s="1">
        <v>43524</v>
      </c>
      <c r="C223" t="s">
        <v>439</v>
      </c>
      <c r="D223" t="s">
        <v>685</v>
      </c>
      <c r="E223">
        <v>0</v>
      </c>
      <c r="F223">
        <v>0</v>
      </c>
    </row>
    <row r="224" spans="2:6" x14ac:dyDescent="0.25">
      <c r="B224" s="1">
        <v>43524</v>
      </c>
      <c r="C224" t="s">
        <v>440</v>
      </c>
      <c r="D224" t="s">
        <v>686</v>
      </c>
      <c r="E224">
        <v>2388551.21</v>
      </c>
      <c r="F224">
        <v>0</v>
      </c>
    </row>
    <row r="225" spans="2:6" x14ac:dyDescent="0.25">
      <c r="B225" s="1">
        <v>43524</v>
      </c>
      <c r="C225" t="s">
        <v>441</v>
      </c>
      <c r="D225" t="s">
        <v>687</v>
      </c>
      <c r="E225">
        <v>0</v>
      </c>
      <c r="F225">
        <v>0</v>
      </c>
    </row>
    <row r="226" spans="2:6" x14ac:dyDescent="0.25">
      <c r="B226" s="1">
        <v>43524</v>
      </c>
      <c r="C226" t="s">
        <v>442</v>
      </c>
      <c r="D226" t="s">
        <v>688</v>
      </c>
      <c r="E226">
        <v>0</v>
      </c>
      <c r="F226">
        <v>0</v>
      </c>
    </row>
    <row r="227" spans="2:6" x14ac:dyDescent="0.25">
      <c r="B227" s="1">
        <v>43524</v>
      </c>
      <c r="C227" t="s">
        <v>443</v>
      </c>
      <c r="D227" t="s">
        <v>689</v>
      </c>
      <c r="E227">
        <v>0</v>
      </c>
      <c r="F227">
        <v>0</v>
      </c>
    </row>
    <row r="228" spans="2:6" x14ac:dyDescent="0.25">
      <c r="B228" s="1">
        <v>43524</v>
      </c>
      <c r="C228" t="s">
        <v>444</v>
      </c>
      <c r="D228" t="s">
        <v>690</v>
      </c>
      <c r="E228">
        <v>0</v>
      </c>
      <c r="F228">
        <v>0</v>
      </c>
    </row>
    <row r="229" spans="2:6" x14ac:dyDescent="0.25">
      <c r="B229" s="1">
        <v>43524</v>
      </c>
      <c r="C229" t="s">
        <v>445</v>
      </c>
      <c r="D229" t="s">
        <v>691</v>
      </c>
      <c r="E229">
        <v>0</v>
      </c>
      <c r="F229">
        <v>0</v>
      </c>
    </row>
    <row r="230" spans="2:6" x14ac:dyDescent="0.25">
      <c r="B230" s="1">
        <v>43524</v>
      </c>
      <c r="C230" t="s">
        <v>446</v>
      </c>
      <c r="D230" t="s">
        <v>692</v>
      </c>
      <c r="E230">
        <v>0</v>
      </c>
      <c r="F230">
        <v>0</v>
      </c>
    </row>
    <row r="231" spans="2:6" x14ac:dyDescent="0.25">
      <c r="B231" s="1">
        <v>43524</v>
      </c>
      <c r="C231" t="s">
        <v>447</v>
      </c>
      <c r="D231" t="s">
        <v>693</v>
      </c>
      <c r="E231">
        <v>626536.39</v>
      </c>
      <c r="F231">
        <v>0</v>
      </c>
    </row>
    <row r="232" spans="2:6" x14ac:dyDescent="0.25">
      <c r="B232" s="1">
        <v>43524</v>
      </c>
      <c r="C232" t="s">
        <v>448</v>
      </c>
      <c r="D232" t="s">
        <v>694</v>
      </c>
      <c r="E232">
        <v>41119.919999999998</v>
      </c>
      <c r="F232">
        <v>0</v>
      </c>
    </row>
    <row r="233" spans="2:6" x14ac:dyDescent="0.25">
      <c r="B233" s="1">
        <v>43524</v>
      </c>
      <c r="C233" t="s">
        <v>449</v>
      </c>
      <c r="D233" t="s">
        <v>695</v>
      </c>
      <c r="E233">
        <v>5957769.6600000001</v>
      </c>
      <c r="F233">
        <v>0</v>
      </c>
    </row>
    <row r="234" spans="2:6" x14ac:dyDescent="0.25">
      <c r="B234" s="1">
        <v>43524</v>
      </c>
      <c r="C234" t="s">
        <v>450</v>
      </c>
      <c r="D234" t="s">
        <v>696</v>
      </c>
      <c r="E234">
        <v>1721231.11</v>
      </c>
      <c r="F234">
        <v>0</v>
      </c>
    </row>
    <row r="235" spans="2:6" x14ac:dyDescent="0.25">
      <c r="B235" s="1">
        <v>43524</v>
      </c>
      <c r="C235" t="s">
        <v>451</v>
      </c>
      <c r="D235" t="s">
        <v>697</v>
      </c>
      <c r="E235">
        <v>636532.09</v>
      </c>
      <c r="F235">
        <v>0</v>
      </c>
    </row>
    <row r="236" spans="2:6" x14ac:dyDescent="0.25">
      <c r="B236" s="1">
        <v>43524</v>
      </c>
      <c r="C236" t="s">
        <v>452</v>
      </c>
      <c r="D236" t="s">
        <v>698</v>
      </c>
      <c r="E236">
        <v>516964.45</v>
      </c>
      <c r="F236">
        <v>0</v>
      </c>
    </row>
    <row r="237" spans="2:6" x14ac:dyDescent="0.25">
      <c r="B237" s="1">
        <v>43524</v>
      </c>
      <c r="C237" t="s">
        <v>453</v>
      </c>
      <c r="D237" t="s">
        <v>699</v>
      </c>
      <c r="E237">
        <v>500346.09</v>
      </c>
      <c r="F237">
        <v>0</v>
      </c>
    </row>
    <row r="238" spans="2:6" x14ac:dyDescent="0.25">
      <c r="B238" s="1">
        <v>43524</v>
      </c>
      <c r="C238" t="s">
        <v>454</v>
      </c>
      <c r="D238" t="s">
        <v>700</v>
      </c>
      <c r="E238">
        <v>228800</v>
      </c>
      <c r="F238">
        <v>0</v>
      </c>
    </row>
    <row r="239" spans="2:6" x14ac:dyDescent="0.25">
      <c r="B239" s="1">
        <v>43524</v>
      </c>
      <c r="C239" t="s">
        <v>455</v>
      </c>
      <c r="D239" t="s">
        <v>168</v>
      </c>
      <c r="E239">
        <v>2078532.39</v>
      </c>
      <c r="F239">
        <v>0</v>
      </c>
    </row>
    <row r="240" spans="2:6" x14ac:dyDescent="0.25">
      <c r="B240" s="1">
        <v>43524</v>
      </c>
      <c r="C240" t="s">
        <v>456</v>
      </c>
      <c r="D240" t="s">
        <v>701</v>
      </c>
      <c r="E240">
        <v>572492.5</v>
      </c>
      <c r="F240">
        <v>0</v>
      </c>
    </row>
    <row r="241" spans="2:6" x14ac:dyDescent="0.25">
      <c r="B241" s="1">
        <v>43524</v>
      </c>
      <c r="C241" t="s">
        <v>457</v>
      </c>
      <c r="D241" t="s">
        <v>702</v>
      </c>
      <c r="E241">
        <v>240000</v>
      </c>
      <c r="F241">
        <v>0</v>
      </c>
    </row>
    <row r="242" spans="2:6" x14ac:dyDescent="0.25">
      <c r="B242" s="1">
        <v>43524</v>
      </c>
      <c r="C242" t="s">
        <v>458</v>
      </c>
      <c r="D242" t="s">
        <v>703</v>
      </c>
      <c r="E242">
        <v>0</v>
      </c>
      <c r="F242">
        <v>0</v>
      </c>
    </row>
    <row r="243" spans="2:6" x14ac:dyDescent="0.25">
      <c r="B243" s="1">
        <v>43524</v>
      </c>
      <c r="C243" t="s">
        <v>459</v>
      </c>
      <c r="D243" t="s">
        <v>704</v>
      </c>
      <c r="E243">
        <v>475861.46</v>
      </c>
      <c r="F243">
        <v>0</v>
      </c>
    </row>
    <row r="244" spans="2:6" x14ac:dyDescent="0.25">
      <c r="B244" s="1">
        <v>43524</v>
      </c>
      <c r="C244" t="s">
        <v>460</v>
      </c>
      <c r="D244" t="s">
        <v>180</v>
      </c>
      <c r="E244">
        <v>222777.78</v>
      </c>
      <c r="F244">
        <v>0</v>
      </c>
    </row>
    <row r="245" spans="2:6" x14ac:dyDescent="0.25">
      <c r="B245" s="1">
        <v>43524</v>
      </c>
      <c r="C245" t="s">
        <v>461</v>
      </c>
      <c r="D245" t="s">
        <v>705</v>
      </c>
      <c r="E245">
        <v>2579209.04</v>
      </c>
      <c r="F245">
        <v>0</v>
      </c>
    </row>
    <row r="246" spans="2:6" x14ac:dyDescent="0.25">
      <c r="B246" s="1">
        <v>43524</v>
      </c>
      <c r="C246" t="s">
        <v>462</v>
      </c>
      <c r="D246" t="s">
        <v>176</v>
      </c>
      <c r="E246">
        <v>0</v>
      </c>
      <c r="F246">
        <v>0</v>
      </c>
    </row>
    <row r="247" spans="2:6" x14ac:dyDescent="0.25">
      <c r="B247" s="1">
        <v>43524</v>
      </c>
      <c r="C247" t="s">
        <v>463</v>
      </c>
      <c r="D247" t="s">
        <v>706</v>
      </c>
      <c r="E247">
        <v>3391075</v>
      </c>
      <c r="F247">
        <v>0</v>
      </c>
    </row>
    <row r="248" spans="2:6" x14ac:dyDescent="0.25">
      <c r="B248" s="1">
        <v>43524</v>
      </c>
      <c r="C248" t="s">
        <v>464</v>
      </c>
      <c r="D248" t="s">
        <v>707</v>
      </c>
      <c r="E248">
        <v>0</v>
      </c>
      <c r="F2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 CONTROL</vt:lpstr>
      <vt:lpstr>ICBS-TB-GL-Worksheet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AccountingPC</dc:creator>
  <cp:lastModifiedBy>Melissa Joves</cp:lastModifiedBy>
  <dcterms:created xsi:type="dcterms:W3CDTF">2018-10-19T03:20:07Z</dcterms:created>
  <dcterms:modified xsi:type="dcterms:W3CDTF">2019-06-27T05:32:02Z</dcterms:modified>
</cp:coreProperties>
</file>